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R5" i="31"/>
  <c r="R3" i="31" s="1"/>
  <c r="Q5" i="31"/>
  <c r="P5" i="31"/>
  <c r="O5" i="31"/>
  <c r="O3" i="31" s="1"/>
  <c r="N5" i="31"/>
  <c r="N3" i="31" s="1"/>
  <c r="M5" i="31"/>
  <c r="M3" i="31" s="1"/>
  <c r="J5" i="31"/>
  <c r="J3" i="31" s="1"/>
  <c r="I5" i="31"/>
  <c r="H5" i="31"/>
  <c r="G5" i="31"/>
  <c r="G3" i="31" s="1"/>
  <c r="F5" i="31"/>
  <c r="F3" i="31" s="1"/>
  <c r="E5" i="31"/>
  <c r="E3" i="31" s="1"/>
  <c r="W5" i="32"/>
  <c r="W3" i="32" s="1"/>
  <c r="T5" i="32"/>
  <c r="T3" i="32" s="1"/>
  <c r="S5" i="32"/>
  <c r="R5" i="32"/>
  <c r="Q5" i="32"/>
  <c r="Q3" i="32" s="1"/>
  <c r="P5" i="32"/>
  <c r="P3" i="32" s="1"/>
  <c r="O5" i="32"/>
  <c r="O3" i="32" s="1"/>
  <c r="L5" i="32"/>
  <c r="L3" i="32" s="1"/>
  <c r="K5" i="32"/>
  <c r="J5" i="32"/>
  <c r="I5" i="32"/>
  <c r="I3" i="32" s="1"/>
  <c r="H5" i="32"/>
  <c r="H3" i="32" s="1"/>
  <c r="G5" i="32"/>
  <c r="G3" i="32" s="1"/>
  <c r="D5" i="32"/>
  <c r="D3" i="32" s="1"/>
  <c r="C5" i="32"/>
  <c r="V5" i="33"/>
  <c r="V3" i="33" s="1"/>
  <c r="U5" i="33"/>
  <c r="T5" i="33"/>
  <c r="S5" i="33"/>
  <c r="S3" i="33" s="1"/>
  <c r="R5" i="33"/>
  <c r="R3" i="33" s="1"/>
  <c r="Q5" i="33"/>
  <c r="Q3" i="33" s="1"/>
  <c r="N5" i="33"/>
  <c r="N3" i="33" s="1"/>
  <c r="M5" i="33"/>
  <c r="L5" i="33"/>
  <c r="K5" i="33"/>
  <c r="K3" i="33" s="1"/>
  <c r="J5" i="33"/>
  <c r="J3" i="33" s="1"/>
  <c r="I5" i="33"/>
  <c r="I3" i="33" s="1"/>
  <c r="F5" i="33"/>
  <c r="F3" i="33" s="1"/>
  <c r="E5" i="33"/>
  <c r="D5" i="33"/>
  <c r="C5" i="33"/>
  <c r="C3" i="33" s="1"/>
  <c r="W5" i="34"/>
  <c r="V5" i="34"/>
  <c r="U5" i="34"/>
  <c r="U3" i="34" s="1"/>
  <c r="T5" i="34"/>
  <c r="T3" i="34" s="1"/>
  <c r="S5" i="34"/>
  <c r="S3" i="34" s="1"/>
  <c r="P5" i="34"/>
  <c r="P3" i="34" s="1"/>
  <c r="O5" i="34"/>
  <c r="N5" i="34"/>
  <c r="M5" i="34"/>
  <c r="M3" i="34" s="1"/>
  <c r="L5" i="34"/>
  <c r="L3" i="34" s="1"/>
  <c r="K5" i="34"/>
  <c r="K3" i="34" s="1"/>
  <c r="H5" i="34"/>
  <c r="H3" i="34" s="1"/>
  <c r="G5" i="34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R5" i="35"/>
  <c r="R3" i="35" s="1"/>
  <c r="Q5" i="35"/>
  <c r="P5" i="35"/>
  <c r="O5" i="35"/>
  <c r="O3" i="35" s="1"/>
  <c r="N5" i="35"/>
  <c r="N3" i="35" s="1"/>
  <c r="M5" i="35"/>
  <c r="M3" i="35" s="1"/>
  <c r="J5" i="35"/>
  <c r="J3" i="35" s="1"/>
  <c r="I5" i="35"/>
  <c r="H5" i="35"/>
  <c r="G5" i="35"/>
  <c r="G3" i="35" s="1"/>
  <c r="F5" i="35"/>
  <c r="F3" i="35" s="1"/>
  <c r="E5" i="35"/>
  <c r="E3" i="35" s="1"/>
  <c r="W5" i="36"/>
  <c r="W3" i="36" s="1"/>
  <c r="T5" i="36"/>
  <c r="T3" i="36" s="1"/>
  <c r="S5" i="36"/>
  <c r="R5" i="36"/>
  <c r="Q5" i="36"/>
  <c r="Q3" i="36" s="1"/>
  <c r="P5" i="36"/>
  <c r="P3" i="36" s="1"/>
  <c r="O5" i="36"/>
  <c r="O3" i="36" s="1"/>
  <c r="L5" i="36"/>
  <c r="L3" i="36" s="1"/>
  <c r="K5" i="36"/>
  <c r="J5" i="36"/>
  <c r="I5" i="36"/>
  <c r="I3" i="36" s="1"/>
  <c r="H5" i="36"/>
  <c r="H3" i="36" s="1"/>
  <c r="G5" i="36"/>
  <c r="G3" i="36" s="1"/>
  <c r="D5" i="36"/>
  <c r="D3" i="36" s="1"/>
  <c r="C5" i="36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F5" i="37"/>
  <c r="F3" i="37" s="1"/>
  <c r="E5" i="37"/>
  <c r="E3" i="37" s="1"/>
  <c r="D5" i="37"/>
  <c r="D3" i="37" s="1"/>
  <c r="C5" i="37"/>
  <c r="C3" i="37" s="1"/>
  <c r="H5" i="33" l="1"/>
  <c r="H3" i="33" s="1"/>
  <c r="P5" i="33"/>
  <c r="P3" i="33" s="1"/>
  <c r="C3" i="32"/>
  <c r="K3" i="32"/>
  <c r="S3" i="32"/>
  <c r="D5" i="35"/>
  <c r="D3" i="35" s="1"/>
  <c r="L5" i="35"/>
  <c r="L3" i="35" s="1"/>
  <c r="T5" i="35"/>
  <c r="T3" i="35" s="1"/>
  <c r="G3" i="34"/>
  <c r="O3" i="34"/>
  <c r="W3" i="34"/>
  <c r="F5" i="32"/>
  <c r="F3" i="32" s="1"/>
  <c r="N5" i="32"/>
  <c r="N3" i="32" s="1"/>
  <c r="V5" i="32"/>
  <c r="V3" i="32" s="1"/>
  <c r="I3" i="31"/>
  <c r="Q3" i="31"/>
  <c r="H5" i="37"/>
  <c r="H3" i="37" s="1"/>
  <c r="P5" i="37"/>
  <c r="P3" i="37" s="1"/>
  <c r="C3" i="36"/>
  <c r="K3" i="36"/>
  <c r="S3" i="36"/>
  <c r="J5" i="34"/>
  <c r="J3" i="34" s="1"/>
  <c r="R5" i="34"/>
  <c r="R3" i="34" s="1"/>
  <c r="E3" i="33"/>
  <c r="M3" i="33"/>
  <c r="U3" i="33"/>
  <c r="D5" i="31"/>
  <c r="D3" i="31" s="1"/>
  <c r="L5" i="31"/>
  <c r="L3" i="31" s="1"/>
  <c r="T5" i="31"/>
  <c r="T3" i="31" s="1"/>
  <c r="G3" i="30"/>
  <c r="O3" i="30"/>
  <c r="W3" i="30"/>
  <c r="F5" i="36"/>
  <c r="F3" i="36" s="1"/>
  <c r="N5" i="36"/>
  <c r="N3" i="36" s="1"/>
  <c r="V5" i="36"/>
  <c r="V3" i="36" s="1"/>
  <c r="I3" i="35"/>
  <c r="Q3" i="35"/>
  <c r="C5" i="35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2"/>
  <c r="C16" i="31"/>
  <c r="B16" i="31"/>
  <c r="B5" i="35" l="1"/>
  <c r="B3" i="35" s="1"/>
  <c r="B5" i="30"/>
  <c r="B3" i="30" s="1"/>
  <c r="B3" i="32"/>
  <c r="B5" i="34"/>
  <c r="B3" i="34" s="1"/>
  <c r="B5" i="33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17" i="12"/>
  <c r="W81" i="54"/>
  <c r="W164" i="49"/>
  <c r="W161" i="49" s="1"/>
  <c r="W23" i="26"/>
  <c r="W162" i="63"/>
  <c r="W144" i="62"/>
  <c r="W23" i="15"/>
  <c r="W224" i="72"/>
  <c r="W260" i="71"/>
  <c r="W224" i="71"/>
  <c r="W162" i="51"/>
  <c r="W162" i="52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162" i="61"/>
  <c r="W442" i="72"/>
  <c r="W424" i="71"/>
  <c r="W144" i="61"/>
  <c r="W406" i="71"/>
  <c r="W442" i="71"/>
  <c r="W144" i="63"/>
  <c r="W12" i="15"/>
  <c r="W260" i="72"/>
  <c r="W242" i="72"/>
  <c r="W162" i="53"/>
  <c r="W242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6" i="4"/>
  <c r="B55" i="4"/>
  <c r="B29" i="4"/>
  <c r="B72" i="4"/>
  <c r="B69" i="4"/>
  <c r="B38" i="4"/>
  <c r="B44" i="4"/>
  <c r="B59" i="4"/>
  <c r="B66" i="4"/>
  <c r="B33" i="4"/>
  <c r="B17" i="4"/>
  <c r="B76" i="4"/>
  <c r="B60" i="4"/>
  <c r="B56" i="4"/>
  <c r="B61" i="4"/>
  <c r="B39" i="4"/>
  <c r="B16" i="4"/>
  <c r="B28" i="4"/>
  <c r="B53" i="4"/>
  <c r="B23" i="4"/>
  <c r="B12" i="4"/>
  <c r="B52" i="4"/>
  <c r="B21" i="4"/>
  <c r="B45" i="4"/>
  <c r="B84" i="4"/>
  <c r="B46" i="4"/>
  <c r="B25" i="4"/>
  <c r="B78" i="4"/>
  <c r="B10" i="4"/>
  <c r="B15" i="4"/>
  <c r="B82" i="4"/>
  <c r="B65" i="4"/>
  <c r="B73" i="4"/>
  <c r="B77" i="4"/>
  <c r="B8" i="4"/>
  <c r="B48" i="4"/>
  <c r="B24" i="4"/>
  <c r="B27" i="4"/>
  <c r="B58" i="4"/>
  <c r="B13" i="4"/>
  <c r="B47" i="4"/>
  <c r="B68" i="4"/>
  <c r="B40" i="4"/>
  <c r="B71" i="4"/>
  <c r="B11" i="4"/>
  <c r="B22" i="4"/>
  <c r="B9" i="4"/>
  <c r="B7" i="4"/>
  <c r="B41" i="4"/>
  <c r="B67" i="4"/>
  <c r="B4" i="4"/>
  <c r="B36" i="4"/>
  <c r="B54" i="4"/>
  <c r="B83" i="4"/>
  <c r="B37" i="4"/>
  <c r="B20" i="4"/>
  <c r="B35" i="4"/>
  <c r="B14" i="4"/>
  <c r="B30" i="4"/>
  <c r="B81" i="4"/>
  <c r="B79" i="4"/>
  <c r="B49" i="4"/>
  <c r="B80" i="4"/>
  <c r="B34" i="4"/>
  <c r="B57" i="4"/>
  <c r="B64" i="4"/>
  <c r="B7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K134" i="29" l="1"/>
  <c r="J133" i="29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<sst xmlns="http://schemas.openxmlformats.org/spreadsheetml/2006/main" count="18216" uniqueCount="4947">
  <si>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</si>
  <si>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</si>
  <si>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</si>
  <si>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</si>
  <si>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</si>
  <si>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</si>
  <si>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</si>
  <si>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</si>
  <si>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</si>
  <si>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</si>
  <si>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</si>
  <si>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</si>
  <si>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</si>
  <si>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</si>
  <si>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</si>
  <si>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</si>
  <si>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</si>
  <si>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</si>
  <si>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</si>
  <si>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</si>
  <si>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</si>
  <si>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</si>
  <si>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</si>
  <si>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</si>
  <si>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</si>
  <si>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</si>
  <si>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</si>
  <si>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</si>
  <si>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</si>
  <si>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</si>
  <si>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</si>
  <si>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</si>
  <si>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</si>
  <si>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</si>
  <si>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</si>
  <si>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</si>
  <si>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</si>
  <si>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</si>
  <si>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</si>
  <si>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</si>
  <si>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</si>
  <si>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</si>
  <si>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</si>
  <si>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</si>
  <si>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</si>
  <si>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</si>
  <si>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</si>
  <si>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</si>
  <si>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</si>
  <si>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</si>
  <si>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</si>
  <si>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</si>
  <si>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</si>
  <si>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</si>
  <si>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</si>
  <si>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</si>
  <si>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</si>
  <si>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</si>
  <si>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</si>
  <si>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</si>
  <si>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</si>
  <si>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</si>
  <si>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</si>
  <si>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</si>
  <si>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</si>
  <si>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</si>
  <si>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</si>
  <si>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</si>
  <si>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</si>
  <si>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</si>
  <si>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</si>
  <si>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</si>
  <si>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</si>
  <si>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</si>
  <si>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</si>
  <si>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</si>
  <si>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</si>
  <si>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</si>
  <si>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</si>
  <si>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</si>
  <si>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</si>
  <si>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</si>
  <si>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</si>
  <si>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</si>
  <si>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</si>
  <si>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</si>
  <si>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</si>
  <si>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</si>
  <si>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</si>
  <si>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</si>
  <si>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</si>
  <si>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</si>
  <si>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</si>
  <si>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</si>
  <si>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</si>
  <si>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</si>
  <si>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</si>
  <si>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</si>
  <si>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</si>
  <si>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</si>
  <si>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</si>
  <si>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</si>
  <si>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</si>
  <si>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</si>
  <si>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</si>
  <si>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</si>
  <si>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</si>
  <si>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</si>
  <si>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</si>
  <si>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</si>
  <si>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</si>
  <si>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</si>
  <si>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</si>
  <si>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</si>
  <si>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</si>
  <si>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</si>
  <si>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</si>
  <si>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</si>
  <si>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</si>
  <si>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</si>
  <si>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</si>
  <si>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</si>
  <si>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</si>
  <si>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</si>
  <si>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</si>
  <si>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</si>
  <si>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</si>
  <si>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</si>
  <si>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</si>
  <si>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</si>
  <si>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</si>
  <si>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</si>
  <si>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</si>
  <si>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</si>
  <si>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</si>
  <si>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</si>
  <si>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</si>
  <si>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</si>
  <si>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</si>
  <si>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</si>
  <si>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</si>
  <si>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</si>
  <si>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</si>
  <si>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</si>
  <si>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</si>
  <si>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</si>
  <si>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</si>
  <si>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</si>
  <si>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</si>
  <si>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</si>
  <si>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</si>
  <si>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</si>
  <si>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</si>
  <si>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</si>
  <si>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</si>
  <si>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</si>
  <si>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</si>
  <si>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</si>
  <si>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</si>
  <si>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</si>
  <si>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</si>
  <si>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</si>
  <si>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</si>
  <si>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</si>
  <si>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</si>
  <si>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</si>
  <si>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</si>
  <si>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</si>
  <si>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</si>
  <si>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</si>
  <si>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</si>
  <si>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</si>
  <si>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</si>
  <si>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</si>
  <si>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</si>
  <si>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</si>
  <si>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</si>
  <si>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</si>
  <si>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</si>
  <si>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</si>
  <si>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</si>
  <si>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</si>
  <si>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</si>
  <si>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</si>
  <si>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</si>
  <si>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</si>
  <si>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</si>
  <si>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</si>
  <si>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</si>
  <si>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</si>
  <si>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</si>
  <si>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</si>
  <si>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</si>
  <si>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</si>
  <si>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</si>
  <si>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</si>
  <si>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</si>
  <si>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</si>
  <si>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</si>
  <si>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</si>
  <si>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</si>
  <si>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</si>
  <si>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</si>
  <si>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</si>
  <si>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</si>
  <si>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</si>
  <si>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</si>
  <si>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</si>
  <si>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</si>
  <si>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</si>
  <si>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</si>
  <si>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</si>
  <si>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</si>
  <si>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</si>
  <si>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</si>
  <si>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</si>
  <si>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</si>
  <si>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</si>
  <si>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FI</t>
  </si>
  <si>
    <t>Finland</t>
  </si>
  <si>
    <t>FI - Residential sector summary</t>
  </si>
  <si>
    <t>Macro.Meuro2015.FI.ConsumptionExpenditure</t>
  </si>
  <si>
    <t>Macro.number.FI.Population</t>
  </si>
  <si>
    <t>NUM.number.FI.Res.HH</t>
  </si>
  <si>
    <t>SurfaceArea.ksqm.FI.Res.HH</t>
  </si>
  <si>
    <t>NUM.number.FI.Res.HHnew</t>
  </si>
  <si>
    <t>SurfaceArea.ksqm.FI.Res.HHnew</t>
  </si>
  <si>
    <t>HDD.Celsius.FI.Actual</t>
  </si>
  <si>
    <t>HDD.Celsius.FI.Mean</t>
  </si>
  <si>
    <t>HDD.ratio.FI.Relative</t>
  </si>
  <si>
    <t>FEC.ktoe.FI.ES.Res</t>
  </si>
  <si>
    <t>FEC.ktoe.FI.ES.Res.Solids</t>
  </si>
  <si>
    <t>FEC.ktoe.FI.ES.Res.LPG</t>
  </si>
  <si>
    <t>FEC.ktoe.FI.ES.Res.Oil</t>
  </si>
  <si>
    <t>FEC.ktoe.FI.ES.Res.NG</t>
  </si>
  <si>
    <t>FEC.ktoe.FI.ES.Res.Biomass_Waste</t>
  </si>
  <si>
    <t>FEC.ktoe.FI.ES.Res.Biogas</t>
  </si>
  <si>
    <t>FEC.ktoe.FI.ES.Res.LiqBio</t>
  </si>
  <si>
    <t>FEC.ktoe.FI.ES.Res.Solar</t>
  </si>
  <si>
    <t>FEC.ktoe.FI.ES.Res.Geo</t>
  </si>
  <si>
    <t>FEC.ktoe.FI.ES.Res.Ambient</t>
  </si>
  <si>
    <t>FEC.ktoe.FI.ES.Res.Steam_Distr</t>
  </si>
  <si>
    <t>FEC.ktoe.FI.ES.Res.Elec</t>
  </si>
  <si>
    <t>FEC.ktoe.FI.Res.HH</t>
  </si>
  <si>
    <t>FEC.ktoe.FI.Res.HH.Thermal</t>
  </si>
  <si>
    <t>FEC.ktoe.FI.Res.HH.Thermal.SH</t>
  </si>
  <si>
    <t>FEC.ktoe.FI.Res.HH.Thermal.SC</t>
  </si>
  <si>
    <t>FEC.ktoe.FI.Res.HH.Thermal.WH</t>
  </si>
  <si>
    <t>FEC.ktoe.FI.Res.HH.Thermal.CO</t>
  </si>
  <si>
    <t>FEC.ktoe.FI.Res.HH.Appl</t>
  </si>
  <si>
    <t>EMI.ktCO2.FI.ES.Res</t>
  </si>
  <si>
    <t>EMI.ktCO2.FI.ES.Res.Solids</t>
  </si>
  <si>
    <t>EMI.ktCO2.FI.ES.Res.LPG</t>
  </si>
  <si>
    <t>EMI.ktCO2.FI.ES.Res.Oil</t>
  </si>
  <si>
    <t>EMI.ktCO2.FI.ES.Res.NG</t>
  </si>
  <si>
    <t>EMI.ktCO2.FI.ES.Res.Biomass_Waste</t>
  </si>
  <si>
    <t>EMI.ktCO2.FI.ES.Res.Biogas</t>
  </si>
  <si>
    <t>EMI.ktCO2.FI.ES.Res.LiqBio</t>
  </si>
  <si>
    <t>EMI.ktCO2.FI.ES.Res.Solar</t>
  </si>
  <si>
    <t>EMI.ktCO2.FI.ES.Res.Geo</t>
  </si>
  <si>
    <t>EMI.ktCO2.FI.ES.Res.Ambient</t>
  </si>
  <si>
    <t>EMI.ktCO2.FI.ES.Res.Steam_Distr</t>
  </si>
  <si>
    <t>EMI.ktCO2.FI.ES.Res.Elec</t>
  </si>
  <si>
    <t>EMI.ktCO2.FI.Res.HH</t>
  </si>
  <si>
    <t>EMI.ktCO2.FI.Res.HH.Thermal</t>
  </si>
  <si>
    <t>EMI.ktCO2.FI.Res.HH.Thermal.SH</t>
  </si>
  <si>
    <t>EMI.ktCO2.FI.Res.HH.Thermal.SC</t>
  </si>
  <si>
    <t>EMI.ktCO2.FI.Res.HH.Thermal.WH</t>
  </si>
  <si>
    <t>EMI.ktCO2.FI.Res.HH.Thermal.CO</t>
  </si>
  <si>
    <t>EMI.ktCO2.FI.Res.HH.Appl</t>
  </si>
  <si>
    <t>FEC_per_household.kWh.FI.Res.HH</t>
  </si>
  <si>
    <t>FEC_per_household.kWh.FI.Res.HH.Thermal</t>
  </si>
  <si>
    <t>FEC_per_household.kWh.FI.Res.HH.Thermal.SH</t>
  </si>
  <si>
    <t>FEC_per_household.kWh.FI.Res.HH.Thermal.SC</t>
  </si>
  <si>
    <t>FEC_per_household.kWh.FI.Res.HH.Thermal.WH</t>
  </si>
  <si>
    <t>FEC_per_household.kWh.FI.Res.HH.Thermal.CO</t>
  </si>
  <si>
    <t>FEC_per_household.kWh.FI.Res.HH.Appl</t>
  </si>
  <si>
    <t>TES_per_household.kWh.FI.Res.HH.Thermal</t>
  </si>
  <si>
    <t>TES_per_household.kWh.FI.Res.HH.Thermal.SH</t>
  </si>
  <si>
    <t>TES_per_household.kWh.FI.Res.HH.Thermal.SC</t>
  </si>
  <si>
    <t>TES_per_household.kWh.FI.Res.HH.Thermal.WH</t>
  </si>
  <si>
    <t>TES_per_household.kWh.FI.Res.HH.Thermal.CO</t>
  </si>
  <si>
    <t>EMI_per_household.kgCO2.FI.Res.HH</t>
  </si>
  <si>
    <t>EMI_per_household.kgCO2.FI.Res.HH.Thermal</t>
  </si>
  <si>
    <t>EMI_per_household.kgCO2.FI.Res.HH.Thermal.SH</t>
  </si>
  <si>
    <t>EMI_per_household.kgCO2.FI.Res.HH.Thermal.SC</t>
  </si>
  <si>
    <t>EMI_per_household.kgCO2.FI.Res.HH.Thermal.WH</t>
  </si>
  <si>
    <t>EMI_per_household.kgCO2.FI.Res.HH.Thermal.CO</t>
  </si>
  <si>
    <t>EMI_per_household.kgCO2.FI.Res.HH.Appl</t>
  </si>
  <si>
    <t>Eff.ratio.FI.Res.HH.Thermal</t>
  </si>
  <si>
    <t>Eff.ratio.FI.Res.HH.Thermal.SH</t>
  </si>
  <si>
    <t>Eff.ratio.FI.Res.HH.Thermal.SC</t>
  </si>
  <si>
    <t>Eff.ratio.FI.Res.HH.Thermal.WH</t>
  </si>
  <si>
    <t>Eff.ratio.FI.Res.HH.Thermal.CO</t>
  </si>
  <si>
    <t>FEC_per_sqm.kWh.FI.Res.HH</t>
  </si>
  <si>
    <t>FEC_per_sqm.kWh.FI.Res.HH.Thermal</t>
  </si>
  <si>
    <t>FEC_per_sqm.kWh.FI.Res.HH.Thermal.SH</t>
  </si>
  <si>
    <t>FEC_per_sqm.kWh.FI.Res.HH.Thermal.SC</t>
  </si>
  <si>
    <t>FEC_per_sqm.kWh.FI.Res.HH.Thermal.WH</t>
  </si>
  <si>
    <t>FEC_per_sqm.kWh.FI.Res.HH.Thermal.CO</t>
  </si>
  <si>
    <t>FEC_per_sqm.kWh.FI.Res.HH.Appl</t>
  </si>
  <si>
    <t>TES_per_sqm.kWh.FI.Res.HH.Thermal</t>
  </si>
  <si>
    <t>TES_per_sqm.kWh.FI.Res.HH.Thermal.SH</t>
  </si>
  <si>
    <t>TES_per_sqm.kWh.FI.Res.HH.Thermal.SC</t>
  </si>
  <si>
    <t>TES_per_sqm.kWh.FI.Res.HH.Thermal.WH</t>
  </si>
  <si>
    <t>TES_per_sqm.kWh.FI.Res.HH.Thermal.CO</t>
  </si>
  <si>
    <t>EMI_per_sqm.kgCO2.FI.Res.HH</t>
  </si>
  <si>
    <t>EMI_per_sqm.kgCO2.FI.Res.HH.Thermal</t>
  </si>
  <si>
    <t>EMI_per_sqm.kgCO2.FI.Res.HH.Thermal.SH</t>
  </si>
  <si>
    <t>EMI_per_sqm.kgCO2.FI.Res.HH.Thermal.SC</t>
  </si>
  <si>
    <t>EMI_per_sqm.kgCO2.FI.Res.HH.Thermal.WH</t>
  </si>
  <si>
    <t>EMI_per_sqm.kgCO2.FI.Res.HH.Thermal.CO</t>
  </si>
  <si>
    <t>EMI_per_sqm.kgCO2.FI.Res.HH.Appl</t>
  </si>
  <si>
    <t>FEC_per_capita.kWh.FI.Res.HH</t>
  </si>
  <si>
    <t>FEC_per_capita.kWh.FI.Res.HH.Thermal</t>
  </si>
  <si>
    <t>FEC_per_capita.kWh.FI.Res.HH.Thermal.SH</t>
  </si>
  <si>
    <t>FEC_per_capita.kWh.FI.Res.HH.Thermal.SC</t>
  </si>
  <si>
    <t>FEC_per_capita.kWh.FI.Res.HH.Thermal.WH</t>
  </si>
  <si>
    <t>FEC_per_capita.kWh.FI.Res.HH.Thermal.CO</t>
  </si>
  <si>
    <t>FEC_per_capita.kWh.FI.Res.HH.Appl</t>
  </si>
  <si>
    <t>TES_per_capita.kWh.FI.Res.HH.Thermal</t>
  </si>
  <si>
    <t>TES_per_capita.kWh.FI.Res.HH.Thermal.SH</t>
  </si>
  <si>
    <t>TES_per_capita.kWh.FI.Res.HH.Thermal.SC</t>
  </si>
  <si>
    <t>TES_per_capita.kWh.FI.Res.HH.Thermal.WH</t>
  </si>
  <si>
    <t>TES_per_capita.kWh.FI.Res.HH.Thermal.CO</t>
  </si>
  <si>
    <t>EMI_per_capita.kgCO2.FI.Res.HH</t>
  </si>
  <si>
    <t>EMI_per_capita.kgCO2.FI.Res.HH.Thermal</t>
  </si>
  <si>
    <t>EMI_per_capita.kgCO2.FI.Res.HH.Thermal.SH</t>
  </si>
  <si>
    <t>EMI_per_capita.kgCO2.FI.Res.HH.Thermal.SC</t>
  </si>
  <si>
    <t>EMI_per_capita.kgCO2.FI.Res.HH.Thermal.WH</t>
  </si>
  <si>
    <t>EMI_per_capita.kgCO2.FI.Res.HH.Thermal.CO</t>
  </si>
  <si>
    <t>EMI_per_capita.kgCO2.FI.Res.HH.Appl</t>
  </si>
  <si>
    <t>FI - Number of households</t>
  </si>
  <si>
    <t>NUM.number.FI.Res.HH.Thermal</t>
  </si>
  <si>
    <t>NUM.number.FI.Res.HH.Thermal.SH</t>
  </si>
  <si>
    <t>NUM.number.FI.Res.HH.Thermal.SH.Solids</t>
  </si>
  <si>
    <t>NUM.number.FI.Res.HH.Thermal.SH.LPG</t>
  </si>
  <si>
    <t>NUM.number.FI.Res.HH.Thermal.SH.Oil</t>
  </si>
  <si>
    <t>NUM.number.FI.Res.HH.Thermal.SH.Gas</t>
  </si>
  <si>
    <t>NUM.number.FI.Res.HH.Thermal.SH.Biomass</t>
  </si>
  <si>
    <t>NUM.number.FI.Res.HH.Thermal.SH.Geo</t>
  </si>
  <si>
    <t>NUM.number.FI.Res.HH.Thermal.SH.DistrHeat</t>
  </si>
  <si>
    <t>NUM.number.FI.Res.HH.Thermal.SH.AdvElc</t>
  </si>
  <si>
    <t>NUM.number.FI.Res.HH.Thermal.SH.ConvElc</t>
  </si>
  <si>
    <t>NUM.number.FI.Res.HH.Thermal.SC</t>
  </si>
  <si>
    <t>NUM.number.FI.Res.HH.Thermal.SC.AC</t>
  </si>
  <si>
    <t>NUM.number.FI.Res.HH.Thermal.WH</t>
  </si>
  <si>
    <t>NUM.number.FI.Res.HH.Thermal.WH.Solids</t>
  </si>
  <si>
    <t>NUM.number.FI.Res.HH.Thermal.WH.LPG</t>
  </si>
  <si>
    <t>NUM.number.FI.Res.HH.Thermal.WH.Oil</t>
  </si>
  <si>
    <t>NUM.number.FI.Res.HH.Thermal.WH.Gas</t>
  </si>
  <si>
    <t>NUM.number.FI.Res.HH.Thermal.WH.Biomass</t>
  </si>
  <si>
    <t>NUM.number.FI.Res.HH.Thermal.WH.Geo</t>
  </si>
  <si>
    <t>NUM.number.FI.Res.HH.Thermal.WH.DistrHeat</t>
  </si>
  <si>
    <t>NUM.number.FI.Res.HH.Thermal.WH.Elc</t>
  </si>
  <si>
    <t>NUM.number.FI.Res.HH.Thermal.WH.Solar</t>
  </si>
  <si>
    <t>NUM.number.FI.Res.HH.Thermal.CO</t>
  </si>
  <si>
    <t>NUM.number.FI.Res.HH.Thermal.CO.Solids</t>
  </si>
  <si>
    <t>NUM.number.FI.Res.HH.Thermal.CO.LPG</t>
  </si>
  <si>
    <t>NUM.number.FI.Res.HH.Thermal.CO.Gas</t>
  </si>
  <si>
    <t>NUM.number.FI.Res.HH.Thermal.CO.Biomass</t>
  </si>
  <si>
    <t>NUM.number.FI.Res.HH.Thermal.CO.Elc</t>
  </si>
  <si>
    <t>FI - Final energy consumption</t>
  </si>
  <si>
    <t>FEC.ktoe.FI.Res.HH.Thermal.SH.Solids.Solids</t>
  </si>
  <si>
    <t>FEC.ktoe.FI.Res.HH.Thermal.SH.LPG.LPG</t>
  </si>
  <si>
    <t>FEC.ktoe.FI.Res.HH.Thermal.SH.Oil.Oil_LiqBio</t>
  </si>
  <si>
    <t>FEC.ktoe.FI.Res.HH.Thermal.SH.Gas.NG_Biogas</t>
  </si>
  <si>
    <t>FEC.ktoe.FI.Res.HH.Thermal.SH.Biomass.Biomass_Waste</t>
  </si>
  <si>
    <t>FEC.ktoe.FI.Res.HH.Thermal.SH.Geo.Geo</t>
  </si>
  <si>
    <t>FEC.ktoe.FI.Res.HH.Thermal.SH.DistrHeat.Steam_Distr</t>
  </si>
  <si>
    <t>FEC.ktoe.FI.Res.HH.Thermal.SH.AdvElc.Elec</t>
  </si>
  <si>
    <t>FEC.ktoe.FI.Res.HH.Thermal.SH.ConvElc.Elec</t>
  </si>
  <si>
    <t>FEC.ktoe.FI.Res.HH.Thermal.SH.TotalCirculation.Elec</t>
  </si>
  <si>
    <t>FEC.ktoe.FI.Res.HH.Thermal.SC.AC.Elec</t>
  </si>
  <si>
    <t>FEC.ktoe.FI.Res.HH.Thermal.WH.Solids.Solids</t>
  </si>
  <si>
    <t>FEC.ktoe.FI.Res.HH.Thermal.WH.LPG.LPG</t>
  </si>
  <si>
    <t>FEC.ktoe.FI.Res.HH.Thermal.WH.Oil.Oil_LiqBio</t>
  </si>
  <si>
    <t>FEC.ktoe.FI.Res.HH.Thermal.WH.Gas.NG_Biogas</t>
  </si>
  <si>
    <t>FEC.ktoe.FI.Res.HH.Thermal.WH.Biomass.Biomass_Waste</t>
  </si>
  <si>
    <t>FEC.ktoe.FI.Res.HH.Thermal.WH.Geo.Geo</t>
  </si>
  <si>
    <t>FEC.ktoe.FI.Res.HH.Thermal.WH.DistrHeat.Steam_Distr</t>
  </si>
  <si>
    <t>FEC.ktoe.FI.Res.HH.Thermal.WH.Elc.Elec</t>
  </si>
  <si>
    <t>FEC.ktoe.FI.Res.HH.Thermal.WH.TotalSolar.Solar</t>
  </si>
  <si>
    <t>FEC.ktoe.FI.Res.HH.Thermal.CO.Solids.Solids</t>
  </si>
  <si>
    <t>FEC.ktoe.FI.Res.HH.Thermal.CO.LPG.LPG</t>
  </si>
  <si>
    <t>FEC.ktoe.FI.Res.HH.Thermal.CO.Gas.NG_Biogas</t>
  </si>
  <si>
    <t>FEC.ktoe.FI.Res.HH.Thermal.CO.Biomass.Biomass_Waste</t>
  </si>
  <si>
    <t>FEC.ktoe.FI.Res.HH.Thermal.CO.Elc.Elec</t>
  </si>
  <si>
    <t>FI - Thermal energy service</t>
  </si>
  <si>
    <t>TES.ktoe.FI.Res.HH.Thermal</t>
  </si>
  <si>
    <t>TES.ktoe.FI.Res.HH.Thermal.SH</t>
  </si>
  <si>
    <t>TES.ktoe.FI.Res.HH.Thermal.SH.Solids.Solids</t>
  </si>
  <si>
    <t>TES.ktoe.FI.Res.HH.Thermal.SH.LPG.LPG</t>
  </si>
  <si>
    <t>TES.ktoe.FI.Res.HH.Thermal.SH.Oil.Oil_LiqBio</t>
  </si>
  <si>
    <t>TES.ktoe.FI.Res.HH.Thermal.SH.Gas.NG_Biogas</t>
  </si>
  <si>
    <t>TES.ktoe.FI.Res.HH.Thermal.SH.Biomass.Biomass_Waste</t>
  </si>
  <si>
    <t>TES.ktoe.FI.Res.HH.Thermal.SH.Geo.Geo</t>
  </si>
  <si>
    <t>TES.ktoe.FI.Res.HH.Thermal.SH.DistrHeat.Steam_Distr</t>
  </si>
  <si>
    <t>TES.ktoe.FI.Res.HH.Thermal.SH.AdvElc.Elec</t>
  </si>
  <si>
    <t>TES.ktoe.FI.Res.HH.Thermal.SH.ConvElc.Elec</t>
  </si>
  <si>
    <t>TES.ktoe.FI.Res.HH.Thermal.SH.TotalCirculation.Elec</t>
  </si>
  <si>
    <t>TES.ktoe.FI.Res.HH.Thermal.SC</t>
  </si>
  <si>
    <t>TES.ktoe.FI.Res.HH.Thermal.SC.AC.Elec</t>
  </si>
  <si>
    <t>TES.ktoe.FI.Res.HH.Thermal.WH</t>
  </si>
  <si>
    <t>TES.ktoe.FI.Res.HH.Thermal.WH.Solids.Solids</t>
  </si>
  <si>
    <t>TES.ktoe.FI.Res.HH.Thermal.WH.LPG.LPG</t>
  </si>
  <si>
    <t>TES.ktoe.FI.Res.HH.Thermal.WH.Oil.Oil_LiqBio</t>
  </si>
  <si>
    <t>TES.ktoe.FI.Res.HH.Thermal.WH.Gas.NG_Biogas</t>
  </si>
  <si>
    <t>TES.ktoe.FI.Res.HH.Thermal.WH.Biomass.Biomass_Waste</t>
  </si>
  <si>
    <t>TES.ktoe.FI.Res.HH.Thermal.WH.Geo.Geo</t>
  </si>
  <si>
    <t>TES.ktoe.FI.Res.HH.Thermal.WH.DistrHeat.Steam_Distr</t>
  </si>
  <si>
    <t>TES.ktoe.FI.Res.HH.Thermal.WH.Elc.Elec</t>
  </si>
  <si>
    <t>TES.ktoe.FI.Res.HH.Thermal.WH.TotalSolar.Solar</t>
  </si>
  <si>
    <t>TES.ktoe.FI.Res.HH.Thermal.CO</t>
  </si>
  <si>
    <t>TES.ktoe.FI.Res.HH.Thermal.CO.Solids.Solids</t>
  </si>
  <si>
    <t>TES.ktoe.FI.Res.HH.Thermal.CO.LPG.LPG</t>
  </si>
  <si>
    <t>TES.ktoe.FI.Res.HH.Thermal.CO.Gas.NG_Biogas</t>
  </si>
  <si>
    <t>TES.ktoe.FI.Res.HH.Thermal.CO.Biomass.Biomass_Waste</t>
  </si>
  <si>
    <t>TES.ktoe.FI.Res.HH.Thermal.CO.Elc.Elec</t>
  </si>
  <si>
    <t>FI - System efficiency indicator of total stock</t>
  </si>
  <si>
    <t>Eff.ratio.FI.Res.HH.Thermal.SH.Solids.Solids</t>
  </si>
  <si>
    <t>Eff.ratio.FI.Res.HH.Thermal.SH.LPG.LPG</t>
  </si>
  <si>
    <t>Eff.ratio.FI.Res.HH.Thermal.SH.Oil.Oil_LiqBio</t>
  </si>
  <si>
    <t>Eff.ratio.FI.Res.HH.Thermal.SH.Gas.NG_Biogas</t>
  </si>
  <si>
    <t>Eff.ratio.FI.Res.HH.Thermal.SH.Biomass.Biomass_Waste</t>
  </si>
  <si>
    <t>Eff.ratio.FI.Res.HH.Thermal.SH.Geo.Geo</t>
  </si>
  <si>
    <t>Eff.ratio.FI.Res.HH.Thermal.SH.DistrHeat.Steam_Distr</t>
  </si>
  <si>
    <t>Eff.ratio.FI.Res.HH.Thermal.SH.AdvElc.Elec</t>
  </si>
  <si>
    <t>Eff.ratio.FI.Res.HH.Thermal.SH.ConvElc.Elec</t>
  </si>
  <si>
    <t>Eff.ratio.FI.Res.HH.Thermal.SH.TotalCirculation.Elec</t>
  </si>
  <si>
    <t>Eff.ratio.FI.Res.HH.Thermal.SC.AC.Elec</t>
  </si>
  <si>
    <t>Eff.ratio.FI.Res.HH.Thermal.WH.Solids.Solids</t>
  </si>
  <si>
    <t>Eff.ratio.FI.Res.HH.Thermal.WH.LPG.LPG</t>
  </si>
  <si>
    <t>Eff.ratio.FI.Res.HH.Thermal.WH.Oil.Oil_LiqBio</t>
  </si>
  <si>
    <t>Eff.ratio.FI.Res.HH.Thermal.WH.Gas.NG_Biogas</t>
  </si>
  <si>
    <t>Eff.ratio.FI.Res.HH.Thermal.WH.Biomass.Biomass_Waste</t>
  </si>
  <si>
    <t>Eff.ratio.FI.Res.HH.Thermal.WH.Geo.Geo</t>
  </si>
  <si>
    <t>Eff.ratio.FI.Res.HH.Thermal.WH.DistrHeat.Steam_Distr</t>
  </si>
  <si>
    <t>Eff.ratio.FI.Res.HH.Thermal.WH.Elc.Elec</t>
  </si>
  <si>
    <t>Eff.ratio.FI.Res.HH.Thermal.WH.TotalSolar.Solar</t>
  </si>
  <si>
    <t>Eff.ratio.FI.Res.HH.Thermal.CO.Solids.Solids</t>
  </si>
  <si>
    <t>Eff.ratio.FI.Res.HH.Thermal.CO.LPG.LPG</t>
  </si>
  <si>
    <t>Eff.ratio.FI.Res.HH.Thermal.CO.Gas.NG_Biogas</t>
  </si>
  <si>
    <t>Eff.ratio.FI.Res.HH.Thermal.CO.Biomass.Biomass_Waste</t>
  </si>
  <si>
    <t>Eff.ratio.FI.Res.HH.Thermal.CO.Elc.Elec</t>
  </si>
  <si>
    <t>FI - CO2 emissions</t>
  </si>
  <si>
    <t>EMI.ktCO2.FI.Res.HH.Thermal.SH.Solids.Solids</t>
  </si>
  <si>
    <t>EMI.ktCO2.FI.Res.HH.Thermal.SH.LPG.LPG</t>
  </si>
  <si>
    <t>EMI.ktCO2.FI.Res.HH.Thermal.SH.Oil.Oil_LiqBio</t>
  </si>
  <si>
    <t>EMI.ktCO2.FI.Res.HH.Thermal.SH.Gas.NG_Biogas</t>
  </si>
  <si>
    <t>EMI.ktCO2.FI.Res.HH.Thermal.SH.Biomass.Biomass_Waste</t>
  </si>
  <si>
    <t>EMI.ktCO2.FI.Res.HH.Thermal.SH.Geo.Geo</t>
  </si>
  <si>
    <t>EMI.ktCO2.FI.Res.HH.Thermal.SH.DistrHeat.Steam_Distr</t>
  </si>
  <si>
    <t>EMI.ktCO2.FI.Res.HH.Thermal.SH.AdvElc.Elec</t>
  </si>
  <si>
    <t>EMI.ktCO2.FI.Res.HH.Thermal.SH.ConvElc.Elec</t>
  </si>
  <si>
    <t>EMI.ktCO2.FI.Res.HH.Thermal.SH.TotalCirculation.Elec</t>
  </si>
  <si>
    <t>EMI.ktCO2.FI.Res.HH.Thermal.SC.AC.Elec</t>
  </si>
  <si>
    <t>EMI.ktCO2.FI.Res.HH.Thermal.WH.Solids.Solids</t>
  </si>
  <si>
    <t>EMI.ktCO2.FI.Res.HH.Thermal.WH.LPG.LPG</t>
  </si>
  <si>
    <t>EMI.ktCO2.FI.Res.HH.Thermal.WH.Oil.Oil_LiqBio</t>
  </si>
  <si>
    <t>EMI.ktCO2.FI.Res.HH.Thermal.WH.Gas.NG_Biogas</t>
  </si>
  <si>
    <t>EMI.ktCO2.FI.Res.HH.Thermal.WH.Biomass.Biomass_Waste</t>
  </si>
  <si>
    <t>EMI.ktCO2.FI.Res.HH.Thermal.WH.Geo.Geo</t>
  </si>
  <si>
    <t>EMI.ktCO2.FI.Res.HH.Thermal.WH.DistrHeat.Steam_Distr</t>
  </si>
  <si>
    <t>EMI.ktCO2.FI.Res.HH.Thermal.WH.Elc.Elec</t>
  </si>
  <si>
    <t>EMI.ktCO2.FI.Res.HH.Thermal.WH.TotalSolar.Solar</t>
  </si>
  <si>
    <t>EMI.ktCO2.FI.Res.HH.Thermal.CO.Solids.Solids</t>
  </si>
  <si>
    <t>EMI.ktCO2.FI.Res.HH.Thermal.CO.LPG.LPG</t>
  </si>
  <si>
    <t>EMI.ktCO2.FI.Res.HH.Thermal.CO.Gas.NG_Biogas</t>
  </si>
  <si>
    <t>EMI.ktCO2.FI.Res.HH.Thermal.CO.Biomass.Biomass_Waste</t>
  </si>
  <si>
    <t>EMI.ktCO2.FI.Res.HH.Thermal.CO.Elc.Elec</t>
  </si>
  <si>
    <t>FI - Final energy consumption per household</t>
  </si>
  <si>
    <t>FEC_per_household.kWh.FI.Res.HH.Thermal.SH.Solids.Solids</t>
  </si>
  <si>
    <t>FEC_per_household.kWh.FI.Res.HH.Thermal.SH.LPG.LPG</t>
  </si>
  <si>
    <t>FEC_per_household.kWh.FI.Res.HH.Thermal.SH.Oil.Oil_LiqBio</t>
  </si>
  <si>
    <t>FEC_per_household.kWh.FI.Res.HH.Thermal.SH.Gas.NG_Biogas</t>
  </si>
  <si>
    <t>FEC_per_household.kWh.FI.Res.HH.Thermal.SH.Biomass.Biomass_Waste</t>
  </si>
  <si>
    <t>FEC_per_household.kWh.FI.Res.HH.Thermal.SH.Geo.Geo</t>
  </si>
  <si>
    <t>FEC_per_household.kWh.FI.Res.HH.Thermal.SH.DistrHeat.Steam_Distr</t>
  </si>
  <si>
    <t>FEC_per_household.kWh.FI.Res.HH.Thermal.SH.AdvElc.Elec</t>
  </si>
  <si>
    <t>FEC_per_household.kWh.FI.Res.HH.Thermal.SH.ConvElc.Elec</t>
  </si>
  <si>
    <t>FEC_per_household.kWh.FI.Res.HH.Thermal.SH.TotalCirculation.Elec</t>
  </si>
  <si>
    <t>FEC_per_household.kWh.FI.Res.HH.Thermal.SC.AC.Elec</t>
  </si>
  <si>
    <t>FEC_per_household.kWh.FI.Res.HH.Thermal.WH.Solids.Solids</t>
  </si>
  <si>
    <t>FEC_per_household.kWh.FI.Res.HH.Thermal.WH.LPG.LPG</t>
  </si>
  <si>
    <t>FEC_per_household.kWh.FI.Res.HH.Thermal.WH.Oil.Oil_LiqBio</t>
  </si>
  <si>
    <t>FEC_per_household.kWh.FI.Res.HH.Thermal.WH.Gas.NG_Biogas</t>
  </si>
  <si>
    <t>FEC_per_household.kWh.FI.Res.HH.Thermal.WH.Biomass.Biomass_Waste</t>
  </si>
  <si>
    <t>FEC_per_household.kWh.FI.Res.HH.Thermal.WH.Geo.Geo</t>
  </si>
  <si>
    <t>FEC_per_household.kWh.FI.Res.HH.Thermal.WH.DistrHeat.Steam_Distr</t>
  </si>
  <si>
    <t>FEC_per_household.kWh.FI.Res.HH.Thermal.WH.Elc.Elec</t>
  </si>
  <si>
    <t>FEC_per_household.kWh.FI.Res.HH.Thermal.WH.TotalSolar.Solar</t>
  </si>
  <si>
    <t>FEC_per_household.kWh.FI.Res.HH.Thermal.CO.Solids.Solids</t>
  </si>
  <si>
    <t>FEC_per_household.kWh.FI.Res.HH.Thermal.CO.LPG.LPG</t>
  </si>
  <si>
    <t>FEC_per_household.kWh.FI.Res.HH.Thermal.CO.Gas.NG_Biogas</t>
  </si>
  <si>
    <t>FEC_per_household.kWh.FI.Res.HH.Thermal.CO.Biomass.Biomass_Waste</t>
  </si>
  <si>
    <t>FEC_per_household.kWh.FI.Res.HH.Thermal.CO.Elc.Elec</t>
  </si>
  <si>
    <t>FI - Thermal energy service per household</t>
  </si>
  <si>
    <t>TES_per_household.kWh.FI.Res.HH.Thermal.SH.Solids.Solids</t>
  </si>
  <si>
    <t>TES_per_household.kWh.FI.Res.HH.Thermal.SH.LPG.LPG</t>
  </si>
  <si>
    <t>TES_per_household.kWh.FI.Res.HH.Thermal.SH.Oil.Oil_LiqBio</t>
  </si>
  <si>
    <t>TES_per_household.kWh.FI.Res.HH.Thermal.SH.Gas.NG_Biogas</t>
  </si>
  <si>
    <t>TES_per_household.kWh.FI.Res.HH.Thermal.SH.Biomass.Biomass_Waste</t>
  </si>
  <si>
    <t>TES_per_household.kWh.FI.Res.HH.Thermal.SH.Geo.Geo</t>
  </si>
  <si>
    <t>TES_per_household.kWh.FI.Res.HH.Thermal.SH.DistrHeat.Steam_Distr</t>
  </si>
  <si>
    <t>TES_per_household.kWh.FI.Res.HH.Thermal.SH.AdvElc.Elec</t>
  </si>
  <si>
    <t>TES_per_household.kWh.FI.Res.HH.Thermal.SH.ConvElc.Elec</t>
  </si>
  <si>
    <t>TES_per_household.kWh.FI.Res.HH.Thermal.SH.TotalCirculation.Elec</t>
  </si>
  <si>
    <t>TES_per_household.kWh.FI.Res.HH.Thermal.SC.AC.Elec</t>
  </si>
  <si>
    <t>TES_per_household.kWh.FI.Res.HH.Thermal.WH.Solids.Solids</t>
  </si>
  <si>
    <t>TES_per_household.kWh.FI.Res.HH.Thermal.WH.LPG.LPG</t>
  </si>
  <si>
    <t>TES_per_household.kWh.FI.Res.HH.Thermal.WH.Oil.Oil_LiqBio</t>
  </si>
  <si>
    <t>TES_per_household.kWh.FI.Res.HH.Thermal.WH.Gas.NG_Biogas</t>
  </si>
  <si>
    <t>TES_per_household.kWh.FI.Res.HH.Thermal.WH.Biomass.Biomass_Waste</t>
  </si>
  <si>
    <t>TES_per_household.kWh.FI.Res.HH.Thermal.WH.Geo.Geo</t>
  </si>
  <si>
    <t>TES_per_household.kWh.FI.Res.HH.Thermal.WH.DistrHeat.Steam_Distr</t>
  </si>
  <si>
    <t>TES_per_household.kWh.FI.Res.HH.Thermal.WH.Elc.Elec</t>
  </si>
  <si>
    <t>TES_per_household.kWh.FI.Res.HH.Thermal.WH.TotalSolar.Solar</t>
  </si>
  <si>
    <t>TES_per_household.kWh.FI.Res.HH.Thermal.CO.Solids.Solids</t>
  </si>
  <si>
    <t>TES_per_household.kWh.FI.Res.HH.Thermal.CO.LPG.LPG</t>
  </si>
  <si>
    <t>TES_per_household.kWh.FI.Res.HH.Thermal.CO.Gas.NG_Biogas</t>
  </si>
  <si>
    <t>TES_per_household.kWh.FI.Res.HH.Thermal.CO.Biomass.Biomass_Waste</t>
  </si>
  <si>
    <t>TES_per_household.kWh.FI.Res.HH.Thermal.CO.Elc.Elec</t>
  </si>
  <si>
    <t>FI - CO2 emissions per household</t>
  </si>
  <si>
    <t>EMI_per_household.kgCO2.FI.Res.HH.Thermal.SH.Solids.Solids</t>
  </si>
  <si>
    <t>EMI_per_household.kgCO2.FI.Res.HH.Thermal.SH.LPG.LPG</t>
  </si>
  <si>
    <t>EMI_per_household.kgCO2.FI.Res.HH.Thermal.SH.Oil.Oil_LiqBio</t>
  </si>
  <si>
    <t>EMI_per_household.kgCO2.FI.Res.HH.Thermal.SH.Gas.NG_Biogas</t>
  </si>
  <si>
    <t>EMI_per_household.kgCO2.FI.Res.HH.Thermal.SH.Biomass.Biomass_Waste</t>
  </si>
  <si>
    <t>EMI_per_household.kgCO2.FI.Res.HH.Thermal.SH.Geo.Geo</t>
  </si>
  <si>
    <t>EMI_per_household.kgCO2.FI.Res.HH.Thermal.SH.DistrHeat.Steam_Distr</t>
  </si>
  <si>
    <t>EMI_per_household.kgCO2.FI.Res.HH.Thermal.SH.AdvElc.Elec</t>
  </si>
  <si>
    <t>EMI_per_household.kgCO2.FI.Res.HH.Thermal.SH.ConvElc.Elec</t>
  </si>
  <si>
    <t>EMI_per_household.kgCO2.FI.Res.HH.Thermal.SH.TotalCirculation.Elec</t>
  </si>
  <si>
    <t>EMI_per_household.kgCO2.FI.Res.HH.Thermal.SC.AC.Elec</t>
  </si>
  <si>
    <t>EMI_per_household.kgCO2.FI.Res.HH.Thermal.WH.Solids.Solids</t>
  </si>
  <si>
    <t>EMI_per_household.kgCO2.FI.Res.HH.Thermal.WH.LPG.LPG</t>
  </si>
  <si>
    <t>EMI_per_household.kgCO2.FI.Res.HH.Thermal.WH.Oil.Oil_LiqBio</t>
  </si>
  <si>
    <t>EMI_per_household.kgCO2.FI.Res.HH.Thermal.WH.Gas.NG_Biogas</t>
  </si>
  <si>
    <t>EMI_per_household.kgCO2.FI.Res.HH.Thermal.WH.Biomass.Biomass_Waste</t>
  </si>
  <si>
    <t>EMI_per_household.kgCO2.FI.Res.HH.Thermal.WH.Geo.Geo</t>
  </si>
  <si>
    <t>EMI_per_household.kgCO2.FI.Res.HH.Thermal.WH.DistrHeat.Steam_Distr</t>
  </si>
  <si>
    <t>EMI_per_household.kgCO2.FI.Res.HH.Thermal.WH.Elc.Elec</t>
  </si>
  <si>
    <t>EMI_per_household.kgCO2.FI.Res.HH.Thermal.WH.TotalSolar.Solar</t>
  </si>
  <si>
    <t>EMI_per_household.kgCO2.FI.Res.HH.Thermal.CO.Solids.Solids</t>
  </si>
  <si>
    <t>EMI_per_household.kgCO2.FI.Res.HH.Thermal.CO.LPG.LPG</t>
  </si>
  <si>
    <t>EMI_per_household.kgCO2.FI.Res.HH.Thermal.CO.Gas.NG_Biogas</t>
  </si>
  <si>
    <t>EMI_per_household.kgCO2.FI.Res.HH.Thermal.CO.Biomass.Biomass_Waste</t>
  </si>
  <si>
    <t>EMI_per_household.kgCO2.FI.Res.HH.Thermal.CO.Elc.Elec</t>
  </si>
  <si>
    <t>FI - Final energy consumption per surface area</t>
  </si>
  <si>
    <t>FEC_per_sqm.kWh.FI.Res.HH.Thermal.SH.Solids.Solids</t>
  </si>
  <si>
    <t>FEC_per_sqm.kWh.FI.Res.HH.Thermal.SH.LPG.LPG</t>
  </si>
  <si>
    <t>FEC_per_sqm.kWh.FI.Res.HH.Thermal.SH.Oil.Oil_LiqBio</t>
  </si>
  <si>
    <t>FEC_per_sqm.kWh.FI.Res.HH.Thermal.SH.Gas.NG_Biogas</t>
  </si>
  <si>
    <t>FEC_per_sqm.kWh.FI.Res.HH.Thermal.SH.Biomass.Biomass_Waste</t>
  </si>
  <si>
    <t>FEC_per_sqm.kWh.FI.Res.HH.Thermal.SH.Geo.Geo</t>
  </si>
  <si>
    <t>FEC_per_sqm.kWh.FI.Res.HH.Thermal.SH.DistrHeat.Steam_Distr</t>
  </si>
  <si>
    <t>FEC_per_sqm.kWh.FI.Res.HH.Thermal.SH.AdvElc.Elec</t>
  </si>
  <si>
    <t>FEC_per_sqm.kWh.FI.Res.HH.Thermal.SH.ConvElc.Elec</t>
  </si>
  <si>
    <t>FEC_per_sqm.kWh.FI.Res.HH.Thermal.SH.TotalCirculation.Elec</t>
  </si>
  <si>
    <t>FEC_per_sqm.kWh.FI.Res.HH.Thermal.SC.AC.Elec</t>
  </si>
  <si>
    <t>FEC_per_sqm.kWh.FI.Res.HH.Thermal.WH.Solids.Solids</t>
  </si>
  <si>
    <t>FEC_per_sqm.kWh.FI.Res.HH.Thermal.WH.LPG.LPG</t>
  </si>
  <si>
    <t>FEC_per_sqm.kWh.FI.Res.HH.Thermal.WH.Oil.Oil_LiqBio</t>
  </si>
  <si>
    <t>FEC_per_sqm.kWh.FI.Res.HH.Thermal.WH.Gas.NG_Biogas</t>
  </si>
  <si>
    <t>FEC_per_sqm.kWh.FI.Res.HH.Thermal.WH.Biomass.Biomass_Waste</t>
  </si>
  <si>
    <t>FEC_per_sqm.kWh.FI.Res.HH.Thermal.WH.Geo.Geo</t>
  </si>
  <si>
    <t>FEC_per_sqm.kWh.FI.Res.HH.Thermal.WH.DistrHeat.Steam_Distr</t>
  </si>
  <si>
    <t>FEC_per_sqm.kWh.FI.Res.HH.Thermal.WH.Elc.Elec</t>
  </si>
  <si>
    <t>FEC_per_sqm.kWh.FI.Res.HH.Thermal.WH.TotalSolar.Solar</t>
  </si>
  <si>
    <t>FEC_per_sqm.kWh.FI.Res.HH.Thermal.CO.Solids.Solids</t>
  </si>
  <si>
    <t>FEC_per_sqm.kWh.FI.Res.HH.Thermal.CO.LPG.LPG</t>
  </si>
  <si>
    <t>FEC_per_sqm.kWh.FI.Res.HH.Thermal.CO.Gas.NG_Biogas</t>
  </si>
  <si>
    <t>FEC_per_sqm.kWh.FI.Res.HH.Thermal.CO.Biomass.Biomass_Waste</t>
  </si>
  <si>
    <t>FEC_per_sqm.kWh.FI.Res.HH.Thermal.CO.Elc.Elec</t>
  </si>
  <si>
    <t>FI - Thermal energy service per surface area</t>
  </si>
  <si>
    <t>TES_per_sqm.kWh.FI.Res.HH.Thermal.SH.Solids.Solids</t>
  </si>
  <si>
    <t>TES_per_sqm.kWh.FI.Res.HH.Thermal.SH.LPG.LPG</t>
  </si>
  <si>
    <t>TES_per_sqm.kWh.FI.Res.HH.Thermal.SH.Oil.Oil_LiqBio</t>
  </si>
  <si>
    <t>TES_per_sqm.kWh.FI.Res.HH.Thermal.SH.Gas.NG_Biogas</t>
  </si>
  <si>
    <t>TES_per_sqm.kWh.FI.Res.HH.Thermal.SH.Biomass.Biomass_Waste</t>
  </si>
  <si>
    <t>TES_per_sqm.kWh.FI.Res.HH.Thermal.SH.Geo.Geo</t>
  </si>
  <si>
    <t>TES_per_sqm.kWh.FI.Res.HH.Thermal.SH.DistrHeat.Steam_Distr</t>
  </si>
  <si>
    <t>TES_per_sqm.kWh.FI.Res.HH.Thermal.SH.AdvElc.Elec</t>
  </si>
  <si>
    <t>TES_per_sqm.kWh.FI.Res.HH.Thermal.SH.ConvElc.Elec</t>
  </si>
  <si>
    <t>TES_per_sqm.kWh.FI.Res.HH.Thermal.SH.TotalCirculation.Elec</t>
  </si>
  <si>
    <t>TES_per_sqm.kWh.FI.Res.HH.Thermal.SC.AC.Elec</t>
  </si>
  <si>
    <t>TES_per_sqm.kWh.FI.Res.HH.Thermal.WH.Solids.Solids</t>
  </si>
  <si>
    <t>TES_per_sqm.kWh.FI.Res.HH.Thermal.WH.LPG.LPG</t>
  </si>
  <si>
    <t>TES_per_sqm.kWh.FI.Res.HH.Thermal.WH.Oil.Oil_LiqBio</t>
  </si>
  <si>
    <t>TES_per_sqm.kWh.FI.Res.HH.Thermal.WH.Gas.NG_Biogas</t>
  </si>
  <si>
    <t>TES_per_sqm.kWh.FI.Res.HH.Thermal.WH.Biomass.Biomass_Waste</t>
  </si>
  <si>
    <t>TES_per_sqm.kWh.FI.Res.HH.Thermal.WH.Geo.Geo</t>
  </si>
  <si>
    <t>TES_per_sqm.kWh.FI.Res.HH.Thermal.WH.DistrHeat.Steam_Distr</t>
  </si>
  <si>
    <t>TES_per_sqm.kWh.FI.Res.HH.Thermal.WH.Elc.Elec</t>
  </si>
  <si>
    <t>TES_per_sqm.kWh.FI.Res.HH.Thermal.WH.TotalSolar.Solar</t>
  </si>
  <si>
    <t>TES_per_sqm.kWh.FI.Res.HH.Thermal.CO.Solids.Solids</t>
  </si>
  <si>
    <t>TES_per_sqm.kWh.FI.Res.HH.Thermal.CO.LPG.LPG</t>
  </si>
  <si>
    <t>TES_per_sqm.kWh.FI.Res.HH.Thermal.CO.Gas.NG_Biogas</t>
  </si>
  <si>
    <t>TES_per_sqm.kWh.FI.Res.HH.Thermal.CO.Biomass.Biomass_Waste</t>
  </si>
  <si>
    <t>TES_per_sqm.kWh.FI.Res.HH.Thermal.CO.Elc.Elec</t>
  </si>
  <si>
    <t>FI - CO2 emissions per surface area</t>
  </si>
  <si>
    <t>EMI_per_sqm.kgCO2.FI.Res.HH.Thermal.SH.Solids.Solids</t>
  </si>
  <si>
    <t>EMI_per_sqm.kgCO2.FI.Res.HH.Thermal.SH.LPG.LPG</t>
  </si>
  <si>
    <t>EMI_per_sqm.kgCO2.FI.Res.HH.Thermal.SH.Oil.Oil_LiqBio</t>
  </si>
  <si>
    <t>EMI_per_sqm.kgCO2.FI.Res.HH.Thermal.SH.Gas.NG_Biogas</t>
  </si>
  <si>
    <t>EMI_per_sqm.kgCO2.FI.Res.HH.Thermal.SH.Biomass.Biomass_Waste</t>
  </si>
  <si>
    <t>EMI_per_sqm.kgCO2.FI.Res.HH.Thermal.SH.Geo.Geo</t>
  </si>
  <si>
    <t>EMI_per_sqm.kgCO2.FI.Res.HH.Thermal.SH.DistrHeat.Steam_Distr</t>
  </si>
  <si>
    <t>EMI_per_sqm.kgCO2.FI.Res.HH.Thermal.SH.AdvElc.Elec</t>
  </si>
  <si>
    <t>EMI_per_sqm.kgCO2.FI.Res.HH.Thermal.SH.ConvElc.Elec</t>
  </si>
  <si>
    <t>EMI_per_sqm.kgCO2.FI.Res.HH.Thermal.SH.TotalCirculation.Elec</t>
  </si>
  <si>
    <t>EMI_per_sqm.kgCO2.FI.Res.HH.Thermal.SC.AC.Elec</t>
  </si>
  <si>
    <t>EMI_per_sqm.kgCO2.FI.Res.HH.Thermal.WH.Solids.Solids</t>
  </si>
  <si>
    <t>EMI_per_sqm.kgCO2.FI.Res.HH.Thermal.WH.LPG.LPG</t>
  </si>
  <si>
    <t>EMI_per_sqm.kgCO2.FI.Res.HH.Thermal.WH.Oil.Oil_LiqBio</t>
  </si>
  <si>
    <t>EMI_per_sqm.kgCO2.FI.Res.HH.Thermal.WH.Gas.NG_Biogas</t>
  </si>
  <si>
    <t>EMI_per_sqm.kgCO2.FI.Res.HH.Thermal.WH.Biomass.Biomass_Waste</t>
  </si>
  <si>
    <t>EMI_per_sqm.kgCO2.FI.Res.HH.Thermal.WH.Geo.Geo</t>
  </si>
  <si>
    <t>EMI_per_sqm.kgCO2.FI.Res.HH.Thermal.WH.DistrHeat.Steam_Distr</t>
  </si>
  <si>
    <t>EMI_per_sqm.kgCO2.FI.Res.HH.Thermal.WH.Elc.Elec</t>
  </si>
  <si>
    <t>EMI_per_sqm.kgCO2.FI.Res.HH.Thermal.WH.TotalSolar.Solar</t>
  </si>
  <si>
    <t>EMI_per_sqm.kgCO2.FI.Res.HH.Thermal.CO.Solids.Solids</t>
  </si>
  <si>
    <t>EMI_per_sqm.kgCO2.FI.Res.HH.Thermal.CO.LPG.LPG</t>
  </si>
  <si>
    <t>EMI_per_sqm.kgCO2.FI.Res.HH.Thermal.CO.Gas.NG_Biogas</t>
  </si>
  <si>
    <t>EMI_per_sqm.kgCO2.FI.Res.HH.Thermal.CO.Biomass.Biomass_Waste</t>
  </si>
  <si>
    <t>EMI_per_sqm.kgCO2.FI.Res.HH.Thermal.CO.Elc.Elec</t>
  </si>
  <si>
    <t>FI - Number of new and renovated households</t>
  </si>
  <si>
    <t>NUM.number.FI.Res.HHnew.Thermal</t>
  </si>
  <si>
    <t>NUM.number.FI.Res.HHnew.Thermal.SH</t>
  </si>
  <si>
    <t>NUM.number.FI.Res.HHnew.Thermal.SH.Solids</t>
  </si>
  <si>
    <t>NUM.number.FI.Res.HHnew.Thermal.SH.LPG</t>
  </si>
  <si>
    <t>NUM.number.FI.Res.HHnew.Thermal.SH.Oil</t>
  </si>
  <si>
    <t>NUM.number.FI.Res.HHnew.Thermal.SH.Gas</t>
  </si>
  <si>
    <t>NUM.number.FI.Res.HHnew.Thermal.SH.Biomass</t>
  </si>
  <si>
    <t>NUM.number.FI.Res.HHnew.Thermal.SH.Geo</t>
  </si>
  <si>
    <t>NUM.number.FI.Res.HHnew.Thermal.SH.DistrHeat</t>
  </si>
  <si>
    <t>NUM.number.FI.Res.HHnew.Thermal.SH.AdvElc</t>
  </si>
  <si>
    <t>NUM.number.FI.Res.HHnew.Thermal.SH.ConvElc</t>
  </si>
  <si>
    <t>NUM.number.FI.Res.HHnew.Thermal.SC</t>
  </si>
  <si>
    <t>NUM.number.FI.Res.HHnew.Thermal.SC.AC</t>
  </si>
  <si>
    <t>NUM.number.FI.Res.HHnew.Thermal.WH</t>
  </si>
  <si>
    <t>NUM.number.FI.Res.HHnew.Thermal.WH.Solids</t>
  </si>
  <si>
    <t>NUM.number.FI.Res.HHnew.Thermal.WH.LPG</t>
  </si>
  <si>
    <t>NUM.number.FI.Res.HHnew.Thermal.WH.Oil</t>
  </si>
  <si>
    <t>NUM.number.FI.Res.HHnew.Thermal.WH.Gas</t>
  </si>
  <si>
    <t>NUM.number.FI.Res.HHnew.Thermal.WH.Biomass</t>
  </si>
  <si>
    <t>NUM.number.FI.Res.HHnew.Thermal.WH.Geo</t>
  </si>
  <si>
    <t>NUM.number.FI.Res.HHnew.Thermal.WH.DistrHeat</t>
  </si>
  <si>
    <t>NUM.number.FI.Res.HHnew.Thermal.WH.Elc</t>
  </si>
  <si>
    <t>NUM.number.FI.Res.HHnew.Thermal.WH.Solar</t>
  </si>
  <si>
    <t>NUM.number.FI.Res.HHnew.Thermal.CO</t>
  </si>
  <si>
    <t>NUM.number.FI.Res.HHnew.Thermal.CO.Solids</t>
  </si>
  <si>
    <t>NUM.number.FI.Res.HHnew.Thermal.CO.LPG</t>
  </si>
  <si>
    <t>NUM.number.FI.Res.HHnew.Thermal.CO.Gas</t>
  </si>
  <si>
    <t>NUM.number.FI.Res.HHnew.Thermal.CO.Biomass</t>
  </si>
  <si>
    <t>NUM.number.FI.Res.HHnew.Thermal.CO.Elc</t>
  </si>
  <si>
    <t>FI - Final energy consumption in new and renovated households</t>
  </si>
  <si>
    <t>FEC.ktoe.FI.Res.HHnew.Thermal</t>
  </si>
  <si>
    <t>FEC.ktoe.FI.Res.HHnew.Thermal.SH</t>
  </si>
  <si>
    <t>FEC.ktoe.FI.Res.HHnew.Thermal.SH.Solids.Solids</t>
  </si>
  <si>
    <t>FEC.ktoe.FI.Res.HHnew.Thermal.SH.LPG.LPG</t>
  </si>
  <si>
    <t>FEC.ktoe.FI.Res.HHnew.Thermal.SH.Oil.Oil_LiqBio</t>
  </si>
  <si>
    <t>FEC.ktoe.FI.Res.HHnew.Thermal.SH.Gas.NG_Biogas</t>
  </si>
  <si>
    <t>FEC.ktoe.FI.Res.HHnew.Thermal.SH.Biomass.Biomass_Waste</t>
  </si>
  <si>
    <t>FEC.ktoe.FI.Res.HHnew.Thermal.SH.Geo.Geo</t>
  </si>
  <si>
    <t>FEC.ktoe.FI.Res.HHnew.Thermal.SH.DistrHeat.Steam_Distr</t>
  </si>
  <si>
    <t>FEC.ktoe.FI.Res.HHnew.Thermal.SH.AdvElc.Elec</t>
  </si>
  <si>
    <t>FEC.ktoe.FI.Res.HHnew.Thermal.SH.ConvElc.Elec</t>
  </si>
  <si>
    <t>FEC.ktoe.FI.Res.HHnew.Thermal.SH.TotalCirculation.Elec</t>
  </si>
  <si>
    <t>FEC.ktoe.FI.Res.HHnew.Thermal.SC</t>
  </si>
  <si>
    <t>FEC.ktoe.FI.Res.HHnew.Thermal.SC.AC.Elec</t>
  </si>
  <si>
    <t>FEC.ktoe.FI.Res.HHnew.Thermal.WH</t>
  </si>
  <si>
    <t>FEC.ktoe.FI.Res.HHnew.Thermal.WH.Solids.Solids</t>
  </si>
  <si>
    <t>FEC.ktoe.FI.Res.HHnew.Thermal.WH.LPG.LPG</t>
  </si>
  <si>
    <t>FEC.ktoe.FI.Res.HHnew.Thermal.WH.Oil.Oil_LiqBio</t>
  </si>
  <si>
    <t>FEC.ktoe.FI.Res.HHnew.Thermal.WH.Gas.NG_Biogas</t>
  </si>
  <si>
    <t>FEC.ktoe.FI.Res.HHnew.Thermal.WH.Biomass.Biomass_Waste</t>
  </si>
  <si>
    <t>FEC.ktoe.FI.Res.HHnew.Thermal.WH.Geo.Geo</t>
  </si>
  <si>
    <t>FEC.ktoe.FI.Res.HHnew.Thermal.WH.DistrHeat.Steam_Distr</t>
  </si>
  <si>
    <t>FEC.ktoe.FI.Res.HHnew.Thermal.WH.Elc.Elec</t>
  </si>
  <si>
    <t>FEC.ktoe.FI.Res.HHnew.Thermal.WH.TotalSolar.Solar</t>
  </si>
  <si>
    <t>FEC.ktoe.FI.Res.HHnew.Thermal.CO</t>
  </si>
  <si>
    <t>FEC.ktoe.FI.Res.HHnew.Thermal.CO.Solids.Solids</t>
  </si>
  <si>
    <t>FEC.ktoe.FI.Res.HHnew.Thermal.CO.LPG.LPG</t>
  </si>
  <si>
    <t>FEC.ktoe.FI.Res.HHnew.Thermal.CO.Gas.NG_Biogas</t>
  </si>
  <si>
    <t>FEC.ktoe.FI.Res.HHnew.Thermal.CO.Biomass.Biomass_Waste</t>
  </si>
  <si>
    <t>FEC.ktoe.FI.Res.HHnew.Thermal.CO.Elc.Elec</t>
  </si>
  <si>
    <t>FI - Thermal energy service in new and renovated households</t>
  </si>
  <si>
    <t>TES.ktoe.FI.Res.HHnew.Thermal</t>
  </si>
  <si>
    <t>TES.ktoe.FI.Res.HHnew.Thermal.SH</t>
  </si>
  <si>
    <t>TES.ktoe.FI.Res.HHnew.Thermal.SH.Solids.Solids</t>
  </si>
  <si>
    <t>TES.ktoe.FI.Res.HHnew.Thermal.SH.LPG.LPG</t>
  </si>
  <si>
    <t>TES.ktoe.FI.Res.HHnew.Thermal.SH.Oil.Oil_LiqBio</t>
  </si>
  <si>
    <t>TES.ktoe.FI.Res.HHnew.Thermal.SH.Gas.NG_Biogas</t>
  </si>
  <si>
    <t>TES.ktoe.FI.Res.HHnew.Thermal.SH.Biomass.Biomass_Waste</t>
  </si>
  <si>
    <t>TES.ktoe.FI.Res.HHnew.Thermal.SH.Geo.Geo</t>
  </si>
  <si>
    <t>TES.ktoe.FI.Res.HHnew.Thermal.SH.DistrHeat.Steam_Distr</t>
  </si>
  <si>
    <t>TES.ktoe.FI.Res.HHnew.Thermal.SH.AdvElc.Elec</t>
  </si>
  <si>
    <t>TES.ktoe.FI.Res.HHnew.Thermal.SH.ConvElc.Elec</t>
  </si>
  <si>
    <t>TES.ktoe.FI.Res.HHnew.Thermal.SH.TotalCirculation.Elec</t>
  </si>
  <si>
    <t>TES.ktoe.FI.Res.HHnew.Thermal.SC</t>
  </si>
  <si>
    <t>TES.ktoe.FI.Res.HHnew.Thermal.SC.AC.Elec</t>
  </si>
  <si>
    <t>TES.ktoe.FI.Res.HHnew.Thermal.WH</t>
  </si>
  <si>
    <t>TES.ktoe.FI.Res.HHnew.Thermal.WH.Solids.Solids</t>
  </si>
  <si>
    <t>TES.ktoe.FI.Res.HHnew.Thermal.WH.LPG.LPG</t>
  </si>
  <si>
    <t>TES.ktoe.FI.Res.HHnew.Thermal.WH.Oil.Oil_LiqBio</t>
  </si>
  <si>
    <t>TES.ktoe.FI.Res.HHnew.Thermal.WH.Gas.NG_Biogas</t>
  </si>
  <si>
    <t>TES.ktoe.FI.Res.HHnew.Thermal.WH.Biomass.Biomass_Waste</t>
  </si>
  <si>
    <t>TES.ktoe.FI.Res.HHnew.Thermal.WH.Geo.Geo</t>
  </si>
  <si>
    <t>TES.ktoe.FI.Res.HHnew.Thermal.WH.DistrHeat.Steam_Distr</t>
  </si>
  <si>
    <t>TES.ktoe.FI.Res.HHnew.Thermal.WH.Elc.Elec</t>
  </si>
  <si>
    <t>TES.ktoe.FI.Res.HHnew.Thermal.WH.TotalSolar.Solar</t>
  </si>
  <si>
    <t>TES.ktoe.FI.Res.HHnew.Thermal.CO</t>
  </si>
  <si>
    <t>TES.ktoe.FI.Res.HHnew.Thermal.CO.Solids.Solids</t>
  </si>
  <si>
    <t>TES.ktoe.FI.Res.HHnew.Thermal.CO.LPG.LPG</t>
  </si>
  <si>
    <t>TES.ktoe.FI.Res.HHnew.Thermal.CO.Gas.NG_Biogas</t>
  </si>
  <si>
    <t>TES.ktoe.FI.Res.HHnew.Thermal.CO.Biomass.Biomass_Waste</t>
  </si>
  <si>
    <t>TES.ktoe.FI.Res.HHnew.Thermal.CO.Elc.Elec</t>
  </si>
  <si>
    <t>FI - System efficiency indicator of new and renovated households</t>
  </si>
  <si>
    <t>Eff.ratio.FI.Res.HHnew.Thermal</t>
  </si>
  <si>
    <t>Eff.ratio.FI.Res.HHnew.Thermal.SH</t>
  </si>
  <si>
    <t>Eff.ratio.FI.Res.HHnew.Thermal.SH.Solids.Solids</t>
  </si>
  <si>
    <t>Eff.ratio.FI.Res.HHnew.Thermal.SH.LPG.LPG</t>
  </si>
  <si>
    <t>Eff.ratio.FI.Res.HHnew.Thermal.SH.Oil.Oil_LiqBio</t>
  </si>
  <si>
    <t>Eff.ratio.FI.Res.HHnew.Thermal.SH.Gas.NG_Biogas</t>
  </si>
  <si>
    <t>Eff.ratio.FI.Res.HHnew.Thermal.SH.Biomass.Biomass_Waste</t>
  </si>
  <si>
    <t>Eff.ratio.FI.Res.HHnew.Thermal.SH.Geo.Geo</t>
  </si>
  <si>
    <t>Eff.ratio.FI.Res.HHnew.Thermal.SH.DistrHeat.Steam_Distr</t>
  </si>
  <si>
    <t>Eff.ratio.FI.Res.HHnew.Thermal.SH.AdvElc.Elec</t>
  </si>
  <si>
    <t>Eff.ratio.FI.Res.HHnew.Thermal.SH.ConvElc.Elec</t>
  </si>
  <si>
    <t>Eff.ratio.FI.Res.HHnew.Thermal.SH.TotalCirculation.Elec</t>
  </si>
  <si>
    <t>Eff.ratio.FI.Res.HHnew.Thermal.SC</t>
  </si>
  <si>
    <t>Eff.ratio.FI.Res.HHnew.Thermal.SC.AC.Elec</t>
  </si>
  <si>
    <t>Eff.ratio.FI.Res.HHnew.Thermal.WH</t>
  </si>
  <si>
    <t>Eff.ratio.FI.Res.HHnew.Thermal.WH.Solids.Solids</t>
  </si>
  <si>
    <t>Eff.ratio.FI.Res.HHnew.Thermal.WH.LPG.LPG</t>
  </si>
  <si>
    <t>Eff.ratio.FI.Res.HHnew.Thermal.WH.Oil.Oil_LiqBio</t>
  </si>
  <si>
    <t>Eff.ratio.FI.Res.HHnew.Thermal.WH.Gas.NG_Biogas</t>
  </si>
  <si>
    <t>Eff.ratio.FI.Res.HHnew.Thermal.WH.Biomass.Biomass_Waste</t>
  </si>
  <si>
    <t>Eff.ratio.FI.Res.HHnew.Thermal.WH.Geo.Geo</t>
  </si>
  <si>
    <t>Eff.ratio.FI.Res.HHnew.Thermal.WH.DistrHeat.Steam_Distr</t>
  </si>
  <si>
    <t>Eff.ratio.FI.Res.HHnew.Thermal.WH.Elc.Elec</t>
  </si>
  <si>
    <t>Eff.ratio.FI.Res.HHnew.Thermal.WH.TotalSolar.Solar</t>
  </si>
  <si>
    <t>Eff.ratio.FI.Res.HHnew.Thermal.CO</t>
  </si>
  <si>
    <t>Eff.ratio.FI.Res.HHnew.Thermal.CO.Solids.Solids</t>
  </si>
  <si>
    <t>Eff.ratio.FI.Res.HHnew.Thermal.CO.LPG.LPG</t>
  </si>
  <si>
    <t>Eff.ratio.FI.Res.HHnew.Thermal.CO.Gas.NG_Biogas</t>
  </si>
  <si>
    <t>Eff.ratio.FI.Res.HHnew.Thermal.CO.Biomass.Biomass_Waste</t>
  </si>
  <si>
    <t>Eff.ratio.FI.Res.HHnew.Thermal.CO.Elc.Elec</t>
  </si>
  <si>
    <t>FI - CO2 emissions in new and renovated households</t>
  </si>
  <si>
    <t>EMI.ktCO2.FI.Res.HHnew.Thermal</t>
  </si>
  <si>
    <t>EMI.ktCO2.FI.Res.HHnew.Thermal.SH</t>
  </si>
  <si>
    <t>EMI.ktCO2.FI.Res.HHnew.Thermal.SH.Solids.Solids</t>
  </si>
  <si>
    <t>EMI.ktCO2.FI.Res.HHnew.Thermal.SH.LPG.LPG</t>
  </si>
  <si>
    <t>EMI.ktCO2.FI.Res.HHnew.Thermal.SH.Oil.Oil_LiqBio</t>
  </si>
  <si>
    <t>EMI.ktCO2.FI.Res.HHnew.Thermal.SH.Gas.NG_Biogas</t>
  </si>
  <si>
    <t>EMI.ktCO2.FI.Res.HHnew.Thermal.SH.Biomass.Biomass_Waste</t>
  </si>
  <si>
    <t>EMI.ktCO2.FI.Res.HHnew.Thermal.SH.Geo.Geo</t>
  </si>
  <si>
    <t>EMI.ktCO2.FI.Res.HHnew.Thermal.SH.DistrHeat.Steam_Distr</t>
  </si>
  <si>
    <t>EMI.ktCO2.FI.Res.HHnew.Thermal.SH.AdvElc.Elec</t>
  </si>
  <si>
    <t>EMI.ktCO2.FI.Res.HHnew.Thermal.SH.ConvElc.Elec</t>
  </si>
  <si>
    <t>EMI.ktCO2.FI.Res.HHnew.Thermal.SH.TotalCirculation.Elec</t>
  </si>
  <si>
    <t>EMI.ktCO2.FI.Res.HHnew.Thermal.SC</t>
  </si>
  <si>
    <t>EMI.ktCO2.FI.Res.HHnew.Thermal.SC.AC.Elec</t>
  </si>
  <si>
    <t>EMI.ktCO2.FI.Res.HHnew.Thermal.WH</t>
  </si>
  <si>
    <t>EMI.ktCO2.FI.Res.HHnew.Thermal.WH.Solids.Solids</t>
  </si>
  <si>
    <t>EMI.ktCO2.FI.Res.HHnew.Thermal.WH.LPG.LPG</t>
  </si>
  <si>
    <t>EMI.ktCO2.FI.Res.HHnew.Thermal.WH.Oil.Oil_LiqBio</t>
  </si>
  <si>
    <t>EMI.ktCO2.FI.Res.HHnew.Thermal.WH.Gas.NG_Biogas</t>
  </si>
  <si>
    <t>EMI.ktCO2.FI.Res.HHnew.Thermal.WH.Biomass.Biomass_Waste</t>
  </si>
  <si>
    <t>EMI.ktCO2.FI.Res.HHnew.Thermal.WH.Geo.Geo</t>
  </si>
  <si>
    <t>EMI.ktCO2.FI.Res.HHnew.Thermal.WH.DistrHeat.Steam_Distr</t>
  </si>
  <si>
    <t>EMI.ktCO2.FI.Res.HHnew.Thermal.WH.Elc.Elec</t>
  </si>
  <si>
    <t>EMI.ktCO2.FI.Res.HHnew.Thermal.WH.TotalSolar.Solar</t>
  </si>
  <si>
    <t>EMI.ktCO2.FI.Res.HHnew.Thermal.CO</t>
  </si>
  <si>
    <t>EMI.ktCO2.FI.Res.HHnew.Thermal.CO.Solids.Solids</t>
  </si>
  <si>
    <t>EMI.ktCO2.FI.Res.HHnew.Thermal.CO.LPG.LPG</t>
  </si>
  <si>
    <t>EMI.ktCO2.FI.Res.HHnew.Thermal.CO.Gas.NG_Biogas</t>
  </si>
  <si>
    <t>EMI.ktCO2.FI.Res.HHnew.Thermal.CO.Biomass.Biomass_Waste</t>
  </si>
  <si>
    <t>EMI.ktCO2.FI.Res.HHnew.Thermal.CO.Elc.Elec</t>
  </si>
  <si>
    <t>FI - Final energy consumption of new and renovated households (per household)</t>
  </si>
  <si>
    <t>FEC_per_household.kWh.FI.Res.HHnew.Thermal</t>
  </si>
  <si>
    <t>FEC_per_household.kWh.FI.Res.HHnew.Thermal.SH</t>
  </si>
  <si>
    <t>FEC_per_household.kWh.FI.Res.HHnew.Thermal.SH.Solids.Solids</t>
  </si>
  <si>
    <t>FEC_per_household.kWh.FI.Res.HHnew.Thermal.SH.LPG.LPG</t>
  </si>
  <si>
    <t>FEC_per_household.kWh.FI.Res.HHnew.Thermal.SH.Oil.Oil_LiqBio</t>
  </si>
  <si>
    <t>FEC_per_household.kWh.FI.Res.HHnew.Thermal.SH.Gas.NG_Biogas</t>
  </si>
  <si>
    <t>FEC_per_household.kWh.FI.Res.HHnew.Thermal.SH.Biomass.Biomass_Waste</t>
  </si>
  <si>
    <t>FEC_per_household.kWh.FI.Res.HHnew.Thermal.SH.Geo.Geo</t>
  </si>
  <si>
    <t>FEC_per_household.kWh.FI.Res.HHnew.Thermal.SH.DistrHeat.Steam_Distr</t>
  </si>
  <si>
    <t>FEC_per_household.kWh.FI.Res.HHnew.Thermal.SH.AdvElc.Elec</t>
  </si>
  <si>
    <t>FEC_per_household.kWh.FI.Res.HHnew.Thermal.SH.ConvElc.Elec</t>
  </si>
  <si>
    <t>FEC_per_household.kWh.FI.Res.HHnew.Thermal.SH.TotalCirculation.Elec</t>
  </si>
  <si>
    <t>FEC_per_household.kWh.FI.Res.HHnew.Thermal.SC</t>
  </si>
  <si>
    <t>FEC_per_household.kWh.FI.Res.HHnew.Thermal.SC.AC.Elec</t>
  </si>
  <si>
    <t>FEC_per_household.kWh.FI.Res.HHnew.Thermal.WH</t>
  </si>
  <si>
    <t>FEC_per_household.kWh.FI.Res.HHnew.Thermal.WH.Solids.Solids</t>
  </si>
  <si>
    <t>FEC_per_household.kWh.FI.Res.HHnew.Thermal.WH.LPG.LPG</t>
  </si>
  <si>
    <t>FEC_per_household.kWh.FI.Res.HHnew.Thermal.WH.Oil.Oil_LiqBio</t>
  </si>
  <si>
    <t>FEC_per_household.kWh.FI.Res.HHnew.Thermal.WH.Gas.NG_Biogas</t>
  </si>
  <si>
    <t>FEC_per_household.kWh.FI.Res.HHnew.Thermal.WH.Biomass.Biomass_Waste</t>
  </si>
  <si>
    <t>FEC_per_household.kWh.FI.Res.HHnew.Thermal.WH.Geo.Geo</t>
  </si>
  <si>
    <t>FEC_per_household.kWh.FI.Res.HHnew.Thermal.WH.DistrHeat.Steam_Distr</t>
  </si>
  <si>
    <t>FEC_per_household.kWh.FI.Res.HHnew.Thermal.WH.Elc.Elec</t>
  </si>
  <si>
    <t>FEC_per_household.kWh.FI.Res.HHnew.Thermal.WH.TotalSolar.Solar</t>
  </si>
  <si>
    <t>FEC_per_household.kWh.FI.Res.HHnew.Thermal.CO</t>
  </si>
  <si>
    <t>FEC_per_household.kWh.FI.Res.HHnew.Thermal.CO.Solids.Solids</t>
  </si>
  <si>
    <t>FEC_per_household.kWh.FI.Res.HHnew.Thermal.CO.LPG.LPG</t>
  </si>
  <si>
    <t>FEC_per_household.kWh.FI.Res.HHnew.Thermal.CO.Gas.NG_Biogas</t>
  </si>
  <si>
    <t>FEC_per_household.kWh.FI.Res.HHnew.Thermal.CO.Biomass.Biomass_Waste</t>
  </si>
  <si>
    <t>FEC_per_household.kWh.FI.Res.HHnew.Thermal.CO.Elc.Elec</t>
  </si>
  <si>
    <t>FI - Thermal energy service of new and renovated households (per household)</t>
  </si>
  <si>
    <t>TES_per_household.kWh.FI.Res.HHnew.Thermal</t>
  </si>
  <si>
    <t>TES_per_household.kWh.FI.Res.HHnew.Thermal.SH</t>
  </si>
  <si>
    <t>TES_per_household.kWh.FI.Res.HHnew.Thermal.SH.Solids.Solids</t>
  </si>
  <si>
    <t>TES_per_household.kWh.FI.Res.HHnew.Thermal.SH.LPG.LPG</t>
  </si>
  <si>
    <t>TES_per_household.kWh.FI.Res.HHnew.Thermal.SH.Oil.Oil_LiqBio</t>
  </si>
  <si>
    <t>TES_per_household.kWh.FI.Res.HHnew.Thermal.SH.Gas.NG_Biogas</t>
  </si>
  <si>
    <t>TES_per_household.kWh.FI.Res.HHnew.Thermal.SH.Biomass.Biomass_Waste</t>
  </si>
  <si>
    <t>TES_per_household.kWh.FI.Res.HHnew.Thermal.SH.Geo.Geo</t>
  </si>
  <si>
    <t>TES_per_household.kWh.FI.Res.HHnew.Thermal.SH.DistrHeat.Steam_Distr</t>
  </si>
  <si>
    <t>TES_per_household.kWh.FI.Res.HHnew.Thermal.SH.AdvElc.Elec</t>
  </si>
  <si>
    <t>TES_per_household.kWh.FI.Res.HHnew.Thermal.SH.ConvElc.Elec</t>
  </si>
  <si>
    <t>TES_per_household.kWh.FI.Res.HHnew.Thermal.SH.TotalCirculation.Elec</t>
  </si>
  <si>
    <t>TES_per_household.kWh.FI.Res.HHnew.Thermal.SC</t>
  </si>
  <si>
    <t>TES_per_household.kWh.FI.Res.HHnew.Thermal.SC.AC.Elec</t>
  </si>
  <si>
    <t>TES_per_household.kWh.FI.Res.HHnew.Thermal.WH</t>
  </si>
  <si>
    <t>TES_per_household.kWh.FI.Res.HHnew.Thermal.WH.Solids.Solids</t>
  </si>
  <si>
    <t>TES_per_household.kWh.FI.Res.HHnew.Thermal.WH.LPG.LPG</t>
  </si>
  <si>
    <t>TES_per_household.kWh.FI.Res.HHnew.Thermal.WH.Oil.Oil_LiqBio</t>
  </si>
  <si>
    <t>TES_per_household.kWh.FI.Res.HHnew.Thermal.WH.Gas.NG_Biogas</t>
  </si>
  <si>
    <t>TES_per_household.kWh.FI.Res.HHnew.Thermal.WH.Biomass.Biomass_Waste</t>
  </si>
  <si>
    <t>TES_per_household.kWh.FI.Res.HHnew.Thermal.WH.Geo.Geo</t>
  </si>
  <si>
    <t>TES_per_household.kWh.FI.Res.HHnew.Thermal.WH.DistrHeat.Steam_Distr</t>
  </si>
  <si>
    <t>TES_per_household.kWh.FI.Res.HHnew.Thermal.WH.Elc.Elec</t>
  </si>
  <si>
    <t>TES_per_household.kWh.FI.Res.HHnew.Thermal.WH.TotalSolar.Solar</t>
  </si>
  <si>
    <t>TES_per_household.kWh.FI.Res.HHnew.Thermal.CO</t>
  </si>
  <si>
    <t>TES_per_household.kWh.FI.Res.HHnew.Thermal.CO.Solids.Solids</t>
  </si>
  <si>
    <t>TES_per_household.kWh.FI.Res.HHnew.Thermal.CO.LPG.LPG</t>
  </si>
  <si>
    <t>TES_per_household.kWh.FI.Res.HHnew.Thermal.CO.Gas.NG_Biogas</t>
  </si>
  <si>
    <t>TES_per_household.kWh.FI.Res.HHnew.Thermal.CO.Biomass.Biomass_Waste</t>
  </si>
  <si>
    <t>TES_per_household.kWh.FI.Res.HHnew.Thermal.CO.Elc.Elec</t>
  </si>
  <si>
    <t>FI - CO2 emissions in new and renovated households (per household)</t>
  </si>
  <si>
    <t>EMI_per_household.kgCO2.FI.Res.HHnew.Thermal</t>
  </si>
  <si>
    <t>EMI_per_household.kgCO2.FI.Res.HHnew.Thermal.SH</t>
  </si>
  <si>
    <t>EMI_per_household.kgCO2.FI.Res.HHnew.Thermal.SH.Solids.Solids</t>
  </si>
  <si>
    <t>EMI_per_household.kgCO2.FI.Res.HHnew.Thermal.SH.LPG.LPG</t>
  </si>
  <si>
    <t>EMI_per_household.kgCO2.FI.Res.HHnew.Thermal.SH.Oil.Oil_LiqBio</t>
  </si>
  <si>
    <t>EMI_per_household.kgCO2.FI.Res.HHnew.Thermal.SH.Gas.NG_Biogas</t>
  </si>
  <si>
    <t>EMI_per_household.kgCO2.FI.Res.HHnew.Thermal.SH.Biomass.Biomass_Waste</t>
  </si>
  <si>
    <t>EMI_per_household.kgCO2.FI.Res.HHnew.Thermal.SH.Geo.Geo</t>
  </si>
  <si>
    <t>EMI_per_household.kgCO2.FI.Res.HHnew.Thermal.SH.DistrHeat.Steam_Distr</t>
  </si>
  <si>
    <t>EMI_per_household.kgCO2.FI.Res.HHnew.Thermal.SH.AdvElc.Elec</t>
  </si>
  <si>
    <t>EMI_per_household.kgCO2.FI.Res.HHnew.Thermal.SH.ConvElc.Elec</t>
  </si>
  <si>
    <t>EMI_per_household.kgCO2.FI.Res.HHnew.Thermal.SH.TotalCirculation.Elec</t>
  </si>
  <si>
    <t>EMI_per_household.kgCO2.FI.Res.HHnew.Thermal.SC</t>
  </si>
  <si>
    <t>EMI_per_household.kgCO2.FI.Res.HHnew.Thermal.SC.AC.Elec</t>
  </si>
  <si>
    <t>EMI_per_household.kgCO2.FI.Res.HHnew.Thermal.WH</t>
  </si>
  <si>
    <t>EMI_per_household.kgCO2.FI.Res.HHnew.Thermal.WH.Solids.Solids</t>
  </si>
  <si>
    <t>EMI_per_household.kgCO2.FI.Res.HHnew.Thermal.WH.LPG.LPG</t>
  </si>
  <si>
    <t>EMI_per_household.kgCO2.FI.Res.HHnew.Thermal.WH.Oil.Oil_LiqBio</t>
  </si>
  <si>
    <t>EMI_per_household.kgCO2.FI.Res.HHnew.Thermal.WH.Gas.NG_Biogas</t>
  </si>
  <si>
    <t>EMI_per_household.kgCO2.FI.Res.HHnew.Thermal.WH.Biomass.Biomass_Waste</t>
  </si>
  <si>
    <t>EMI_per_household.kgCO2.FI.Res.HHnew.Thermal.WH.Geo.Geo</t>
  </si>
  <si>
    <t>EMI_per_household.kgCO2.FI.Res.HHnew.Thermal.WH.DistrHeat.Steam_Distr</t>
  </si>
  <si>
    <t>EMI_per_household.kgCO2.FI.Res.HHnew.Thermal.WH.Elc.Elec</t>
  </si>
  <si>
    <t>EMI_per_household.kgCO2.FI.Res.HHnew.Thermal.WH.TotalSolar.Solar</t>
  </si>
  <si>
    <t>EMI_per_household.kgCO2.FI.Res.HHnew.Thermal.CO</t>
  </si>
  <si>
    <t>EMI_per_household.kgCO2.FI.Res.HHnew.Thermal.CO.Solids.Solids</t>
  </si>
  <si>
    <t>EMI_per_household.kgCO2.FI.Res.HHnew.Thermal.CO.LPG.LPG</t>
  </si>
  <si>
    <t>EMI_per_household.kgCO2.FI.Res.HHnew.Thermal.CO.Gas.NG_Biogas</t>
  </si>
  <si>
    <t>EMI_per_household.kgCO2.FI.Res.HHnew.Thermal.CO.Biomass.Biomass_Waste</t>
  </si>
  <si>
    <t>EMI_per_household.kgCO2.FI.Res.HHnew.Thermal.CO.Elc.Elec</t>
  </si>
  <si>
    <t>FI - Final energy consumption in new and renovated households per surface area</t>
  </si>
  <si>
    <t>FEC_per_sqm.kWh.FI.Res.HHnew.Thermal</t>
  </si>
  <si>
    <t>FEC_per_sqm.kWh.FI.Res.HHnew.Thermal.SH</t>
  </si>
  <si>
    <t>FEC_per_sqm.kWh.FI.Res.HHnew.Thermal.SH.Solids.Solids</t>
  </si>
  <si>
    <t>FEC_per_sqm.kWh.FI.Res.HHnew.Thermal.SH.LPG.LPG</t>
  </si>
  <si>
    <t>FEC_per_sqm.kWh.FI.Res.HHnew.Thermal.SH.Oil.Oil_LiqBio</t>
  </si>
  <si>
    <t>FEC_per_sqm.kWh.FI.Res.HHnew.Thermal.SH.Gas.NG_Biogas</t>
  </si>
  <si>
    <t>FEC_per_sqm.kWh.FI.Res.HHnew.Thermal.SH.Biomass.Biomass_Waste</t>
  </si>
  <si>
    <t>FEC_per_sqm.kWh.FI.Res.HHnew.Thermal.SH.Geo.Geo</t>
  </si>
  <si>
    <t>FEC_per_sqm.kWh.FI.Res.HHnew.Thermal.SH.DistrHeat.Steam_Distr</t>
  </si>
  <si>
    <t>FEC_per_sqm.kWh.FI.Res.HHnew.Thermal.SH.AdvElc.Elec</t>
  </si>
  <si>
    <t>FEC_per_sqm.kWh.FI.Res.HHnew.Thermal.SH.ConvElc.Elec</t>
  </si>
  <si>
    <t>FEC_per_sqm.kWh.FI.Res.HHnew.Thermal.SH.TotalCirculation.Elec</t>
  </si>
  <si>
    <t>FEC_per_sqm.kWh.FI.Res.HHnew.Thermal.SC</t>
  </si>
  <si>
    <t>FEC_per_sqm.kWh.FI.Res.HHnew.Thermal.SC.AC.Elec</t>
  </si>
  <si>
    <t>FEC_per_sqm.kWh.FI.Res.HHnew.Thermal.WH</t>
  </si>
  <si>
    <t>FEC_per_sqm.kWh.FI.Res.HHnew.Thermal.WH.Solids.Solids</t>
  </si>
  <si>
    <t>FEC_per_sqm.kWh.FI.Res.HHnew.Thermal.WH.LPG.LPG</t>
  </si>
  <si>
    <t>FEC_per_sqm.kWh.FI.Res.HHnew.Thermal.WH.Oil.Oil_LiqBio</t>
  </si>
  <si>
    <t>FEC_per_sqm.kWh.FI.Res.HHnew.Thermal.WH.Gas.NG_Biogas</t>
  </si>
  <si>
    <t>FEC_per_sqm.kWh.FI.Res.HHnew.Thermal.WH.Biomass.Biomass_Waste</t>
  </si>
  <si>
    <t>FEC_per_sqm.kWh.FI.Res.HHnew.Thermal.WH.Geo.Geo</t>
  </si>
  <si>
    <t>FEC_per_sqm.kWh.FI.Res.HHnew.Thermal.WH.DistrHeat.Steam_Distr</t>
  </si>
  <si>
    <t>FEC_per_sqm.kWh.FI.Res.HHnew.Thermal.WH.Elc.Elec</t>
  </si>
  <si>
    <t>FEC_per_sqm.kWh.FI.Res.HHnew.Thermal.WH.TotalSolar.Solar</t>
  </si>
  <si>
    <t>FEC_per_sqm.kWh.FI.Res.HHnew.Thermal.CO</t>
  </si>
  <si>
    <t>FEC_per_sqm.kWh.FI.Res.HHnew.Thermal.CO.Solids.Solids</t>
  </si>
  <si>
    <t>FEC_per_sqm.kWh.FI.Res.HHnew.Thermal.CO.LPG.LPG</t>
  </si>
  <si>
    <t>FEC_per_sqm.kWh.FI.Res.HHnew.Thermal.CO.Gas.NG_Biogas</t>
  </si>
  <si>
    <t>FEC_per_sqm.kWh.FI.Res.HHnew.Thermal.CO.Biomass.Biomass_Waste</t>
  </si>
  <si>
    <t>FEC_per_sqm.kWh.FI.Res.HHnew.Thermal.CO.Elc.Elec</t>
  </si>
  <si>
    <t>FI - Thermal energy service in new and renovated households per surface area</t>
  </si>
  <si>
    <t>TES_per_sqm.kWh.FI.Res.HHnew.Thermal</t>
  </si>
  <si>
    <t>TES_per_sqm.kWh.FI.Res.HHnew.Thermal.SH</t>
  </si>
  <si>
    <t>TES_per_sqm.kWh.FI.Res.HHnew.Thermal.SH.Solids.Solids</t>
  </si>
  <si>
    <t>TES_per_sqm.kWh.FI.Res.HHnew.Thermal.SH.LPG.LPG</t>
  </si>
  <si>
    <t>TES_per_sqm.kWh.FI.Res.HHnew.Thermal.SH.Oil.Oil_LiqBio</t>
  </si>
  <si>
    <t>TES_per_sqm.kWh.FI.Res.HHnew.Thermal.SH.Gas.NG_Biogas</t>
  </si>
  <si>
    <t>TES_per_sqm.kWh.FI.Res.HHnew.Thermal.SH.Biomass.Biomass_Waste</t>
  </si>
  <si>
    <t>TES_per_sqm.kWh.FI.Res.HHnew.Thermal.SH.Geo.Geo</t>
  </si>
  <si>
    <t>TES_per_sqm.kWh.FI.Res.HHnew.Thermal.SH.DistrHeat.Steam_Distr</t>
  </si>
  <si>
    <t>TES_per_sqm.kWh.FI.Res.HHnew.Thermal.SH.AdvElc.Elec</t>
  </si>
  <si>
    <t>TES_per_sqm.kWh.FI.Res.HHnew.Thermal.SH.ConvElc.Elec</t>
  </si>
  <si>
    <t>TES_per_sqm.kWh.FI.Res.HHnew.Thermal.SH.TotalCirculation.Elec</t>
  </si>
  <si>
    <t>TES_per_sqm.kWh.FI.Res.HHnew.Thermal.SC</t>
  </si>
  <si>
    <t>TES_per_sqm.kWh.FI.Res.HHnew.Thermal.SC.AC.Elec</t>
  </si>
  <si>
    <t>TES_per_sqm.kWh.FI.Res.HHnew.Thermal.WH</t>
  </si>
  <si>
    <t>TES_per_sqm.kWh.FI.Res.HHnew.Thermal.WH.Solids.Solids</t>
  </si>
  <si>
    <t>TES_per_sqm.kWh.FI.Res.HHnew.Thermal.WH.LPG.LPG</t>
  </si>
  <si>
    <t>TES_per_sqm.kWh.FI.Res.HHnew.Thermal.WH.Oil.Oil_LiqBio</t>
  </si>
  <si>
    <t>TES_per_sqm.kWh.FI.Res.HHnew.Thermal.WH.Gas.NG_Biogas</t>
  </si>
  <si>
    <t>TES_per_sqm.kWh.FI.Res.HHnew.Thermal.WH.Biomass.Biomass_Waste</t>
  </si>
  <si>
    <t>TES_per_sqm.kWh.FI.Res.HHnew.Thermal.WH.Geo.Geo</t>
  </si>
  <si>
    <t>TES_per_sqm.kWh.FI.Res.HHnew.Thermal.WH.DistrHeat.Steam_Distr</t>
  </si>
  <si>
    <t>TES_per_sqm.kWh.FI.Res.HHnew.Thermal.WH.Elc.Elec</t>
  </si>
  <si>
    <t>TES_per_sqm.kWh.FI.Res.HHnew.Thermal.WH.TotalSolar.Solar</t>
  </si>
  <si>
    <t>TES_per_sqm.kWh.FI.Res.HHnew.Thermal.CO</t>
  </si>
  <si>
    <t>TES_per_sqm.kWh.FI.Res.HHnew.Thermal.CO.Solids.Solids</t>
  </si>
  <si>
    <t>TES_per_sqm.kWh.FI.Res.HHnew.Thermal.CO.LPG.LPG</t>
  </si>
  <si>
    <t>TES_per_sqm.kWh.FI.Res.HHnew.Thermal.CO.Gas.NG_Biogas</t>
  </si>
  <si>
    <t>TES_per_sqm.kWh.FI.Res.HHnew.Thermal.CO.Biomass.Biomass_Waste</t>
  </si>
  <si>
    <t>TES_per_sqm.kWh.FI.Res.HHnew.Thermal.CO.Elc.Elec</t>
  </si>
  <si>
    <t>FI - CO2 emissions in new and renovated households per surface area</t>
  </si>
  <si>
    <t>EMI_per_sqm.kgCO2.FI.Res.HHnew.Thermal</t>
  </si>
  <si>
    <t>EMI_per_sqm.kgCO2.FI.Res.HHnew.Thermal.SH</t>
  </si>
  <si>
    <t>EMI_per_sqm.kgCO2.FI.Res.HHnew.Thermal.SH.Solids.Solids</t>
  </si>
  <si>
    <t>EMI_per_sqm.kgCO2.FI.Res.HHnew.Thermal.SH.LPG.LPG</t>
  </si>
  <si>
    <t>EMI_per_sqm.kgCO2.FI.Res.HHnew.Thermal.SH.Oil.Oil_LiqBio</t>
  </si>
  <si>
    <t>EMI_per_sqm.kgCO2.FI.Res.HHnew.Thermal.SH.Gas.NG_Biogas</t>
  </si>
  <si>
    <t>EMI_per_sqm.kgCO2.FI.Res.HHnew.Thermal.SH.Biomass.Biomass_Waste</t>
  </si>
  <si>
    <t>EMI_per_sqm.kgCO2.FI.Res.HHnew.Thermal.SH.Geo.Geo</t>
  </si>
  <si>
    <t>EMI_per_sqm.kgCO2.FI.Res.HHnew.Thermal.SH.DistrHeat.Steam_Distr</t>
  </si>
  <si>
    <t>EMI_per_sqm.kgCO2.FI.Res.HHnew.Thermal.SH.AdvElc.Elec</t>
  </si>
  <si>
    <t>EMI_per_sqm.kgCO2.FI.Res.HHnew.Thermal.SH.ConvElc.Elec</t>
  </si>
  <si>
    <t>EMI_per_sqm.kgCO2.FI.Res.HHnew.Thermal.SH.TotalCirculation.Elec</t>
  </si>
  <si>
    <t>EMI_per_sqm.kgCO2.FI.Res.HHnew.Thermal.SC</t>
  </si>
  <si>
    <t>EMI_per_sqm.kgCO2.FI.Res.HHnew.Thermal.SC.AC.Elec</t>
  </si>
  <si>
    <t>EMI_per_sqm.kgCO2.FI.Res.HHnew.Thermal.WH</t>
  </si>
  <si>
    <t>EMI_per_sqm.kgCO2.FI.Res.HHnew.Thermal.WH.Solids.Solids</t>
  </si>
  <si>
    <t>EMI_per_sqm.kgCO2.FI.Res.HHnew.Thermal.WH.LPG.LPG</t>
  </si>
  <si>
    <t>EMI_per_sqm.kgCO2.FI.Res.HHnew.Thermal.WH.Oil.Oil_LiqBio</t>
  </si>
  <si>
    <t>EMI_per_sqm.kgCO2.FI.Res.HHnew.Thermal.WH.Gas.NG_Biogas</t>
  </si>
  <si>
    <t>EMI_per_sqm.kgCO2.FI.Res.HHnew.Thermal.WH.Biomass.Biomass_Waste</t>
  </si>
  <si>
    <t>EMI_per_sqm.kgCO2.FI.Res.HHnew.Thermal.WH.Geo.Geo</t>
  </si>
  <si>
    <t>EMI_per_sqm.kgCO2.FI.Res.HHnew.Thermal.WH.DistrHeat.Steam_Distr</t>
  </si>
  <si>
    <t>EMI_per_sqm.kgCO2.FI.Res.HHnew.Thermal.WH.Elc.Elec</t>
  </si>
  <si>
    <t>EMI_per_sqm.kgCO2.FI.Res.HHnew.Thermal.WH.TotalSolar.Solar</t>
  </si>
  <si>
    <t>EMI_per_sqm.kgCO2.FI.Res.HHnew.Thermal.CO</t>
  </si>
  <si>
    <t>EMI_per_sqm.kgCO2.FI.Res.HHnew.Thermal.CO.Solids.Solids</t>
  </si>
  <si>
    <t>EMI_per_sqm.kgCO2.FI.Res.HHnew.Thermal.CO.LPG.LPG</t>
  </si>
  <si>
    <t>EMI_per_sqm.kgCO2.FI.Res.HHnew.Thermal.CO.Gas.NG_Biogas</t>
  </si>
  <si>
    <t>EMI_per_sqm.kgCO2.FI.Res.HHnew.Thermal.CO.Biomass.Biomass_Waste</t>
  </si>
  <si>
    <t>EMI_per_sqm.kgCO2.FI.Res.HHnew.Thermal.CO.Elc.Elec</t>
  </si>
  <si>
    <t>FEC.ktoe.FI.Res.HH.Appl.RF</t>
  </si>
  <si>
    <t>FEC.ktoe.FI.Res.HH.Appl.WM</t>
  </si>
  <si>
    <t>FEC.ktoe.FI.Res.HH.Appl.DR</t>
  </si>
  <si>
    <t>FEC.ktoe.FI.Res.HH.Appl.DW</t>
  </si>
  <si>
    <t>FEC.ktoe.FI.Res.HH.Appl.TV</t>
  </si>
  <si>
    <t>FEC.ktoe.FI.Res.HH.Appl.IT</t>
  </si>
  <si>
    <t>FEC.ktoe.FI.Res.HH.Appl.LI</t>
  </si>
  <si>
    <t>FEC.ktoe.FI.Res.HH.Appl.OA</t>
  </si>
  <si>
    <t>Size.MW.FI.Res.HH.Appl</t>
  </si>
  <si>
    <t>Size.MW.FI.Res.HH.Appl.RF</t>
  </si>
  <si>
    <t>Size.MW.FI.Res.HH.Appl.WM</t>
  </si>
  <si>
    <t>Size.MW.FI.Res.HH.Appl.DR</t>
  </si>
  <si>
    <t>Size.MW.FI.Res.HH.Appl.DW</t>
  </si>
  <si>
    <t>Size.MW.FI.Res.HH.Appl.TV</t>
  </si>
  <si>
    <t>Size.MW.FI.Res.HH.Appl.IT</t>
  </si>
  <si>
    <t>Size.MW.FI.Res.HH.Appl.LI</t>
  </si>
  <si>
    <t>Size.MW.FI.Res.HH.Appl.OA</t>
  </si>
  <si>
    <t>NUM.number.FI.Res.HH.Appl.RF</t>
  </si>
  <si>
    <t>NUM.number.FI.Res.HH.Appl.WM</t>
  </si>
  <si>
    <t>NUM.number.FI.Res.HH.Appl.DR</t>
  </si>
  <si>
    <t>NUM.number.FI.Res.HH.Appl.DW</t>
  </si>
  <si>
    <t>NUM.number.FI.Res.HH.Appl.TV</t>
  </si>
  <si>
    <t>NUM.number.FI.Res.HH.Appl.IT</t>
  </si>
  <si>
    <t>NUM.number.FI.Res.HH.Appl.LI</t>
  </si>
  <si>
    <t>NUM.number.FI.Res.HH.Appl.OA</t>
  </si>
  <si>
    <t>NUM.number.FI.Res.HH.Applnew.RF</t>
  </si>
  <si>
    <t>NUM.number.FI.Res.HH.Applnew.WM</t>
  </si>
  <si>
    <t>NUM.number.FI.Res.HH.Applnew.DR</t>
  </si>
  <si>
    <t>NUM.number.FI.Res.HH.Applnew.DW</t>
  </si>
  <si>
    <t>NUM.number.FI.Res.HH.Applnew.TV</t>
  </si>
  <si>
    <t>NUM.number.FI.Res.HH.Applnew.IT</t>
  </si>
  <si>
    <t>NUM.number.FI.Res.HH.Applnew.LI</t>
  </si>
  <si>
    <t>NUM.number.FI.Res.HH.Applnew.OA</t>
  </si>
  <si>
    <t>NUM.number.FI.Res.HH.Applrepl.RF</t>
  </si>
  <si>
    <t>NUM.number.FI.Res.HH.Applrepl.WM</t>
  </si>
  <si>
    <t>NUM.number.FI.Res.HH.Applrepl.DR</t>
  </si>
  <si>
    <t>NUM.number.FI.Res.HH.Applrepl.DW</t>
  </si>
  <si>
    <t>NUM.number.FI.Res.HH.Applrepl.TV</t>
  </si>
  <si>
    <t>NUM.number.FI.Res.HH.Applrepl.IT</t>
  </si>
  <si>
    <t>NUM.number.FI.Res.HH.Applrepl.LI</t>
  </si>
  <si>
    <t>NUM.number.FI.Res.HH.Applrepl.OA</t>
  </si>
  <si>
    <t>Op.hours.FI.Res.HH.Appl.RF</t>
  </si>
  <si>
    <t>Op.hours.FI.Res.HH.Appl.WM</t>
  </si>
  <si>
    <t>Op.hours.FI.Res.HH.Appl.DR</t>
  </si>
  <si>
    <t>Op.hours.FI.Res.HH.Appl.DW</t>
  </si>
  <si>
    <t>Op.hours.FI.Res.HH.Appl.TV</t>
  </si>
  <si>
    <t>Op.hours.FI.Res.HH.Appl.IT</t>
  </si>
  <si>
    <t>Op.hours.FI.Res.HH.Appl.LI</t>
  </si>
  <si>
    <t>Op.hours.FI.Res.HH.Appl.OA</t>
  </si>
  <si>
    <t>Size_per_appl.W.FI.Res.HH.Appl.RF</t>
  </si>
  <si>
    <t>Size_per_appl.W.FI.Res.HH.Appl.WM</t>
  </si>
  <si>
    <t>Size_per_appl.W.FI.Res.HH.Appl.DR</t>
  </si>
  <si>
    <t>Size_per_appl.W.FI.Res.HH.Appl.DW</t>
  </si>
  <si>
    <t>Size_per_appl.W.FI.Res.HH.Appl.TV</t>
  </si>
  <si>
    <t>Size_per_appl.W.FI.Res.HH.Appl.IT</t>
  </si>
  <si>
    <t>Size_per_appl.W.FI.Res.HH.Appl.LI</t>
  </si>
  <si>
    <t>Size_per_appl.W.FI.Res.HH.Appl.OA</t>
  </si>
  <si>
    <t>Size_per_appl.W.FI.Res.HH.Applnew.RF</t>
  </si>
  <si>
    <t>Size_per_appl.W.FI.Res.HH.Applnew.WM</t>
  </si>
  <si>
    <t>Size_per_appl.W.FI.Res.HH.Applnew.DR</t>
  </si>
  <si>
    <t>Size_per_appl.W.FI.Res.HH.Applnew.DW</t>
  </si>
  <si>
    <t>Size_per_appl.W.FI.Res.HH.Applnew.TV</t>
  </si>
  <si>
    <t>Size_per_appl.W.FI.Res.HH.Applnew.IT</t>
  </si>
  <si>
    <t>Size_per_appl.W.FI.Res.HH.Applnew.LI</t>
  </si>
  <si>
    <t>Size_per_appl.W.FI.Res.HH.Applnew.OA</t>
  </si>
  <si>
    <t>NUM.number_per_household.FI.Res.HH.Appl.RF</t>
  </si>
  <si>
    <t>NUM.number_per_household.FI.Res.HH.Appl.WM</t>
  </si>
  <si>
    <t>NUM.number_per_household.FI.Res.HH.Appl.DR</t>
  </si>
  <si>
    <t>NUM.number_per_household.FI.Res.HH.Appl.DW</t>
  </si>
  <si>
    <t>NUM.number_per_household.FI.Res.HH.Appl.TV</t>
  </si>
  <si>
    <t>NUM.number_per_household.FI.Res.HH.Appl.IT</t>
  </si>
  <si>
    <t>NUM.number_per_household.FI.Res.HH.Appl.LI</t>
  </si>
  <si>
    <t>NUM.number_per_household.FI.Res.HH.Appl.OA</t>
  </si>
  <si>
    <t>Size_per_household.W.FI.Res.HH.Appl.RF</t>
  </si>
  <si>
    <t>Size_per_household.W.FI.Res.HH.Appl.WM</t>
  </si>
  <si>
    <t>Size_per_household.W.FI.Res.HH.Appl.DR</t>
  </si>
  <si>
    <t>Size_per_household.W.FI.Res.HH.Appl.DW</t>
  </si>
  <si>
    <t>Size_per_household.W.FI.Res.HH.Appl.TV</t>
  </si>
  <si>
    <t>Size_per_household.W.FI.Res.HH.Appl.IT</t>
  </si>
  <si>
    <t>Size_per_household.W.FI.Res.HH.Appl.LI</t>
  </si>
  <si>
    <t>Size_per_household.W.FI.Res.HH.Appl.OA</t>
  </si>
  <si>
    <t>FEC_per_household.kWh.FI.Res.HH.Appl.RF</t>
  </si>
  <si>
    <t>FEC_per_household.kWh.FI.Res.HH.Appl.WM</t>
  </si>
  <si>
    <t>FEC_per_household.kWh.FI.Res.HH.Appl.DR</t>
  </si>
  <si>
    <t>FEC_per_household.kWh.FI.Res.HH.Appl.DW</t>
  </si>
  <si>
    <t>FEC_per_household.kWh.FI.Res.HH.Appl.TV</t>
  </si>
  <si>
    <t>FEC_per_household.kWh.FI.Res.HH.Appl.IT</t>
  </si>
  <si>
    <t>FEC_per_household.kWh.FI.Res.HH.Appl.LI</t>
  </si>
  <si>
    <t>FEC_per_household.kWh.FI.Res.HH.Appl.OA</t>
  </si>
  <si>
    <t>Lumens_per_household.lumen.FI.Res.HH.Appl.LI</t>
  </si>
  <si>
    <t>FI - Number of households (detailed structure)</t>
  </si>
  <si>
    <t>NUM.number.FI.Res.HH.Thermal.SH.Solids.SH</t>
  </si>
  <si>
    <t>NUM.number.FI.Res.HH.Thermal.SH.Solids.SC.AC</t>
  </si>
  <si>
    <t>NUM.number.FI.Res.HH.Thermal.SH.Solids.WH.Solids.NoSolar</t>
  </si>
  <si>
    <t>NUM.number.FI.Res.HH.Thermal.SH.Solids.WH.LPG.NoSolar</t>
  </si>
  <si>
    <t>NUM.number.FI.Res.HH.Thermal.SH.Solids.WH.LPG.Solar</t>
  </si>
  <si>
    <t>NUM.number.FI.Res.HH.Thermal.SH.Solids.WH.Elc.NoSolar</t>
  </si>
  <si>
    <t>NUM.number.FI.Res.HH.Thermal.SH.Solids.WH.Elc.Solar</t>
  </si>
  <si>
    <t>NUM.number.FI.Res.HH.Thermal.SH.Solids.CO.Solids</t>
  </si>
  <si>
    <t>NUM.number.FI.Res.HH.Thermal.SH.Solids.CO.LPG</t>
  </si>
  <si>
    <t>NUM.number.FI.Res.HH.Thermal.SH.Solids.CO.Elc</t>
  </si>
  <si>
    <t>NUM.number.FI.Res.HH.Thermal.SH.LPG.SH</t>
  </si>
  <si>
    <t>NUM.number.FI.Res.HH.Thermal.SH.LPG.SC.AC</t>
  </si>
  <si>
    <t>NUM.number.FI.Res.HH.Thermal.SH.LPG.WH.LPG.NoSolar</t>
  </si>
  <si>
    <t>NUM.number.FI.Res.HH.Thermal.SH.LPG.WH.LPG.Solar</t>
  </si>
  <si>
    <t>NUM.number.FI.Res.HH.Thermal.SH.LPG.WH.Elc.NoSolar</t>
  </si>
  <si>
    <t>NUM.number.FI.Res.HH.Thermal.SH.LPG.WH.Elc.Solar</t>
  </si>
  <si>
    <t>NUM.number.FI.Res.HH.Thermal.SH.LPG.CO.LPG</t>
  </si>
  <si>
    <t>NUM.number.FI.Res.HH.Thermal.SH.LPG.CO.Elc</t>
  </si>
  <si>
    <t>NUM.number.FI.Res.HH.Thermal.SH.Oil.SH</t>
  </si>
  <si>
    <t>NUM.number.FI.Res.HH.Thermal.SH.Oil.SC.AC</t>
  </si>
  <si>
    <t>NUM.number.FI.Res.HH.Thermal.SH.Oil.WH.Oil.NoSolar</t>
  </si>
  <si>
    <t>NUM.number.FI.Res.HH.Thermal.SH.Oil.WH.Oil.Solar</t>
  </si>
  <si>
    <t>NUM.number.FI.Res.HH.Thermal.SH.Oil.WH.Elc.NoSolar</t>
  </si>
  <si>
    <t>NUM.number.FI.Res.HH.Thermal.SH.Oil.WH.Elc.Solar</t>
  </si>
  <si>
    <t>NUM.number.FI.Res.HH.Thermal.SH.Oil.CO.LPG</t>
  </si>
  <si>
    <t>NUM.number.FI.Res.HH.Thermal.SH.Oil.CO.Elc</t>
  </si>
  <si>
    <t>NUM.number.FI.Res.HH.Thermal.SH.Gas.SH</t>
  </si>
  <si>
    <t>NUM.number.FI.Res.HH.Thermal.SH.Gas.SC.AC</t>
  </si>
  <si>
    <t>NUM.number.FI.Res.HH.Thermal.SH.Gas.WH.Gas.NoSolar</t>
  </si>
  <si>
    <t>NUM.number.FI.Res.HH.Thermal.SH.Gas.WH.Gas.Solar</t>
  </si>
  <si>
    <t>NUM.number.FI.Res.HH.Thermal.SH.Gas.WH.Elc.NoSolar</t>
  </si>
  <si>
    <t>NUM.number.FI.Res.HH.Thermal.SH.Gas.WH.Elc.Solar</t>
  </si>
  <si>
    <t>NUM.number.FI.Res.HH.Thermal.SH.Gas.CO.Gas</t>
  </si>
  <si>
    <t>NUM.number.FI.Res.HH.Thermal.SH.Gas.CO.Elc</t>
  </si>
  <si>
    <t>NUM.number.FI.Res.HH.Thermal.SH.Biomass.SH</t>
  </si>
  <si>
    <t>NUM.number.FI.Res.HH.Thermal.SH.Biomass.SC.AC</t>
  </si>
  <si>
    <t>NUM.number.FI.Res.HH.Thermal.SH.Biomass.WH.Biomass.NoSolar</t>
  </si>
  <si>
    <t>NUM.number.FI.Res.HH.Thermal.SH.Biomass.WH.Biomass.Solar</t>
  </si>
  <si>
    <t>NUM.number.FI.Res.HH.Thermal.SH.Biomass.WH.LPG.NoSolar</t>
  </si>
  <si>
    <t>NUM.number.FI.Res.HH.Thermal.SH.Biomass.WH.LPG.Solar</t>
  </si>
  <si>
    <t>NUM.number.FI.Res.HH.Thermal.SH.Biomass.WH.Elc.NoSolar</t>
  </si>
  <si>
    <t>NUM.number.FI.Res.HH.Thermal.SH.Biomass.WH.Elc.Solar</t>
  </si>
  <si>
    <t>NUM.number.FI.Res.HH.Thermal.SH.Biomass.CO.Biomass</t>
  </si>
  <si>
    <t>NUM.number.FI.Res.HH.Thermal.SH.Biomass.CO.LPG</t>
  </si>
  <si>
    <t>NUM.number.FI.Res.HH.Thermal.SH.Biomass.CO.Elc</t>
  </si>
  <si>
    <t>NUM.number.FI.Res.HH.Thermal.SH.Geo.SH</t>
  </si>
  <si>
    <t>NUM.number.FI.Res.HH.Thermal.SH.Geo.SC.AC</t>
  </si>
  <si>
    <t>NUM.number.FI.Res.HH.Thermal.SH.Geo.WH.Geo.NoSolar</t>
  </si>
  <si>
    <t>NUM.number.FI.Res.HH.Thermal.SH.Geo.WH.Geo.Solar</t>
  </si>
  <si>
    <t>NUM.number.FI.Res.HH.Thermal.SH.Geo.WH.Elc.NoSolar</t>
  </si>
  <si>
    <t>NUM.number.FI.Res.HH.Thermal.SH.Geo.WH.Elc.Solar</t>
  </si>
  <si>
    <t>NUM.number.FI.Res.HH.Thermal.SH.Geo.CO.LPG</t>
  </si>
  <si>
    <t>NUM.number.FI.Res.HH.Thermal.SH.Geo.CO.Elc</t>
  </si>
  <si>
    <t>NUM.number.FI.Res.HH.Thermal.SH.DistrHeat.SH</t>
  </si>
  <si>
    <t>NUM.number.FI.Res.HH.Thermal.SH.DistrHeat.SC.AC</t>
  </si>
  <si>
    <t>NUM.number.FI.Res.HH.Thermal.SH.DistrHeat.WH.DistrHeat.NoSolar</t>
  </si>
  <si>
    <t>NUM.number.FI.Res.HH.Thermal.SH.DistrHeat.WH.DistrHeat.Solar</t>
  </si>
  <si>
    <t>NUM.number.FI.Res.HH.Thermal.SH.DistrHeat.WH.Elc.NoSolar</t>
  </si>
  <si>
    <t>NUM.number.FI.Res.HH.Thermal.SH.DistrHeat.WH.Elc.Solar</t>
  </si>
  <si>
    <t>NUM.number.FI.Res.HH.Thermal.SH.DistrHeat.CO.LPG</t>
  </si>
  <si>
    <t>NUM.number.FI.Res.HH.Thermal.SH.DistrHeat.CO.Elc</t>
  </si>
  <si>
    <t>NUM.number.FI.Res.HH.Thermal.SH.AdvElc.SH</t>
  </si>
  <si>
    <t>NUM.number.FI.Res.HH.Thermal.SH.AdvElc.SC.AC</t>
  </si>
  <si>
    <t>NUM.number.FI.Res.HH.Thermal.SH.AdvElc.WH.LPG.NoSolar</t>
  </si>
  <si>
    <t>NUM.number.FI.Res.HH.Thermal.SH.AdvElc.WH.LPG.Solar</t>
  </si>
  <si>
    <t>NUM.number.FI.Res.HH.Thermal.SH.AdvElc.WH.Elc.NoSolar</t>
  </si>
  <si>
    <t>NUM.number.FI.Res.HH.Thermal.SH.AdvElc.WH.Elc.Solar</t>
  </si>
  <si>
    <t>NUM.number.FI.Res.HH.Thermal.SH.AdvElc.CO.LPG</t>
  </si>
  <si>
    <t>NUM.number.FI.Res.HH.Thermal.SH.AdvElc.CO.Elc</t>
  </si>
  <si>
    <t>NUM.number.FI.Res.HH.Thermal.SH.ConvElc.SH</t>
  </si>
  <si>
    <t>NUM.number.FI.Res.HH.Thermal.SH.ConvElc.SC.AC</t>
  </si>
  <si>
    <t>NUM.number.FI.Res.HH.Thermal.SH.ConvElc.WH.LPG.NoSolar</t>
  </si>
  <si>
    <t>NUM.number.FI.Res.HH.Thermal.SH.ConvElc.WH.LPG.Solar</t>
  </si>
  <si>
    <t>NUM.number.FI.Res.HH.Thermal.SH.ConvElc.WH.Elc.NoSolar</t>
  </si>
  <si>
    <t>NUM.number.FI.Res.HH.Thermal.SH.ConvElc.WH.Elc.Solar</t>
  </si>
  <si>
    <t>NUM.number.FI.Res.HH.Thermal.SH.ConvElc.CO.LPG</t>
  </si>
  <si>
    <t>NUM.number.FI.Res.HH.Thermal.SH.ConvElc.CO.Elc</t>
  </si>
  <si>
    <t>FI - Retired equipment (detailed structure)</t>
  </si>
  <si>
    <t>NUM.number.FI.Res.HH.ThermalOut.SH.Solids</t>
  </si>
  <si>
    <t>NUM.number.FI.Res.HH.ThermalOut.SH.Solids.SH</t>
  </si>
  <si>
    <t>NUM.number.FI.Res.HH.ThermalOut.SH.Solids.SC.AC</t>
  </si>
  <si>
    <t>NUM.number.FI.Res.HH.ThermalOut.SH.Solids.WH.Solids.NoSolar</t>
  </si>
  <si>
    <t>NUM.number.FI.Res.HH.ThermalOut.SH.Solids.WH.LPG.NoSolar</t>
  </si>
  <si>
    <t>NUM.number.FI.Res.HH.ThermalOut.SH.Solids.WH.LPG.Solar</t>
  </si>
  <si>
    <t>NUM.number.FI.Res.HH.ThermalOut.SH.Solids.WH.Elc.NoSolar</t>
  </si>
  <si>
    <t>NUM.number.FI.Res.HH.ThermalOut.SH.Solids.WH.Elc.Solar</t>
  </si>
  <si>
    <t>NUM.number.FI.Res.HH.ThermalOut.SH.Solids.CO.Solids</t>
  </si>
  <si>
    <t>NUM.number.FI.Res.HH.ThermalOut.SH.Solids.CO.LPG</t>
  </si>
  <si>
    <t>NUM.number.FI.Res.HH.ThermalOut.SH.Solids.CO.Elc</t>
  </si>
  <si>
    <t>NUM.number.FI.Res.HH.ThermalOut.SH.LPG</t>
  </si>
  <si>
    <t>NUM.number.FI.Res.HH.ThermalOut.SH.LPG.SH</t>
  </si>
  <si>
    <t>NUM.number.FI.Res.HH.ThermalOut.SH.LPG.SC.AC</t>
  </si>
  <si>
    <t>NUM.number.FI.Res.HH.ThermalOut.SH.LPG.WH.LPG.NoSolar</t>
  </si>
  <si>
    <t>NUM.number.FI.Res.HH.ThermalOut.SH.LPG.WH.LPG.Solar</t>
  </si>
  <si>
    <t>NUM.number.FI.Res.HH.ThermalOut.SH.LPG.WH.Elc.NoSolar</t>
  </si>
  <si>
    <t>NUM.number.FI.Res.HH.ThermalOut.SH.LPG.WH.Elc.Solar</t>
  </si>
  <si>
    <t>NUM.number.FI.Res.HH.ThermalOut.SH.LPG.CO.LPG</t>
  </si>
  <si>
    <t>NUM.number.FI.Res.HH.ThermalOut.SH.LPG.CO.Elc</t>
  </si>
  <si>
    <t>NUM.number.FI.Res.HH.ThermalOut.SH.Oil</t>
  </si>
  <si>
    <t>NUM.number.FI.Res.HH.ThermalOut.SH.Oil.SH</t>
  </si>
  <si>
    <t>NUM.number.FI.Res.HH.ThermalOut.SH.Oil.SC.AC</t>
  </si>
  <si>
    <t>NUM.number.FI.Res.HH.ThermalOut.SH.Oil.WH.Oil.NoSolar</t>
  </si>
  <si>
    <t>NUM.number.FI.Res.HH.ThermalOut.SH.Oil.WH.Oil.Solar</t>
  </si>
  <si>
    <t>NUM.number.FI.Res.HH.ThermalOut.SH.Oil.WH.Elc.NoSolar</t>
  </si>
  <si>
    <t>NUM.number.FI.Res.HH.ThermalOut.SH.Oil.WH.Elc.Solar</t>
  </si>
  <si>
    <t>NUM.number.FI.Res.HH.ThermalOut.SH.Oil.CO.LPG</t>
  </si>
  <si>
    <t>NUM.number.FI.Res.HH.ThermalOut.SH.Oil.CO.Elc</t>
  </si>
  <si>
    <t>NUM.number.FI.Res.HH.ThermalOut.SH.Gas</t>
  </si>
  <si>
    <t>NUM.number.FI.Res.HH.ThermalOut.SH.Gas.SH</t>
  </si>
  <si>
    <t>NUM.number.FI.Res.HH.ThermalOut.SH.Gas.SC.AC</t>
  </si>
  <si>
    <t>NUM.number.FI.Res.HH.ThermalOut.SH.Gas.WH.Gas.NoSolar</t>
  </si>
  <si>
    <t>NUM.number.FI.Res.HH.ThermalOut.SH.Gas.WH.Gas.Solar</t>
  </si>
  <si>
    <t>NUM.number.FI.Res.HH.ThermalOut.SH.Gas.WH.Elc.NoSolar</t>
  </si>
  <si>
    <t>NUM.number.FI.Res.HH.ThermalOut.SH.Gas.WH.Elc.Solar</t>
  </si>
  <si>
    <t>NUM.number.FI.Res.HH.ThermalOut.SH.Gas.CO.Gas</t>
  </si>
  <si>
    <t>NUM.number.FI.Res.HH.ThermalOut.SH.Gas.CO.Elc</t>
  </si>
  <si>
    <t>NUM.number.FI.Res.HH.ThermalOut.SH.Biomass</t>
  </si>
  <si>
    <t>NUM.number.FI.Res.HH.ThermalOut.SH.Biomass.SH</t>
  </si>
  <si>
    <t>NUM.number.FI.Res.HH.ThermalOut.SH.Biomass.SC.AC</t>
  </si>
  <si>
    <t>NUM.number.FI.Res.HH.ThermalOut.SH.Biomass.WH.Biomass.NoSolar</t>
  </si>
  <si>
    <t>NUM.number.FI.Res.HH.ThermalOut.SH.Biomass.WH.Biomass.Solar</t>
  </si>
  <si>
    <t>NUM.number.FI.Res.HH.ThermalOut.SH.Biomass.WH.LPG.NoSolar</t>
  </si>
  <si>
    <t>NUM.number.FI.Res.HH.ThermalOut.SH.Biomass.WH.LPG.Solar</t>
  </si>
  <si>
    <t>NUM.number.FI.Res.HH.ThermalOut.SH.Biomass.WH.Elc.NoSolar</t>
  </si>
  <si>
    <t>NUM.number.FI.Res.HH.ThermalOut.SH.Biomass.WH.Elc.Solar</t>
  </si>
  <si>
    <t>NUM.number.FI.Res.HH.ThermalOut.SH.Biomass.CO.Biomass</t>
  </si>
  <si>
    <t>NUM.number.FI.Res.HH.ThermalOut.SH.Biomass.CO.LPG</t>
  </si>
  <si>
    <t>NUM.number.FI.Res.HH.ThermalOut.SH.Biomass.CO.Elc</t>
  </si>
  <si>
    <t>NUM.number.FI.Res.HH.ThermalOut.SH.Geo</t>
  </si>
  <si>
    <t>NUM.number.FI.Res.HH.ThermalOut.SH.Geo.SH</t>
  </si>
  <si>
    <t>NUM.number.FI.Res.HH.ThermalOut.SH.Geo.SC.AC</t>
  </si>
  <si>
    <t>NUM.number.FI.Res.HH.ThermalOut.SH.Geo.WH.Geo.NoSolar</t>
  </si>
  <si>
    <t>NUM.number.FI.Res.HH.ThermalOut.SH.Geo.WH.Geo.Solar</t>
  </si>
  <si>
    <t>NUM.number.FI.Res.HH.ThermalOut.SH.Geo.WH.Elc.NoSolar</t>
  </si>
  <si>
    <t>NUM.number.FI.Res.HH.ThermalOut.SH.Geo.WH.Elc.Solar</t>
  </si>
  <si>
    <t>NUM.number.FI.Res.HH.ThermalOut.SH.Geo.CO.LPG</t>
  </si>
  <si>
    <t>NUM.number.FI.Res.HH.ThermalOut.SH.Geo.CO.Elc</t>
  </si>
  <si>
    <t>NUM.number.FI.Res.HH.ThermalOut.SH.DistrHeat</t>
  </si>
  <si>
    <t>NUM.number.FI.Res.HH.ThermalOut.SH.DistrHeat.SH</t>
  </si>
  <si>
    <t>NUM.number.FI.Res.HH.ThermalOut.SH.DistrHeat.SC.AC</t>
  </si>
  <si>
    <t>NUM.number.FI.Res.HH.ThermalOut.SH.DistrHeat.WH.DistrHeat.NoSolar</t>
  </si>
  <si>
    <t>NUM.number.FI.Res.HH.ThermalOut.SH.DistrHeat.WH.DistrHeat.Solar</t>
  </si>
  <si>
    <t>NUM.number.FI.Res.HH.ThermalOut.SH.DistrHeat.WH.Elc.NoSolar</t>
  </si>
  <si>
    <t>NUM.number.FI.Res.HH.ThermalOut.SH.DistrHeat.WH.Elc.Solar</t>
  </si>
  <si>
    <t>NUM.number.FI.Res.HH.ThermalOut.SH.DistrHeat.CO.LPG</t>
  </si>
  <si>
    <t>NUM.number.FI.Res.HH.ThermalOut.SH.DistrHeat.CO.Elc</t>
  </si>
  <si>
    <t>NUM.number.FI.Res.HH.ThermalOut.SH.AdvElc</t>
  </si>
  <si>
    <t>NUM.number.FI.Res.HH.ThermalOut.SH.AdvElc.SH</t>
  </si>
  <si>
    <t>NUM.number.FI.Res.HH.ThermalOut.SH.AdvElc.SC.AC</t>
  </si>
  <si>
    <t>NUM.number.FI.Res.HH.ThermalOut.SH.AdvElc.WH.LPG.NoSolar</t>
  </si>
  <si>
    <t>NUM.number.FI.Res.HH.ThermalOut.SH.AdvElc.WH.LPG.Solar</t>
  </si>
  <si>
    <t>NUM.number.FI.Res.HH.ThermalOut.SH.AdvElc.WH.Elc.NoSolar</t>
  </si>
  <si>
    <t>NUM.number.FI.Res.HH.ThermalOut.SH.AdvElc.WH.Elc.Solar</t>
  </si>
  <si>
    <t>NUM.number.FI.Res.HH.ThermalOut.SH.AdvElc.CO.LPG</t>
  </si>
  <si>
    <t>NUM.number.FI.Res.HH.ThermalOut.SH.AdvElc.CO.Elc</t>
  </si>
  <si>
    <t>NUM.number.FI.Res.HH.ThermalOut.SH.ConvElc</t>
  </si>
  <si>
    <t>NUM.number.FI.Res.HH.ThermalOut.SH.ConvElc.SH</t>
  </si>
  <si>
    <t>NUM.number.FI.Res.HH.ThermalOut.SH.ConvElc.SC.AC</t>
  </si>
  <si>
    <t>NUM.number.FI.Res.HH.ThermalOut.SH.ConvElc.WH.LPG.NoSolar</t>
  </si>
  <si>
    <t>NUM.number.FI.Res.HH.ThermalOut.SH.ConvElc.WH.LPG.Solar</t>
  </si>
  <si>
    <t>NUM.number.FI.Res.HH.ThermalOut.SH.ConvElc.WH.Elc.NoSolar</t>
  </si>
  <si>
    <t>NUM.number.FI.Res.HH.ThermalOut.SH.ConvElc.WH.Elc.Solar</t>
  </si>
  <si>
    <t>NUM.number.FI.Res.HH.ThermalOut.SH.ConvElc.CO.LPG</t>
  </si>
  <si>
    <t>NUM.number.FI.Res.HH.ThermalOut.SH.ConvElc.CO.Elc</t>
  </si>
  <si>
    <t>FI - New equipment installations (detailed structure)</t>
  </si>
  <si>
    <t>NUM.number.FI.Res.HH.ThermalNew.SH.Solids</t>
  </si>
  <si>
    <t>NUM.number.FI.Res.HH.ThermalNew.SH.Solids.SH</t>
  </si>
  <si>
    <t>NUM.number.FI.Res.HH.ThermalNew.SH.Solids.SC.AC</t>
  </si>
  <si>
    <t>NUM.number.FI.Res.HH.ThermalNew.SH.Solids.WH.Solids.NoSolar</t>
  </si>
  <si>
    <t>NUM.number.FI.Res.HH.ThermalNew.SH.Solids.WH.LPG.NoSolar</t>
  </si>
  <si>
    <t>NUM.number.FI.Res.HH.ThermalNew.SH.Solids.WH.LPG.Solar</t>
  </si>
  <si>
    <t>NUM.number.FI.Res.HH.ThermalNew.SH.Solids.WH.Elc.NoSolar</t>
  </si>
  <si>
    <t>NUM.number.FI.Res.HH.ThermalNew.SH.Solids.WH.Elc.Solar</t>
  </si>
  <si>
    <t>NUM.number.FI.Res.HH.ThermalNew.SH.Solids.CO.Solids</t>
  </si>
  <si>
    <t>NUM.number.FI.Res.HH.ThermalNew.SH.Solids.CO.LPG</t>
  </si>
  <si>
    <t>NUM.number.FI.Res.HH.ThermalNew.SH.Solids.CO.Elc</t>
  </si>
  <si>
    <t>NUM.number.FI.Res.HH.ThermalNew.SH.LPG</t>
  </si>
  <si>
    <t>NUM.number.FI.Res.HH.ThermalNew.SH.LPG.SH</t>
  </si>
  <si>
    <t>NUM.number.FI.Res.HH.ThermalNew.SH.LPG.SC.AC</t>
  </si>
  <si>
    <t>NUM.number.FI.Res.HH.ThermalNew.SH.LPG.WH.LPG.NoSolar</t>
  </si>
  <si>
    <t>NUM.number.FI.Res.HH.ThermalNew.SH.LPG.WH.LPG.Solar</t>
  </si>
  <si>
    <t>NUM.number.FI.Res.HH.ThermalNew.SH.LPG.WH.Elc.NoSolar</t>
  </si>
  <si>
    <t>NUM.number.FI.Res.HH.ThermalNew.SH.LPG.WH.Elc.Solar</t>
  </si>
  <si>
    <t>NUM.number.FI.Res.HH.ThermalNew.SH.LPG.CO.LPG</t>
  </si>
  <si>
    <t>NUM.number.FI.Res.HH.ThermalNew.SH.LPG.CO.Elc</t>
  </si>
  <si>
    <t>NUM.number.FI.Res.HH.ThermalNew.SH.Oil</t>
  </si>
  <si>
    <t>NUM.number.FI.Res.HH.ThermalNew.SH.Oil.SH</t>
  </si>
  <si>
    <t>NUM.number.FI.Res.HH.ThermalNew.SH.Oil.SC.AC</t>
  </si>
  <si>
    <t>NUM.number.FI.Res.HH.ThermalNew.SH.Oil.WH.Oil.NoSolar</t>
  </si>
  <si>
    <t>NUM.number.FI.Res.HH.ThermalNew.SH.Oil.WH.Oil.Solar</t>
  </si>
  <si>
    <t>NUM.number.FI.Res.HH.ThermalNew.SH.Oil.WH.Elc.NoSolar</t>
  </si>
  <si>
    <t>NUM.number.FI.Res.HH.ThermalNew.SH.Oil.WH.Elc.Solar</t>
  </si>
  <si>
    <t>NUM.number.FI.Res.HH.ThermalNew.SH.Oil.CO.LPG</t>
  </si>
  <si>
    <t>NUM.number.FI.Res.HH.ThermalNew.SH.Oil.CO.Elc</t>
  </si>
  <si>
    <t>NUM.number.FI.Res.HH.ThermalNew.SH.Gas</t>
  </si>
  <si>
    <t>NUM.number.FI.Res.HH.ThermalNew.SH.Gas.SH</t>
  </si>
  <si>
    <t>NUM.number.FI.Res.HH.ThermalNew.SH.Gas.SC.AC</t>
  </si>
  <si>
    <t>NUM.number.FI.Res.HH.ThermalNew.SH.Gas.WH.Gas.NoSolar</t>
  </si>
  <si>
    <t>NUM.number.FI.Res.HH.ThermalNew.SH.Gas.WH.Gas.Solar</t>
  </si>
  <si>
    <t>NUM.number.FI.Res.HH.ThermalNew.SH.Gas.WH.Elc.NoSolar</t>
  </si>
  <si>
    <t>NUM.number.FI.Res.HH.ThermalNew.SH.Gas.WH.Elc.Solar</t>
  </si>
  <si>
    <t>NUM.number.FI.Res.HH.ThermalNew.SH.Gas.CO.Gas</t>
  </si>
  <si>
    <t>NUM.number.FI.Res.HH.ThermalNew.SH.Gas.CO.Elc</t>
  </si>
  <si>
    <t>NUM.number.FI.Res.HH.ThermalNew.SH.Biomass</t>
  </si>
  <si>
    <t>NUM.number.FI.Res.HH.ThermalNew.SH.Biomass.SH</t>
  </si>
  <si>
    <t>NUM.number.FI.Res.HH.ThermalNew.SH.Biomass.SC.AC</t>
  </si>
  <si>
    <t>NUM.number.FI.Res.HH.ThermalNew.SH.Biomass.WH.Biomass.NoSolar</t>
  </si>
  <si>
    <t>NUM.number.FI.Res.HH.ThermalNew.SH.Biomass.WH.Biomass.Solar</t>
  </si>
  <si>
    <t>NUM.number.FI.Res.HH.ThermalNew.SH.Biomass.WH.LPG.NoSolar</t>
  </si>
  <si>
    <t>NUM.number.FI.Res.HH.ThermalNew.SH.Biomass.WH.LPG.Solar</t>
  </si>
  <si>
    <t>NUM.number.FI.Res.HH.ThermalNew.SH.Biomass.WH.Elc.NoSolar</t>
  </si>
  <si>
    <t>NUM.number.FI.Res.HH.ThermalNew.SH.Biomass.WH.Elc.Solar</t>
  </si>
  <si>
    <t>NUM.number.FI.Res.HH.ThermalNew.SH.Biomass.CO.Biomass</t>
  </si>
  <si>
    <t>NUM.number.FI.Res.HH.ThermalNew.SH.Biomass.CO.LPG</t>
  </si>
  <si>
    <t>NUM.number.FI.Res.HH.ThermalNew.SH.Biomass.CO.Elc</t>
  </si>
  <si>
    <t>NUM.number.FI.Res.HH.ThermalNew.SH.Geo</t>
  </si>
  <si>
    <t>NUM.number.FI.Res.HH.ThermalNew.SH.Geo.SH</t>
  </si>
  <si>
    <t>NUM.number.FI.Res.HH.ThermalNew.SH.Geo.SC.AC</t>
  </si>
  <si>
    <t>NUM.number.FI.Res.HH.ThermalNew.SH.Geo.WH.Geo.NoSolar</t>
  </si>
  <si>
    <t>NUM.number.FI.Res.HH.ThermalNew.SH.Geo.WH.Geo.Solar</t>
  </si>
  <si>
    <t>NUM.number.FI.Res.HH.ThermalNew.SH.Geo.WH.Elc.NoSolar</t>
  </si>
  <si>
    <t>NUM.number.FI.Res.HH.ThermalNew.SH.Geo.WH.Elc.Solar</t>
  </si>
  <si>
    <t>NUM.number.FI.Res.HH.ThermalNew.SH.Geo.CO.LPG</t>
  </si>
  <si>
    <t>NUM.number.FI.Res.HH.ThermalNew.SH.Geo.CO.Elc</t>
  </si>
  <si>
    <t>NUM.number.FI.Res.HH.ThermalNew.SH.DistrHeat</t>
  </si>
  <si>
    <t>NUM.number.FI.Res.HH.ThermalNew.SH.DistrHeat.SH</t>
  </si>
  <si>
    <t>NUM.number.FI.Res.HH.ThermalNew.SH.DistrHeat.SC.AC</t>
  </si>
  <si>
    <t>NUM.number.FI.Res.HH.ThermalNew.SH.DistrHeat.WH.DistrHeat.NoSolar</t>
  </si>
  <si>
    <t>NUM.number.FI.Res.HH.ThermalNew.SH.DistrHeat.WH.DistrHeat.Solar</t>
  </si>
  <si>
    <t>NUM.number.FI.Res.HH.ThermalNew.SH.DistrHeat.WH.Elc.NoSolar</t>
  </si>
  <si>
    <t>NUM.number.FI.Res.HH.ThermalNew.SH.DistrHeat.WH.Elc.Solar</t>
  </si>
  <si>
    <t>NUM.number.FI.Res.HH.ThermalNew.SH.DistrHeat.CO.LPG</t>
  </si>
  <si>
    <t>NUM.number.FI.Res.HH.ThermalNew.SH.DistrHeat.CO.Elc</t>
  </si>
  <si>
    <t>NUM.number.FI.Res.HH.ThermalNew.SH.AdvElc</t>
  </si>
  <si>
    <t>NUM.number.FI.Res.HH.ThermalNew.SH.AdvElc.SH</t>
  </si>
  <si>
    <t>NUM.number.FI.Res.HH.ThermalNew.SH.AdvElc.SC.AC</t>
  </si>
  <si>
    <t>NUM.number.FI.Res.HH.ThermalNew.SH.AdvElc.WH.LPG.NoSolar</t>
  </si>
  <si>
    <t>NUM.number.FI.Res.HH.ThermalNew.SH.AdvElc.WH.LPG.Solar</t>
  </si>
  <si>
    <t>NUM.number.FI.Res.HH.ThermalNew.SH.AdvElc.WH.Elc.NoSolar</t>
  </si>
  <si>
    <t>NUM.number.FI.Res.HH.ThermalNew.SH.AdvElc.WH.Elc.Solar</t>
  </si>
  <si>
    <t>NUM.number.FI.Res.HH.ThermalNew.SH.AdvElc.CO.LPG</t>
  </si>
  <si>
    <t>NUM.number.FI.Res.HH.ThermalNew.SH.AdvElc.CO.Elc</t>
  </si>
  <si>
    <t>NUM.number.FI.Res.HH.ThermalNew.SH.ConvElc</t>
  </si>
  <si>
    <t>NUM.number.FI.Res.HH.ThermalNew.SH.ConvElc.SH</t>
  </si>
  <si>
    <t>NUM.number.FI.Res.HH.ThermalNew.SH.ConvElc.SC.AC</t>
  </si>
  <si>
    <t>NUM.number.FI.Res.HH.ThermalNew.SH.ConvElc.WH.LPG.NoSolar</t>
  </si>
  <si>
    <t>NUM.number.FI.Res.HH.ThermalNew.SH.ConvElc.WH.LPG.Solar</t>
  </si>
  <si>
    <t>NUM.number.FI.Res.HH.ThermalNew.SH.ConvElc.WH.Elc.NoSolar</t>
  </si>
  <si>
    <t>NUM.number.FI.Res.HH.ThermalNew.SH.ConvElc.WH.Elc.Solar</t>
  </si>
  <si>
    <t>NUM.number.FI.Res.HH.ThermalNew.SH.ConvElc.CO.LPG</t>
  </si>
  <si>
    <t>NUM.number.FI.Res.HH.ThermalNew.SH.ConvElc.CO.Elc</t>
  </si>
  <si>
    <t>FI - New equipment installations in new and renovated households (detailed structure)</t>
  </si>
  <si>
    <t>NUM.number.FI.Res.HHnew.ThermalNew.SH.Solids</t>
  </si>
  <si>
    <t>NUM.number.FI.Res.HHnew.ThermalNew.SH.Solids.SH</t>
  </si>
  <si>
    <t>NUM.number.FI.Res.HHnew.ThermalNew.SH.Solids.SC.AC</t>
  </si>
  <si>
    <t>NUM.number.FI.Res.HHnew.ThermalNew.SH.Solids.WH.Solids.NoSolar</t>
  </si>
  <si>
    <t>NUM.number.FI.Res.HHnew.ThermalNew.SH.Solids.WH.LPG.NoSolar</t>
  </si>
  <si>
    <t>NUM.number.FI.Res.HHnew.ThermalNew.SH.Solids.WH.LPG.Solar</t>
  </si>
  <si>
    <t>NUM.number.FI.Res.HHnew.ThermalNew.SH.Solids.WH.Elc.NoSolar</t>
  </si>
  <si>
    <t>NUM.number.FI.Res.HHnew.ThermalNew.SH.Solids.WH.Elc.Solar</t>
  </si>
  <si>
    <t>NUM.number.FI.Res.HHnew.ThermalNew.SH.Solids.CO.Solids</t>
  </si>
  <si>
    <t>NUM.number.FI.Res.HHnew.ThermalNew.SH.Solids.CO.LPG</t>
  </si>
  <si>
    <t>NUM.number.FI.Res.HHnew.ThermalNew.SH.Solids.CO.Elc</t>
  </si>
  <si>
    <t>NUM.number.FI.Res.HHnew.ThermalNew.SH.LPG</t>
  </si>
  <si>
    <t>NUM.number.FI.Res.HHnew.ThermalNew.SH.LPG.SH</t>
  </si>
  <si>
    <t>NUM.number.FI.Res.HHnew.ThermalNew.SH.LPG.SC.AC</t>
  </si>
  <si>
    <t>NUM.number.FI.Res.HHnew.ThermalNew.SH.LPG.WH.LPG.NoSolar</t>
  </si>
  <si>
    <t>NUM.number.FI.Res.HHnew.ThermalNew.SH.LPG.WH.LPG.Solar</t>
  </si>
  <si>
    <t>NUM.number.FI.Res.HHnew.ThermalNew.SH.LPG.WH.Elc.NoSolar</t>
  </si>
  <si>
    <t>NUM.number.FI.Res.HHnew.ThermalNew.SH.LPG.WH.Elc.Solar</t>
  </si>
  <si>
    <t>NUM.number.FI.Res.HHnew.ThermalNew.SH.LPG.CO.LPG</t>
  </si>
  <si>
    <t>NUM.number.FI.Res.HHnew.ThermalNew.SH.LPG.CO.Elc</t>
  </si>
  <si>
    <t>NUM.number.FI.Res.HHnew.ThermalNew.SH.Oil</t>
  </si>
  <si>
    <t>NUM.number.FI.Res.HHnew.ThermalNew.SH.Oil.SH</t>
  </si>
  <si>
    <t>NUM.number.FI.Res.HHnew.ThermalNew.SH.Oil.SC.AC</t>
  </si>
  <si>
    <t>NUM.number.FI.Res.HHnew.ThermalNew.SH.Oil.WH.Oil.NoSolar</t>
  </si>
  <si>
    <t>NUM.number.FI.Res.HHnew.ThermalNew.SH.Oil.WH.Oil.Solar</t>
  </si>
  <si>
    <t>NUM.number.FI.Res.HHnew.ThermalNew.SH.Oil.WH.Elc.NoSolar</t>
  </si>
  <si>
    <t>NUM.number.FI.Res.HHnew.ThermalNew.SH.Oil.WH.Elc.Solar</t>
  </si>
  <si>
    <t>NUM.number.FI.Res.HHnew.ThermalNew.SH.Oil.CO.LPG</t>
  </si>
  <si>
    <t>NUM.number.FI.Res.HHnew.ThermalNew.SH.Oil.CO.Elc</t>
  </si>
  <si>
    <t>NUM.number.FI.Res.HHnew.ThermalNew.SH.Gas</t>
  </si>
  <si>
    <t>NUM.number.FI.Res.HHnew.ThermalNew.SH.Gas.SH</t>
  </si>
  <si>
    <t>NUM.number.FI.Res.HHnew.ThermalNew.SH.Gas.SC.AC</t>
  </si>
  <si>
    <t>NUM.number.FI.Res.HHnew.ThermalNew.SH.Gas.WH.Gas.NoSolar</t>
  </si>
  <si>
    <t>NUM.number.FI.Res.HHnew.ThermalNew.SH.Gas.WH.Gas.Solar</t>
  </si>
  <si>
    <t>NUM.number.FI.Res.HHnew.ThermalNew.SH.Gas.WH.Elc.NoSolar</t>
  </si>
  <si>
    <t>NUM.number.FI.Res.HHnew.ThermalNew.SH.Gas.WH.Elc.Solar</t>
  </si>
  <si>
    <t>NUM.number.FI.Res.HHnew.ThermalNew.SH.Gas.CO.Gas</t>
  </si>
  <si>
    <t>NUM.number.FI.Res.HHnew.ThermalNew.SH.Gas.CO.Elc</t>
  </si>
  <si>
    <t>NUM.number.FI.Res.HHnew.ThermalNew.SH.Biomass</t>
  </si>
  <si>
    <t>NUM.number.FI.Res.HHnew.ThermalNew.SH.Biomass.SH</t>
  </si>
  <si>
    <t>NUM.number.FI.Res.HHnew.ThermalNew.SH.Biomass.SC.AC</t>
  </si>
  <si>
    <t>NUM.number.FI.Res.HHnew.ThermalNew.SH.Biomass.WH.Biomass.NoSolar</t>
  </si>
  <si>
    <t>NUM.number.FI.Res.HHnew.ThermalNew.SH.Biomass.WH.Biomass.Solar</t>
  </si>
  <si>
    <t>NUM.number.FI.Res.HHnew.ThermalNew.SH.Biomass.WH.LPG.NoSolar</t>
  </si>
  <si>
    <t>NUM.number.FI.Res.HHnew.ThermalNew.SH.Biomass.WH.LPG.Solar</t>
  </si>
  <si>
    <t>NUM.number.FI.Res.HHnew.ThermalNew.SH.Biomass.WH.Elc.NoSolar</t>
  </si>
  <si>
    <t>NUM.number.FI.Res.HHnew.ThermalNew.SH.Biomass.WH.Elc.Solar</t>
  </si>
  <si>
    <t>NUM.number.FI.Res.HHnew.ThermalNew.SH.Biomass.CO.Biomass</t>
  </si>
  <si>
    <t>NUM.number.FI.Res.HHnew.ThermalNew.SH.Biomass.CO.LPG</t>
  </si>
  <si>
    <t>NUM.number.FI.Res.HHnew.ThermalNew.SH.Biomass.CO.Elc</t>
  </si>
  <si>
    <t>NUM.number.FI.Res.HHnew.ThermalNew.SH.Geo</t>
  </si>
  <si>
    <t>NUM.number.FI.Res.HHnew.ThermalNew.SH.Geo.SH</t>
  </si>
  <si>
    <t>NUM.number.FI.Res.HHnew.ThermalNew.SH.Geo.SC.AC</t>
  </si>
  <si>
    <t>NUM.number.FI.Res.HHnew.ThermalNew.SH.Geo.WH.Geo.NoSolar</t>
  </si>
  <si>
    <t>NUM.number.FI.Res.HHnew.ThermalNew.SH.Geo.WH.Geo.Solar</t>
  </si>
  <si>
    <t>NUM.number.FI.Res.HHnew.ThermalNew.SH.Geo.WH.Elc.NoSolar</t>
  </si>
  <si>
    <t>NUM.number.FI.Res.HHnew.ThermalNew.SH.Geo.WH.Elc.Solar</t>
  </si>
  <si>
    <t>NUM.number.FI.Res.HHnew.ThermalNew.SH.Geo.CO.LPG</t>
  </si>
  <si>
    <t>NUM.number.FI.Res.HHnew.ThermalNew.SH.Geo.CO.Elc</t>
  </si>
  <si>
    <t>NUM.number.FI.Res.HHnew.ThermalNew.SH.DistrHeat</t>
  </si>
  <si>
    <t>NUM.number.FI.Res.HHnew.ThermalNew.SH.DistrHeat.SH</t>
  </si>
  <si>
    <t>NUM.number.FI.Res.HHnew.ThermalNew.SH.DistrHeat.SC.AC</t>
  </si>
  <si>
    <t>NUM.number.FI.Res.HHnew.ThermalNew.SH.DistrHeat.WH.DistrHeat.NoSolar</t>
  </si>
  <si>
    <t>NUM.number.FI.Res.HHnew.ThermalNew.SH.DistrHeat.WH.DistrHeat.Solar</t>
  </si>
  <si>
    <t>NUM.number.FI.Res.HHnew.ThermalNew.SH.DistrHeat.WH.Elc.NoSolar</t>
  </si>
  <si>
    <t>NUM.number.FI.Res.HHnew.ThermalNew.SH.DistrHeat.WH.Elc.Solar</t>
  </si>
  <si>
    <t>NUM.number.FI.Res.HHnew.ThermalNew.SH.DistrHeat.CO.LPG</t>
  </si>
  <si>
    <t>NUM.number.FI.Res.HHnew.ThermalNew.SH.DistrHeat.CO.Elc</t>
  </si>
  <si>
    <t>NUM.number.FI.Res.HHnew.ThermalNew.SH.AdvElc</t>
  </si>
  <si>
    <t>NUM.number.FI.Res.HHnew.ThermalNew.SH.AdvElc.SH</t>
  </si>
  <si>
    <t>NUM.number.FI.Res.HHnew.ThermalNew.SH.AdvElc.SC.AC</t>
  </si>
  <si>
    <t>NUM.number.FI.Res.HHnew.ThermalNew.SH.AdvElc.WH.LPG.NoSolar</t>
  </si>
  <si>
    <t>NUM.number.FI.Res.HHnew.ThermalNew.SH.AdvElc.WH.LPG.Solar</t>
  </si>
  <si>
    <t>NUM.number.FI.Res.HHnew.ThermalNew.SH.AdvElc.WH.Elc.NoSolar</t>
  </si>
  <si>
    <t>NUM.number.FI.Res.HHnew.ThermalNew.SH.AdvElc.WH.Elc.Solar</t>
  </si>
  <si>
    <t>NUM.number.FI.Res.HHnew.ThermalNew.SH.AdvElc.CO.LPG</t>
  </si>
  <si>
    <t>NUM.number.FI.Res.HHnew.ThermalNew.SH.AdvElc.CO.Elc</t>
  </si>
  <si>
    <t>NUM.number.FI.Res.HHnew.ThermalNew.SH.ConvElc</t>
  </si>
  <si>
    <t>NUM.number.FI.Res.HHnew.ThermalNew.SH.ConvElc.SH</t>
  </si>
  <si>
    <t>NUM.number.FI.Res.HHnew.ThermalNew.SH.ConvElc.SC.AC</t>
  </si>
  <si>
    <t>NUM.number.FI.Res.HHnew.ThermalNew.SH.ConvElc.WH.LPG.NoSolar</t>
  </si>
  <si>
    <t>NUM.number.FI.Res.HHnew.ThermalNew.SH.ConvElc.WH.LPG.Solar</t>
  </si>
  <si>
    <t>NUM.number.FI.Res.HHnew.ThermalNew.SH.ConvElc.WH.Elc.NoSolar</t>
  </si>
  <si>
    <t>NUM.number.FI.Res.HHnew.ThermalNew.SH.ConvElc.WH.Elc.Solar</t>
  </si>
  <si>
    <t>NUM.number.FI.Res.HHnew.ThermalNew.SH.ConvElc.CO.LPG</t>
  </si>
  <si>
    <t>NUM.number.FI.Res.HHnew.ThermalNew.SH.ConvElc.CO.Elc</t>
  </si>
  <si>
    <t>FI - New equipment installations via replacement (detailed structure)</t>
  </si>
  <si>
    <t>NUM.number.FI.Res.HH.ThermalRepl.SH.Solids</t>
  </si>
  <si>
    <t>NUM.number.FI.Res.HH.ThermalRepl.SH.Solids.SH</t>
  </si>
  <si>
    <t>NUM.number.FI.Res.HH.ThermalRepl.SH.Solids.SC.AC</t>
  </si>
  <si>
    <t>NUM.number.FI.Res.HH.ThermalRepl.SH.Solids.WH.Solids.NoSolar</t>
  </si>
  <si>
    <t>NUM.number.FI.Res.HH.ThermalRepl.SH.Solids.WH.LPG.NoSolar</t>
  </si>
  <si>
    <t>NUM.number.FI.Res.HH.ThermalRepl.SH.Solids.WH.LPG.Solar</t>
  </si>
  <si>
    <t>NUM.number.FI.Res.HH.ThermalRepl.SH.Solids.WH.Elc.NoSolar</t>
  </si>
  <si>
    <t>NUM.number.FI.Res.HH.ThermalRepl.SH.Solids.WH.Elc.Solar</t>
  </si>
  <si>
    <t>NUM.number.FI.Res.HH.ThermalRepl.SH.Solids.CO.Solids</t>
  </si>
  <si>
    <t>NUM.number.FI.Res.HH.ThermalRepl.SH.Solids.CO.LPG</t>
  </si>
  <si>
    <t>NUM.number.FI.Res.HH.ThermalRepl.SH.Solids.CO.Elc</t>
  </si>
  <si>
    <t>NUM.number.FI.Res.HH.ThermalRepl.SH.LPG</t>
  </si>
  <si>
    <t>NUM.number.FI.Res.HH.ThermalRepl.SH.LPG.SH</t>
  </si>
  <si>
    <t>NUM.number.FI.Res.HH.ThermalRepl.SH.LPG.SC.AC</t>
  </si>
  <si>
    <t>NUM.number.FI.Res.HH.ThermalRepl.SH.LPG.WH.LPG.NoSolar</t>
  </si>
  <si>
    <t>NUM.number.FI.Res.HH.ThermalRepl.SH.LPG.WH.LPG.Solar</t>
  </si>
  <si>
    <t>NUM.number.FI.Res.HH.ThermalRepl.SH.LPG.WH.Elc.NoSolar</t>
  </si>
  <si>
    <t>NUM.number.FI.Res.HH.ThermalRepl.SH.LPG.WH.Elc.Solar</t>
  </si>
  <si>
    <t>NUM.number.FI.Res.HH.ThermalRepl.SH.LPG.CO.LPG</t>
  </si>
  <si>
    <t>NUM.number.FI.Res.HH.ThermalRepl.SH.LPG.CO.Elc</t>
  </si>
  <si>
    <t>NUM.number.FI.Res.HH.ThermalRepl.SH.Oil</t>
  </si>
  <si>
    <t>NUM.number.FI.Res.HH.ThermalRepl.SH.Oil.SH</t>
  </si>
  <si>
    <t>NUM.number.FI.Res.HH.ThermalRepl.SH.Oil.SC.AC</t>
  </si>
  <si>
    <t>NUM.number.FI.Res.HH.ThermalRepl.SH.Oil.WH.Oil.NoSolar</t>
  </si>
  <si>
    <t>NUM.number.FI.Res.HH.ThermalRepl.SH.Oil.WH.Oil.Solar</t>
  </si>
  <si>
    <t>NUM.number.FI.Res.HH.ThermalRepl.SH.Oil.WH.Elc.NoSolar</t>
  </si>
  <si>
    <t>NUM.number.FI.Res.HH.ThermalRepl.SH.Oil.WH.Elc.Solar</t>
  </si>
  <si>
    <t>NUM.number.FI.Res.HH.ThermalRepl.SH.Oil.CO.LPG</t>
  </si>
  <si>
    <t>NUM.number.FI.Res.HH.ThermalRepl.SH.Oil.CO.Elc</t>
  </si>
  <si>
    <t>NUM.number.FI.Res.HH.ThermalRepl.SH.Gas</t>
  </si>
  <si>
    <t>NUM.number.FI.Res.HH.ThermalRepl.SH.Gas.SH</t>
  </si>
  <si>
    <t>NUM.number.FI.Res.HH.ThermalRepl.SH.Gas.SC.AC</t>
  </si>
  <si>
    <t>NUM.number.FI.Res.HH.ThermalRepl.SH.Gas.WH.Gas.NoSolar</t>
  </si>
  <si>
    <t>NUM.number.FI.Res.HH.ThermalRepl.SH.Gas.WH.Gas.Solar</t>
  </si>
  <si>
    <t>NUM.number.FI.Res.HH.ThermalRepl.SH.Gas.WH.Elc.NoSolar</t>
  </si>
  <si>
    <t>NUM.number.FI.Res.HH.ThermalRepl.SH.Gas.WH.Elc.Solar</t>
  </si>
  <si>
    <t>NUM.number.FI.Res.HH.ThermalRepl.SH.Gas.CO.Gas</t>
  </si>
  <si>
    <t>NUM.number.FI.Res.HH.ThermalRepl.SH.Gas.CO.Elc</t>
  </si>
  <si>
    <t>NUM.number.FI.Res.HH.ThermalRepl.SH.Biomass</t>
  </si>
  <si>
    <t>NUM.number.FI.Res.HH.ThermalRepl.SH.Biomass.SH</t>
  </si>
  <si>
    <t>NUM.number.FI.Res.HH.ThermalRepl.SH.Biomass.SC.AC</t>
  </si>
  <si>
    <t>NUM.number.FI.Res.HH.ThermalRepl.SH.Biomass.WH.Biomass.NoSolar</t>
  </si>
  <si>
    <t>NUM.number.FI.Res.HH.ThermalRepl.SH.Biomass.WH.Biomass.Solar</t>
  </si>
  <si>
    <t>NUM.number.FI.Res.HH.ThermalRepl.SH.Biomass.WH.LPG.NoSolar</t>
  </si>
  <si>
    <t>NUM.number.FI.Res.HH.ThermalRepl.SH.Biomass.WH.LPG.Solar</t>
  </si>
  <si>
    <t>NUM.number.FI.Res.HH.ThermalRepl.SH.Biomass.WH.Elc.NoSolar</t>
  </si>
  <si>
    <t>NUM.number.FI.Res.HH.ThermalRepl.SH.Biomass.WH.Elc.Solar</t>
  </si>
  <si>
    <t>NUM.number.FI.Res.HH.ThermalRepl.SH.Biomass.CO.Biomass</t>
  </si>
  <si>
    <t>NUM.number.FI.Res.HH.ThermalRepl.SH.Biomass.CO.LPG</t>
  </si>
  <si>
    <t>NUM.number.FI.Res.HH.ThermalRepl.SH.Biomass.CO.Elc</t>
  </si>
  <si>
    <t>NUM.number.FI.Res.HH.ThermalRepl.SH.Geo</t>
  </si>
  <si>
    <t>NUM.number.FI.Res.HH.ThermalRepl.SH.Geo.SH</t>
  </si>
  <si>
    <t>NUM.number.FI.Res.HH.ThermalRepl.SH.Geo.SC.AC</t>
  </si>
  <si>
    <t>NUM.number.FI.Res.HH.ThermalRepl.SH.Geo.WH.Geo.NoSolar</t>
  </si>
  <si>
    <t>NUM.number.FI.Res.HH.ThermalRepl.SH.Geo.WH.Geo.Solar</t>
  </si>
  <si>
    <t>NUM.number.FI.Res.HH.ThermalRepl.SH.Geo.WH.Elc.NoSolar</t>
  </si>
  <si>
    <t>NUM.number.FI.Res.HH.ThermalRepl.SH.Geo.WH.Elc.Solar</t>
  </si>
  <si>
    <t>NUM.number.FI.Res.HH.ThermalRepl.SH.Geo.CO.LPG</t>
  </si>
  <si>
    <t>NUM.number.FI.Res.HH.ThermalRepl.SH.Geo.CO.Elc</t>
  </si>
  <si>
    <t>NUM.number.FI.Res.HH.ThermalRepl.SH.DistrHeat</t>
  </si>
  <si>
    <t>NUM.number.FI.Res.HH.ThermalRepl.SH.DistrHeat.SH</t>
  </si>
  <si>
    <t>NUM.number.FI.Res.HH.ThermalRepl.SH.DistrHeat.SC.AC</t>
  </si>
  <si>
    <t>NUM.number.FI.Res.HH.ThermalRepl.SH.DistrHeat.WH.DistrHeat.NoSolar</t>
  </si>
  <si>
    <t>NUM.number.FI.Res.HH.ThermalRepl.SH.DistrHeat.WH.DistrHeat.Solar</t>
  </si>
  <si>
    <t>NUM.number.FI.Res.HH.ThermalRepl.SH.DistrHeat.WH.Elc.NoSolar</t>
  </si>
  <si>
    <t>NUM.number.FI.Res.HH.ThermalRepl.SH.DistrHeat.WH.Elc.Solar</t>
  </si>
  <si>
    <t>NUM.number.FI.Res.HH.ThermalRepl.SH.DistrHeat.CO.LPG</t>
  </si>
  <si>
    <t>NUM.number.FI.Res.HH.ThermalRepl.SH.DistrHeat.CO.Elc</t>
  </si>
  <si>
    <t>NUM.number.FI.Res.HH.ThermalRepl.SH.AdvElc</t>
  </si>
  <si>
    <t>NUM.number.FI.Res.HH.ThermalRepl.SH.AdvElc.SH</t>
  </si>
  <si>
    <t>NUM.number.FI.Res.HH.ThermalRepl.SH.AdvElc.SC.AC</t>
  </si>
  <si>
    <t>NUM.number.FI.Res.HH.ThermalRepl.SH.AdvElc.WH.LPG.NoSolar</t>
  </si>
  <si>
    <t>NUM.number.FI.Res.HH.ThermalRepl.SH.AdvElc.WH.LPG.Solar</t>
  </si>
  <si>
    <t>NUM.number.FI.Res.HH.ThermalRepl.SH.AdvElc.WH.Elc.NoSolar</t>
  </si>
  <si>
    <t>NUM.number.FI.Res.HH.ThermalRepl.SH.AdvElc.WH.Elc.Solar</t>
  </si>
  <si>
    <t>NUM.number.FI.Res.HH.ThermalRepl.SH.AdvElc.CO.LPG</t>
  </si>
  <si>
    <t>NUM.number.FI.Res.HH.ThermalRepl.SH.AdvElc.CO.Elc</t>
  </si>
  <si>
    <t>NUM.number.FI.Res.HH.ThermalRepl.SH.ConvElc</t>
  </si>
  <si>
    <t>NUM.number.FI.Res.HH.ThermalRepl.SH.ConvElc.SH</t>
  </si>
  <si>
    <t>NUM.number.FI.Res.HH.ThermalRepl.SH.ConvElc.SC.AC</t>
  </si>
  <si>
    <t>NUM.number.FI.Res.HH.ThermalRepl.SH.ConvElc.WH.LPG.NoSolar</t>
  </si>
  <si>
    <t>NUM.number.FI.Res.HH.ThermalRepl.SH.ConvElc.WH.LPG.Solar</t>
  </si>
  <si>
    <t>NUM.number.FI.Res.HH.ThermalRepl.SH.ConvElc.WH.Elc.NoSolar</t>
  </si>
  <si>
    <t>NUM.number.FI.Res.HH.ThermalRepl.SH.ConvElc.WH.Elc.Solar</t>
  </si>
  <si>
    <t>NUM.number.FI.Res.HH.ThermalRepl.SH.ConvElc.CO.LPG</t>
  </si>
  <si>
    <t>NUM.number.FI.Res.HH.ThermalRepl.SH.ConvElc.CO.Elc</t>
  </si>
  <si>
    <t>FI - Equipment installations in 2021 - vintage structure</t>
  </si>
  <si>
    <t>VIN.number.FI.Res.HH.Thermal.SH.Solids</t>
  </si>
  <si>
    <t>VIN.number.FI.Res.HH.Thermal.SH.Solids.SH</t>
  </si>
  <si>
    <t>VIN.number.FI.Res.HH.Thermal.SH.Solids.SC.AC</t>
  </si>
  <si>
    <t>VIN.number.FI.Res.HH.Thermal.SH.Solids.WH.Solids.NoSolar</t>
  </si>
  <si>
    <t>VIN.number.FI.Res.HH.Thermal.SH.Solids.WH.LPG.NoSolar</t>
  </si>
  <si>
    <t>VIN.number.FI.Res.HH.Thermal.SH.Solids.WH.LPG.Solar</t>
  </si>
  <si>
    <t>VIN.number.FI.Res.HH.Thermal.SH.Solids.WH.Elc.NoSolar</t>
  </si>
  <si>
    <t>VIN.number.FI.Res.HH.Thermal.SH.Solids.WH.Elc.Solar</t>
  </si>
  <si>
    <t>VIN.number.FI.Res.HH.Thermal.SH.Solids.CO.Solids</t>
  </si>
  <si>
    <t>VIN.number.FI.Res.HH.Thermal.SH.Solids.CO.LPG</t>
  </si>
  <si>
    <t>VIN.number.FI.Res.HH.Thermal.SH.Solids.CO.Elc</t>
  </si>
  <si>
    <t>VIN.number.FI.Res.HH.Thermal.SH.LPG</t>
  </si>
  <si>
    <t>VIN.number.FI.Res.HH.Thermal.SH.LPG.SH</t>
  </si>
  <si>
    <t>VIN.number.FI.Res.HH.Thermal.SH.LPG.SC.AC</t>
  </si>
  <si>
    <t>VIN.number.FI.Res.HH.Thermal.SH.LPG.WH.LPG.NoSolar</t>
  </si>
  <si>
    <t>VIN.number.FI.Res.HH.Thermal.SH.LPG.WH.LPG.Solar</t>
  </si>
  <si>
    <t>VIN.number.FI.Res.HH.Thermal.SH.LPG.WH.Elc.NoSolar</t>
  </si>
  <si>
    <t>VIN.number.FI.Res.HH.Thermal.SH.LPG.WH.Elc.Solar</t>
  </si>
  <si>
    <t>VIN.number.FI.Res.HH.Thermal.SH.LPG.CO.LPG</t>
  </si>
  <si>
    <t>VIN.number.FI.Res.HH.Thermal.SH.LPG.CO.Elc</t>
  </si>
  <si>
    <t>VIN.number.FI.Res.HH.Thermal.SH.Oil</t>
  </si>
  <si>
    <t>VIN.number.FI.Res.HH.Thermal.SH.Oil.SH</t>
  </si>
  <si>
    <t>VIN.number.FI.Res.HH.Thermal.SH.Oil.SC.AC</t>
  </si>
  <si>
    <t>VIN.number.FI.Res.HH.Thermal.SH.Oil.WH.Oil.NoSolar</t>
  </si>
  <si>
    <t>VIN.number.FI.Res.HH.Thermal.SH.Oil.WH.Oil.Solar</t>
  </si>
  <si>
    <t>VIN.number.FI.Res.HH.Thermal.SH.Oil.WH.Elc.NoSolar</t>
  </si>
  <si>
    <t>VIN.number.FI.Res.HH.Thermal.SH.Oil.WH.Elc.Solar</t>
  </si>
  <si>
    <t>VIN.number.FI.Res.HH.Thermal.SH.Oil.CO.LPG</t>
  </si>
  <si>
    <t>VIN.number.FI.Res.HH.Thermal.SH.Oil.CO.Elc</t>
  </si>
  <si>
    <t>VIN.number.FI.Res.HH.Thermal.SH.Gas</t>
  </si>
  <si>
    <t>VIN.number.FI.Res.HH.Thermal.SH.Gas.SH</t>
  </si>
  <si>
    <t>VIN.number.FI.Res.HH.Thermal.SH.Gas.SC.AC</t>
  </si>
  <si>
    <t>VIN.number.FI.Res.HH.Thermal.SH.Gas.WH.Gas.NoSolar</t>
  </si>
  <si>
    <t>VIN.number.FI.Res.HH.Thermal.SH.Gas.WH.Gas.Solar</t>
  </si>
  <si>
    <t>VIN.number.FI.Res.HH.Thermal.SH.Gas.WH.Elc.NoSolar</t>
  </si>
  <si>
    <t>VIN.number.FI.Res.HH.Thermal.SH.Gas.WH.Elc.Solar</t>
  </si>
  <si>
    <t>VIN.number.FI.Res.HH.Thermal.SH.Gas.CO.Gas</t>
  </si>
  <si>
    <t>VIN.number.FI.Res.HH.Thermal.SH.Gas.CO.Elc</t>
  </si>
  <si>
    <t>VIN.number.FI.Res.HH.Thermal.SH.Biomass</t>
  </si>
  <si>
    <t>VIN.number.FI.Res.HH.Thermal.SH.Biomass.SH</t>
  </si>
  <si>
    <t>VIN.number.FI.Res.HH.Thermal.SH.Biomass.SC.AC</t>
  </si>
  <si>
    <t>VIN.number.FI.Res.HH.Thermal.SH.Biomass.WH.Biomass.NoSolar</t>
  </si>
  <si>
    <t>VIN.number.FI.Res.HH.Thermal.SH.Biomass.WH.Biomass.Solar</t>
  </si>
  <si>
    <t>VIN.number.FI.Res.HH.Thermal.SH.Biomass.WH.LPG.NoSolar</t>
  </si>
  <si>
    <t>VIN.number.FI.Res.HH.Thermal.SH.Biomass.WH.LPG.Solar</t>
  </si>
  <si>
    <t>VIN.number.FI.Res.HH.Thermal.SH.Biomass.WH.Elc.NoSolar</t>
  </si>
  <si>
    <t>VIN.number.FI.Res.HH.Thermal.SH.Biomass.WH.Elc.Solar</t>
  </si>
  <si>
    <t>VIN.number.FI.Res.HH.Thermal.SH.Biomass.CO.Biomass</t>
  </si>
  <si>
    <t>VIN.number.FI.Res.HH.Thermal.SH.Biomass.CO.LPG</t>
  </si>
  <si>
    <t>VIN.number.FI.Res.HH.Thermal.SH.Biomass.CO.Elc</t>
  </si>
  <si>
    <t>VIN.number.FI.Res.HH.Thermal.SH.Geo</t>
  </si>
  <si>
    <t>VIN.number.FI.Res.HH.Thermal.SH.Geo.SH</t>
  </si>
  <si>
    <t>VIN.number.FI.Res.HH.Thermal.SH.Geo.SC.AC</t>
  </si>
  <si>
    <t>VIN.number.FI.Res.HH.Thermal.SH.Geo.WH.Geo.NoSolar</t>
  </si>
  <si>
    <t>VIN.number.FI.Res.HH.Thermal.SH.Geo.WH.Geo.Solar</t>
  </si>
  <si>
    <t>VIN.number.FI.Res.HH.Thermal.SH.Geo.WH.Elc.NoSolar</t>
  </si>
  <si>
    <t>VIN.number.FI.Res.HH.Thermal.SH.Geo.WH.Elc.Solar</t>
  </si>
  <si>
    <t>VIN.number.FI.Res.HH.Thermal.SH.Geo.CO.LPG</t>
  </si>
  <si>
    <t>VIN.number.FI.Res.HH.Thermal.SH.Geo.CO.Elc</t>
  </si>
  <si>
    <t>VIN.number.FI.Res.HH.Thermal.SH.DistrHeat</t>
  </si>
  <si>
    <t>VIN.number.FI.Res.HH.Thermal.SH.DistrHeat.SH</t>
  </si>
  <si>
    <t>VIN.number.FI.Res.HH.Thermal.SH.DistrHeat.SC.AC</t>
  </si>
  <si>
    <t>VIN.number.FI.Res.HH.Thermal.SH.DistrHeat.WH.DistrHeat.NoSolar</t>
  </si>
  <si>
    <t>VIN.number.FI.Res.HH.Thermal.SH.DistrHeat.WH.DistrHeat.Solar</t>
  </si>
  <si>
    <t>VIN.number.FI.Res.HH.Thermal.SH.DistrHeat.WH.Elc.NoSolar</t>
  </si>
  <si>
    <t>VIN.number.FI.Res.HH.Thermal.SH.DistrHeat.WH.Elc.Solar</t>
  </si>
  <si>
    <t>VIN.number.FI.Res.HH.Thermal.SH.DistrHeat.CO.LPG</t>
  </si>
  <si>
    <t>VIN.number.FI.Res.HH.Thermal.SH.DistrHeat.CO.Elc</t>
  </si>
  <si>
    <t>VIN.number.FI.Res.HH.Thermal.SH.AdvElc</t>
  </si>
  <si>
    <t>VIN.number.FI.Res.HH.Thermal.SH.AdvElc.SH</t>
  </si>
  <si>
    <t>VIN.number.FI.Res.HH.Thermal.SH.AdvElc.SC.AC</t>
  </si>
  <si>
    <t>VIN.number.FI.Res.HH.Thermal.SH.AdvElc.WH.LPG.NoSolar</t>
  </si>
  <si>
    <t>VIN.number.FI.Res.HH.Thermal.SH.AdvElc.WH.LPG.Solar</t>
  </si>
  <si>
    <t>VIN.number.FI.Res.HH.Thermal.SH.AdvElc.WH.Elc.NoSolar</t>
  </si>
  <si>
    <t>VIN.number.FI.Res.HH.Thermal.SH.AdvElc.WH.Elc.Solar</t>
  </si>
  <si>
    <t>VIN.number.FI.Res.HH.Thermal.SH.AdvElc.CO.LPG</t>
  </si>
  <si>
    <t>VIN.number.FI.Res.HH.Thermal.SH.AdvElc.CO.Elc</t>
  </si>
  <si>
    <t>VIN.number.FI.Res.HH.Thermal.SH.ConvElc</t>
  </si>
  <si>
    <t>VIN.number.FI.Res.HH.Thermal.SH.ConvElc.SH</t>
  </si>
  <si>
    <t>VIN.number.FI.Res.HH.Thermal.SH.ConvElc.SC.AC</t>
  </si>
  <si>
    <t>VIN.number.FI.Res.HH.Thermal.SH.ConvElc.WH.LPG.NoSolar</t>
  </si>
  <si>
    <t>VIN.number.FI.Res.HH.Thermal.SH.ConvElc.WH.LPG.Solar</t>
  </si>
  <si>
    <t>VIN.number.FI.Res.HH.Thermal.SH.ConvElc.WH.Elc.NoSolar</t>
  </si>
  <si>
    <t>VIN.number.FI.Res.HH.Thermal.SH.ConvElc.WH.Elc.Solar</t>
  </si>
  <si>
    <t>VIN.number.FI.Res.HH.Thermal.SH.ConvElc.CO.LPG</t>
  </si>
  <si>
    <t>VIN.number.FI.Res.HH.Thermal.SH.ConvElc.CO.Elc</t>
  </si>
  <si>
    <t>FI - Final energy consumption (detailed structure)</t>
  </si>
  <si>
    <t>FEC.ktoe.FI.Res.HH.Thermal.SH.Solids</t>
  </si>
  <si>
    <t>FEC.ktoe.FI.Res.HH.Thermal.SH.Solids.SH</t>
  </si>
  <si>
    <t>FEC.ktoe.FI.Res.HH.Thermal.SH.Solids.SH.Solids</t>
  </si>
  <si>
    <t>FEC.ktoe.FI.Res.HH.Thermal.SH.Solids.SH.Elec</t>
  </si>
  <si>
    <t>FEC.ktoe.FI.Res.HH.Thermal.SH.Solids.SC</t>
  </si>
  <si>
    <t>FEC.ktoe.FI.Res.HH.Thermal.SH.Solids.SC.AC.Elec</t>
  </si>
  <si>
    <t>FEC.ktoe.FI.Res.HH.Thermal.SH.Solids.WH</t>
  </si>
  <si>
    <t>FEC.ktoe.FI.Res.HH.Thermal.SH.Solids.WH.Solids.NoSolar.Solids</t>
  </si>
  <si>
    <t>FEC.ktoe.FI.Res.HH.Thermal.SH.Solids.WH.LPG.NoSolar.LPG</t>
  </si>
  <si>
    <t>FEC.ktoe.FI.Res.HH.Thermal.SH.Solids.WH.LPG.Solar</t>
  </si>
  <si>
    <t>FEC.ktoe.FI.Res.HH.Thermal.SH.Solids.WH.LPG.Solar.LPG</t>
  </si>
  <si>
    <t>FEC.ktoe.FI.Res.HH.Thermal.SH.Solids.WH.LPG.Solar.Solar</t>
  </si>
  <si>
    <t>FEC.ktoe.FI.Res.HH.Thermal.SH.Solids.WH.Elc.NoSolar.Elec</t>
  </si>
  <si>
    <t>FEC.ktoe.FI.Res.HH.Thermal.SH.Solids.WH.Elc.Solar</t>
  </si>
  <si>
    <t>FEC.ktoe.FI.Res.HH.Thermal.SH.Solids.WH.Elc.Solar.Elec</t>
  </si>
  <si>
    <t>FEC.ktoe.FI.Res.HH.Thermal.SH.Solids.WH.Elc.Solar.Solar</t>
  </si>
  <si>
    <t>FEC.ktoe.FI.Res.HH.Thermal.SH.Solids.CO</t>
  </si>
  <si>
    <t>FEC.ktoe.FI.Res.HH.Thermal.SH.Solids.CO.Solids.Solids</t>
  </si>
  <si>
    <t>FEC.ktoe.FI.Res.HH.Thermal.SH.Solids.CO.LPG.LPG</t>
  </si>
  <si>
    <t>FEC.ktoe.FI.Res.HH.Thermal.SH.Solids.CO.Elc.Elec</t>
  </si>
  <si>
    <t>FEC.ktoe.FI.Res.HH.Thermal.SH.LPG</t>
  </si>
  <si>
    <t>FEC.ktoe.FI.Res.HH.Thermal.SH.LPG.SH</t>
  </si>
  <si>
    <t>FEC.ktoe.FI.Res.HH.Thermal.SH.LPG.SH.LPG</t>
  </si>
  <si>
    <t>FEC.ktoe.FI.Res.HH.Thermal.SH.LPG.SH.Elec</t>
  </si>
  <si>
    <t>FEC.ktoe.FI.Res.HH.Thermal.SH.LPG.SC</t>
  </si>
  <si>
    <t>FEC.ktoe.FI.Res.HH.Thermal.SH.LPG.SC.AC.Elec</t>
  </si>
  <si>
    <t>FEC.ktoe.FI.Res.HH.Thermal.SH.LPG.WH</t>
  </si>
  <si>
    <t>FEC.ktoe.FI.Res.HH.Thermal.SH.LPG.WH.LPG.NoSolar.LPG</t>
  </si>
  <si>
    <t>FEC.ktoe.FI.Res.HH.Thermal.SH.LPG.WH.LPG.Solar</t>
  </si>
  <si>
    <t>FEC.ktoe.FI.Res.HH.Thermal.SH.LPG.WH.LPG.Solar.LPG</t>
  </si>
  <si>
    <t>FEC.ktoe.FI.Res.HH.Thermal.SH.LPG.WH.LPG.Solar.Solar</t>
  </si>
  <si>
    <t>FEC.ktoe.FI.Res.HH.Thermal.SH.LPG.WH.Elc.NoSolar.Elec</t>
  </si>
  <si>
    <t>FEC.ktoe.FI.Res.HH.Thermal.SH.LPG.WH.Elc.Solar</t>
  </si>
  <si>
    <t>FEC.ktoe.FI.Res.HH.Thermal.SH.LPG.WH.Elc.Solar.Elec</t>
  </si>
  <si>
    <t>FEC.ktoe.FI.Res.HH.Thermal.SH.LPG.WH.Elc.Solar.Solar</t>
  </si>
  <si>
    <t>FEC.ktoe.FI.Res.HH.Thermal.SH.LPG.CO</t>
  </si>
  <si>
    <t>FEC.ktoe.FI.Res.HH.Thermal.SH.LPG.CO.LPG.LPG</t>
  </si>
  <si>
    <t>FEC.ktoe.FI.Res.HH.Thermal.SH.LPG.CO.Elc.Elec</t>
  </si>
  <si>
    <t>FEC.ktoe.FI.Res.HH.Thermal.SH.Oil</t>
  </si>
  <si>
    <t>FEC.ktoe.FI.Res.HH.Thermal.SH.Oil.SH</t>
  </si>
  <si>
    <t>FEC.ktoe.FI.Res.HH.Thermal.SH.Oil.SH.Oil</t>
  </si>
  <si>
    <t>FEC.ktoe.FI.Res.HH.Thermal.SH.Oil.SH.Elec</t>
  </si>
  <si>
    <t>FEC.ktoe.FI.Res.HH.Thermal.SH.Oil.SC</t>
  </si>
  <si>
    <t>FEC.ktoe.FI.Res.HH.Thermal.SH.Oil.SC.AC.Elec</t>
  </si>
  <si>
    <t>FEC.ktoe.FI.Res.HH.Thermal.SH.Oil.WH</t>
  </si>
  <si>
    <t>FEC.ktoe.FI.Res.HH.Thermal.SH.Oil.WH.Oil.NoSolar.Oil</t>
  </si>
  <si>
    <t>FEC.ktoe.FI.Res.HH.Thermal.SH.Oil.WH.Oil.Solar</t>
  </si>
  <si>
    <t>FEC.ktoe.FI.Res.HH.Thermal.SH.Oil.WH.Oil.Solar.Oil</t>
  </si>
  <si>
    <t>FEC.ktoe.FI.Res.HH.Thermal.SH.Oil.WH.Oil.Solar.Solar</t>
  </si>
  <si>
    <t>FEC.ktoe.FI.Res.HH.Thermal.SH.Oil.WH.Elc.NoSolar.Elec</t>
  </si>
  <si>
    <t>FEC.ktoe.FI.Res.HH.Thermal.SH.Oil.WH.Elc.Solar</t>
  </si>
  <si>
    <t>FEC.ktoe.FI.Res.HH.Thermal.SH.Oil.WH.Elc.Solar.Elec</t>
  </si>
  <si>
    <t>FEC.ktoe.FI.Res.HH.Thermal.SH.Oil.WH.Elc.Solar.Solar</t>
  </si>
  <si>
    <t>FEC.ktoe.FI.Res.HH.Thermal.SH.Oil.CO</t>
  </si>
  <si>
    <t>FEC.ktoe.FI.Res.HH.Thermal.SH.Oil.CO.LPG.LPG</t>
  </si>
  <si>
    <t>FEC.ktoe.FI.Res.HH.Thermal.SH.Oil.CO.Elc.Elec</t>
  </si>
  <si>
    <t>FEC.ktoe.FI.Res.HH.Thermal.SH.Gas</t>
  </si>
  <si>
    <t>FEC.ktoe.FI.Res.HH.Thermal.SH.Gas.SH</t>
  </si>
  <si>
    <t>FEC.ktoe.FI.Res.HH.Thermal.SH.Gas.SH.Gas</t>
  </si>
  <si>
    <t>FEC.ktoe.FI.Res.HH.Thermal.SH.Gas.SH.Elec</t>
  </si>
  <si>
    <t>FEC.ktoe.FI.Res.HH.Thermal.SH.Gas.SC</t>
  </si>
  <si>
    <t>FEC.ktoe.FI.Res.HH.Thermal.SH.Gas.SC.AC.Elec</t>
  </si>
  <si>
    <t>FEC.ktoe.FI.Res.HH.Thermal.SH.Gas.WH</t>
  </si>
  <si>
    <t>FEC.ktoe.FI.Res.HH.Thermal.SH.Gas.WH.Gas.NoSolar.Gas</t>
  </si>
  <si>
    <t>FEC.ktoe.FI.Res.HH.Thermal.SH.Gas.WH.Gas.Solar</t>
  </si>
  <si>
    <t>FEC.ktoe.FI.Res.HH.Thermal.SH.Gas.WH.Gas.Solar.Gas</t>
  </si>
  <si>
    <t>FEC.ktoe.FI.Res.HH.Thermal.SH.Gas.WH.Gas.Solar.Solar</t>
  </si>
  <si>
    <t>FEC.ktoe.FI.Res.HH.Thermal.SH.Gas.WH.Elc.NoSolar.Elec</t>
  </si>
  <si>
    <t>FEC.ktoe.FI.Res.HH.Thermal.SH.Gas.WH.Elc.Solar</t>
  </si>
  <si>
    <t>FEC.ktoe.FI.Res.HH.Thermal.SH.Gas.WH.Elc.Solar.Elec</t>
  </si>
  <si>
    <t>FEC.ktoe.FI.Res.HH.Thermal.SH.Gas.WH.Elc.Solar.Solar</t>
  </si>
  <si>
    <t>FEC.ktoe.FI.Res.HH.Thermal.SH.Gas.CO</t>
  </si>
  <si>
    <t>FEC.ktoe.FI.Res.HH.Thermal.SH.Gas.CO.Gas.Gas</t>
  </si>
  <si>
    <t>FEC.ktoe.FI.Res.HH.Thermal.SH.Gas.CO.Elc.Elec</t>
  </si>
  <si>
    <t>FEC.ktoe.FI.Res.HH.Thermal.SH.Biomass</t>
  </si>
  <si>
    <t>FEC.ktoe.FI.Res.HH.Thermal.SH.Biomass.SH</t>
  </si>
  <si>
    <t>FEC.ktoe.FI.Res.HH.Thermal.SH.Biomass.SH.Biomass</t>
  </si>
  <si>
    <t>FEC.ktoe.FI.Res.HH.Thermal.SH.Biomass.SH.Elec</t>
  </si>
  <si>
    <t>FEC.ktoe.FI.Res.HH.Thermal.SH.Biomass.SC</t>
  </si>
  <si>
    <t>FEC.ktoe.FI.Res.HH.Thermal.SH.Biomass.SC.AC.Elec</t>
  </si>
  <si>
    <t>FEC.ktoe.FI.Res.HH.Thermal.SH.Biomass.WH</t>
  </si>
  <si>
    <t>FEC.ktoe.FI.Res.HH.Thermal.SH.Biomass.WH.Biomass.NoSolar.Biomass</t>
  </si>
  <si>
    <t>FEC.ktoe.FI.Res.HH.Thermal.SH.Biomass.WH.Biomass.Solar</t>
  </si>
  <si>
    <t>FEC.ktoe.FI.Res.HH.Thermal.SH.Biomass.WH.Biomass.Solar.Biomass</t>
  </si>
  <si>
    <t>FEC.ktoe.FI.Res.HH.Thermal.SH.Biomass.WH.Biomass.Solar.Solar</t>
  </si>
  <si>
    <t>FEC.ktoe.FI.Res.HH.Thermal.SH.Biomass.WH.LPG.NoSolar.LPG</t>
  </si>
  <si>
    <t>FEC.ktoe.FI.Res.HH.Thermal.SH.Biomass.WH.LPG.Solar</t>
  </si>
  <si>
    <t>FEC.ktoe.FI.Res.HH.Thermal.SH.Biomass.WH.LPG.Solar.LPG</t>
  </si>
  <si>
    <t>FEC.ktoe.FI.Res.HH.Thermal.SH.Biomass.WH.LPG.Solar.Solar</t>
  </si>
  <si>
    <t>FEC.ktoe.FI.Res.HH.Thermal.SH.Biomass.WH.Elc.NoSolar.Elec</t>
  </si>
  <si>
    <t>FEC.ktoe.FI.Res.HH.Thermal.SH.Biomass.WH.Elc.Solar</t>
  </si>
  <si>
    <t>FEC.ktoe.FI.Res.HH.Thermal.SH.Biomass.WH.Elc.Solar.Elec</t>
  </si>
  <si>
    <t>FEC.ktoe.FI.Res.HH.Thermal.SH.Biomass.WH.Elc.Solar.Solar</t>
  </si>
  <si>
    <t>FEC.ktoe.FI.Res.HH.Thermal.SH.Biomass.CO</t>
  </si>
  <si>
    <t>FEC.ktoe.FI.Res.HH.Thermal.SH.Biomass.CO.Biomass.Biomass</t>
  </si>
  <si>
    <t>FEC.ktoe.FI.Res.HH.Thermal.SH.Biomass.CO.LPG.LPG</t>
  </si>
  <si>
    <t>FEC.ktoe.FI.Res.HH.Thermal.SH.Biomass.CO.Elc.Elec</t>
  </si>
  <si>
    <t>FEC.ktoe.FI.Res.HH.Thermal.SH.Geo</t>
  </si>
  <si>
    <t>FEC.ktoe.FI.Res.HH.Thermal.SH.Geo.SH</t>
  </si>
  <si>
    <t>FEC.ktoe.FI.Res.HH.Thermal.SH.Geo.SH.Geo</t>
  </si>
  <si>
    <t>FEC.ktoe.FI.Res.HH.Thermal.SH.Geo.SH.Elec</t>
  </si>
  <si>
    <t>FEC.ktoe.FI.Res.HH.Thermal.SH.Geo.SC</t>
  </si>
  <si>
    <t>FEC.ktoe.FI.Res.HH.Thermal.SH.Geo.SC.AC.Elec</t>
  </si>
  <si>
    <t>FEC.ktoe.FI.Res.HH.Thermal.SH.Geo.WH</t>
  </si>
  <si>
    <t>FEC.ktoe.FI.Res.HH.Thermal.SH.Geo.WH.Geo.NoSolar.Geo</t>
  </si>
  <si>
    <t>FEC.ktoe.FI.Res.HH.Thermal.SH.Geo.WH.Geo.Solar</t>
  </si>
  <si>
    <t>FEC.ktoe.FI.Res.HH.Thermal.SH.Geo.WH.Geo.Solar.Geo</t>
  </si>
  <si>
    <t>FEC.ktoe.FI.Res.HH.Thermal.SH.Geo.WH.Geo.Solar.Solar</t>
  </si>
  <si>
    <t>FEC.ktoe.FI.Res.HH.Thermal.SH.Geo.WH.Elc.NoSolar.Elec</t>
  </si>
  <si>
    <t>FEC.ktoe.FI.Res.HH.Thermal.SH.Geo.WH.Elc.Solar</t>
  </si>
  <si>
    <t>FEC.ktoe.FI.Res.HH.Thermal.SH.Geo.WH.Elc.Solar.Elec</t>
  </si>
  <si>
    <t>FEC.ktoe.FI.Res.HH.Thermal.SH.Geo.WH.Elc.Solar.Solar</t>
  </si>
  <si>
    <t>FEC.ktoe.FI.Res.HH.Thermal.SH.Geo.CO</t>
  </si>
  <si>
    <t>FEC.ktoe.FI.Res.HH.Thermal.SH.Geo.CO.LPG.LPG</t>
  </si>
  <si>
    <t>FEC.ktoe.FI.Res.HH.Thermal.SH.Geo.CO.Elc.Elec</t>
  </si>
  <si>
    <t>FEC.ktoe.FI.Res.HH.Thermal.SH.DistrHeat</t>
  </si>
  <si>
    <t>FEC.ktoe.FI.Res.HH.Thermal.SH.DistrHeat.SH</t>
  </si>
  <si>
    <t>FEC.ktoe.FI.Res.HH.Thermal.SH.DistrHeat.SH.Steam_Distr</t>
  </si>
  <si>
    <t>FEC.ktoe.FI.Res.HH.Thermal.SH.DistrHeat.SH.Elec</t>
  </si>
  <si>
    <t>FEC.ktoe.FI.Res.HH.Thermal.SH.DistrHeat.SC</t>
  </si>
  <si>
    <t>FEC.ktoe.FI.Res.HH.Thermal.SH.DistrHeat.SC.AC.Elec</t>
  </si>
  <si>
    <t>FEC.ktoe.FI.Res.HH.Thermal.SH.DistrHeat.WH</t>
  </si>
  <si>
    <t>FEC.ktoe.FI.Res.HH.Thermal.SH.DistrHeat.WH.DistrHeat.NoSolar.Steam_Distr</t>
  </si>
  <si>
    <t>FEC.ktoe.FI.Res.HH.Thermal.SH.DistrHeat.WH.DistrHeat.Solar</t>
  </si>
  <si>
    <t>FEC.ktoe.FI.Res.HH.Thermal.SH.DistrHeat.WH.DistrHeat.Solar.Steam_Distr</t>
  </si>
  <si>
    <t>FEC.ktoe.FI.Res.HH.Thermal.SH.DistrHeat.WH.DistrHeat.Solar.Solar</t>
  </si>
  <si>
    <t>FEC.ktoe.FI.Res.HH.Thermal.SH.DistrHeat.WH.Elc.NoSolar.Elec</t>
  </si>
  <si>
    <t>FEC.ktoe.FI.Res.HH.Thermal.SH.DistrHeat.WH.Elc.Solar</t>
  </si>
  <si>
    <t>FEC.ktoe.FI.Res.HH.Thermal.SH.DistrHeat.WH.Elc.Solar.Elec</t>
  </si>
  <si>
    <t>FEC.ktoe.FI.Res.HH.Thermal.SH.DistrHeat.WH.Elc.Solar.Solar</t>
  </si>
  <si>
    <t>FEC.ktoe.FI.Res.HH.Thermal.SH.DistrHeat.CO</t>
  </si>
  <si>
    <t>FEC.ktoe.FI.Res.HH.Thermal.SH.DistrHeat.CO.LPG.LPG</t>
  </si>
  <si>
    <t>FEC.ktoe.FI.Res.HH.Thermal.SH.DistrHeat.CO.Elc.Elec</t>
  </si>
  <si>
    <t>FEC.ktoe.FI.Res.HH.Thermal.SH.AdvElc</t>
  </si>
  <si>
    <t>FEC.ktoe.FI.Res.HH.Thermal.SH.AdvElc.SH</t>
  </si>
  <si>
    <t>FEC.ktoe.FI.Res.HH.Thermal.SH.AdvElc.SH.Elec</t>
  </si>
  <si>
    <t>FEC.ktoe.FI.Res.HH.Thermal.SH.AdvElc.SC</t>
  </si>
  <si>
    <t>FEC.ktoe.FI.Res.HH.Thermal.SH.AdvElc.SC.AC.Elec</t>
  </si>
  <si>
    <t>FEC.ktoe.FI.Res.HH.Thermal.SH.AdvElc.WH</t>
  </si>
  <si>
    <t>FEC.ktoe.FI.Res.HH.Thermal.SH.AdvElc.WH.LPG.NoSolar.LPG</t>
  </si>
  <si>
    <t>FEC.ktoe.FI.Res.HH.Thermal.SH.AdvElc.WH.LPG.Solar</t>
  </si>
  <si>
    <t>FEC.ktoe.FI.Res.HH.Thermal.SH.AdvElc.WH.LPG.Solar.LPG</t>
  </si>
  <si>
    <t>FEC.ktoe.FI.Res.HH.Thermal.SH.AdvElc.WH.LPG.Solar.Solar</t>
  </si>
  <si>
    <t>FEC.ktoe.FI.Res.HH.Thermal.SH.AdvElc.WH.Elc.NoSolar.Elec</t>
  </si>
  <si>
    <t>FEC.ktoe.FI.Res.HH.Thermal.SH.AdvElc.WH.Elc.Solar</t>
  </si>
  <si>
    <t>FEC.ktoe.FI.Res.HH.Thermal.SH.AdvElc.WH.Elc.Solar.Elec</t>
  </si>
  <si>
    <t>FEC.ktoe.FI.Res.HH.Thermal.SH.AdvElc.WH.Elc.Solar.Solar</t>
  </si>
  <si>
    <t>FEC.ktoe.FI.Res.HH.Thermal.SH.AdvElc.CO</t>
  </si>
  <si>
    <t>FEC.ktoe.FI.Res.HH.Thermal.SH.AdvElc.CO.LPG.LPG</t>
  </si>
  <si>
    <t>FEC.ktoe.FI.Res.HH.Thermal.SH.AdvElc.CO.Elc.Elec</t>
  </si>
  <si>
    <t>FEC.ktoe.FI.Res.HH.Thermal.SH.ConvElc</t>
  </si>
  <si>
    <t>FEC.ktoe.FI.Res.HH.Thermal.SH.ConvElc.SH</t>
  </si>
  <si>
    <t>FEC.ktoe.FI.Res.HH.Thermal.SH.ConvElc.SH.Elec</t>
  </si>
  <si>
    <t>FEC.ktoe.FI.Res.HH.Thermal.SH.ConvElc.SC</t>
  </si>
  <si>
    <t>FEC.ktoe.FI.Res.HH.Thermal.SH.ConvElc.SC.AC.Elec</t>
  </si>
  <si>
    <t>FEC.ktoe.FI.Res.HH.Thermal.SH.ConvElc.WH</t>
  </si>
  <si>
    <t>FEC.ktoe.FI.Res.HH.Thermal.SH.ConvElc.WH.LPG.NoSolar.LPG</t>
  </si>
  <si>
    <t>FEC.ktoe.FI.Res.HH.Thermal.SH.ConvElc.WH.LPG.Solar</t>
  </si>
  <si>
    <t>FEC.ktoe.FI.Res.HH.Thermal.SH.ConvElc.WH.LPG.Solar.LPG</t>
  </si>
  <si>
    <t>FEC.ktoe.FI.Res.HH.Thermal.SH.ConvElc.WH.LPG.Solar.Solar</t>
  </si>
  <si>
    <t>FEC.ktoe.FI.Res.HH.Thermal.SH.ConvElc.WH.Elc.NoSolar.Elec</t>
  </si>
  <si>
    <t>FEC.ktoe.FI.Res.HH.Thermal.SH.ConvElc.WH.Elc.Solar</t>
  </si>
  <si>
    <t>FEC.ktoe.FI.Res.HH.Thermal.SH.ConvElc.WH.Elc.Solar.Elec</t>
  </si>
  <si>
    <t>FEC.ktoe.FI.Res.HH.Thermal.SH.ConvElc.WH.Elc.Solar.Solar</t>
  </si>
  <si>
    <t>FEC.ktoe.FI.Res.HH.Thermal.SH.ConvElc.CO</t>
  </si>
  <si>
    <t>FEC.ktoe.FI.Res.HH.Thermal.SH.ConvElc.CO.LPG.LPG</t>
  </si>
  <si>
    <t>FEC.ktoe.FI.Res.HH.Thermal.SH.ConvElc.CO.Elc.Elec</t>
  </si>
  <si>
    <t>FI - Thermal energy service (detailed structure)</t>
  </si>
  <si>
    <t>TES.ktoe.FI.Res.HH.Thermal.SH.Solids</t>
  </si>
  <si>
    <t>TES.ktoe.FI.Res.HH.Thermal.SH.Solids.SH</t>
  </si>
  <si>
    <t>TES.ktoe.FI.Res.HH.Thermal.SH.Solids.SH.Solids</t>
  </si>
  <si>
    <t>TES.ktoe.FI.Res.HH.Thermal.SH.Solids.SH.Elec</t>
  </si>
  <si>
    <t>TES.ktoe.FI.Res.HH.Thermal.SH.Solids.SC</t>
  </si>
  <si>
    <t>TES.ktoe.FI.Res.HH.Thermal.SH.Solids.SC.AC.Elec</t>
  </si>
  <si>
    <t>TES.ktoe.FI.Res.HH.Thermal.SH.Solids.WH</t>
  </si>
  <si>
    <t>TES.ktoe.FI.Res.HH.Thermal.SH.Solids.WH.Solids.NoSolar.Solids</t>
  </si>
  <si>
    <t>TES.ktoe.FI.Res.HH.Thermal.SH.Solids.WH.LPG.NoSolar.LPG</t>
  </si>
  <si>
    <t>TES.ktoe.FI.Res.HH.Thermal.SH.Solids.WH.LPG.Solar</t>
  </si>
  <si>
    <t>TES.ktoe.FI.Res.HH.Thermal.SH.Solids.WH.LPG.Solar.LPG</t>
  </si>
  <si>
    <t>TES.ktoe.FI.Res.HH.Thermal.SH.Solids.WH.LPG.Solar.Solar</t>
  </si>
  <si>
    <t>TES.ktoe.FI.Res.HH.Thermal.SH.Solids.WH.Elc.NoSolar.Elec</t>
  </si>
  <si>
    <t>TES.ktoe.FI.Res.HH.Thermal.SH.Solids.WH.Elc.Solar</t>
  </si>
  <si>
    <t>TES.ktoe.FI.Res.HH.Thermal.SH.Solids.WH.Elc.Solar.Elec</t>
  </si>
  <si>
    <t>TES.ktoe.FI.Res.HH.Thermal.SH.Solids.WH.Elc.Solar.Solar</t>
  </si>
  <si>
    <t>TES.ktoe.FI.Res.HH.Thermal.SH.Solids.CO</t>
  </si>
  <si>
    <t>TES.ktoe.FI.Res.HH.Thermal.SH.Solids.CO.Solids.Solids</t>
  </si>
  <si>
    <t>TES.ktoe.FI.Res.HH.Thermal.SH.Solids.CO.LPG.LPG</t>
  </si>
  <si>
    <t>TES.ktoe.FI.Res.HH.Thermal.SH.Solids.CO.Elc.Elec</t>
  </si>
  <si>
    <t>TES.ktoe.FI.Res.HH.Thermal.SH.LPG</t>
  </si>
  <si>
    <t>TES.ktoe.FI.Res.HH.Thermal.SH.LPG.SH</t>
  </si>
  <si>
    <t>TES.ktoe.FI.Res.HH.Thermal.SH.LPG.SH.LPG</t>
  </si>
  <si>
    <t>TES.ktoe.FI.Res.HH.Thermal.SH.LPG.SH.Elec</t>
  </si>
  <si>
    <t>TES.ktoe.FI.Res.HH.Thermal.SH.LPG.SC</t>
  </si>
  <si>
    <t>TES.ktoe.FI.Res.HH.Thermal.SH.LPG.SC.AC.Elec</t>
  </si>
  <si>
    <t>TES.ktoe.FI.Res.HH.Thermal.SH.LPG.WH</t>
  </si>
  <si>
    <t>TES.ktoe.FI.Res.HH.Thermal.SH.LPG.WH.LPG.NoSolar.LPG</t>
  </si>
  <si>
    <t>TES.ktoe.FI.Res.HH.Thermal.SH.LPG.WH.LPG.Solar</t>
  </si>
  <si>
    <t>TES.ktoe.FI.Res.HH.Thermal.SH.LPG.WH.LPG.Solar.LPG</t>
  </si>
  <si>
    <t>TES.ktoe.FI.Res.HH.Thermal.SH.LPG.WH.LPG.Solar.Solar</t>
  </si>
  <si>
    <t>TES.ktoe.FI.Res.HH.Thermal.SH.LPG.WH.Elc.NoSolar.Elec</t>
  </si>
  <si>
    <t>TES.ktoe.FI.Res.HH.Thermal.SH.LPG.WH.Elc.Solar</t>
  </si>
  <si>
    <t>TES.ktoe.FI.Res.HH.Thermal.SH.LPG.WH.Elc.Solar.Elec</t>
  </si>
  <si>
    <t>TES.ktoe.FI.Res.HH.Thermal.SH.LPG.WH.Elc.Solar.Solar</t>
  </si>
  <si>
    <t>TES.ktoe.FI.Res.HH.Thermal.SH.LPG.CO</t>
  </si>
  <si>
    <t>TES.ktoe.FI.Res.HH.Thermal.SH.LPG.CO.LPG.LPG</t>
  </si>
  <si>
    <t>TES.ktoe.FI.Res.HH.Thermal.SH.LPG.CO.Elc.Elec</t>
  </si>
  <si>
    <t>TES.ktoe.FI.Res.HH.Thermal.SH.Oil</t>
  </si>
  <si>
    <t>TES.ktoe.FI.Res.HH.Thermal.SH.Oil.SH</t>
  </si>
  <si>
    <t>TES.ktoe.FI.Res.HH.Thermal.SH.Oil.SH.Oil</t>
  </si>
  <si>
    <t>TES.ktoe.FI.Res.HH.Thermal.SH.Oil.SH.Elec</t>
  </si>
  <si>
    <t>TES.ktoe.FI.Res.HH.Thermal.SH.Oil.SC</t>
  </si>
  <si>
    <t>TES.ktoe.FI.Res.HH.Thermal.SH.Oil.SC.AC.Elec</t>
  </si>
  <si>
    <t>TES.ktoe.FI.Res.HH.Thermal.SH.Oil.WH</t>
  </si>
  <si>
    <t>TES.ktoe.FI.Res.HH.Thermal.SH.Oil.WH.Oil.NoSolar.Oil</t>
  </si>
  <si>
    <t>TES.ktoe.FI.Res.HH.Thermal.SH.Oil.WH.Oil.Solar</t>
  </si>
  <si>
    <t>TES.ktoe.FI.Res.HH.Thermal.SH.Oil.WH.Oil.Solar.Oil</t>
  </si>
  <si>
    <t>TES.ktoe.FI.Res.HH.Thermal.SH.Oil.WH.Oil.Solar.Solar</t>
  </si>
  <si>
    <t>TES.ktoe.FI.Res.HH.Thermal.SH.Oil.WH.Elc.NoSolar.Elec</t>
  </si>
  <si>
    <t>TES.ktoe.FI.Res.HH.Thermal.SH.Oil.WH.Elc.Solar</t>
  </si>
  <si>
    <t>TES.ktoe.FI.Res.HH.Thermal.SH.Oil.WH.Elc.Solar.Elec</t>
  </si>
  <si>
    <t>TES.ktoe.FI.Res.HH.Thermal.SH.Oil.WH.Elc.Solar.Solar</t>
  </si>
  <si>
    <t>TES.ktoe.FI.Res.HH.Thermal.SH.Oil.CO</t>
  </si>
  <si>
    <t>TES.ktoe.FI.Res.HH.Thermal.SH.Oil.CO.LPG.LPG</t>
  </si>
  <si>
    <t>TES.ktoe.FI.Res.HH.Thermal.SH.Oil.CO.Elc.Elec</t>
  </si>
  <si>
    <t>TES.ktoe.FI.Res.HH.Thermal.SH.Gas</t>
  </si>
  <si>
    <t>TES.ktoe.FI.Res.HH.Thermal.SH.Gas.SH</t>
  </si>
  <si>
    <t>TES.ktoe.FI.Res.HH.Thermal.SH.Gas.SH.Gas</t>
  </si>
  <si>
    <t>TES.ktoe.FI.Res.HH.Thermal.SH.Gas.SH.Elec</t>
  </si>
  <si>
    <t>TES.ktoe.FI.Res.HH.Thermal.SH.Gas.SC</t>
  </si>
  <si>
    <t>TES.ktoe.FI.Res.HH.Thermal.SH.Gas.SC.AC.Elec</t>
  </si>
  <si>
    <t>TES.ktoe.FI.Res.HH.Thermal.SH.Gas.WH</t>
  </si>
  <si>
    <t>TES.ktoe.FI.Res.HH.Thermal.SH.Gas.WH.Gas.NoSolar.Gas</t>
  </si>
  <si>
    <t>TES.ktoe.FI.Res.HH.Thermal.SH.Gas.WH.Gas.Solar</t>
  </si>
  <si>
    <t>TES.ktoe.FI.Res.HH.Thermal.SH.Gas.WH.Gas.Solar.Gas</t>
  </si>
  <si>
    <t>TES.ktoe.FI.Res.HH.Thermal.SH.Gas.WH.Gas.Solar.Solar</t>
  </si>
  <si>
    <t>TES.ktoe.FI.Res.HH.Thermal.SH.Gas.WH.Elc.NoSolar.Elec</t>
  </si>
  <si>
    <t>TES.ktoe.FI.Res.HH.Thermal.SH.Gas.WH.Elc.Solar</t>
  </si>
  <si>
    <t>TES.ktoe.FI.Res.HH.Thermal.SH.Gas.WH.Elc.Solar.Elec</t>
  </si>
  <si>
    <t>TES.ktoe.FI.Res.HH.Thermal.SH.Gas.WH.Elc.Solar.Solar</t>
  </si>
  <si>
    <t>TES.ktoe.FI.Res.HH.Thermal.SH.Gas.CO</t>
  </si>
  <si>
    <t>TES.ktoe.FI.Res.HH.Thermal.SH.Gas.CO.Gas.Gas</t>
  </si>
  <si>
    <t>TES.ktoe.FI.Res.HH.Thermal.SH.Gas.CO.Elc.Elec</t>
  </si>
  <si>
    <t>TES.ktoe.FI.Res.HH.Thermal.SH.Biomass</t>
  </si>
  <si>
    <t>TES.ktoe.FI.Res.HH.Thermal.SH.Biomass.SH</t>
  </si>
  <si>
    <t>TES.ktoe.FI.Res.HH.Thermal.SH.Biomass.SH.Biomass</t>
  </si>
  <si>
    <t>TES.ktoe.FI.Res.HH.Thermal.SH.Biomass.SH.Elec</t>
  </si>
  <si>
    <t>TES.ktoe.FI.Res.HH.Thermal.SH.Biomass.SC</t>
  </si>
  <si>
    <t>TES.ktoe.FI.Res.HH.Thermal.SH.Biomass.SC.AC.Elec</t>
  </si>
  <si>
    <t>TES.ktoe.FI.Res.HH.Thermal.SH.Biomass.WH</t>
  </si>
  <si>
    <t>TES.ktoe.FI.Res.HH.Thermal.SH.Biomass.WH.Biomass.NoSolar.Biomass</t>
  </si>
  <si>
    <t>TES.ktoe.FI.Res.HH.Thermal.SH.Biomass.WH.Biomass.Solar</t>
  </si>
  <si>
    <t>TES.ktoe.FI.Res.HH.Thermal.SH.Biomass.WH.Biomass.Solar.Biomass</t>
  </si>
  <si>
    <t>TES.ktoe.FI.Res.HH.Thermal.SH.Biomass.WH.Biomass.Solar.Solar</t>
  </si>
  <si>
    <t>TES.ktoe.FI.Res.HH.Thermal.SH.Biomass.WH.LPG.NoSolar.LPG</t>
  </si>
  <si>
    <t>TES.ktoe.FI.Res.HH.Thermal.SH.Biomass.WH.LPG.Solar</t>
  </si>
  <si>
    <t>TES.ktoe.FI.Res.HH.Thermal.SH.Biomass.WH.LPG.Solar.LPG</t>
  </si>
  <si>
    <t>TES.ktoe.FI.Res.HH.Thermal.SH.Biomass.WH.LPG.Solar.Solar</t>
  </si>
  <si>
    <t>TES.ktoe.FI.Res.HH.Thermal.SH.Biomass.WH.Elc.NoSolar.Elec</t>
  </si>
  <si>
    <t>TES.ktoe.FI.Res.HH.Thermal.SH.Biomass.WH.Elc.Solar</t>
  </si>
  <si>
    <t>TES.ktoe.FI.Res.HH.Thermal.SH.Biomass.WH.Elc.Solar.Elec</t>
  </si>
  <si>
    <t>TES.ktoe.FI.Res.HH.Thermal.SH.Biomass.WH.Elc.Solar.Solar</t>
  </si>
  <si>
    <t>TES.ktoe.FI.Res.HH.Thermal.SH.Biomass.CO</t>
  </si>
  <si>
    <t>TES.ktoe.FI.Res.HH.Thermal.SH.Biomass.CO.Biomass.Biomass</t>
  </si>
  <si>
    <t>TES.ktoe.FI.Res.HH.Thermal.SH.Biomass.CO.LPG.LPG</t>
  </si>
  <si>
    <t>TES.ktoe.FI.Res.HH.Thermal.SH.Biomass.CO.Elc.Elec</t>
  </si>
  <si>
    <t>TES.ktoe.FI.Res.HH.Thermal.SH.Geo</t>
  </si>
  <si>
    <t>TES.ktoe.FI.Res.HH.Thermal.SH.Geo.SH</t>
  </si>
  <si>
    <t>TES.ktoe.FI.Res.HH.Thermal.SH.Geo.SH.Geo</t>
  </si>
  <si>
    <t>TES.ktoe.FI.Res.HH.Thermal.SH.Geo.SH.Elec</t>
  </si>
  <si>
    <t>TES.ktoe.FI.Res.HH.Thermal.SH.Geo.SC</t>
  </si>
  <si>
    <t>TES.ktoe.FI.Res.HH.Thermal.SH.Geo.SC.AC.Elec</t>
  </si>
  <si>
    <t>TES.ktoe.FI.Res.HH.Thermal.SH.Geo.WH</t>
  </si>
  <si>
    <t>TES.ktoe.FI.Res.HH.Thermal.SH.Geo.WH.Geo.NoSolar.Geo</t>
  </si>
  <si>
    <t>TES.ktoe.FI.Res.HH.Thermal.SH.Geo.WH.Geo.Solar</t>
  </si>
  <si>
    <t>TES.ktoe.FI.Res.HH.Thermal.SH.Geo.WH.Geo.Solar.Geo</t>
  </si>
  <si>
    <t>TES.ktoe.FI.Res.HH.Thermal.SH.Geo.WH.Geo.Solar.Solar</t>
  </si>
  <si>
    <t>TES.ktoe.FI.Res.HH.Thermal.SH.Geo.WH.Elc.NoSolar.Elec</t>
  </si>
  <si>
    <t>TES.ktoe.FI.Res.HH.Thermal.SH.Geo.WH.Elc.Solar</t>
  </si>
  <si>
    <t>TES.ktoe.FI.Res.HH.Thermal.SH.Geo.WH.Elc.Solar.Elec</t>
  </si>
  <si>
    <t>TES.ktoe.FI.Res.HH.Thermal.SH.Geo.WH.Elc.Solar.Solar</t>
  </si>
  <si>
    <t>TES.ktoe.FI.Res.HH.Thermal.SH.Geo.CO</t>
  </si>
  <si>
    <t>TES.ktoe.FI.Res.HH.Thermal.SH.Geo.CO.LPG.LPG</t>
  </si>
  <si>
    <t>TES.ktoe.FI.Res.HH.Thermal.SH.Geo.CO.Elc.Elec</t>
  </si>
  <si>
    <t>TES.ktoe.FI.Res.HH.Thermal.SH.DistrHeat</t>
  </si>
  <si>
    <t>TES.ktoe.FI.Res.HH.Thermal.SH.DistrHeat.SH</t>
  </si>
  <si>
    <t>TES.ktoe.FI.Res.HH.Thermal.SH.DistrHeat.SH.Steam_Distr</t>
  </si>
  <si>
    <t>TES.ktoe.FI.Res.HH.Thermal.SH.DistrHeat.SH.Elec</t>
  </si>
  <si>
    <t>TES.ktoe.FI.Res.HH.Thermal.SH.DistrHeat.SC</t>
  </si>
  <si>
    <t>TES.ktoe.FI.Res.HH.Thermal.SH.DistrHeat.SC.AC.Elec</t>
  </si>
  <si>
    <t>TES.ktoe.FI.Res.HH.Thermal.SH.DistrHeat.WH</t>
  </si>
  <si>
    <t>TES.ktoe.FI.Res.HH.Thermal.SH.DistrHeat.WH.DistrHeat.NoSolar.Steam_Distr</t>
  </si>
  <si>
    <t>TES.ktoe.FI.Res.HH.Thermal.SH.DistrHeat.WH.DistrHeat.Solar</t>
  </si>
  <si>
    <t>TES.ktoe.FI.Res.HH.Thermal.SH.DistrHeat.WH.DistrHeat.Solar.Steam_Distr</t>
  </si>
  <si>
    <t>TES.ktoe.FI.Res.HH.Thermal.SH.DistrHeat.WH.DistrHeat.Solar.Solar</t>
  </si>
  <si>
    <t>TES.ktoe.FI.Res.HH.Thermal.SH.DistrHeat.WH.Elc.NoSolar.Elec</t>
  </si>
  <si>
    <t>TES.ktoe.FI.Res.HH.Thermal.SH.DistrHeat.WH.Elc.Solar</t>
  </si>
  <si>
    <t>TES.ktoe.FI.Res.HH.Thermal.SH.DistrHeat.WH.Elc.Solar.Elec</t>
  </si>
  <si>
    <t>TES.ktoe.FI.Res.HH.Thermal.SH.DistrHeat.WH.Elc.Solar.Solar</t>
  </si>
  <si>
    <t>TES.ktoe.FI.Res.HH.Thermal.SH.DistrHeat.CO</t>
  </si>
  <si>
    <t>TES.ktoe.FI.Res.HH.Thermal.SH.DistrHeat.CO.LPG.LPG</t>
  </si>
  <si>
    <t>TES.ktoe.FI.Res.HH.Thermal.SH.DistrHeat.CO.Elc.Elec</t>
  </si>
  <si>
    <t>TES.ktoe.FI.Res.HH.Thermal.SH.AdvElc</t>
  </si>
  <si>
    <t>TES.ktoe.FI.Res.HH.Thermal.SH.AdvElc.SH</t>
  </si>
  <si>
    <t>TES.ktoe.FI.Res.HH.Thermal.SH.AdvElc.SH.Elec</t>
  </si>
  <si>
    <t>TES.ktoe.FI.Res.HH.Thermal.SH.AdvElc.SC</t>
  </si>
  <si>
    <t>TES.ktoe.FI.Res.HH.Thermal.SH.AdvElc.SC.AC.Elec</t>
  </si>
  <si>
    <t>TES.ktoe.FI.Res.HH.Thermal.SH.AdvElc.WH</t>
  </si>
  <si>
    <t>TES.ktoe.FI.Res.HH.Thermal.SH.AdvElc.WH.LPG.NoSolar.LPG</t>
  </si>
  <si>
    <t>TES.ktoe.FI.Res.HH.Thermal.SH.AdvElc.WH.LPG.Solar</t>
  </si>
  <si>
    <t>TES.ktoe.FI.Res.HH.Thermal.SH.AdvElc.WH.LPG.Solar.LPG</t>
  </si>
  <si>
    <t>TES.ktoe.FI.Res.HH.Thermal.SH.AdvElc.WH.LPG.Solar.Solar</t>
  </si>
  <si>
    <t>TES.ktoe.FI.Res.HH.Thermal.SH.AdvElc.WH.Elc.NoSolar.Elec</t>
  </si>
  <si>
    <t>TES.ktoe.FI.Res.HH.Thermal.SH.AdvElc.WH.Elc.Solar</t>
  </si>
  <si>
    <t>TES.ktoe.FI.Res.HH.Thermal.SH.AdvElc.WH.Elc.Solar.Elec</t>
  </si>
  <si>
    <t>TES.ktoe.FI.Res.HH.Thermal.SH.AdvElc.WH.Elc.Solar.Solar</t>
  </si>
  <si>
    <t>TES.ktoe.FI.Res.HH.Thermal.SH.AdvElc.CO</t>
  </si>
  <si>
    <t>TES.ktoe.FI.Res.HH.Thermal.SH.AdvElc.CO.LPG.LPG</t>
  </si>
  <si>
    <t>TES.ktoe.FI.Res.HH.Thermal.SH.AdvElc.CO.Elc.Elec</t>
  </si>
  <si>
    <t>TES.ktoe.FI.Res.HH.Thermal.SH.ConvElc</t>
  </si>
  <si>
    <t>TES.ktoe.FI.Res.HH.Thermal.SH.ConvElc.SH</t>
  </si>
  <si>
    <t>TES.ktoe.FI.Res.HH.Thermal.SH.ConvElc.SH.Elec</t>
  </si>
  <si>
    <t>TES.ktoe.FI.Res.HH.Thermal.SH.ConvElc.SC</t>
  </si>
  <si>
    <t>TES.ktoe.FI.Res.HH.Thermal.SH.ConvElc.SC.AC.Elec</t>
  </si>
  <si>
    <t>TES.ktoe.FI.Res.HH.Thermal.SH.ConvElc.WH</t>
  </si>
  <si>
    <t>TES.ktoe.FI.Res.HH.Thermal.SH.ConvElc.WH.LPG.NoSolar.LPG</t>
  </si>
  <si>
    <t>TES.ktoe.FI.Res.HH.Thermal.SH.ConvElc.WH.LPG.Solar</t>
  </si>
  <si>
    <t>TES.ktoe.FI.Res.HH.Thermal.SH.ConvElc.WH.LPG.Solar.LPG</t>
  </si>
  <si>
    <t>TES.ktoe.FI.Res.HH.Thermal.SH.ConvElc.WH.LPG.Solar.Solar</t>
  </si>
  <si>
    <t>TES.ktoe.FI.Res.HH.Thermal.SH.ConvElc.WH.Elc.NoSolar.Elec</t>
  </si>
  <si>
    <t>TES.ktoe.FI.Res.HH.Thermal.SH.ConvElc.WH.Elc.Solar</t>
  </si>
  <si>
    <t>TES.ktoe.FI.Res.HH.Thermal.SH.ConvElc.WH.Elc.Solar.Elec</t>
  </si>
  <si>
    <t>TES.ktoe.FI.Res.HH.Thermal.SH.ConvElc.WH.Elc.Solar.Solar</t>
  </si>
  <si>
    <t>TES.ktoe.FI.Res.HH.Thermal.SH.ConvElc.CO</t>
  </si>
  <si>
    <t>TES.ktoe.FI.Res.HH.Thermal.SH.ConvElc.CO.LPG.LPG</t>
  </si>
  <si>
    <t>TES.ktoe.FI.Res.HH.Thermal.SH.ConvElc.CO.Elc.Elec</t>
  </si>
  <si>
    <t>FI - System efficiency indicator (detailed structure)</t>
  </si>
  <si>
    <t>Eff.ratio.FI.Res.HH.Thermal.SH.Solids</t>
  </si>
  <si>
    <t>Eff.ratio.FI.Res.HH.Thermal.SH.Solids.SH</t>
  </si>
  <si>
    <t>Eff.ratio.FI.Res.HH.Thermal.SH.Solids.SH.Solids</t>
  </si>
  <si>
    <t>Eff.ratio.FI.Res.HH.Thermal.SH.Solids.SH.Elec</t>
  </si>
  <si>
    <t>Eff.ratio.FI.Res.HH.Thermal.SH.Solids.SC</t>
  </si>
  <si>
    <t>Eff.ratio.FI.Res.HH.Thermal.SH.Solids.SC.AC.Elec</t>
  </si>
  <si>
    <t>Eff.ratio.FI.Res.HH.Thermal.SH.Solids.WH</t>
  </si>
  <si>
    <t>Eff.ratio.FI.Res.HH.Thermal.SH.Solids.WH.Solids.NoSolar.Solids</t>
  </si>
  <si>
    <t>Eff.ratio.FI.Res.HH.Thermal.SH.Solids.WH.LPG.NoSolar.LPG</t>
  </si>
  <si>
    <t>Eff.ratio.FI.Res.HH.Thermal.SH.Solids.WH.LPG.Solar</t>
  </si>
  <si>
    <t>Eff.ratio.FI.Res.HH.Thermal.SH.Solids.WH.LPG.Solar.LPG</t>
  </si>
  <si>
    <t>Eff.ratio.FI.Res.HH.Thermal.SH.Solids.WH.LPG.Solar.Solar</t>
  </si>
  <si>
    <t>Eff.ratio.FI.Res.HH.Thermal.SH.Solids.WH.Elc.NoSolar.Elec</t>
  </si>
  <si>
    <t>Eff.ratio.FI.Res.HH.Thermal.SH.Solids.WH.Elc.Solar</t>
  </si>
  <si>
    <t>Eff.ratio.FI.Res.HH.Thermal.SH.Solids.WH.Elc.Solar.Elec</t>
  </si>
  <si>
    <t>Eff.ratio.FI.Res.HH.Thermal.SH.Solids.WH.Elc.Solar.Solar</t>
  </si>
  <si>
    <t>Eff.ratio.FI.Res.HH.Thermal.SH.Solids.CO</t>
  </si>
  <si>
    <t>Eff.ratio.FI.Res.HH.Thermal.SH.Solids.CO.Solids.Solids</t>
  </si>
  <si>
    <t>Eff.ratio.FI.Res.HH.Thermal.SH.Solids.CO.LPG.LPG</t>
  </si>
  <si>
    <t>Eff.ratio.FI.Res.HH.Thermal.SH.Solids.CO.Elc.Elec</t>
  </si>
  <si>
    <t>Eff.ratio.FI.Res.HH.Thermal.SH.LPG</t>
  </si>
  <si>
    <t>Eff.ratio.FI.Res.HH.Thermal.SH.LPG.SH</t>
  </si>
  <si>
    <t>Eff.ratio.FI.Res.HH.Thermal.SH.LPG.SH.LPG</t>
  </si>
  <si>
    <t>Eff.ratio.FI.Res.HH.Thermal.SH.LPG.SH.Elec</t>
  </si>
  <si>
    <t>Eff.ratio.FI.Res.HH.Thermal.SH.LPG.SC</t>
  </si>
  <si>
    <t>Eff.ratio.FI.Res.HH.Thermal.SH.LPG.SC.AC.Elec</t>
  </si>
  <si>
    <t>Eff.ratio.FI.Res.HH.Thermal.SH.LPG.WH</t>
  </si>
  <si>
    <t>Eff.ratio.FI.Res.HH.Thermal.SH.LPG.WH.LPG.NoSolar.LPG</t>
  </si>
  <si>
    <t>Eff.ratio.FI.Res.HH.Thermal.SH.LPG.WH.LPG.Solar</t>
  </si>
  <si>
    <t>Eff.ratio.FI.Res.HH.Thermal.SH.LPG.WH.LPG.Solar.LPG</t>
  </si>
  <si>
    <t>Eff.ratio.FI.Res.HH.Thermal.SH.LPG.WH.LPG.Solar.Solar</t>
  </si>
  <si>
    <t>Eff.ratio.FI.Res.HH.Thermal.SH.LPG.WH.Elc.NoSolar.Elec</t>
  </si>
  <si>
    <t>Eff.ratio.FI.Res.HH.Thermal.SH.LPG.WH.Elc.Solar</t>
  </si>
  <si>
    <t>Eff.ratio.FI.Res.HH.Thermal.SH.LPG.WH.Elc.Solar.Elec</t>
  </si>
  <si>
    <t>Eff.ratio.FI.Res.HH.Thermal.SH.LPG.WH.Elc.Solar.Solar</t>
  </si>
  <si>
    <t>Eff.ratio.FI.Res.HH.Thermal.SH.LPG.CO</t>
  </si>
  <si>
    <t>Eff.ratio.FI.Res.HH.Thermal.SH.LPG.CO.LPG.LPG</t>
  </si>
  <si>
    <t>Eff.ratio.FI.Res.HH.Thermal.SH.LPG.CO.Elc.Elec</t>
  </si>
  <si>
    <t>Eff.ratio.FI.Res.HH.Thermal.SH.Oil</t>
  </si>
  <si>
    <t>Eff.ratio.FI.Res.HH.Thermal.SH.Oil.SH</t>
  </si>
  <si>
    <t>Eff.ratio.FI.Res.HH.Thermal.SH.Oil.SH.Oil</t>
  </si>
  <si>
    <t>Eff.ratio.FI.Res.HH.Thermal.SH.Oil.SH.Elec</t>
  </si>
  <si>
    <t>Eff.ratio.FI.Res.HH.Thermal.SH.Oil.SC</t>
  </si>
  <si>
    <t>Eff.ratio.FI.Res.HH.Thermal.SH.Oil.SC.AC.Elec</t>
  </si>
  <si>
    <t>Eff.ratio.FI.Res.HH.Thermal.SH.Oil.WH</t>
  </si>
  <si>
    <t>Eff.ratio.FI.Res.HH.Thermal.SH.Oil.WH.Oil.NoSolar.Oil</t>
  </si>
  <si>
    <t>Eff.ratio.FI.Res.HH.Thermal.SH.Oil.WH.Oil.Solar</t>
  </si>
  <si>
    <t>Eff.ratio.FI.Res.HH.Thermal.SH.Oil.WH.Oil.Solar.Oil</t>
  </si>
  <si>
    <t>Eff.ratio.FI.Res.HH.Thermal.SH.Oil.WH.Oil.Solar.Solar</t>
  </si>
  <si>
    <t>Eff.ratio.FI.Res.HH.Thermal.SH.Oil.WH.Elc.NoSolar.Elec</t>
  </si>
  <si>
    <t>Eff.ratio.FI.Res.HH.Thermal.SH.Oil.WH.Elc.Solar</t>
  </si>
  <si>
    <t>Eff.ratio.FI.Res.HH.Thermal.SH.Oil.WH.Elc.Solar.Elec</t>
  </si>
  <si>
    <t>Eff.ratio.FI.Res.HH.Thermal.SH.Oil.WH.Elc.Solar.Solar</t>
  </si>
  <si>
    <t>Eff.ratio.FI.Res.HH.Thermal.SH.Oil.CO</t>
  </si>
  <si>
    <t>Eff.ratio.FI.Res.HH.Thermal.SH.Oil.CO.LPG.LPG</t>
  </si>
  <si>
    <t>Eff.ratio.FI.Res.HH.Thermal.SH.Oil.CO.Elc.Elec</t>
  </si>
  <si>
    <t>Eff.ratio.FI.Res.HH.Thermal.SH.Gas</t>
  </si>
  <si>
    <t>Eff.ratio.FI.Res.HH.Thermal.SH.Gas.SH</t>
  </si>
  <si>
    <t>Eff.ratio.FI.Res.HH.Thermal.SH.Gas.SH.Gas</t>
  </si>
  <si>
    <t>Eff.ratio.FI.Res.HH.Thermal.SH.Gas.SH.Elec</t>
  </si>
  <si>
    <t>Eff.ratio.FI.Res.HH.Thermal.SH.Gas.SC</t>
  </si>
  <si>
    <t>Eff.ratio.FI.Res.HH.Thermal.SH.Gas.SC.AC.Elec</t>
  </si>
  <si>
    <t>Eff.ratio.FI.Res.HH.Thermal.SH.Gas.WH</t>
  </si>
  <si>
    <t>Eff.ratio.FI.Res.HH.Thermal.SH.Gas.WH.Gas.NoSolar.Gas</t>
  </si>
  <si>
    <t>Eff.ratio.FI.Res.HH.Thermal.SH.Gas.WH.Gas.Solar</t>
  </si>
  <si>
    <t>Eff.ratio.FI.Res.HH.Thermal.SH.Gas.WH.Gas.Solar.Gas</t>
  </si>
  <si>
    <t>Eff.ratio.FI.Res.HH.Thermal.SH.Gas.WH.Gas.Solar.Solar</t>
  </si>
  <si>
    <t>Eff.ratio.FI.Res.HH.Thermal.SH.Gas.WH.Elc.NoSolar.Elec</t>
  </si>
  <si>
    <t>Eff.ratio.FI.Res.HH.Thermal.SH.Gas.WH.Elc.Solar</t>
  </si>
  <si>
    <t>Eff.ratio.FI.Res.HH.Thermal.SH.Gas.WH.Elc.Solar.Elec</t>
  </si>
  <si>
    <t>Eff.ratio.FI.Res.HH.Thermal.SH.Gas.WH.Elc.Solar.Solar</t>
  </si>
  <si>
    <t>Eff.ratio.FI.Res.HH.Thermal.SH.Gas.CO</t>
  </si>
  <si>
    <t>Eff.ratio.FI.Res.HH.Thermal.SH.Gas.CO.Gas.Gas</t>
  </si>
  <si>
    <t>Eff.ratio.FI.Res.HH.Thermal.SH.Gas.CO.Elc.Elec</t>
  </si>
  <si>
    <t>Eff.ratio.FI.Res.HH.Thermal.SH.Biomass</t>
  </si>
  <si>
    <t>Eff.ratio.FI.Res.HH.Thermal.SH.Biomass.SH</t>
  </si>
  <si>
    <t>Eff.ratio.FI.Res.HH.Thermal.SH.Biomass.SH.Biomass</t>
  </si>
  <si>
    <t>Eff.ratio.FI.Res.HH.Thermal.SH.Biomass.SH.Elec</t>
  </si>
  <si>
    <t>Eff.ratio.FI.Res.HH.Thermal.SH.Biomass.SC</t>
  </si>
  <si>
    <t>Eff.ratio.FI.Res.HH.Thermal.SH.Biomass.SC.AC.Elec</t>
  </si>
  <si>
    <t>Eff.ratio.FI.Res.HH.Thermal.SH.Biomass.WH</t>
  </si>
  <si>
    <t>Eff.ratio.FI.Res.HH.Thermal.SH.Biomass.WH.Biomass.NoSolar.Biomass</t>
  </si>
  <si>
    <t>Eff.ratio.FI.Res.HH.Thermal.SH.Biomass.WH.Biomass.Solar</t>
  </si>
  <si>
    <t>Eff.ratio.FI.Res.HH.Thermal.SH.Biomass.WH.Biomass.Solar.Biomass</t>
  </si>
  <si>
    <t>Eff.ratio.FI.Res.HH.Thermal.SH.Biomass.WH.Biomass.Solar.Solar</t>
  </si>
  <si>
    <t>Eff.ratio.FI.Res.HH.Thermal.SH.Biomass.WH.LPG.NoSolar.LPG</t>
  </si>
  <si>
    <t>Eff.ratio.FI.Res.HH.Thermal.SH.Biomass.WH.LPG.Solar</t>
  </si>
  <si>
    <t>Eff.ratio.FI.Res.HH.Thermal.SH.Biomass.WH.LPG.Solar.LPG</t>
  </si>
  <si>
    <t>Eff.ratio.FI.Res.HH.Thermal.SH.Biomass.WH.LPG.Solar.Solar</t>
  </si>
  <si>
    <t>Eff.ratio.FI.Res.HH.Thermal.SH.Biomass.WH.Elc.NoSolar.Elec</t>
  </si>
  <si>
    <t>Eff.ratio.FI.Res.HH.Thermal.SH.Biomass.WH.Elc.Solar</t>
  </si>
  <si>
    <t>Eff.ratio.FI.Res.HH.Thermal.SH.Biomass.WH.Elc.Solar.Elec</t>
  </si>
  <si>
    <t>Eff.ratio.FI.Res.HH.Thermal.SH.Biomass.WH.Elc.Solar.Solar</t>
  </si>
  <si>
    <t>Eff.ratio.FI.Res.HH.Thermal.SH.Biomass.CO</t>
  </si>
  <si>
    <t>Eff.ratio.FI.Res.HH.Thermal.SH.Biomass.CO.Biomass.Biomass</t>
  </si>
  <si>
    <t>Eff.ratio.FI.Res.HH.Thermal.SH.Biomass.CO.LPG.LPG</t>
  </si>
  <si>
    <t>Eff.ratio.FI.Res.HH.Thermal.SH.Biomass.CO.Elc.Elec</t>
  </si>
  <si>
    <t>Eff.ratio.FI.Res.HH.Thermal.SH.Geo</t>
  </si>
  <si>
    <t>Eff.ratio.FI.Res.HH.Thermal.SH.Geo.SH</t>
  </si>
  <si>
    <t>Eff.ratio.FI.Res.HH.Thermal.SH.Geo.SH.Geo</t>
  </si>
  <si>
    <t>Eff.ratio.FI.Res.HH.Thermal.SH.Geo.SH.Elec</t>
  </si>
  <si>
    <t>Eff.ratio.FI.Res.HH.Thermal.SH.Geo.SC</t>
  </si>
  <si>
    <t>Eff.ratio.FI.Res.HH.Thermal.SH.Geo.SC.AC.Elec</t>
  </si>
  <si>
    <t>Eff.ratio.FI.Res.HH.Thermal.SH.Geo.WH</t>
  </si>
  <si>
    <t>Eff.ratio.FI.Res.HH.Thermal.SH.Geo.WH.Geo.NoSolar.Geo</t>
  </si>
  <si>
    <t>Eff.ratio.FI.Res.HH.Thermal.SH.Geo.WH.Geo.Solar</t>
  </si>
  <si>
    <t>Eff.ratio.FI.Res.HH.Thermal.SH.Geo.WH.Geo.Solar.Geo</t>
  </si>
  <si>
    <t>Eff.ratio.FI.Res.HH.Thermal.SH.Geo.WH.Geo.Solar.Solar</t>
  </si>
  <si>
    <t>Eff.ratio.FI.Res.HH.Thermal.SH.Geo.WH.Elc.NoSolar.Elec</t>
  </si>
  <si>
    <t>Eff.ratio.FI.Res.HH.Thermal.SH.Geo.WH.Elc.Solar</t>
  </si>
  <si>
    <t>Eff.ratio.FI.Res.HH.Thermal.SH.Geo.WH.Elc.Solar.Elec</t>
  </si>
  <si>
    <t>Eff.ratio.FI.Res.HH.Thermal.SH.Geo.WH.Elc.Solar.Solar</t>
  </si>
  <si>
    <t>Eff.ratio.FI.Res.HH.Thermal.SH.Geo.CO</t>
  </si>
  <si>
    <t>Eff.ratio.FI.Res.HH.Thermal.SH.Geo.CO.LPG.LPG</t>
  </si>
  <si>
    <t>Eff.ratio.FI.Res.HH.Thermal.SH.Geo.CO.Elc.Elec</t>
  </si>
  <si>
    <t>Eff.ratio.FI.Res.HH.Thermal.SH.DistrHeat</t>
  </si>
  <si>
    <t>Eff.ratio.FI.Res.HH.Thermal.SH.DistrHeat.SH</t>
  </si>
  <si>
    <t>Eff.ratio.FI.Res.HH.Thermal.SH.DistrHeat.SH.Steam_Distr</t>
  </si>
  <si>
    <t>Eff.ratio.FI.Res.HH.Thermal.SH.DistrHeat.SH.Elec</t>
  </si>
  <si>
    <t>Eff.ratio.FI.Res.HH.Thermal.SH.DistrHeat.SC</t>
  </si>
  <si>
    <t>Eff.ratio.FI.Res.HH.Thermal.SH.DistrHeat.SC.AC.Elec</t>
  </si>
  <si>
    <t>Eff.ratio.FI.Res.HH.Thermal.SH.DistrHeat.WH</t>
  </si>
  <si>
    <t>Eff.ratio.FI.Res.HH.Thermal.SH.DistrHeat.WH.DistrHeat.NoSolar.Steam_Distr</t>
  </si>
  <si>
    <t>Eff.ratio.FI.Res.HH.Thermal.SH.DistrHeat.WH.DistrHeat.Solar</t>
  </si>
  <si>
    <t>Eff.ratio.FI.Res.HH.Thermal.SH.DistrHeat.WH.DistrHeat.Solar.Steam_Distr</t>
  </si>
  <si>
    <t>Eff.ratio.FI.Res.HH.Thermal.SH.DistrHeat.WH.DistrHeat.Solar.Solar</t>
  </si>
  <si>
    <t>Eff.ratio.FI.Res.HH.Thermal.SH.DistrHeat.WH.Elc.NoSolar.Elec</t>
  </si>
  <si>
    <t>Eff.ratio.FI.Res.HH.Thermal.SH.DistrHeat.WH.Elc.Solar</t>
  </si>
  <si>
    <t>Eff.ratio.FI.Res.HH.Thermal.SH.DistrHeat.WH.Elc.Solar.Elec</t>
  </si>
  <si>
    <t>Eff.ratio.FI.Res.HH.Thermal.SH.DistrHeat.WH.Elc.Solar.Solar</t>
  </si>
  <si>
    <t>Eff.ratio.FI.Res.HH.Thermal.SH.DistrHeat.CO</t>
  </si>
  <si>
    <t>Eff.ratio.FI.Res.HH.Thermal.SH.DistrHeat.CO.LPG.LPG</t>
  </si>
  <si>
    <t>Eff.ratio.FI.Res.HH.Thermal.SH.DistrHeat.CO.Elc.Elec</t>
  </si>
  <si>
    <t>Eff.ratio.FI.Res.HH.Thermal.SH.AdvElc</t>
  </si>
  <si>
    <t>Eff.ratio.FI.Res.HH.Thermal.SH.AdvElc.SH</t>
  </si>
  <si>
    <t>Eff.ratio.FI.Res.HH.Thermal.SH.AdvElc.SH.Elec</t>
  </si>
  <si>
    <t>Eff.ratio.FI.Res.HH.Thermal.SH.AdvElc.SC</t>
  </si>
  <si>
    <t>Eff.ratio.FI.Res.HH.Thermal.SH.AdvElc.SC.AC.Elec</t>
  </si>
  <si>
    <t>Eff.ratio.FI.Res.HH.Thermal.SH.AdvElc.WH</t>
  </si>
  <si>
    <t>Eff.ratio.FI.Res.HH.Thermal.SH.AdvElc.WH.LPG.NoSolar.LPG</t>
  </si>
  <si>
    <t>Eff.ratio.FI.Res.HH.Thermal.SH.AdvElc.WH.LPG.Solar</t>
  </si>
  <si>
    <t>Eff.ratio.FI.Res.HH.Thermal.SH.AdvElc.WH.LPG.Solar.LPG</t>
  </si>
  <si>
    <t>Eff.ratio.FI.Res.HH.Thermal.SH.AdvElc.WH.LPG.Solar.Solar</t>
  </si>
  <si>
    <t>Eff.ratio.FI.Res.HH.Thermal.SH.AdvElc.WH.Elc.NoSolar.Elec</t>
  </si>
  <si>
    <t>Eff.ratio.FI.Res.HH.Thermal.SH.AdvElc.WH.Elc.Solar</t>
  </si>
  <si>
    <t>Eff.ratio.FI.Res.HH.Thermal.SH.AdvElc.WH.Elc.Solar.Elec</t>
  </si>
  <si>
    <t>Eff.ratio.FI.Res.HH.Thermal.SH.AdvElc.WH.Elc.Solar.Solar</t>
  </si>
  <si>
    <t>Eff.ratio.FI.Res.HH.Thermal.SH.AdvElc.CO</t>
  </si>
  <si>
    <t>Eff.ratio.FI.Res.HH.Thermal.SH.AdvElc.CO.LPG.LPG</t>
  </si>
  <si>
    <t>Eff.ratio.FI.Res.HH.Thermal.SH.AdvElc.CO.Elc.Elec</t>
  </si>
  <si>
    <t>Eff.ratio.FI.Res.HH.Thermal.SH.ConvElc</t>
  </si>
  <si>
    <t>Eff.ratio.FI.Res.HH.Thermal.SH.ConvElc.SH</t>
  </si>
  <si>
    <t>Eff.ratio.FI.Res.HH.Thermal.SH.ConvElc.SH.Elec</t>
  </si>
  <si>
    <t>Eff.ratio.FI.Res.HH.Thermal.SH.ConvElc.SC</t>
  </si>
  <si>
    <t>Eff.ratio.FI.Res.HH.Thermal.SH.ConvElc.SC.AC.Elec</t>
  </si>
  <si>
    <t>Eff.ratio.FI.Res.HH.Thermal.SH.ConvElc.WH</t>
  </si>
  <si>
    <t>Eff.ratio.FI.Res.HH.Thermal.SH.ConvElc.WH.LPG.NoSolar.LPG</t>
  </si>
  <si>
    <t>Eff.ratio.FI.Res.HH.Thermal.SH.ConvElc.WH.LPG.Solar</t>
  </si>
  <si>
    <t>Eff.ratio.FI.Res.HH.Thermal.SH.ConvElc.WH.LPG.Solar.LPG</t>
  </si>
  <si>
    <t>Eff.ratio.FI.Res.HH.Thermal.SH.ConvElc.WH.LPG.Solar.Solar</t>
  </si>
  <si>
    <t>Eff.ratio.FI.Res.HH.Thermal.SH.ConvElc.WH.Elc.NoSolar.Elec</t>
  </si>
  <si>
    <t>Eff.ratio.FI.Res.HH.Thermal.SH.ConvElc.WH.Elc.Solar</t>
  </si>
  <si>
    <t>Eff.ratio.FI.Res.HH.Thermal.SH.ConvElc.WH.Elc.Solar.Elec</t>
  </si>
  <si>
    <t>Eff.ratio.FI.Res.HH.Thermal.SH.ConvElc.WH.Elc.Solar.Solar</t>
  </si>
  <si>
    <t>Eff.ratio.FI.Res.HH.Thermal.SH.ConvElc.CO</t>
  </si>
  <si>
    <t>Eff.ratio.FI.Res.HH.Thermal.SH.ConvElc.CO.LPG.LPG</t>
  </si>
  <si>
    <t>Eff.ratio.FI.Res.HH.Thermal.SH.ConvElc.CO.Elc.Elec</t>
  </si>
  <si>
    <t>FI - CO2 emissions (detailed structure)</t>
  </si>
  <si>
    <t>EMI.ktCO2.FI.Res.HH.Thermal.SH.Solids</t>
  </si>
  <si>
    <t>EMI.ktCO2.FI.Res.HH.Thermal.SH.Solids.SH</t>
  </si>
  <si>
    <t>EMI.ktCO2.FI.Res.HH.Thermal.SH.Solids.SH.Solids</t>
  </si>
  <si>
    <t>EMI.ktCO2.FI.Res.HH.Thermal.SH.Solids.SH.Elec</t>
  </si>
  <si>
    <t>EMI.ktCO2.FI.Res.HH.Thermal.SH.Solids.SC</t>
  </si>
  <si>
    <t>EMI.ktCO2.FI.Res.HH.Thermal.SH.Solids.SC.AC.Elec</t>
  </si>
  <si>
    <t>EMI.ktCO2.FI.Res.HH.Thermal.SH.Solids.WH</t>
  </si>
  <si>
    <t>EMI.ktCO2.FI.Res.HH.Thermal.SH.Solids.WH.Solids.NoSolar.Solids</t>
  </si>
  <si>
    <t>EMI.ktCO2.FI.Res.HH.Thermal.SH.Solids.WH.LPG.NoSolar.LPG</t>
  </si>
  <si>
    <t>EMI.ktCO2.FI.Res.HH.Thermal.SH.Solids.WH.LPG.Solar</t>
  </si>
  <si>
    <t>EMI.ktCO2.FI.Res.HH.Thermal.SH.Solids.WH.LPG.Solar.LPG</t>
  </si>
  <si>
    <t>EMI.ktCO2.FI.Res.HH.Thermal.SH.Solids.WH.LPG.Solar.Solar</t>
  </si>
  <si>
    <t>EMI.ktCO2.FI.Res.HH.Thermal.SH.Solids.WH.Elc.NoSolar.Elec</t>
  </si>
  <si>
    <t>EMI.ktCO2.FI.Res.HH.Thermal.SH.Solids.WH.Elc.Solar</t>
  </si>
  <si>
    <t>EMI.ktCO2.FI.Res.HH.Thermal.SH.Solids.WH.Elc.Solar.Elec</t>
  </si>
  <si>
    <t>EMI.ktCO2.FI.Res.HH.Thermal.SH.Solids.WH.Elc.Solar.Solar</t>
  </si>
  <si>
    <t>EMI.ktCO2.FI.Res.HH.Thermal.SH.Solids.CO</t>
  </si>
  <si>
    <t>EMI.ktCO2.FI.Res.HH.Thermal.SH.Solids.CO.Solids.Solids</t>
  </si>
  <si>
    <t>EMI.ktCO2.FI.Res.HH.Thermal.SH.Solids.CO.LPG.LPG</t>
  </si>
  <si>
    <t>EMI.ktCO2.FI.Res.HH.Thermal.SH.Solids.CO.Elc.Elec</t>
  </si>
  <si>
    <t>EMI.ktCO2.FI.Res.HH.Thermal.SH.LPG</t>
  </si>
  <si>
    <t>EMI.ktCO2.FI.Res.HH.Thermal.SH.LPG.SH</t>
  </si>
  <si>
    <t>EMI.ktCO2.FI.Res.HH.Thermal.SH.LPG.SH.LPG</t>
  </si>
  <si>
    <t>EMI.ktCO2.FI.Res.HH.Thermal.SH.LPG.SH.Elec</t>
  </si>
  <si>
    <t>EMI.ktCO2.FI.Res.HH.Thermal.SH.LPG.SC</t>
  </si>
  <si>
    <t>EMI.ktCO2.FI.Res.HH.Thermal.SH.LPG.SC.AC.Elec</t>
  </si>
  <si>
    <t>EMI.ktCO2.FI.Res.HH.Thermal.SH.LPG.WH</t>
  </si>
  <si>
    <t>EMI.ktCO2.FI.Res.HH.Thermal.SH.LPG.WH.LPG.NoSolar.LPG</t>
  </si>
  <si>
    <t>EMI.ktCO2.FI.Res.HH.Thermal.SH.LPG.WH.LPG.Solar</t>
  </si>
  <si>
    <t>EMI.ktCO2.FI.Res.HH.Thermal.SH.LPG.WH.LPG.Solar.LPG</t>
  </si>
  <si>
    <t>EMI.ktCO2.FI.Res.HH.Thermal.SH.LPG.WH.LPG.Solar.Solar</t>
  </si>
  <si>
    <t>EMI.ktCO2.FI.Res.HH.Thermal.SH.LPG.WH.Elc.NoSolar.Elec</t>
  </si>
  <si>
    <t>EMI.ktCO2.FI.Res.HH.Thermal.SH.LPG.WH.Elc.Solar</t>
  </si>
  <si>
    <t>EMI.ktCO2.FI.Res.HH.Thermal.SH.LPG.WH.Elc.Solar.Elec</t>
  </si>
  <si>
    <t>EMI.ktCO2.FI.Res.HH.Thermal.SH.LPG.WH.Elc.Solar.Solar</t>
  </si>
  <si>
    <t>EMI.ktCO2.FI.Res.HH.Thermal.SH.LPG.CO</t>
  </si>
  <si>
    <t>EMI.ktCO2.FI.Res.HH.Thermal.SH.LPG.CO.LPG.LPG</t>
  </si>
  <si>
    <t>EMI.ktCO2.FI.Res.HH.Thermal.SH.LPG.CO.Elc.Elec</t>
  </si>
  <si>
    <t>EMI.ktCO2.FI.Res.HH.Thermal.SH.Oil</t>
  </si>
  <si>
    <t>EMI.ktCO2.FI.Res.HH.Thermal.SH.Oil.SH</t>
  </si>
  <si>
    <t>EMI.ktCO2.FI.Res.HH.Thermal.SH.Oil.SH.Oil</t>
  </si>
  <si>
    <t>EMI.ktCO2.FI.Res.HH.Thermal.SH.Oil.SH.Elec</t>
  </si>
  <si>
    <t>EMI.ktCO2.FI.Res.HH.Thermal.SH.Oil.SC</t>
  </si>
  <si>
    <t>EMI.ktCO2.FI.Res.HH.Thermal.SH.Oil.SC.AC.Elec</t>
  </si>
  <si>
    <t>EMI.ktCO2.FI.Res.HH.Thermal.SH.Oil.WH</t>
  </si>
  <si>
    <t>EMI.ktCO2.FI.Res.HH.Thermal.SH.Oil.WH.Oil.NoSolar.Oil</t>
  </si>
  <si>
    <t>EMI.ktCO2.FI.Res.HH.Thermal.SH.Oil.WH.Oil.Solar</t>
  </si>
  <si>
    <t>EMI.ktCO2.FI.Res.HH.Thermal.SH.Oil.WH.Oil.Solar.Oil</t>
  </si>
  <si>
    <t>EMI.ktCO2.FI.Res.HH.Thermal.SH.Oil.WH.Oil.Solar.Solar</t>
  </si>
  <si>
    <t>EMI.ktCO2.FI.Res.HH.Thermal.SH.Oil.WH.Elc.NoSolar.Elec</t>
  </si>
  <si>
    <t>EMI.ktCO2.FI.Res.HH.Thermal.SH.Oil.WH.Elc.Solar</t>
  </si>
  <si>
    <t>EMI.ktCO2.FI.Res.HH.Thermal.SH.Oil.WH.Elc.Solar.Elec</t>
  </si>
  <si>
    <t>EMI.ktCO2.FI.Res.HH.Thermal.SH.Oil.WH.Elc.Solar.Solar</t>
  </si>
  <si>
    <t>EMI.ktCO2.FI.Res.HH.Thermal.SH.Oil.CO</t>
  </si>
  <si>
    <t>EMI.ktCO2.FI.Res.HH.Thermal.SH.Oil.CO.LPG.LPG</t>
  </si>
  <si>
    <t>EMI.ktCO2.FI.Res.HH.Thermal.SH.Oil.CO.Elc.Elec</t>
  </si>
  <si>
    <t>EMI.ktCO2.FI.Res.HH.Thermal.SH.Gas</t>
  </si>
  <si>
    <t>EMI.ktCO2.FI.Res.HH.Thermal.SH.Gas.SH</t>
  </si>
  <si>
    <t>EMI.ktCO2.FI.Res.HH.Thermal.SH.Gas.SH.Gas</t>
  </si>
  <si>
    <t>EMI.ktCO2.FI.Res.HH.Thermal.SH.Gas.SH.Elec</t>
  </si>
  <si>
    <t>EMI.ktCO2.FI.Res.HH.Thermal.SH.Gas.SC</t>
  </si>
  <si>
    <t>EMI.ktCO2.FI.Res.HH.Thermal.SH.Gas.SC.AC.Elec</t>
  </si>
  <si>
    <t>EMI.ktCO2.FI.Res.HH.Thermal.SH.Gas.WH</t>
  </si>
  <si>
    <t>EMI.ktCO2.FI.Res.HH.Thermal.SH.Gas.WH.Gas.NoSolar.Gas</t>
  </si>
  <si>
    <t>EMI.ktCO2.FI.Res.HH.Thermal.SH.Gas.WH.Gas.Solar</t>
  </si>
  <si>
    <t>EMI.ktCO2.FI.Res.HH.Thermal.SH.Gas.WH.Gas.Solar.Gas</t>
  </si>
  <si>
    <t>EMI.ktCO2.FI.Res.HH.Thermal.SH.Gas.WH.Gas.Solar.Solar</t>
  </si>
  <si>
    <t>EMI.ktCO2.FI.Res.HH.Thermal.SH.Gas.WH.Elc.NoSolar.Elec</t>
  </si>
  <si>
    <t>EMI.ktCO2.FI.Res.HH.Thermal.SH.Gas.WH.Elc.Solar</t>
  </si>
  <si>
    <t>EMI.ktCO2.FI.Res.HH.Thermal.SH.Gas.WH.Elc.Solar.Elec</t>
  </si>
  <si>
    <t>EMI.ktCO2.FI.Res.HH.Thermal.SH.Gas.WH.Elc.Solar.Solar</t>
  </si>
  <si>
    <t>EMI.ktCO2.FI.Res.HH.Thermal.SH.Gas.CO</t>
  </si>
  <si>
    <t>EMI.ktCO2.FI.Res.HH.Thermal.SH.Gas.CO.Gas.Gas</t>
  </si>
  <si>
    <t>EMI.ktCO2.FI.Res.HH.Thermal.SH.Gas.CO.Elc.Elec</t>
  </si>
  <si>
    <t>EMI.ktCO2.FI.Res.HH.Thermal.SH.Biomass</t>
  </si>
  <si>
    <t>EMI.ktCO2.FI.Res.HH.Thermal.SH.Biomass.SH</t>
  </si>
  <si>
    <t>EMI.ktCO2.FI.Res.HH.Thermal.SH.Biomass.SH.Biomass</t>
  </si>
  <si>
    <t>EMI.ktCO2.FI.Res.HH.Thermal.SH.Biomass.SH.Elec</t>
  </si>
  <si>
    <t>EMI.ktCO2.FI.Res.HH.Thermal.SH.Biomass.SC</t>
  </si>
  <si>
    <t>EMI.ktCO2.FI.Res.HH.Thermal.SH.Biomass.SC.AC.Elec</t>
  </si>
  <si>
    <t>EMI.ktCO2.FI.Res.HH.Thermal.SH.Biomass.WH</t>
  </si>
  <si>
    <t>EMI.ktCO2.FI.Res.HH.Thermal.SH.Biomass.WH.Biomass.NoSolar.Biomass</t>
  </si>
  <si>
    <t>EMI.ktCO2.FI.Res.HH.Thermal.SH.Biomass.WH.Biomass.Solar</t>
  </si>
  <si>
    <t>EMI.ktCO2.FI.Res.HH.Thermal.SH.Biomass.WH.Biomass.Solar.Biomass</t>
  </si>
  <si>
    <t>EMI.ktCO2.FI.Res.HH.Thermal.SH.Biomass.WH.Biomass.Solar.Solar</t>
  </si>
  <si>
    <t>EMI.ktCO2.FI.Res.HH.Thermal.SH.Biomass.WH.LPG.NoSolar.LPG</t>
  </si>
  <si>
    <t>EMI.ktCO2.FI.Res.HH.Thermal.SH.Biomass.WH.LPG.Solar</t>
  </si>
  <si>
    <t>EMI.ktCO2.FI.Res.HH.Thermal.SH.Biomass.WH.LPG.Solar.LPG</t>
  </si>
  <si>
    <t>EMI.ktCO2.FI.Res.HH.Thermal.SH.Biomass.WH.LPG.Solar.Solar</t>
  </si>
  <si>
    <t>EMI.ktCO2.FI.Res.HH.Thermal.SH.Biomass.WH.Elc.NoSolar.Elec</t>
  </si>
  <si>
    <t>EMI.ktCO2.FI.Res.HH.Thermal.SH.Biomass.WH.Elc.Solar</t>
  </si>
  <si>
    <t>EMI.ktCO2.FI.Res.HH.Thermal.SH.Biomass.WH.Elc.Solar.Elec</t>
  </si>
  <si>
    <t>EMI.ktCO2.FI.Res.HH.Thermal.SH.Biomass.WH.Elc.Solar.Solar</t>
  </si>
  <si>
    <t>EMI.ktCO2.FI.Res.HH.Thermal.SH.Biomass.CO</t>
  </si>
  <si>
    <t>EMI.ktCO2.FI.Res.HH.Thermal.SH.Biomass.CO.Biomass.Biomass</t>
  </si>
  <si>
    <t>EMI.ktCO2.FI.Res.HH.Thermal.SH.Biomass.CO.LPG.LPG</t>
  </si>
  <si>
    <t>EMI.ktCO2.FI.Res.HH.Thermal.SH.Biomass.CO.Elc.Elec</t>
  </si>
  <si>
    <t>EMI.ktCO2.FI.Res.HH.Thermal.SH.Geo</t>
  </si>
  <si>
    <t>EMI.ktCO2.FI.Res.HH.Thermal.SH.Geo.SH</t>
  </si>
  <si>
    <t>EMI.ktCO2.FI.Res.HH.Thermal.SH.Geo.SH.Geo</t>
  </si>
  <si>
    <t>EMI.ktCO2.FI.Res.HH.Thermal.SH.Geo.SH.Elec</t>
  </si>
  <si>
    <t>EMI.ktCO2.FI.Res.HH.Thermal.SH.Geo.SC</t>
  </si>
  <si>
    <t>EMI.ktCO2.FI.Res.HH.Thermal.SH.Geo.SC.AC.Elec</t>
  </si>
  <si>
    <t>EMI.ktCO2.FI.Res.HH.Thermal.SH.Geo.WH</t>
  </si>
  <si>
    <t>EMI.ktCO2.FI.Res.HH.Thermal.SH.Geo.WH.Geo.NoSolar.Geo</t>
  </si>
  <si>
    <t>EMI.ktCO2.FI.Res.HH.Thermal.SH.Geo.WH.Geo.Solar</t>
  </si>
  <si>
    <t>EMI.ktCO2.FI.Res.HH.Thermal.SH.Geo.WH.Geo.Solar.Geo</t>
  </si>
  <si>
    <t>EMI.ktCO2.FI.Res.HH.Thermal.SH.Geo.WH.Geo.Solar.Solar</t>
  </si>
  <si>
    <t>EMI.ktCO2.FI.Res.HH.Thermal.SH.Geo.WH.Elc.NoSolar.Elec</t>
  </si>
  <si>
    <t>EMI.ktCO2.FI.Res.HH.Thermal.SH.Geo.WH.Elc.Solar</t>
  </si>
  <si>
    <t>EMI.ktCO2.FI.Res.HH.Thermal.SH.Geo.WH.Elc.Solar.Elec</t>
  </si>
  <si>
    <t>EMI.ktCO2.FI.Res.HH.Thermal.SH.Geo.WH.Elc.Solar.Solar</t>
  </si>
  <si>
    <t>EMI.ktCO2.FI.Res.HH.Thermal.SH.Geo.CO</t>
  </si>
  <si>
    <t>EMI.ktCO2.FI.Res.HH.Thermal.SH.Geo.CO.LPG.LPG</t>
  </si>
  <si>
    <t>EMI.ktCO2.FI.Res.HH.Thermal.SH.Geo.CO.Elc.Elec</t>
  </si>
  <si>
    <t>EMI.ktCO2.FI.Res.HH.Thermal.SH.DistrHeat</t>
  </si>
  <si>
    <t>EMI.ktCO2.FI.Res.HH.Thermal.SH.DistrHeat.SH</t>
  </si>
  <si>
    <t>EMI.ktCO2.FI.Res.HH.Thermal.SH.DistrHeat.SH.Steam_Distr</t>
  </si>
  <si>
    <t>EMI.ktCO2.FI.Res.HH.Thermal.SH.DistrHeat.SH.Elec</t>
  </si>
  <si>
    <t>EMI.ktCO2.FI.Res.HH.Thermal.SH.DistrHeat.SC</t>
  </si>
  <si>
    <t>EMI.ktCO2.FI.Res.HH.Thermal.SH.DistrHeat.SC.AC.Elec</t>
  </si>
  <si>
    <t>EMI.ktCO2.FI.Res.HH.Thermal.SH.DistrHeat.WH</t>
  </si>
  <si>
    <t>EMI.ktCO2.FI.Res.HH.Thermal.SH.DistrHeat.WH.DistrHeat.NoSolar.Steam_Distr</t>
  </si>
  <si>
    <t>EMI.ktCO2.FI.Res.HH.Thermal.SH.DistrHeat.WH.DistrHeat.Solar</t>
  </si>
  <si>
    <t>EMI.ktCO2.FI.Res.HH.Thermal.SH.DistrHeat.WH.DistrHeat.Solar.Steam_Distr</t>
  </si>
  <si>
    <t>EMI.ktCO2.FI.Res.HH.Thermal.SH.DistrHeat.WH.DistrHeat.Solar.Solar</t>
  </si>
  <si>
    <t>EMI.ktCO2.FI.Res.HH.Thermal.SH.DistrHeat.WH.Elc.NoSolar.Elec</t>
  </si>
  <si>
    <t>EMI.ktCO2.FI.Res.HH.Thermal.SH.DistrHeat.WH.Elc.Solar</t>
  </si>
  <si>
    <t>EMI.ktCO2.FI.Res.HH.Thermal.SH.DistrHeat.WH.Elc.Solar.Elec</t>
  </si>
  <si>
    <t>EMI.ktCO2.FI.Res.HH.Thermal.SH.DistrHeat.WH.Elc.Solar.Solar</t>
  </si>
  <si>
    <t>EMI.ktCO2.FI.Res.HH.Thermal.SH.DistrHeat.CO</t>
  </si>
  <si>
    <t>EMI.ktCO2.FI.Res.HH.Thermal.SH.DistrHeat.CO.LPG.LPG</t>
  </si>
  <si>
    <t>EMI.ktCO2.FI.Res.HH.Thermal.SH.DistrHeat.CO.Elc.Elec</t>
  </si>
  <si>
    <t>EMI.ktCO2.FI.Res.HH.Thermal.SH.AdvElc</t>
  </si>
  <si>
    <t>EMI.ktCO2.FI.Res.HH.Thermal.SH.AdvElc.SH</t>
  </si>
  <si>
    <t>EMI.ktCO2.FI.Res.HH.Thermal.SH.AdvElc.SH.Elec</t>
  </si>
  <si>
    <t>EMI.ktCO2.FI.Res.HH.Thermal.SH.AdvElc.SC</t>
  </si>
  <si>
    <t>EMI.ktCO2.FI.Res.HH.Thermal.SH.AdvElc.SC.AC.Elec</t>
  </si>
  <si>
    <t>EMI.ktCO2.FI.Res.HH.Thermal.SH.AdvElc.WH</t>
  </si>
  <si>
    <t>EMI.ktCO2.FI.Res.HH.Thermal.SH.AdvElc.WH.LPG.NoSolar.LPG</t>
  </si>
  <si>
    <t>EMI.ktCO2.FI.Res.HH.Thermal.SH.AdvElc.WH.LPG.Solar</t>
  </si>
  <si>
    <t>EMI.ktCO2.FI.Res.HH.Thermal.SH.AdvElc.WH.LPG.Solar.LPG</t>
  </si>
  <si>
    <t>EMI.ktCO2.FI.Res.HH.Thermal.SH.AdvElc.WH.LPG.Solar.Solar</t>
  </si>
  <si>
    <t>EMI.ktCO2.FI.Res.HH.Thermal.SH.AdvElc.WH.Elc.NoSolar.Elec</t>
  </si>
  <si>
    <t>EMI.ktCO2.FI.Res.HH.Thermal.SH.AdvElc.WH.Elc.Solar</t>
  </si>
  <si>
    <t>EMI.ktCO2.FI.Res.HH.Thermal.SH.AdvElc.WH.Elc.Solar.Elec</t>
  </si>
  <si>
    <t>EMI.ktCO2.FI.Res.HH.Thermal.SH.AdvElc.WH.Elc.Solar.Solar</t>
  </si>
  <si>
    <t>EMI.ktCO2.FI.Res.HH.Thermal.SH.AdvElc.CO</t>
  </si>
  <si>
    <t>EMI.ktCO2.FI.Res.HH.Thermal.SH.AdvElc.CO.LPG.LPG</t>
  </si>
  <si>
    <t>EMI.ktCO2.FI.Res.HH.Thermal.SH.AdvElc.CO.Elc.Elec</t>
  </si>
  <si>
    <t>EMI.ktCO2.FI.Res.HH.Thermal.SH.ConvElc</t>
  </si>
  <si>
    <t>EMI.ktCO2.FI.Res.HH.Thermal.SH.ConvElc.SH</t>
  </si>
  <si>
    <t>EMI.ktCO2.FI.Res.HH.Thermal.SH.ConvElc.SH.Elec</t>
  </si>
  <si>
    <t>EMI.ktCO2.FI.Res.HH.Thermal.SH.ConvElc.SC</t>
  </si>
  <si>
    <t>EMI.ktCO2.FI.Res.HH.Thermal.SH.ConvElc.SC.AC.Elec</t>
  </si>
  <si>
    <t>EMI.ktCO2.FI.Res.HH.Thermal.SH.ConvElc.WH</t>
  </si>
  <si>
    <t>EMI.ktCO2.FI.Res.HH.Thermal.SH.ConvElc.WH.LPG.NoSolar.LPG</t>
  </si>
  <si>
    <t>EMI.ktCO2.FI.Res.HH.Thermal.SH.ConvElc.WH.LPG.Solar</t>
  </si>
  <si>
    <t>EMI.ktCO2.FI.Res.HH.Thermal.SH.ConvElc.WH.LPG.Solar.LPG</t>
  </si>
  <si>
    <t>EMI.ktCO2.FI.Res.HH.Thermal.SH.ConvElc.WH.LPG.Solar.Solar</t>
  </si>
  <si>
    <t>EMI.ktCO2.FI.Res.HH.Thermal.SH.ConvElc.WH.Elc.NoSolar.Elec</t>
  </si>
  <si>
    <t>EMI.ktCO2.FI.Res.HH.Thermal.SH.ConvElc.WH.Elc.Solar</t>
  </si>
  <si>
    <t>EMI.ktCO2.FI.Res.HH.Thermal.SH.ConvElc.WH.Elc.Solar.Elec</t>
  </si>
  <si>
    <t>EMI.ktCO2.FI.Res.HH.Thermal.SH.ConvElc.WH.Elc.Solar.Solar</t>
  </si>
  <si>
    <t>EMI.ktCO2.FI.Res.HH.Thermal.SH.ConvElc.CO</t>
  </si>
  <si>
    <t>EMI.ktCO2.FI.Res.HH.Thermal.SH.ConvElc.CO.LPG.LPG</t>
  </si>
  <si>
    <t>EMI.ktCO2.FI.Res.HH.Thermal.SH.ConvElc.CO.Elc.Elec</t>
  </si>
  <si>
    <t>FI - Final energy consumption per household (detailed structure)</t>
  </si>
  <si>
    <t>FEC_per_household.kWh.FI.Res.HH.Thermal.SH.Solids</t>
  </si>
  <si>
    <t>FEC_per_household.kWh.FI.Res.HH.Thermal.SH.Solids.SH</t>
  </si>
  <si>
    <t>FEC_per_household.kWh.FI.Res.HH.Thermal.SH.Solids.SH.Solids</t>
  </si>
  <si>
    <t>FEC_per_household.kWh.FI.Res.HH.Thermal.SH.Solids.SH.Elec</t>
  </si>
  <si>
    <t>FEC_per_household.kWh.FI.Res.HH.Thermal.SH.Solids.SC</t>
  </si>
  <si>
    <t>FEC_per_household.kWh.FI.Res.HH.Thermal.SH.Solids.SC.AC.Elec</t>
  </si>
  <si>
    <t>FEC_per_household.kWh.FI.Res.HH.Thermal.SH.Solids.WH</t>
  </si>
  <si>
    <t>FEC_per_household.kWh.FI.Res.HH.Thermal.SH.Solids.WH.Solids.NoSolar.Solids</t>
  </si>
  <si>
    <t>FEC_per_household.kWh.FI.Res.HH.Thermal.SH.Solids.WH.LPG.NoSolar.LPG</t>
  </si>
  <si>
    <t>FEC_per_household.kWh.FI.Res.HH.Thermal.SH.Solids.WH.LPG.Solar</t>
  </si>
  <si>
    <t>FEC_per_household.kWh.FI.Res.HH.Thermal.SH.Solids.WH.LPG.Solar.LPG</t>
  </si>
  <si>
    <t>FEC_per_household.kWh.FI.Res.HH.Thermal.SH.Solids.WH.LPG.Solar.Solar</t>
  </si>
  <si>
    <t>FEC_per_household.kWh.FI.Res.HH.Thermal.SH.Solids.WH.Elc.NoSolar.Elec</t>
  </si>
  <si>
    <t>FEC_per_household.kWh.FI.Res.HH.Thermal.SH.Solids.WH.Elc.Solar</t>
  </si>
  <si>
    <t>FEC_per_household.kWh.FI.Res.HH.Thermal.SH.Solids.WH.Elc.Solar.Elec</t>
  </si>
  <si>
    <t>FEC_per_household.kWh.FI.Res.HH.Thermal.SH.Solids.WH.Elc.Solar.Solar</t>
  </si>
  <si>
    <t>FEC_per_household.kWh.FI.Res.HH.Thermal.SH.Solids.CO</t>
  </si>
  <si>
    <t>FEC_per_household.kWh.FI.Res.HH.Thermal.SH.Solids.CO.Solids.Solids</t>
  </si>
  <si>
    <t>FEC_per_household.kWh.FI.Res.HH.Thermal.SH.Solids.CO.LPG.LPG</t>
  </si>
  <si>
    <t>FEC_per_household.kWh.FI.Res.HH.Thermal.SH.Solids.CO.Elc.Elec</t>
  </si>
  <si>
    <t>FEC_per_household.kWh.FI.Res.HH.Thermal.SH.LPG</t>
  </si>
  <si>
    <t>FEC_per_household.kWh.FI.Res.HH.Thermal.SH.LPG.SH</t>
  </si>
  <si>
    <t>FEC_per_household.kWh.FI.Res.HH.Thermal.SH.LPG.SH.LPG</t>
  </si>
  <si>
    <t>FEC_per_household.kWh.FI.Res.HH.Thermal.SH.LPG.SH.Elec</t>
  </si>
  <si>
    <t>FEC_per_household.kWh.FI.Res.HH.Thermal.SH.LPG.SC</t>
  </si>
  <si>
    <t>FEC_per_household.kWh.FI.Res.HH.Thermal.SH.LPG.SC.AC.Elec</t>
  </si>
  <si>
    <t>FEC_per_household.kWh.FI.Res.HH.Thermal.SH.LPG.WH</t>
  </si>
  <si>
    <t>FEC_per_household.kWh.FI.Res.HH.Thermal.SH.LPG.WH.LPG.NoSolar.LPG</t>
  </si>
  <si>
    <t>FEC_per_household.kWh.FI.Res.HH.Thermal.SH.LPG.WH.LPG.Solar</t>
  </si>
  <si>
    <t>FEC_per_household.kWh.FI.Res.HH.Thermal.SH.LPG.WH.LPG.Solar.LPG</t>
  </si>
  <si>
    <t>FEC_per_household.kWh.FI.Res.HH.Thermal.SH.LPG.WH.LPG.Solar.Solar</t>
  </si>
  <si>
    <t>FEC_per_household.kWh.FI.Res.HH.Thermal.SH.LPG.WH.Elc.NoSolar.Elec</t>
  </si>
  <si>
    <t>FEC_per_household.kWh.FI.Res.HH.Thermal.SH.LPG.WH.Elc.Solar</t>
  </si>
  <si>
    <t>FEC_per_household.kWh.FI.Res.HH.Thermal.SH.LPG.WH.Elc.Solar.Elec</t>
  </si>
  <si>
    <t>FEC_per_household.kWh.FI.Res.HH.Thermal.SH.LPG.WH.Elc.Solar.Solar</t>
  </si>
  <si>
    <t>FEC_per_household.kWh.FI.Res.HH.Thermal.SH.LPG.CO</t>
  </si>
  <si>
    <t>FEC_per_household.kWh.FI.Res.HH.Thermal.SH.LPG.CO.LPG.LPG</t>
  </si>
  <si>
    <t>FEC_per_household.kWh.FI.Res.HH.Thermal.SH.LPG.CO.Elc.Elec</t>
  </si>
  <si>
    <t>FEC_per_household.kWh.FI.Res.HH.Thermal.SH.Oil</t>
  </si>
  <si>
    <t>FEC_per_household.kWh.FI.Res.HH.Thermal.SH.Oil.SH</t>
  </si>
  <si>
    <t>FEC_per_household.kWh.FI.Res.HH.Thermal.SH.Oil.SH.Oil</t>
  </si>
  <si>
    <t>FEC_per_household.kWh.FI.Res.HH.Thermal.SH.Oil.SH.Elec</t>
  </si>
  <si>
    <t>FEC_per_household.kWh.FI.Res.HH.Thermal.SH.Oil.SC</t>
  </si>
  <si>
    <t>FEC_per_household.kWh.FI.Res.HH.Thermal.SH.Oil.SC.AC.Elec</t>
  </si>
  <si>
    <t>FEC_per_household.kWh.FI.Res.HH.Thermal.SH.Oil.WH</t>
  </si>
  <si>
    <t>FEC_per_household.kWh.FI.Res.HH.Thermal.SH.Oil.WH.Oil.NoSolar.Oil</t>
  </si>
  <si>
    <t>FEC_per_household.kWh.FI.Res.HH.Thermal.SH.Oil.WH.Oil.Solar</t>
  </si>
  <si>
    <t>FEC_per_household.kWh.FI.Res.HH.Thermal.SH.Oil.WH.Oil.Solar.Oil</t>
  </si>
  <si>
    <t>FEC_per_household.kWh.FI.Res.HH.Thermal.SH.Oil.WH.Oil.Solar.Solar</t>
  </si>
  <si>
    <t>FEC_per_household.kWh.FI.Res.HH.Thermal.SH.Oil.WH.Elc.NoSolar.Elec</t>
  </si>
  <si>
    <t>FEC_per_household.kWh.FI.Res.HH.Thermal.SH.Oil.WH.Elc.Solar</t>
  </si>
  <si>
    <t>FEC_per_household.kWh.FI.Res.HH.Thermal.SH.Oil.WH.Elc.Solar.Elec</t>
  </si>
  <si>
    <t>FEC_per_household.kWh.FI.Res.HH.Thermal.SH.Oil.WH.Elc.Solar.Solar</t>
  </si>
  <si>
    <t>FEC_per_household.kWh.FI.Res.HH.Thermal.SH.Oil.CO</t>
  </si>
  <si>
    <t>FEC_per_household.kWh.FI.Res.HH.Thermal.SH.Oil.CO.LPG.LPG</t>
  </si>
  <si>
    <t>FEC_per_household.kWh.FI.Res.HH.Thermal.SH.Oil.CO.Elc.Elec</t>
  </si>
  <si>
    <t>FEC_per_household.kWh.FI.Res.HH.Thermal.SH.Gas</t>
  </si>
  <si>
    <t>FEC_per_household.kWh.FI.Res.HH.Thermal.SH.Gas.SH</t>
  </si>
  <si>
    <t>FEC_per_household.kWh.FI.Res.HH.Thermal.SH.Gas.SH.Gas</t>
  </si>
  <si>
    <t>FEC_per_household.kWh.FI.Res.HH.Thermal.SH.Gas.SH.Elec</t>
  </si>
  <si>
    <t>FEC_per_household.kWh.FI.Res.HH.Thermal.SH.Gas.SC</t>
  </si>
  <si>
    <t>FEC_per_household.kWh.FI.Res.HH.Thermal.SH.Gas.SC.AC.Elec</t>
  </si>
  <si>
    <t>FEC_per_household.kWh.FI.Res.HH.Thermal.SH.Gas.WH</t>
  </si>
  <si>
    <t>FEC_per_household.kWh.FI.Res.HH.Thermal.SH.Gas.WH.Gas.NoSolar.Gas</t>
  </si>
  <si>
    <t>FEC_per_household.kWh.FI.Res.HH.Thermal.SH.Gas.WH.Gas.Solar</t>
  </si>
  <si>
    <t>FEC_per_household.kWh.FI.Res.HH.Thermal.SH.Gas.WH.Gas.Solar.Gas</t>
  </si>
  <si>
    <t>FEC_per_household.kWh.FI.Res.HH.Thermal.SH.Gas.WH.Gas.Solar.Solar</t>
  </si>
  <si>
    <t>FEC_per_household.kWh.FI.Res.HH.Thermal.SH.Gas.WH.Elc.NoSolar.Elec</t>
  </si>
  <si>
    <t>FEC_per_household.kWh.FI.Res.HH.Thermal.SH.Gas.WH.Elc.Solar</t>
  </si>
  <si>
    <t>FEC_per_household.kWh.FI.Res.HH.Thermal.SH.Gas.WH.Elc.Solar.Elec</t>
  </si>
  <si>
    <t>FEC_per_household.kWh.FI.Res.HH.Thermal.SH.Gas.WH.Elc.Solar.Solar</t>
  </si>
  <si>
    <t>FEC_per_household.kWh.FI.Res.HH.Thermal.SH.Gas.CO</t>
  </si>
  <si>
    <t>FEC_per_household.kWh.FI.Res.HH.Thermal.SH.Gas.CO.Gas.Gas</t>
  </si>
  <si>
    <t>FEC_per_household.kWh.FI.Res.HH.Thermal.SH.Gas.CO.Elc.Elec</t>
  </si>
  <si>
    <t>FEC_per_household.kWh.FI.Res.HH.Thermal.SH.Biomass</t>
  </si>
  <si>
    <t>FEC_per_household.kWh.FI.Res.HH.Thermal.SH.Biomass.SH</t>
  </si>
  <si>
    <t>FEC_per_household.kWh.FI.Res.HH.Thermal.SH.Biomass.SH.Biomass</t>
  </si>
  <si>
    <t>FEC_per_household.kWh.FI.Res.HH.Thermal.SH.Biomass.SH.Elec</t>
  </si>
  <si>
    <t>FEC_per_household.kWh.FI.Res.HH.Thermal.SH.Biomass.SC</t>
  </si>
  <si>
    <t>FEC_per_household.kWh.FI.Res.HH.Thermal.SH.Biomass.SC.AC.Elec</t>
  </si>
  <si>
    <t>FEC_per_household.kWh.FI.Res.HH.Thermal.SH.Biomass.WH</t>
  </si>
  <si>
    <t>FEC_per_household.kWh.FI.Res.HH.Thermal.SH.Biomass.WH.Biomass.NoSolar.Biomass</t>
  </si>
  <si>
    <t>FEC_per_household.kWh.FI.Res.HH.Thermal.SH.Biomass.WH.Biomass.Solar</t>
  </si>
  <si>
    <t>FEC_per_household.kWh.FI.Res.HH.Thermal.SH.Biomass.WH.Biomass.Solar.Biomass</t>
  </si>
  <si>
    <t>FEC_per_household.kWh.FI.Res.HH.Thermal.SH.Biomass.WH.Biomass.Solar.Solar</t>
  </si>
  <si>
    <t>FEC_per_household.kWh.FI.Res.HH.Thermal.SH.Biomass.WH.LPG.NoSolar.LPG</t>
  </si>
  <si>
    <t>FEC_per_household.kWh.FI.Res.HH.Thermal.SH.Biomass.WH.LPG.Solar</t>
  </si>
  <si>
    <t>FEC_per_household.kWh.FI.Res.HH.Thermal.SH.Biomass.WH.LPG.Solar.LPG</t>
  </si>
  <si>
    <t>FEC_per_household.kWh.FI.Res.HH.Thermal.SH.Biomass.WH.LPG.Solar.Solar</t>
  </si>
  <si>
    <t>FEC_per_household.kWh.FI.Res.HH.Thermal.SH.Biomass.WH.Elc.NoSolar.Elec</t>
  </si>
  <si>
    <t>FEC_per_household.kWh.FI.Res.HH.Thermal.SH.Biomass.WH.Elc.Solar</t>
  </si>
  <si>
    <t>FEC_per_household.kWh.FI.Res.HH.Thermal.SH.Biomass.WH.Elc.Solar.Elec</t>
  </si>
  <si>
    <t>FEC_per_household.kWh.FI.Res.HH.Thermal.SH.Biomass.WH.Elc.Solar.Solar</t>
  </si>
  <si>
    <t>FEC_per_household.kWh.FI.Res.HH.Thermal.SH.Biomass.CO</t>
  </si>
  <si>
    <t>FEC_per_household.kWh.FI.Res.HH.Thermal.SH.Biomass.CO.Biomass.Biomass</t>
  </si>
  <si>
    <t>FEC_per_household.kWh.FI.Res.HH.Thermal.SH.Biomass.CO.LPG.LPG</t>
  </si>
  <si>
    <t>FEC_per_household.kWh.FI.Res.HH.Thermal.SH.Biomass.CO.Elc.Elec</t>
  </si>
  <si>
    <t>FEC_per_household.kWh.FI.Res.HH.Thermal.SH.Geo</t>
  </si>
  <si>
    <t>FEC_per_household.kWh.FI.Res.HH.Thermal.SH.Geo.SH</t>
  </si>
  <si>
    <t>FEC_per_household.kWh.FI.Res.HH.Thermal.SH.Geo.SH.Geo</t>
  </si>
  <si>
    <t>FEC_per_household.kWh.FI.Res.HH.Thermal.SH.Geo.SH.Elec</t>
  </si>
  <si>
    <t>FEC_per_household.kWh.FI.Res.HH.Thermal.SH.Geo.SC</t>
  </si>
  <si>
    <t>FEC_per_household.kWh.FI.Res.HH.Thermal.SH.Geo.SC.AC.Elec</t>
  </si>
  <si>
    <t>FEC_per_household.kWh.FI.Res.HH.Thermal.SH.Geo.WH</t>
  </si>
  <si>
    <t>FEC_per_household.kWh.FI.Res.HH.Thermal.SH.Geo.WH.Geo.NoSolar.Geo</t>
  </si>
  <si>
    <t>FEC_per_household.kWh.FI.Res.HH.Thermal.SH.Geo.WH.Geo.Solar</t>
  </si>
  <si>
    <t>FEC_per_household.kWh.FI.Res.HH.Thermal.SH.Geo.WH.Geo.Solar.Geo</t>
  </si>
  <si>
    <t>FEC_per_household.kWh.FI.Res.HH.Thermal.SH.Geo.WH.Geo.Solar.Solar</t>
  </si>
  <si>
    <t>FEC_per_household.kWh.FI.Res.HH.Thermal.SH.Geo.WH.Elc.NoSolar.Elec</t>
  </si>
  <si>
    <t>FEC_per_household.kWh.FI.Res.HH.Thermal.SH.Geo.WH.Elc.Solar</t>
  </si>
  <si>
    <t>FEC_per_household.kWh.FI.Res.HH.Thermal.SH.Geo.WH.Elc.Solar.Elec</t>
  </si>
  <si>
    <t>FEC_per_household.kWh.FI.Res.HH.Thermal.SH.Geo.WH.Elc.Solar.Solar</t>
  </si>
  <si>
    <t>FEC_per_household.kWh.FI.Res.HH.Thermal.SH.Geo.CO</t>
  </si>
  <si>
    <t>FEC_per_household.kWh.FI.Res.HH.Thermal.SH.Geo.CO.LPG.LPG</t>
  </si>
  <si>
    <t>FEC_per_household.kWh.FI.Res.HH.Thermal.SH.Geo.CO.Elc.Elec</t>
  </si>
  <si>
    <t>FEC_per_household.kWh.FI.Res.HH.Thermal.SH.DistrHeat</t>
  </si>
  <si>
    <t>FEC_per_household.kWh.FI.Res.HH.Thermal.SH.DistrHeat.SH</t>
  </si>
  <si>
    <t>FEC_per_household.kWh.FI.Res.HH.Thermal.SH.DistrHeat.SH.Steam_Distr</t>
  </si>
  <si>
    <t>FEC_per_household.kWh.FI.Res.HH.Thermal.SH.DistrHeat.SH.Elec</t>
  </si>
  <si>
    <t>FEC_per_household.kWh.FI.Res.HH.Thermal.SH.DistrHeat.SC</t>
  </si>
  <si>
    <t>FEC_per_household.kWh.FI.Res.HH.Thermal.SH.DistrHeat.SC.AC.Elec</t>
  </si>
  <si>
    <t>FEC_per_household.kWh.FI.Res.HH.Thermal.SH.DistrHeat.WH</t>
  </si>
  <si>
    <t>FEC_per_household.kWh.FI.Res.HH.Thermal.SH.DistrHeat.WH.DistrHeat.NoSolar.Steam_Distr</t>
  </si>
  <si>
    <t>FEC_per_household.kWh.FI.Res.HH.Thermal.SH.DistrHeat.WH.DistrHeat.Solar</t>
  </si>
  <si>
    <t>FEC_per_household.kWh.FI.Res.HH.Thermal.SH.DistrHeat.WH.DistrHeat.Solar.Steam_Distr</t>
  </si>
  <si>
    <t>FEC_per_household.kWh.FI.Res.HH.Thermal.SH.DistrHeat.WH.DistrHeat.Solar.Solar</t>
  </si>
  <si>
    <t>FEC_per_household.kWh.FI.Res.HH.Thermal.SH.DistrHeat.WH.Elc.NoSolar.Elec</t>
  </si>
  <si>
    <t>FEC_per_household.kWh.FI.Res.HH.Thermal.SH.DistrHeat.WH.Elc.Solar</t>
  </si>
  <si>
    <t>FEC_per_household.kWh.FI.Res.HH.Thermal.SH.DistrHeat.WH.Elc.Solar.Elec</t>
  </si>
  <si>
    <t>FEC_per_household.kWh.FI.Res.HH.Thermal.SH.DistrHeat.WH.Elc.Solar.Solar</t>
  </si>
  <si>
    <t>FEC_per_household.kWh.FI.Res.HH.Thermal.SH.DistrHeat.CO</t>
  </si>
  <si>
    <t>FEC_per_household.kWh.FI.Res.HH.Thermal.SH.DistrHeat.CO.LPG.LPG</t>
  </si>
  <si>
    <t>FEC_per_household.kWh.FI.Res.HH.Thermal.SH.DistrHeat.CO.Elc.Elec</t>
  </si>
  <si>
    <t>FEC_per_household.kWh.FI.Res.HH.Thermal.SH.AdvElc</t>
  </si>
  <si>
    <t>FEC_per_household.kWh.FI.Res.HH.Thermal.SH.AdvElc.SH</t>
  </si>
  <si>
    <t>FEC_per_household.kWh.FI.Res.HH.Thermal.SH.AdvElc.SH.Elec</t>
  </si>
  <si>
    <t>FEC_per_household.kWh.FI.Res.HH.Thermal.SH.AdvElc.SC</t>
  </si>
  <si>
    <t>FEC_per_household.kWh.FI.Res.HH.Thermal.SH.AdvElc.SC.AC.Elec</t>
  </si>
  <si>
    <t>FEC_per_household.kWh.FI.Res.HH.Thermal.SH.AdvElc.WH</t>
  </si>
  <si>
    <t>FEC_per_household.kWh.FI.Res.HH.Thermal.SH.AdvElc.WH.LPG.NoSolar.LPG</t>
  </si>
  <si>
    <t>FEC_per_household.kWh.FI.Res.HH.Thermal.SH.AdvElc.WH.LPG.Solar</t>
  </si>
  <si>
    <t>FEC_per_household.kWh.FI.Res.HH.Thermal.SH.AdvElc.WH.LPG.Solar.LPG</t>
  </si>
  <si>
    <t>FEC_per_household.kWh.FI.Res.HH.Thermal.SH.AdvElc.WH.LPG.Solar.Solar</t>
  </si>
  <si>
    <t>FEC_per_household.kWh.FI.Res.HH.Thermal.SH.AdvElc.WH.Elc.NoSolar.Elec</t>
  </si>
  <si>
    <t>FEC_per_household.kWh.FI.Res.HH.Thermal.SH.AdvElc.WH.Elc.Solar</t>
  </si>
  <si>
    <t>FEC_per_household.kWh.FI.Res.HH.Thermal.SH.AdvElc.WH.Elc.Solar.Elec</t>
  </si>
  <si>
    <t>FEC_per_household.kWh.FI.Res.HH.Thermal.SH.AdvElc.WH.Elc.Solar.Solar</t>
  </si>
  <si>
    <t>FEC_per_household.kWh.FI.Res.HH.Thermal.SH.AdvElc.CO</t>
  </si>
  <si>
    <t>FEC_per_household.kWh.FI.Res.HH.Thermal.SH.AdvElc.CO.LPG.LPG</t>
  </si>
  <si>
    <t>FEC_per_household.kWh.FI.Res.HH.Thermal.SH.AdvElc.CO.Elc.Elec</t>
  </si>
  <si>
    <t>FEC_per_household.kWh.FI.Res.HH.Thermal.SH.ConvElc</t>
  </si>
  <si>
    <t>FEC_per_household.kWh.FI.Res.HH.Thermal.SH.ConvElc.SH</t>
  </si>
  <si>
    <t>FEC_per_household.kWh.FI.Res.HH.Thermal.SH.ConvElc.SH.Elec</t>
  </si>
  <si>
    <t>FEC_per_household.kWh.FI.Res.HH.Thermal.SH.ConvElc.SC</t>
  </si>
  <si>
    <t>FEC_per_household.kWh.FI.Res.HH.Thermal.SH.ConvElc.SC.AC.Elec</t>
  </si>
  <si>
    <t>FEC_per_household.kWh.FI.Res.HH.Thermal.SH.ConvElc.WH</t>
  </si>
  <si>
    <t>FEC_per_household.kWh.FI.Res.HH.Thermal.SH.ConvElc.WH.LPG.NoSolar.LPG</t>
  </si>
  <si>
    <t>FEC_per_household.kWh.FI.Res.HH.Thermal.SH.ConvElc.WH.LPG.Solar</t>
  </si>
  <si>
    <t>FEC_per_household.kWh.FI.Res.HH.Thermal.SH.ConvElc.WH.LPG.Solar.LPG</t>
  </si>
  <si>
    <t>FEC_per_household.kWh.FI.Res.HH.Thermal.SH.ConvElc.WH.LPG.Solar.Solar</t>
  </si>
  <si>
    <t>FEC_per_household.kWh.FI.Res.HH.Thermal.SH.ConvElc.WH.Elc.NoSolar.Elec</t>
  </si>
  <si>
    <t>FEC_per_household.kWh.FI.Res.HH.Thermal.SH.ConvElc.WH.Elc.Solar</t>
  </si>
  <si>
    <t>FEC_per_household.kWh.FI.Res.HH.Thermal.SH.ConvElc.WH.Elc.Solar.Elec</t>
  </si>
  <si>
    <t>FEC_per_household.kWh.FI.Res.HH.Thermal.SH.ConvElc.WH.Elc.Solar.Solar</t>
  </si>
  <si>
    <t>FEC_per_household.kWh.FI.Res.HH.Thermal.SH.ConvElc.CO</t>
  </si>
  <si>
    <t>FEC_per_household.kWh.FI.Res.HH.Thermal.SH.ConvElc.CO.LPG.LPG</t>
  </si>
  <si>
    <t>FEC_per_household.kWh.FI.Res.HH.Thermal.SH.ConvElc.CO.Elc.Elec</t>
  </si>
  <si>
    <t>FI - Thermal energy service per household (detailed structure)</t>
  </si>
  <si>
    <t>TES_per_household.kWh.FI.Res.HH.Thermal.SH.Solids</t>
  </si>
  <si>
    <t>TES_per_household.kWh.FI.Res.HH.Thermal.SH.Solids.SH</t>
  </si>
  <si>
    <t>TES_per_household.kWh.FI.Res.HH.Thermal.SH.Solids.SH.Solids</t>
  </si>
  <si>
    <t>TES_per_household.kWh.FI.Res.HH.Thermal.SH.Solids.SH.Elec</t>
  </si>
  <si>
    <t>TES_per_household.kWh.FI.Res.HH.Thermal.SH.Solids.SC</t>
  </si>
  <si>
    <t>TES_per_household.kWh.FI.Res.HH.Thermal.SH.Solids.SC.AC.Elec</t>
  </si>
  <si>
    <t>TES_per_household.kWh.FI.Res.HH.Thermal.SH.Solids.WH</t>
  </si>
  <si>
    <t>TES_per_household.kWh.FI.Res.HH.Thermal.SH.Solids.WH.Solids.NoSolar.Solids</t>
  </si>
  <si>
    <t>TES_per_household.kWh.FI.Res.HH.Thermal.SH.Solids.WH.LPG.NoSolar.LPG</t>
  </si>
  <si>
    <t>TES_per_household.kWh.FI.Res.HH.Thermal.SH.Solids.WH.LPG.Solar</t>
  </si>
  <si>
    <t>TES_per_household.kWh.FI.Res.HH.Thermal.SH.Solids.WH.LPG.Solar.LPG</t>
  </si>
  <si>
    <t>TES_per_household.kWh.FI.Res.HH.Thermal.SH.Solids.WH.LPG.Solar.Solar</t>
  </si>
  <si>
    <t>TES_per_household.kWh.FI.Res.HH.Thermal.SH.Solids.WH.Elc.NoSolar.Elec</t>
  </si>
  <si>
    <t>TES_per_household.kWh.FI.Res.HH.Thermal.SH.Solids.WH.Elc.Solar</t>
  </si>
  <si>
    <t>TES_per_household.kWh.FI.Res.HH.Thermal.SH.Solids.WH.Elc.Solar.Elec</t>
  </si>
  <si>
    <t>TES_per_household.kWh.FI.Res.HH.Thermal.SH.Solids.WH.Elc.Solar.Solar</t>
  </si>
  <si>
    <t>TES_per_household.kWh.FI.Res.HH.Thermal.SH.Solids.CO</t>
  </si>
  <si>
    <t>TES_per_household.kWh.FI.Res.HH.Thermal.SH.Solids.CO.Solids.Solids</t>
  </si>
  <si>
    <t>TES_per_household.kWh.FI.Res.HH.Thermal.SH.Solids.CO.LPG.LPG</t>
  </si>
  <si>
    <t>TES_per_household.kWh.FI.Res.HH.Thermal.SH.Solids.CO.Elc.Elec</t>
  </si>
  <si>
    <t>TES_per_household.kWh.FI.Res.HH.Thermal.SH.LPG</t>
  </si>
  <si>
    <t>TES_per_household.kWh.FI.Res.HH.Thermal.SH.LPG.SH</t>
  </si>
  <si>
    <t>TES_per_household.kWh.FI.Res.HH.Thermal.SH.LPG.SH.LPG</t>
  </si>
  <si>
    <t>TES_per_household.kWh.FI.Res.HH.Thermal.SH.LPG.SH.Elec</t>
  </si>
  <si>
    <t>TES_per_household.kWh.FI.Res.HH.Thermal.SH.LPG.SC</t>
  </si>
  <si>
    <t>TES_per_household.kWh.FI.Res.HH.Thermal.SH.LPG.SC.AC.Elec</t>
  </si>
  <si>
    <t>TES_per_household.kWh.FI.Res.HH.Thermal.SH.LPG.WH</t>
  </si>
  <si>
    <t>TES_per_household.kWh.FI.Res.HH.Thermal.SH.LPG.WH.LPG.NoSolar.LPG</t>
  </si>
  <si>
    <t>TES_per_household.kWh.FI.Res.HH.Thermal.SH.LPG.WH.LPG.Solar</t>
  </si>
  <si>
    <t>TES_per_household.kWh.FI.Res.HH.Thermal.SH.LPG.WH.LPG.Solar.LPG</t>
  </si>
  <si>
    <t>TES_per_household.kWh.FI.Res.HH.Thermal.SH.LPG.WH.LPG.Solar.Solar</t>
  </si>
  <si>
    <t>TES_per_household.kWh.FI.Res.HH.Thermal.SH.LPG.WH.Elc.NoSolar.Elec</t>
  </si>
  <si>
    <t>TES_per_household.kWh.FI.Res.HH.Thermal.SH.LPG.WH.Elc.Solar</t>
  </si>
  <si>
    <t>TES_per_household.kWh.FI.Res.HH.Thermal.SH.LPG.WH.Elc.Solar.Elec</t>
  </si>
  <si>
    <t>TES_per_household.kWh.FI.Res.HH.Thermal.SH.LPG.WH.Elc.Solar.Solar</t>
  </si>
  <si>
    <t>TES_per_household.kWh.FI.Res.HH.Thermal.SH.LPG.CO</t>
  </si>
  <si>
    <t>TES_per_household.kWh.FI.Res.HH.Thermal.SH.LPG.CO.LPG.LPG</t>
  </si>
  <si>
    <t>TES_per_household.kWh.FI.Res.HH.Thermal.SH.LPG.CO.Elc.Elec</t>
  </si>
  <si>
    <t>TES_per_household.kWh.FI.Res.HH.Thermal.SH.Oil</t>
  </si>
  <si>
    <t>TES_per_household.kWh.FI.Res.HH.Thermal.SH.Oil.SH</t>
  </si>
  <si>
    <t>TES_per_household.kWh.FI.Res.HH.Thermal.SH.Oil.SH.Oil</t>
  </si>
  <si>
    <t>TES_per_household.kWh.FI.Res.HH.Thermal.SH.Oil.SH.Elec</t>
  </si>
  <si>
    <t>TES_per_household.kWh.FI.Res.HH.Thermal.SH.Oil.SC</t>
  </si>
  <si>
    <t>TES_per_household.kWh.FI.Res.HH.Thermal.SH.Oil.SC.AC.Elec</t>
  </si>
  <si>
    <t>TES_per_household.kWh.FI.Res.HH.Thermal.SH.Oil.WH</t>
  </si>
  <si>
    <t>TES_per_household.kWh.FI.Res.HH.Thermal.SH.Oil.WH.Oil.NoSolar.Oil</t>
  </si>
  <si>
    <t>TES_per_household.kWh.FI.Res.HH.Thermal.SH.Oil.WH.Oil.Solar</t>
  </si>
  <si>
    <t>TES_per_household.kWh.FI.Res.HH.Thermal.SH.Oil.WH.Oil.Solar.Oil</t>
  </si>
  <si>
    <t>TES_per_household.kWh.FI.Res.HH.Thermal.SH.Oil.WH.Oil.Solar.Solar</t>
  </si>
  <si>
    <t>TES_per_household.kWh.FI.Res.HH.Thermal.SH.Oil.WH.Elc.NoSolar.Elec</t>
  </si>
  <si>
    <t>TES_per_household.kWh.FI.Res.HH.Thermal.SH.Oil.WH.Elc.Solar</t>
  </si>
  <si>
    <t>TES_per_household.kWh.FI.Res.HH.Thermal.SH.Oil.WH.Elc.Solar.Elec</t>
  </si>
  <si>
    <t>TES_per_household.kWh.FI.Res.HH.Thermal.SH.Oil.WH.Elc.Solar.Solar</t>
  </si>
  <si>
    <t>TES_per_household.kWh.FI.Res.HH.Thermal.SH.Oil.CO</t>
  </si>
  <si>
    <t>TES_per_household.kWh.FI.Res.HH.Thermal.SH.Oil.CO.LPG.LPG</t>
  </si>
  <si>
    <t>TES_per_household.kWh.FI.Res.HH.Thermal.SH.Oil.CO.Elc.Elec</t>
  </si>
  <si>
    <t>TES_per_household.kWh.FI.Res.HH.Thermal.SH.Gas</t>
  </si>
  <si>
    <t>TES_per_household.kWh.FI.Res.HH.Thermal.SH.Gas.SH</t>
  </si>
  <si>
    <t>TES_per_household.kWh.FI.Res.HH.Thermal.SH.Gas.SH.Gas</t>
  </si>
  <si>
    <t>TES_per_household.kWh.FI.Res.HH.Thermal.SH.Gas.SH.Elec</t>
  </si>
  <si>
    <t>TES_per_household.kWh.FI.Res.HH.Thermal.SH.Gas.SC</t>
  </si>
  <si>
    <t>TES_per_household.kWh.FI.Res.HH.Thermal.SH.Gas.SC.AC.Elec</t>
  </si>
  <si>
    <t>TES_per_household.kWh.FI.Res.HH.Thermal.SH.Gas.WH</t>
  </si>
  <si>
    <t>TES_per_household.kWh.FI.Res.HH.Thermal.SH.Gas.WH.Gas.NoSolar.Gas</t>
  </si>
  <si>
    <t>TES_per_household.kWh.FI.Res.HH.Thermal.SH.Gas.WH.Gas.Solar</t>
  </si>
  <si>
    <t>TES_per_household.kWh.FI.Res.HH.Thermal.SH.Gas.WH.Gas.Solar.Gas</t>
  </si>
  <si>
    <t>TES_per_household.kWh.FI.Res.HH.Thermal.SH.Gas.WH.Gas.Solar.Solar</t>
  </si>
  <si>
    <t>TES_per_household.kWh.FI.Res.HH.Thermal.SH.Gas.WH.Elc.NoSolar.Elec</t>
  </si>
  <si>
    <t>TES_per_household.kWh.FI.Res.HH.Thermal.SH.Gas.WH.Elc.Solar</t>
  </si>
  <si>
    <t>TES_per_household.kWh.FI.Res.HH.Thermal.SH.Gas.WH.Elc.Solar.Elec</t>
  </si>
  <si>
    <t>TES_per_household.kWh.FI.Res.HH.Thermal.SH.Gas.WH.Elc.Solar.Solar</t>
  </si>
  <si>
    <t>TES_per_household.kWh.FI.Res.HH.Thermal.SH.Gas.CO</t>
  </si>
  <si>
    <t>TES_per_household.kWh.FI.Res.HH.Thermal.SH.Gas.CO.Gas.Gas</t>
  </si>
  <si>
    <t>TES_per_household.kWh.FI.Res.HH.Thermal.SH.Gas.CO.Elc.Elec</t>
  </si>
  <si>
    <t>TES_per_household.kWh.FI.Res.HH.Thermal.SH.Biomass</t>
  </si>
  <si>
    <t>TES_per_household.kWh.FI.Res.HH.Thermal.SH.Biomass.SH</t>
  </si>
  <si>
    <t>TES_per_household.kWh.FI.Res.HH.Thermal.SH.Biomass.SH.Biomass</t>
  </si>
  <si>
    <t>TES_per_household.kWh.FI.Res.HH.Thermal.SH.Biomass.SH.Elec</t>
  </si>
  <si>
    <t>TES_per_household.kWh.FI.Res.HH.Thermal.SH.Biomass.SC</t>
  </si>
  <si>
    <t>TES_per_household.kWh.FI.Res.HH.Thermal.SH.Biomass.SC.AC.Elec</t>
  </si>
  <si>
    <t>TES_per_household.kWh.FI.Res.HH.Thermal.SH.Biomass.WH</t>
  </si>
  <si>
    <t>TES_per_household.kWh.FI.Res.HH.Thermal.SH.Biomass.WH.Biomass.NoSolar.Biomass</t>
  </si>
  <si>
    <t>TES_per_household.kWh.FI.Res.HH.Thermal.SH.Biomass.WH.Biomass.Solar</t>
  </si>
  <si>
    <t>TES_per_household.kWh.FI.Res.HH.Thermal.SH.Biomass.WH.Biomass.Solar.Biomass</t>
  </si>
  <si>
    <t>TES_per_household.kWh.FI.Res.HH.Thermal.SH.Biomass.WH.Biomass.Solar.Solar</t>
  </si>
  <si>
    <t>TES_per_household.kWh.FI.Res.HH.Thermal.SH.Biomass.WH.LPG.NoSolar.LPG</t>
  </si>
  <si>
    <t>TES_per_household.kWh.FI.Res.HH.Thermal.SH.Biomass.WH.LPG.Solar</t>
  </si>
  <si>
    <t>TES_per_household.kWh.FI.Res.HH.Thermal.SH.Biomass.WH.LPG.Solar.LPG</t>
  </si>
  <si>
    <t>TES_per_household.kWh.FI.Res.HH.Thermal.SH.Biomass.WH.LPG.Solar.Solar</t>
  </si>
  <si>
    <t>TES_per_household.kWh.FI.Res.HH.Thermal.SH.Biomass.WH.Elc.NoSolar.Elec</t>
  </si>
  <si>
    <t>TES_per_household.kWh.FI.Res.HH.Thermal.SH.Biomass.WH.Elc.Solar</t>
  </si>
  <si>
    <t>TES_per_household.kWh.FI.Res.HH.Thermal.SH.Biomass.WH.Elc.Solar.Elec</t>
  </si>
  <si>
    <t>TES_per_household.kWh.FI.Res.HH.Thermal.SH.Biomass.WH.Elc.Solar.Solar</t>
  </si>
  <si>
    <t>TES_per_household.kWh.FI.Res.HH.Thermal.SH.Biomass.CO</t>
  </si>
  <si>
    <t>TES_per_household.kWh.FI.Res.HH.Thermal.SH.Biomass.CO.Biomass.Biomass</t>
  </si>
  <si>
    <t>TES_per_household.kWh.FI.Res.HH.Thermal.SH.Biomass.CO.LPG.LPG</t>
  </si>
  <si>
    <t>TES_per_household.kWh.FI.Res.HH.Thermal.SH.Biomass.CO.Elc.Elec</t>
  </si>
  <si>
    <t>TES_per_household.kWh.FI.Res.HH.Thermal.SH.Geo</t>
  </si>
  <si>
    <t>TES_per_household.kWh.FI.Res.HH.Thermal.SH.Geo.SH</t>
  </si>
  <si>
    <t>TES_per_household.kWh.FI.Res.HH.Thermal.SH.Geo.SH.Geo</t>
  </si>
  <si>
    <t>TES_per_household.kWh.FI.Res.HH.Thermal.SH.Geo.SH.Elec</t>
  </si>
  <si>
    <t>TES_per_household.kWh.FI.Res.HH.Thermal.SH.Geo.SC</t>
  </si>
  <si>
    <t>TES_per_household.kWh.FI.Res.HH.Thermal.SH.Geo.SC.AC.Elec</t>
  </si>
  <si>
    <t>TES_per_household.kWh.FI.Res.HH.Thermal.SH.Geo.WH</t>
  </si>
  <si>
    <t>TES_per_household.kWh.FI.Res.HH.Thermal.SH.Geo.WH.Geo.NoSolar.Geo</t>
  </si>
  <si>
    <t>TES_per_household.kWh.FI.Res.HH.Thermal.SH.Geo.WH.Geo.Solar</t>
  </si>
  <si>
    <t>TES_per_household.kWh.FI.Res.HH.Thermal.SH.Geo.WH.Geo.Solar.Geo</t>
  </si>
  <si>
    <t>TES_per_household.kWh.FI.Res.HH.Thermal.SH.Geo.WH.Geo.Solar.Solar</t>
  </si>
  <si>
    <t>TES_per_household.kWh.FI.Res.HH.Thermal.SH.Geo.WH.Elc.NoSolar.Elec</t>
  </si>
  <si>
    <t>TES_per_household.kWh.FI.Res.HH.Thermal.SH.Geo.WH.Elc.Solar</t>
  </si>
  <si>
    <t>TES_per_household.kWh.FI.Res.HH.Thermal.SH.Geo.WH.Elc.Solar.Elec</t>
  </si>
  <si>
    <t>TES_per_household.kWh.FI.Res.HH.Thermal.SH.Geo.WH.Elc.Solar.Solar</t>
  </si>
  <si>
    <t>TES_per_household.kWh.FI.Res.HH.Thermal.SH.Geo.CO</t>
  </si>
  <si>
    <t>TES_per_household.kWh.FI.Res.HH.Thermal.SH.Geo.CO.LPG.LPG</t>
  </si>
  <si>
    <t>TES_per_household.kWh.FI.Res.HH.Thermal.SH.Geo.CO.Elc.Elec</t>
  </si>
  <si>
    <t>TES_per_household.kWh.FI.Res.HH.Thermal.SH.DistrHeat</t>
  </si>
  <si>
    <t>TES_per_household.kWh.FI.Res.HH.Thermal.SH.DistrHeat.SH</t>
  </si>
  <si>
    <t>TES_per_household.kWh.FI.Res.HH.Thermal.SH.DistrHeat.SH.Steam_Distr</t>
  </si>
  <si>
    <t>TES_per_household.kWh.FI.Res.HH.Thermal.SH.DistrHeat.SH.Elec</t>
  </si>
  <si>
    <t>TES_per_household.kWh.FI.Res.HH.Thermal.SH.DistrHeat.SC</t>
  </si>
  <si>
    <t>TES_per_household.kWh.FI.Res.HH.Thermal.SH.DistrHeat.SC.AC.Elec</t>
  </si>
  <si>
    <t>TES_per_household.kWh.FI.Res.HH.Thermal.SH.DistrHeat.WH</t>
  </si>
  <si>
    <t>TES_per_household.kWh.FI.Res.HH.Thermal.SH.DistrHeat.WH.DistrHeat.NoSolar.Steam_Distr</t>
  </si>
  <si>
    <t>TES_per_household.kWh.FI.Res.HH.Thermal.SH.DistrHeat.WH.DistrHeat.Solar</t>
  </si>
  <si>
    <t>TES_per_household.kWh.FI.Res.HH.Thermal.SH.DistrHeat.WH.DistrHeat.Solar.Steam_Distr</t>
  </si>
  <si>
    <t>TES_per_household.kWh.FI.Res.HH.Thermal.SH.DistrHeat.WH.DistrHeat.Solar.Solar</t>
  </si>
  <si>
    <t>TES_per_household.kWh.FI.Res.HH.Thermal.SH.DistrHeat.WH.Elc.NoSolar.Elec</t>
  </si>
  <si>
    <t>TES_per_household.kWh.FI.Res.HH.Thermal.SH.DistrHeat.WH.Elc.Solar</t>
  </si>
  <si>
    <t>TES_per_household.kWh.FI.Res.HH.Thermal.SH.DistrHeat.WH.Elc.Solar.Elec</t>
  </si>
  <si>
    <t>TES_per_household.kWh.FI.Res.HH.Thermal.SH.DistrHeat.WH.Elc.Solar.Solar</t>
  </si>
  <si>
    <t>TES_per_household.kWh.FI.Res.HH.Thermal.SH.DistrHeat.CO</t>
  </si>
  <si>
    <t>TES_per_household.kWh.FI.Res.HH.Thermal.SH.DistrHeat.CO.LPG.LPG</t>
  </si>
  <si>
    <t>TES_per_household.kWh.FI.Res.HH.Thermal.SH.DistrHeat.CO.Elc.Elec</t>
  </si>
  <si>
    <t>TES_per_household.kWh.FI.Res.HH.Thermal.SH.AdvElc</t>
  </si>
  <si>
    <t>TES_per_household.kWh.FI.Res.HH.Thermal.SH.AdvElc.SH</t>
  </si>
  <si>
    <t>TES_per_household.kWh.FI.Res.HH.Thermal.SH.AdvElc.SH.Elec</t>
  </si>
  <si>
    <t>TES_per_household.kWh.FI.Res.HH.Thermal.SH.AdvElc.SC</t>
  </si>
  <si>
    <t>TES_per_household.kWh.FI.Res.HH.Thermal.SH.AdvElc.SC.AC.Elec</t>
  </si>
  <si>
    <t>TES_per_household.kWh.FI.Res.HH.Thermal.SH.AdvElc.WH</t>
  </si>
  <si>
    <t>TES_per_household.kWh.FI.Res.HH.Thermal.SH.AdvElc.WH.LPG.NoSolar.LPG</t>
  </si>
  <si>
    <t>TES_per_household.kWh.FI.Res.HH.Thermal.SH.AdvElc.WH.LPG.Solar</t>
  </si>
  <si>
    <t>TES_per_household.kWh.FI.Res.HH.Thermal.SH.AdvElc.WH.LPG.Solar.LPG</t>
  </si>
  <si>
    <t>TES_per_household.kWh.FI.Res.HH.Thermal.SH.AdvElc.WH.LPG.Solar.Solar</t>
  </si>
  <si>
    <t>TES_per_household.kWh.FI.Res.HH.Thermal.SH.AdvElc.WH.Elc.NoSolar.Elec</t>
  </si>
  <si>
    <t>TES_per_household.kWh.FI.Res.HH.Thermal.SH.AdvElc.WH.Elc.Solar</t>
  </si>
  <si>
    <t>TES_per_household.kWh.FI.Res.HH.Thermal.SH.AdvElc.WH.Elc.Solar.Elec</t>
  </si>
  <si>
    <t>TES_per_household.kWh.FI.Res.HH.Thermal.SH.AdvElc.WH.Elc.Solar.Solar</t>
  </si>
  <si>
    <t>TES_per_household.kWh.FI.Res.HH.Thermal.SH.AdvElc.CO</t>
  </si>
  <si>
    <t>TES_per_household.kWh.FI.Res.HH.Thermal.SH.AdvElc.CO.LPG.LPG</t>
  </si>
  <si>
    <t>TES_per_household.kWh.FI.Res.HH.Thermal.SH.AdvElc.CO.Elc.Elec</t>
  </si>
  <si>
    <t>TES_per_household.kWh.FI.Res.HH.Thermal.SH.ConvElc</t>
  </si>
  <si>
    <t>TES_per_household.kWh.FI.Res.HH.Thermal.SH.ConvElc.SH</t>
  </si>
  <si>
    <t>TES_per_household.kWh.FI.Res.HH.Thermal.SH.ConvElc.SH.Elec</t>
  </si>
  <si>
    <t>TES_per_household.kWh.FI.Res.HH.Thermal.SH.ConvElc.SC</t>
  </si>
  <si>
    <t>TES_per_household.kWh.FI.Res.HH.Thermal.SH.ConvElc.SC.AC.Elec</t>
  </si>
  <si>
    <t>TES_per_household.kWh.FI.Res.HH.Thermal.SH.ConvElc.WH</t>
  </si>
  <si>
    <t>TES_per_household.kWh.FI.Res.HH.Thermal.SH.ConvElc.WH.LPG.NoSolar.LPG</t>
  </si>
  <si>
    <t>TES_per_household.kWh.FI.Res.HH.Thermal.SH.ConvElc.WH.LPG.Solar</t>
  </si>
  <si>
    <t>TES_per_household.kWh.FI.Res.HH.Thermal.SH.ConvElc.WH.LPG.Solar.LPG</t>
  </si>
  <si>
    <t>TES_per_household.kWh.FI.Res.HH.Thermal.SH.ConvElc.WH.LPG.Solar.Solar</t>
  </si>
  <si>
    <t>TES_per_household.kWh.FI.Res.HH.Thermal.SH.ConvElc.WH.Elc.NoSolar.Elec</t>
  </si>
  <si>
    <t>TES_per_household.kWh.FI.Res.HH.Thermal.SH.ConvElc.WH.Elc.Solar</t>
  </si>
  <si>
    <t>TES_per_household.kWh.FI.Res.HH.Thermal.SH.ConvElc.WH.Elc.Solar.Elec</t>
  </si>
  <si>
    <t>TES_per_household.kWh.FI.Res.HH.Thermal.SH.ConvElc.WH.Elc.Solar.Solar</t>
  </si>
  <si>
    <t>TES_per_household.kWh.FI.Res.HH.Thermal.SH.ConvElc.CO</t>
  </si>
  <si>
    <t>TES_per_household.kWh.FI.Res.HH.Thermal.SH.ConvElc.CO.LPG.LPG</t>
  </si>
  <si>
    <t>TES_per_household.kWh.FI.Res.HH.Thermal.SH.ConvElc.CO.Elc.Elec</t>
  </si>
  <si>
    <t>FI - CO2 emissions per household (detailed structure)</t>
  </si>
  <si>
    <t>EMI_per_household.kgCO2.FI.Res.HH.Thermal.SH.Solids</t>
  </si>
  <si>
    <t>EMI_per_household.kgCO2.FI.Res.HH.Thermal.SH.Solids.SH</t>
  </si>
  <si>
    <t>EMI_per_household.kgCO2.FI.Res.HH.Thermal.SH.Solids.SH.Solids</t>
  </si>
  <si>
    <t>EMI_per_household.kgCO2.FI.Res.HH.Thermal.SH.Solids.SH.Elec</t>
  </si>
  <si>
    <t>EMI_per_household.kgCO2.FI.Res.HH.Thermal.SH.Solids.SC</t>
  </si>
  <si>
    <t>EMI_per_household.kgCO2.FI.Res.HH.Thermal.SH.Solids.SC.AC.Elec</t>
  </si>
  <si>
    <t>EMI_per_household.kgCO2.FI.Res.HH.Thermal.SH.Solids.WH</t>
  </si>
  <si>
    <t>EMI_per_household.kgCO2.FI.Res.HH.Thermal.SH.Solids.WH.Solids.NoSolar.Solids</t>
  </si>
  <si>
    <t>EMI_per_household.kgCO2.FI.Res.HH.Thermal.SH.Solids.WH.LPG.NoSolar.LPG</t>
  </si>
  <si>
    <t>EMI_per_household.kgCO2.FI.Res.HH.Thermal.SH.Solids.WH.LPG.Solar</t>
  </si>
  <si>
    <t>EMI_per_household.kgCO2.FI.Res.HH.Thermal.SH.Solids.WH.LPG.Solar.LPG</t>
  </si>
  <si>
    <t>EMI_per_household.kgCO2.FI.Res.HH.Thermal.SH.Solids.WH.LPG.Solar.Solar</t>
  </si>
  <si>
    <t>EMI_per_household.kgCO2.FI.Res.HH.Thermal.SH.Solids.WH.Elc.NoSolar.Elec</t>
  </si>
  <si>
    <t>EMI_per_household.kgCO2.FI.Res.HH.Thermal.SH.Solids.WH.Elc.Solar</t>
  </si>
  <si>
    <t>EMI_per_household.kgCO2.FI.Res.HH.Thermal.SH.Solids.WH.Elc.Solar.Elec</t>
  </si>
  <si>
    <t>EMI_per_household.kgCO2.FI.Res.HH.Thermal.SH.Solids.WH.Elc.Solar.Solar</t>
  </si>
  <si>
    <t>EMI_per_household.kgCO2.FI.Res.HH.Thermal.SH.Solids.CO</t>
  </si>
  <si>
    <t>EMI_per_household.kgCO2.FI.Res.HH.Thermal.SH.Solids.CO.Solids.Solids</t>
  </si>
  <si>
    <t>EMI_per_household.kgCO2.FI.Res.HH.Thermal.SH.Solids.CO.LPG.LPG</t>
  </si>
  <si>
    <t>EMI_per_household.kgCO2.FI.Res.HH.Thermal.SH.Solids.CO.Elc.Elec</t>
  </si>
  <si>
    <t>EMI_per_household.kgCO2.FI.Res.HH.Thermal.SH.LPG</t>
  </si>
  <si>
    <t>EMI_per_household.kgCO2.FI.Res.HH.Thermal.SH.LPG.SH</t>
  </si>
  <si>
    <t>EMI_per_household.kgCO2.FI.Res.HH.Thermal.SH.LPG.SH.LPG</t>
  </si>
  <si>
    <t>EMI_per_household.kgCO2.FI.Res.HH.Thermal.SH.LPG.SH.Elec</t>
  </si>
  <si>
    <t>EMI_per_household.kgCO2.FI.Res.HH.Thermal.SH.LPG.SC</t>
  </si>
  <si>
    <t>EMI_per_household.kgCO2.FI.Res.HH.Thermal.SH.LPG.SC.AC.Elec</t>
  </si>
  <si>
    <t>EMI_per_household.kgCO2.FI.Res.HH.Thermal.SH.LPG.WH</t>
  </si>
  <si>
    <t>EMI_per_household.kgCO2.FI.Res.HH.Thermal.SH.LPG.WH.LPG.NoSolar.LPG</t>
  </si>
  <si>
    <t>EMI_per_household.kgCO2.FI.Res.HH.Thermal.SH.LPG.WH.LPG.Solar</t>
  </si>
  <si>
    <t>EMI_per_household.kgCO2.FI.Res.HH.Thermal.SH.LPG.WH.LPG.Solar.LPG</t>
  </si>
  <si>
    <t>EMI_per_household.kgCO2.FI.Res.HH.Thermal.SH.LPG.WH.LPG.Solar.Solar</t>
  </si>
  <si>
    <t>EMI_per_household.kgCO2.FI.Res.HH.Thermal.SH.LPG.WH.Elc.NoSolar.Elec</t>
  </si>
  <si>
    <t>EMI_per_household.kgCO2.FI.Res.HH.Thermal.SH.LPG.WH.Elc.Solar</t>
  </si>
  <si>
    <t>EMI_per_household.kgCO2.FI.Res.HH.Thermal.SH.LPG.WH.Elc.Solar.Elec</t>
  </si>
  <si>
    <t>EMI_per_household.kgCO2.FI.Res.HH.Thermal.SH.LPG.WH.Elc.Solar.Solar</t>
  </si>
  <si>
    <t>EMI_per_household.kgCO2.FI.Res.HH.Thermal.SH.LPG.CO</t>
  </si>
  <si>
    <t>EMI_per_household.kgCO2.FI.Res.HH.Thermal.SH.LPG.CO.LPG.LPG</t>
  </si>
  <si>
    <t>EMI_per_household.kgCO2.FI.Res.HH.Thermal.SH.LPG.CO.Elc.Elec</t>
  </si>
  <si>
    <t>EMI_per_household.kgCO2.FI.Res.HH.Thermal.SH.Oil</t>
  </si>
  <si>
    <t>EMI_per_household.kgCO2.FI.Res.HH.Thermal.SH.Oil.SH</t>
  </si>
  <si>
    <t>EMI_per_household.kgCO2.FI.Res.HH.Thermal.SH.Oil.SH.Oil</t>
  </si>
  <si>
    <t>EMI_per_household.kgCO2.FI.Res.HH.Thermal.SH.Oil.SH.Elec</t>
  </si>
  <si>
    <t>EMI_per_household.kgCO2.FI.Res.HH.Thermal.SH.Oil.SC</t>
  </si>
  <si>
    <t>EMI_per_household.kgCO2.FI.Res.HH.Thermal.SH.Oil.SC.AC.Elec</t>
  </si>
  <si>
    <t>EMI_per_household.kgCO2.FI.Res.HH.Thermal.SH.Oil.WH</t>
  </si>
  <si>
    <t>EMI_per_household.kgCO2.FI.Res.HH.Thermal.SH.Oil.WH.Oil.NoSolar.Oil</t>
  </si>
  <si>
    <t>EMI_per_household.kgCO2.FI.Res.HH.Thermal.SH.Oil.WH.Oil.Solar</t>
  </si>
  <si>
    <t>EMI_per_household.kgCO2.FI.Res.HH.Thermal.SH.Oil.WH.Oil.Solar.Oil</t>
  </si>
  <si>
    <t>EMI_per_household.kgCO2.FI.Res.HH.Thermal.SH.Oil.WH.Oil.Solar.Solar</t>
  </si>
  <si>
    <t>EMI_per_household.kgCO2.FI.Res.HH.Thermal.SH.Oil.WH.Elc.NoSolar.Elec</t>
  </si>
  <si>
    <t>EMI_per_household.kgCO2.FI.Res.HH.Thermal.SH.Oil.WH.Elc.Solar</t>
  </si>
  <si>
    <t>EMI_per_household.kgCO2.FI.Res.HH.Thermal.SH.Oil.WH.Elc.Solar.Elec</t>
  </si>
  <si>
    <t>EMI_per_household.kgCO2.FI.Res.HH.Thermal.SH.Oil.WH.Elc.Solar.Solar</t>
  </si>
  <si>
    <t>EMI_per_household.kgCO2.FI.Res.HH.Thermal.SH.Oil.CO</t>
  </si>
  <si>
    <t>EMI_per_household.kgCO2.FI.Res.HH.Thermal.SH.Oil.CO.LPG.LPG</t>
  </si>
  <si>
    <t>EMI_per_household.kgCO2.FI.Res.HH.Thermal.SH.Oil.CO.Elc.Elec</t>
  </si>
  <si>
    <t>EMI_per_household.kgCO2.FI.Res.HH.Thermal.SH.Gas</t>
  </si>
  <si>
    <t>EMI_per_household.kgCO2.FI.Res.HH.Thermal.SH.Gas.SH</t>
  </si>
  <si>
    <t>EMI_per_household.kgCO2.FI.Res.HH.Thermal.SH.Gas.SH.Gas</t>
  </si>
  <si>
    <t>EMI_per_household.kgCO2.FI.Res.HH.Thermal.SH.Gas.SH.Elec</t>
  </si>
  <si>
    <t>EMI_per_household.kgCO2.FI.Res.HH.Thermal.SH.Gas.SC</t>
  </si>
  <si>
    <t>EMI_per_household.kgCO2.FI.Res.HH.Thermal.SH.Gas.SC.AC.Elec</t>
  </si>
  <si>
    <t>EMI_per_household.kgCO2.FI.Res.HH.Thermal.SH.Gas.WH</t>
  </si>
  <si>
    <t>EMI_per_household.kgCO2.FI.Res.HH.Thermal.SH.Gas.WH.Gas.NoSolar.Gas</t>
  </si>
  <si>
    <t>EMI_per_household.kgCO2.FI.Res.HH.Thermal.SH.Gas.WH.Gas.Solar</t>
  </si>
  <si>
    <t>EMI_per_household.kgCO2.FI.Res.HH.Thermal.SH.Gas.WH.Gas.Solar.Gas</t>
  </si>
  <si>
    <t>EMI_per_household.kgCO2.FI.Res.HH.Thermal.SH.Gas.WH.Gas.Solar.Solar</t>
  </si>
  <si>
    <t>EMI_per_household.kgCO2.FI.Res.HH.Thermal.SH.Gas.WH.Elc.NoSolar.Elec</t>
  </si>
  <si>
    <t>EMI_per_household.kgCO2.FI.Res.HH.Thermal.SH.Gas.WH.Elc.Solar</t>
  </si>
  <si>
    <t>EMI_per_household.kgCO2.FI.Res.HH.Thermal.SH.Gas.WH.Elc.Solar.Elec</t>
  </si>
  <si>
    <t>EMI_per_household.kgCO2.FI.Res.HH.Thermal.SH.Gas.WH.Elc.Solar.Solar</t>
  </si>
  <si>
    <t>EMI_per_household.kgCO2.FI.Res.HH.Thermal.SH.Gas.CO</t>
  </si>
  <si>
    <t>EMI_per_household.kgCO2.FI.Res.HH.Thermal.SH.Gas.CO.Gas.Gas</t>
  </si>
  <si>
    <t>EMI_per_household.kgCO2.FI.Res.HH.Thermal.SH.Gas.CO.Elc.Elec</t>
  </si>
  <si>
    <t>EMI_per_household.kgCO2.FI.Res.HH.Thermal.SH.Biomass</t>
  </si>
  <si>
    <t>EMI_per_household.kgCO2.FI.Res.HH.Thermal.SH.Biomass.SH</t>
  </si>
  <si>
    <t>EMI_per_household.kgCO2.FI.Res.HH.Thermal.SH.Biomass.SH.Biomass</t>
  </si>
  <si>
    <t>EMI_per_household.kgCO2.FI.Res.HH.Thermal.SH.Biomass.SH.Elec</t>
  </si>
  <si>
    <t>EMI_per_household.kgCO2.FI.Res.HH.Thermal.SH.Biomass.SC</t>
  </si>
  <si>
    <t>EMI_per_household.kgCO2.FI.Res.HH.Thermal.SH.Biomass.SC.AC.Elec</t>
  </si>
  <si>
    <t>EMI_per_household.kgCO2.FI.Res.HH.Thermal.SH.Biomass.WH</t>
  </si>
  <si>
    <t>EMI_per_household.kgCO2.FI.Res.HH.Thermal.SH.Biomass.WH.Biomass.NoSolar.Biomass</t>
  </si>
  <si>
    <t>EMI_per_household.kgCO2.FI.Res.HH.Thermal.SH.Biomass.WH.Biomass.Solar</t>
  </si>
  <si>
    <t>EMI_per_household.kgCO2.FI.Res.HH.Thermal.SH.Biomass.WH.Biomass.Solar.Biomass</t>
  </si>
  <si>
    <t>EMI_per_household.kgCO2.FI.Res.HH.Thermal.SH.Biomass.WH.Biomass.Solar.Solar</t>
  </si>
  <si>
    <t>EMI_per_household.kgCO2.FI.Res.HH.Thermal.SH.Biomass.WH.LPG.NoSolar.LPG</t>
  </si>
  <si>
    <t>EMI_per_household.kgCO2.FI.Res.HH.Thermal.SH.Biomass.WH.LPG.Solar</t>
  </si>
  <si>
    <t>EMI_per_household.kgCO2.FI.Res.HH.Thermal.SH.Biomass.WH.LPG.Solar.LPG</t>
  </si>
  <si>
    <t>EMI_per_household.kgCO2.FI.Res.HH.Thermal.SH.Biomass.WH.LPG.Solar.Solar</t>
  </si>
  <si>
    <t>EMI_per_household.kgCO2.FI.Res.HH.Thermal.SH.Biomass.WH.Elc.NoSolar.Elec</t>
  </si>
  <si>
    <t>EMI_per_household.kgCO2.FI.Res.HH.Thermal.SH.Biomass.WH.Elc.Solar</t>
  </si>
  <si>
    <t>EMI_per_household.kgCO2.FI.Res.HH.Thermal.SH.Biomass.WH.Elc.Solar.Elec</t>
  </si>
  <si>
    <t>EMI_per_household.kgCO2.FI.Res.HH.Thermal.SH.Biomass.WH.Elc.Solar.Solar</t>
  </si>
  <si>
    <t>EMI_per_household.kgCO2.FI.Res.HH.Thermal.SH.Biomass.CO</t>
  </si>
  <si>
    <t>EMI_per_household.kgCO2.FI.Res.HH.Thermal.SH.Biomass.CO.Biomass.Biomass</t>
  </si>
  <si>
    <t>EMI_per_household.kgCO2.FI.Res.HH.Thermal.SH.Biomass.CO.LPG.LPG</t>
  </si>
  <si>
    <t>EMI_per_household.kgCO2.FI.Res.HH.Thermal.SH.Biomass.CO.Elc.Elec</t>
  </si>
  <si>
    <t>EMI_per_household.kgCO2.FI.Res.HH.Thermal.SH.Geo</t>
  </si>
  <si>
    <t>EMI_per_household.kgCO2.FI.Res.HH.Thermal.SH.Geo.SH</t>
  </si>
  <si>
    <t>EMI_per_household.kgCO2.FI.Res.HH.Thermal.SH.Geo.SH.Geo</t>
  </si>
  <si>
    <t>EMI_per_household.kgCO2.FI.Res.HH.Thermal.SH.Geo.SH.Elec</t>
  </si>
  <si>
    <t>EMI_per_household.kgCO2.FI.Res.HH.Thermal.SH.Geo.SC</t>
  </si>
  <si>
    <t>EMI_per_household.kgCO2.FI.Res.HH.Thermal.SH.Geo.SC.AC.Elec</t>
  </si>
  <si>
    <t>EMI_per_household.kgCO2.FI.Res.HH.Thermal.SH.Geo.WH</t>
  </si>
  <si>
    <t>EMI_per_household.kgCO2.FI.Res.HH.Thermal.SH.Geo.WH.Geo.NoSolar.Geo</t>
  </si>
  <si>
    <t>EMI_per_household.kgCO2.FI.Res.HH.Thermal.SH.Geo.WH.Geo.Solar</t>
  </si>
  <si>
    <t>EMI_per_household.kgCO2.FI.Res.HH.Thermal.SH.Geo.WH.Geo.Solar.Geo</t>
  </si>
  <si>
    <t>EMI_per_household.kgCO2.FI.Res.HH.Thermal.SH.Geo.WH.Geo.Solar.Solar</t>
  </si>
  <si>
    <t>EMI_per_household.kgCO2.FI.Res.HH.Thermal.SH.Geo.WH.Elc.NoSolar.Elec</t>
  </si>
  <si>
    <t>EMI_per_household.kgCO2.FI.Res.HH.Thermal.SH.Geo.WH.Elc.Solar</t>
  </si>
  <si>
    <t>EMI_per_household.kgCO2.FI.Res.HH.Thermal.SH.Geo.WH.Elc.Solar.Elec</t>
  </si>
  <si>
    <t>EMI_per_household.kgCO2.FI.Res.HH.Thermal.SH.Geo.WH.Elc.Solar.Solar</t>
  </si>
  <si>
    <t>EMI_per_household.kgCO2.FI.Res.HH.Thermal.SH.Geo.CO</t>
  </si>
  <si>
    <t>EMI_per_household.kgCO2.FI.Res.HH.Thermal.SH.Geo.CO.LPG.LPG</t>
  </si>
  <si>
    <t>EMI_per_household.kgCO2.FI.Res.HH.Thermal.SH.Geo.CO.Elc.Elec</t>
  </si>
  <si>
    <t>EMI_per_household.kgCO2.FI.Res.HH.Thermal.SH.DistrHeat</t>
  </si>
  <si>
    <t>EMI_per_household.kgCO2.FI.Res.HH.Thermal.SH.DistrHeat.SH</t>
  </si>
  <si>
    <t>EMI_per_household.kgCO2.FI.Res.HH.Thermal.SH.DistrHeat.SH.Steam_Distr</t>
  </si>
  <si>
    <t>EMI_per_household.kgCO2.FI.Res.HH.Thermal.SH.DistrHeat.SH.Elec</t>
  </si>
  <si>
    <t>EMI_per_household.kgCO2.FI.Res.HH.Thermal.SH.DistrHeat.SC</t>
  </si>
  <si>
    <t>EMI_per_household.kgCO2.FI.Res.HH.Thermal.SH.DistrHeat.SC.AC.Elec</t>
  </si>
  <si>
    <t>EMI_per_household.kgCO2.FI.Res.HH.Thermal.SH.DistrHeat.WH</t>
  </si>
  <si>
    <t>EMI_per_household.kgCO2.FI.Res.HH.Thermal.SH.DistrHeat.WH.DistrHeat.NoSolar.Steam_Distr</t>
  </si>
  <si>
    <t>EMI_per_household.kgCO2.FI.Res.HH.Thermal.SH.DistrHeat.WH.DistrHeat.Solar</t>
  </si>
  <si>
    <t>EMI_per_household.kgCO2.FI.Res.HH.Thermal.SH.DistrHeat.WH.DistrHeat.Solar.Steam_Distr</t>
  </si>
  <si>
    <t>EMI_per_household.kgCO2.FI.Res.HH.Thermal.SH.DistrHeat.WH.DistrHeat.Solar.Solar</t>
  </si>
  <si>
    <t>EMI_per_household.kgCO2.FI.Res.HH.Thermal.SH.DistrHeat.WH.Elc.NoSolar.Elec</t>
  </si>
  <si>
    <t>EMI_per_household.kgCO2.FI.Res.HH.Thermal.SH.DistrHeat.WH.Elc.Solar</t>
  </si>
  <si>
    <t>EMI_per_household.kgCO2.FI.Res.HH.Thermal.SH.DistrHeat.WH.Elc.Solar.Elec</t>
  </si>
  <si>
    <t>EMI_per_household.kgCO2.FI.Res.HH.Thermal.SH.DistrHeat.WH.Elc.Solar.Solar</t>
  </si>
  <si>
    <t>EMI_per_household.kgCO2.FI.Res.HH.Thermal.SH.DistrHeat.CO</t>
  </si>
  <si>
    <t>EMI_per_household.kgCO2.FI.Res.HH.Thermal.SH.DistrHeat.CO.LPG.LPG</t>
  </si>
  <si>
    <t>EMI_per_household.kgCO2.FI.Res.HH.Thermal.SH.DistrHeat.CO.Elc.Elec</t>
  </si>
  <si>
    <t>EMI_per_household.kgCO2.FI.Res.HH.Thermal.SH.AdvElc</t>
  </si>
  <si>
    <t>EMI_per_household.kgCO2.FI.Res.HH.Thermal.SH.AdvElc.SH</t>
  </si>
  <si>
    <t>EMI_per_household.kgCO2.FI.Res.HH.Thermal.SH.AdvElc.SH.Elec</t>
  </si>
  <si>
    <t>EMI_per_household.kgCO2.FI.Res.HH.Thermal.SH.AdvElc.SC</t>
  </si>
  <si>
    <t>EMI_per_household.kgCO2.FI.Res.HH.Thermal.SH.AdvElc.SC.AC.Elec</t>
  </si>
  <si>
    <t>EMI_per_household.kgCO2.FI.Res.HH.Thermal.SH.AdvElc.WH</t>
  </si>
  <si>
    <t>EMI_per_household.kgCO2.FI.Res.HH.Thermal.SH.AdvElc.WH.LPG.NoSolar.LPG</t>
  </si>
  <si>
    <t>EMI_per_household.kgCO2.FI.Res.HH.Thermal.SH.AdvElc.WH.LPG.Solar</t>
  </si>
  <si>
    <t>EMI_per_household.kgCO2.FI.Res.HH.Thermal.SH.AdvElc.WH.LPG.Solar.LPG</t>
  </si>
  <si>
    <t>EMI_per_household.kgCO2.FI.Res.HH.Thermal.SH.AdvElc.WH.LPG.Solar.Solar</t>
  </si>
  <si>
    <t>EMI_per_household.kgCO2.FI.Res.HH.Thermal.SH.AdvElc.WH.Elc.NoSolar.Elec</t>
  </si>
  <si>
    <t>EMI_per_household.kgCO2.FI.Res.HH.Thermal.SH.AdvElc.WH.Elc.Solar</t>
  </si>
  <si>
    <t>EMI_per_household.kgCO2.FI.Res.HH.Thermal.SH.AdvElc.WH.Elc.Solar.Elec</t>
  </si>
  <si>
    <t>EMI_per_household.kgCO2.FI.Res.HH.Thermal.SH.AdvElc.WH.Elc.Solar.Solar</t>
  </si>
  <si>
    <t>EMI_per_household.kgCO2.FI.Res.HH.Thermal.SH.AdvElc.CO</t>
  </si>
  <si>
    <t>EMI_per_household.kgCO2.FI.Res.HH.Thermal.SH.AdvElc.CO.LPG.LPG</t>
  </si>
  <si>
    <t>EMI_per_household.kgCO2.FI.Res.HH.Thermal.SH.AdvElc.CO.Elc.Elec</t>
  </si>
  <si>
    <t>EMI_per_household.kgCO2.FI.Res.HH.Thermal.SH.ConvElc</t>
  </si>
  <si>
    <t>EMI_per_household.kgCO2.FI.Res.HH.Thermal.SH.ConvElc.SH</t>
  </si>
  <si>
    <t>EMI_per_household.kgCO2.FI.Res.HH.Thermal.SH.ConvElc.SH.Elec</t>
  </si>
  <si>
    <t>EMI_per_household.kgCO2.FI.Res.HH.Thermal.SH.ConvElc.SC</t>
  </si>
  <si>
    <t>EMI_per_household.kgCO2.FI.Res.HH.Thermal.SH.ConvElc.SC.AC.Elec</t>
  </si>
  <si>
    <t>EMI_per_household.kgCO2.FI.Res.HH.Thermal.SH.ConvElc.WH</t>
  </si>
  <si>
    <t>EMI_per_household.kgCO2.FI.Res.HH.Thermal.SH.ConvElc.WH.LPG.NoSolar.LPG</t>
  </si>
  <si>
    <t>EMI_per_household.kgCO2.FI.Res.HH.Thermal.SH.ConvElc.WH.LPG.Solar</t>
  </si>
  <si>
    <t>EMI_per_household.kgCO2.FI.Res.HH.Thermal.SH.ConvElc.WH.LPG.Solar.LPG</t>
  </si>
  <si>
    <t>EMI_per_household.kgCO2.FI.Res.HH.Thermal.SH.ConvElc.WH.LPG.Solar.Solar</t>
  </si>
  <si>
    <t>EMI_per_household.kgCO2.FI.Res.HH.Thermal.SH.ConvElc.WH.Elc.NoSolar.Elec</t>
  </si>
  <si>
    <t>EMI_per_household.kgCO2.FI.Res.HH.Thermal.SH.ConvElc.WH.Elc.Solar</t>
  </si>
  <si>
    <t>EMI_per_household.kgCO2.FI.Res.HH.Thermal.SH.ConvElc.WH.Elc.Solar.Elec</t>
  </si>
  <si>
    <t>EMI_per_household.kgCO2.FI.Res.HH.Thermal.SH.ConvElc.WH.Elc.Solar.Solar</t>
  </si>
  <si>
    <t>EMI_per_household.kgCO2.FI.Res.HH.Thermal.SH.ConvElc.CO</t>
  </si>
  <si>
    <t>EMI_per_household.kgCO2.FI.Res.HH.Thermal.SH.ConvElc.CO.LPG.LPG</t>
  </si>
  <si>
    <t>EMI_per_household.kgCO2.FI.Res.HH.Thermal.SH.ConvElc.CO.Elc.Elec</t>
  </si>
  <si>
    <t>FI - Final energy consumption per surface area (detailed structure)</t>
  </si>
  <si>
    <t>FEC_per_sqm.kWh.FI.Res.HH.Thermal.SH.Solids</t>
  </si>
  <si>
    <t>FEC_per_sqm.kWh.FI.Res.HH.Thermal.SH.Solids.SH</t>
  </si>
  <si>
    <t>FEC_per_sqm.kWh.FI.Res.HH.Thermal.SH.Solids.SH.Solids</t>
  </si>
  <si>
    <t>FEC_per_sqm.kWh.FI.Res.HH.Thermal.SH.Solids.SH.Elec</t>
  </si>
  <si>
    <t>FEC_per_sqm.kWh.FI.Res.HH.Thermal.SH.Solids.SC</t>
  </si>
  <si>
    <t>FEC_per_sqm.kWh.FI.Res.HH.Thermal.SH.Solids.SC.AC.Elec</t>
  </si>
  <si>
    <t>FEC_per_sqm.kWh.FI.Res.HH.Thermal.SH.Solids.WH</t>
  </si>
  <si>
    <t>FEC_per_sqm.kWh.FI.Res.HH.Thermal.SH.Solids.WH.Solids.NoSolar.Solids</t>
  </si>
  <si>
    <t>FEC_per_sqm.kWh.FI.Res.HH.Thermal.SH.Solids.WH.LPG.NoSolar.LPG</t>
  </si>
  <si>
    <t>FEC_per_sqm.kWh.FI.Res.HH.Thermal.SH.Solids.WH.LPG.Solar</t>
  </si>
  <si>
    <t>FEC_per_sqm.kWh.FI.Res.HH.Thermal.SH.Solids.WH.LPG.Solar.LPG</t>
  </si>
  <si>
    <t>FEC_per_sqm.kWh.FI.Res.HH.Thermal.SH.Solids.WH.LPG.Solar.Solar</t>
  </si>
  <si>
    <t>FEC_per_sqm.kWh.FI.Res.HH.Thermal.SH.Solids.WH.Elc.NoSolar.Elec</t>
  </si>
  <si>
    <t>FEC_per_sqm.kWh.FI.Res.HH.Thermal.SH.Solids.WH.Elc.Solar</t>
  </si>
  <si>
    <t>FEC_per_sqm.kWh.FI.Res.HH.Thermal.SH.Solids.WH.Elc.Solar.Elec</t>
  </si>
  <si>
    <t>FEC_per_sqm.kWh.FI.Res.HH.Thermal.SH.Solids.WH.Elc.Solar.Solar</t>
  </si>
  <si>
    <t>FEC_per_sqm.kWh.FI.Res.HH.Thermal.SH.Solids.CO</t>
  </si>
  <si>
    <t>FEC_per_sqm.kWh.FI.Res.HH.Thermal.SH.Solids.CO.Solids.Solids</t>
  </si>
  <si>
    <t>FEC_per_sqm.kWh.FI.Res.HH.Thermal.SH.Solids.CO.LPG.LPG</t>
  </si>
  <si>
    <t>FEC_per_sqm.kWh.FI.Res.HH.Thermal.SH.Solids.CO.Elc.Elec</t>
  </si>
  <si>
    <t>FEC_per_sqm.kWh.FI.Res.HH.Thermal.SH.LPG</t>
  </si>
  <si>
    <t>FEC_per_sqm.kWh.FI.Res.HH.Thermal.SH.LPG.SH</t>
  </si>
  <si>
    <t>FEC_per_sqm.kWh.FI.Res.HH.Thermal.SH.LPG.SH.LPG</t>
  </si>
  <si>
    <t>FEC_per_sqm.kWh.FI.Res.HH.Thermal.SH.LPG.SH.Elec</t>
  </si>
  <si>
    <t>FEC_per_sqm.kWh.FI.Res.HH.Thermal.SH.LPG.SC</t>
  </si>
  <si>
    <t>FEC_per_sqm.kWh.FI.Res.HH.Thermal.SH.LPG.SC.AC.Elec</t>
  </si>
  <si>
    <t>FEC_per_sqm.kWh.FI.Res.HH.Thermal.SH.LPG.WH</t>
  </si>
  <si>
    <t>FEC_per_sqm.kWh.FI.Res.HH.Thermal.SH.LPG.WH.LPG.NoSolar.LPG</t>
  </si>
  <si>
    <t>FEC_per_sqm.kWh.FI.Res.HH.Thermal.SH.LPG.WH.LPG.Solar</t>
  </si>
  <si>
    <t>FEC_per_sqm.kWh.FI.Res.HH.Thermal.SH.LPG.WH.LPG.Solar.LPG</t>
  </si>
  <si>
    <t>FEC_per_sqm.kWh.FI.Res.HH.Thermal.SH.LPG.WH.LPG.Solar.Solar</t>
  </si>
  <si>
    <t>FEC_per_sqm.kWh.FI.Res.HH.Thermal.SH.LPG.WH.Elc.NoSolar.Elec</t>
  </si>
  <si>
    <t>FEC_per_sqm.kWh.FI.Res.HH.Thermal.SH.LPG.WH.Elc.Solar</t>
  </si>
  <si>
    <t>FEC_per_sqm.kWh.FI.Res.HH.Thermal.SH.LPG.WH.Elc.Solar.Elec</t>
  </si>
  <si>
    <t>FEC_per_sqm.kWh.FI.Res.HH.Thermal.SH.LPG.WH.Elc.Solar.Solar</t>
  </si>
  <si>
    <t>FEC_per_sqm.kWh.FI.Res.HH.Thermal.SH.LPG.CO</t>
  </si>
  <si>
    <t>FEC_per_sqm.kWh.FI.Res.HH.Thermal.SH.LPG.CO.LPG.LPG</t>
  </si>
  <si>
    <t>FEC_per_sqm.kWh.FI.Res.HH.Thermal.SH.LPG.CO.Elc.Elec</t>
  </si>
  <si>
    <t>FEC_per_sqm.kWh.FI.Res.HH.Thermal.SH.Oil</t>
  </si>
  <si>
    <t>FEC_per_sqm.kWh.FI.Res.HH.Thermal.SH.Oil.SH</t>
  </si>
  <si>
    <t>FEC_per_sqm.kWh.FI.Res.HH.Thermal.SH.Oil.SH.Oil</t>
  </si>
  <si>
    <t>FEC_per_sqm.kWh.FI.Res.HH.Thermal.SH.Oil.SH.Elec</t>
  </si>
  <si>
    <t>FEC_per_sqm.kWh.FI.Res.HH.Thermal.SH.Oil.SC</t>
  </si>
  <si>
    <t>FEC_per_sqm.kWh.FI.Res.HH.Thermal.SH.Oil.SC.AC.Elec</t>
  </si>
  <si>
    <t>FEC_per_sqm.kWh.FI.Res.HH.Thermal.SH.Oil.WH</t>
  </si>
  <si>
    <t>FEC_per_sqm.kWh.FI.Res.HH.Thermal.SH.Oil.WH.Oil.NoSolar.Oil</t>
  </si>
  <si>
    <t>FEC_per_sqm.kWh.FI.Res.HH.Thermal.SH.Oil.WH.Oil.Solar</t>
  </si>
  <si>
    <t>FEC_per_sqm.kWh.FI.Res.HH.Thermal.SH.Oil.WH.Oil.Solar.Oil</t>
  </si>
  <si>
    <t>FEC_per_sqm.kWh.FI.Res.HH.Thermal.SH.Oil.WH.Oil.Solar.Solar</t>
  </si>
  <si>
    <t>FEC_per_sqm.kWh.FI.Res.HH.Thermal.SH.Oil.WH.Elc.NoSolar.Elec</t>
  </si>
  <si>
    <t>FEC_per_sqm.kWh.FI.Res.HH.Thermal.SH.Oil.WH.Elc.Solar</t>
  </si>
  <si>
    <t>FEC_per_sqm.kWh.FI.Res.HH.Thermal.SH.Oil.WH.Elc.Solar.Elec</t>
  </si>
  <si>
    <t>FEC_per_sqm.kWh.FI.Res.HH.Thermal.SH.Oil.WH.Elc.Solar.Solar</t>
  </si>
  <si>
    <t>FEC_per_sqm.kWh.FI.Res.HH.Thermal.SH.Oil.CO</t>
  </si>
  <si>
    <t>FEC_per_sqm.kWh.FI.Res.HH.Thermal.SH.Oil.CO.LPG.LPG</t>
  </si>
  <si>
    <t>FEC_per_sqm.kWh.FI.Res.HH.Thermal.SH.Oil.CO.Elc.Elec</t>
  </si>
  <si>
    <t>FEC_per_sqm.kWh.FI.Res.HH.Thermal.SH.Gas</t>
  </si>
  <si>
    <t>FEC_per_sqm.kWh.FI.Res.HH.Thermal.SH.Gas.SH</t>
  </si>
  <si>
    <t>FEC_per_sqm.kWh.FI.Res.HH.Thermal.SH.Gas.SH.Gas</t>
  </si>
  <si>
    <t>FEC_per_sqm.kWh.FI.Res.HH.Thermal.SH.Gas.SH.Elec</t>
  </si>
  <si>
    <t>FEC_per_sqm.kWh.FI.Res.HH.Thermal.SH.Gas.SC</t>
  </si>
  <si>
    <t>FEC_per_sqm.kWh.FI.Res.HH.Thermal.SH.Gas.SC.AC.Elec</t>
  </si>
  <si>
    <t>FEC_per_sqm.kWh.FI.Res.HH.Thermal.SH.Gas.WH</t>
  </si>
  <si>
    <t>FEC_per_sqm.kWh.FI.Res.HH.Thermal.SH.Gas.WH.Gas.NoSolar.Gas</t>
  </si>
  <si>
    <t>FEC_per_sqm.kWh.FI.Res.HH.Thermal.SH.Gas.WH.Gas.Solar</t>
  </si>
  <si>
    <t>FEC_per_sqm.kWh.FI.Res.HH.Thermal.SH.Gas.WH.Gas.Solar.Gas</t>
  </si>
  <si>
    <t>FEC_per_sqm.kWh.FI.Res.HH.Thermal.SH.Gas.WH.Gas.Solar.Solar</t>
  </si>
  <si>
    <t>FEC_per_sqm.kWh.FI.Res.HH.Thermal.SH.Gas.WH.Elc.NoSolar.Elec</t>
  </si>
  <si>
    <t>FEC_per_sqm.kWh.FI.Res.HH.Thermal.SH.Gas.WH.Elc.Solar</t>
  </si>
  <si>
    <t>FEC_per_sqm.kWh.FI.Res.HH.Thermal.SH.Gas.WH.Elc.Solar.Elec</t>
  </si>
  <si>
    <t>FEC_per_sqm.kWh.FI.Res.HH.Thermal.SH.Gas.WH.Elc.Solar.Solar</t>
  </si>
  <si>
    <t>FEC_per_sqm.kWh.FI.Res.HH.Thermal.SH.Gas.CO</t>
  </si>
  <si>
    <t>FEC_per_sqm.kWh.FI.Res.HH.Thermal.SH.Gas.CO.Gas.Gas</t>
  </si>
  <si>
    <t>FEC_per_sqm.kWh.FI.Res.HH.Thermal.SH.Gas.CO.Elc.Elec</t>
  </si>
  <si>
    <t>FEC_per_sqm.kWh.FI.Res.HH.Thermal.SH.Biomass</t>
  </si>
  <si>
    <t>FEC_per_sqm.kWh.FI.Res.HH.Thermal.SH.Biomass.SH</t>
  </si>
  <si>
    <t>FEC_per_sqm.kWh.FI.Res.HH.Thermal.SH.Biomass.SH.Biomass</t>
  </si>
  <si>
    <t>FEC_per_sqm.kWh.FI.Res.HH.Thermal.SH.Biomass.SH.Elec</t>
  </si>
  <si>
    <t>FEC_per_sqm.kWh.FI.Res.HH.Thermal.SH.Biomass.SC</t>
  </si>
  <si>
    <t>FEC_per_sqm.kWh.FI.Res.HH.Thermal.SH.Biomass.SC.AC.Elec</t>
  </si>
  <si>
    <t>FEC_per_sqm.kWh.FI.Res.HH.Thermal.SH.Biomass.WH</t>
  </si>
  <si>
    <t>FEC_per_sqm.kWh.FI.Res.HH.Thermal.SH.Biomass.WH.Biomass.NoSolar.Biomass</t>
  </si>
  <si>
    <t>FEC_per_sqm.kWh.FI.Res.HH.Thermal.SH.Biomass.WH.Biomass.Solar</t>
  </si>
  <si>
    <t>FEC_per_sqm.kWh.FI.Res.HH.Thermal.SH.Biomass.WH.Biomass.Solar.Biomass</t>
  </si>
  <si>
    <t>FEC_per_sqm.kWh.FI.Res.HH.Thermal.SH.Biomass.WH.Biomass.Solar.Solar</t>
  </si>
  <si>
    <t>FEC_per_sqm.kWh.FI.Res.HH.Thermal.SH.Biomass.WH.LPG.NoSolar.LPG</t>
  </si>
  <si>
    <t>FEC_per_sqm.kWh.FI.Res.HH.Thermal.SH.Biomass.WH.LPG.Solar</t>
  </si>
  <si>
    <t>FEC_per_sqm.kWh.FI.Res.HH.Thermal.SH.Biomass.WH.LPG.Solar.LPG</t>
  </si>
  <si>
    <t>FEC_per_sqm.kWh.FI.Res.HH.Thermal.SH.Biomass.WH.LPG.Solar.Solar</t>
  </si>
  <si>
    <t>FEC_per_sqm.kWh.FI.Res.HH.Thermal.SH.Biomass.WH.Elc.NoSolar.Elec</t>
  </si>
  <si>
    <t>FEC_per_sqm.kWh.FI.Res.HH.Thermal.SH.Biomass.WH.Elc.Solar</t>
  </si>
  <si>
    <t>FEC_per_sqm.kWh.FI.Res.HH.Thermal.SH.Biomass.WH.Elc.Solar.Elec</t>
  </si>
  <si>
    <t>FEC_per_sqm.kWh.FI.Res.HH.Thermal.SH.Biomass.WH.Elc.Solar.Solar</t>
  </si>
  <si>
    <t>FEC_per_sqm.kWh.FI.Res.HH.Thermal.SH.Biomass.CO</t>
  </si>
  <si>
    <t>FEC_per_sqm.kWh.FI.Res.HH.Thermal.SH.Biomass.CO.Biomass.Biomass</t>
  </si>
  <si>
    <t>FEC_per_sqm.kWh.FI.Res.HH.Thermal.SH.Biomass.CO.LPG.LPG</t>
  </si>
  <si>
    <t>FEC_per_sqm.kWh.FI.Res.HH.Thermal.SH.Biomass.CO.Elc.Elec</t>
  </si>
  <si>
    <t>FEC_per_sqm.kWh.FI.Res.HH.Thermal.SH.Geo</t>
  </si>
  <si>
    <t>FEC_per_sqm.kWh.FI.Res.HH.Thermal.SH.Geo.SH</t>
  </si>
  <si>
    <t>FEC_per_sqm.kWh.FI.Res.HH.Thermal.SH.Geo.SH.Geo</t>
  </si>
  <si>
    <t>FEC_per_sqm.kWh.FI.Res.HH.Thermal.SH.Geo.SH.Elec</t>
  </si>
  <si>
    <t>FEC_per_sqm.kWh.FI.Res.HH.Thermal.SH.Geo.SC</t>
  </si>
  <si>
    <t>FEC_per_sqm.kWh.FI.Res.HH.Thermal.SH.Geo.SC.AC.Elec</t>
  </si>
  <si>
    <t>FEC_per_sqm.kWh.FI.Res.HH.Thermal.SH.Geo.WH</t>
  </si>
  <si>
    <t>FEC_per_sqm.kWh.FI.Res.HH.Thermal.SH.Geo.WH.Geo.NoSolar.Geo</t>
  </si>
  <si>
    <t>FEC_per_sqm.kWh.FI.Res.HH.Thermal.SH.Geo.WH.Geo.Solar</t>
  </si>
  <si>
    <t>FEC_per_sqm.kWh.FI.Res.HH.Thermal.SH.Geo.WH.Geo.Solar.Geo</t>
  </si>
  <si>
    <t>FEC_per_sqm.kWh.FI.Res.HH.Thermal.SH.Geo.WH.Geo.Solar.Solar</t>
  </si>
  <si>
    <t>FEC_per_sqm.kWh.FI.Res.HH.Thermal.SH.Geo.WH.Elc.NoSolar.Elec</t>
  </si>
  <si>
    <t>FEC_per_sqm.kWh.FI.Res.HH.Thermal.SH.Geo.WH.Elc.Solar</t>
  </si>
  <si>
    <t>FEC_per_sqm.kWh.FI.Res.HH.Thermal.SH.Geo.WH.Elc.Solar.Elec</t>
  </si>
  <si>
    <t>FEC_per_sqm.kWh.FI.Res.HH.Thermal.SH.Geo.WH.Elc.Solar.Solar</t>
  </si>
  <si>
    <t>FEC_per_sqm.kWh.FI.Res.HH.Thermal.SH.Geo.CO</t>
  </si>
  <si>
    <t>FEC_per_sqm.kWh.FI.Res.HH.Thermal.SH.Geo.CO.LPG.LPG</t>
  </si>
  <si>
    <t>FEC_per_sqm.kWh.FI.Res.HH.Thermal.SH.Geo.CO.Elc.Elec</t>
  </si>
  <si>
    <t>FEC_per_sqm.kWh.FI.Res.HH.Thermal.SH.DistrHeat</t>
  </si>
  <si>
    <t>FEC_per_sqm.kWh.FI.Res.HH.Thermal.SH.DistrHeat.SH</t>
  </si>
  <si>
    <t>FEC_per_sqm.kWh.FI.Res.HH.Thermal.SH.DistrHeat.SH.Steam_Distr</t>
  </si>
  <si>
    <t>FEC_per_sqm.kWh.FI.Res.HH.Thermal.SH.DistrHeat.SH.Elec</t>
  </si>
  <si>
    <t>FEC_per_sqm.kWh.FI.Res.HH.Thermal.SH.DistrHeat.SC</t>
  </si>
  <si>
    <t>FEC_per_sqm.kWh.FI.Res.HH.Thermal.SH.DistrHeat.SC.AC.Elec</t>
  </si>
  <si>
    <t>FEC_per_sqm.kWh.FI.Res.HH.Thermal.SH.DistrHeat.WH</t>
  </si>
  <si>
    <t>FEC_per_sqm.kWh.FI.Res.HH.Thermal.SH.DistrHeat.WH.DistrHeat.NoSolar.Steam_Distr</t>
  </si>
  <si>
    <t>FEC_per_sqm.kWh.FI.Res.HH.Thermal.SH.DistrHeat.WH.DistrHeat.Solar</t>
  </si>
  <si>
    <t>FEC_per_sqm.kWh.FI.Res.HH.Thermal.SH.DistrHeat.WH.DistrHeat.Solar.Steam_Distr</t>
  </si>
  <si>
    <t>FEC_per_sqm.kWh.FI.Res.HH.Thermal.SH.DistrHeat.WH.DistrHeat.Solar.Solar</t>
  </si>
  <si>
    <t>FEC_per_sqm.kWh.FI.Res.HH.Thermal.SH.DistrHeat.WH.Elc.NoSolar.Elec</t>
  </si>
  <si>
    <t>FEC_per_sqm.kWh.FI.Res.HH.Thermal.SH.DistrHeat.WH.Elc.Solar</t>
  </si>
  <si>
    <t>FEC_per_sqm.kWh.FI.Res.HH.Thermal.SH.DistrHeat.WH.Elc.Solar.Elec</t>
  </si>
  <si>
    <t>FEC_per_sqm.kWh.FI.Res.HH.Thermal.SH.DistrHeat.WH.Elc.Solar.Solar</t>
  </si>
  <si>
    <t>FEC_per_sqm.kWh.FI.Res.HH.Thermal.SH.DistrHeat.CO</t>
  </si>
  <si>
    <t>FEC_per_sqm.kWh.FI.Res.HH.Thermal.SH.DistrHeat.CO.LPG.LPG</t>
  </si>
  <si>
    <t>FEC_per_sqm.kWh.FI.Res.HH.Thermal.SH.DistrHeat.CO.Elc.Elec</t>
  </si>
  <si>
    <t>FEC_per_sqm.kWh.FI.Res.HH.Thermal.SH.AdvElc</t>
  </si>
  <si>
    <t>FEC_per_sqm.kWh.FI.Res.HH.Thermal.SH.AdvElc.SH</t>
  </si>
  <si>
    <t>FEC_per_sqm.kWh.FI.Res.HH.Thermal.SH.AdvElc.SH.Elec</t>
  </si>
  <si>
    <t>FEC_per_sqm.kWh.FI.Res.HH.Thermal.SH.AdvElc.SC</t>
  </si>
  <si>
    <t>FEC_per_sqm.kWh.FI.Res.HH.Thermal.SH.AdvElc.SC.AC.Elec</t>
  </si>
  <si>
    <t>FEC_per_sqm.kWh.FI.Res.HH.Thermal.SH.AdvElc.WH</t>
  </si>
  <si>
    <t>FEC_per_sqm.kWh.FI.Res.HH.Thermal.SH.AdvElc.WH.LPG.NoSolar.LPG</t>
  </si>
  <si>
    <t>FEC_per_sqm.kWh.FI.Res.HH.Thermal.SH.AdvElc.WH.LPG.Solar</t>
  </si>
  <si>
    <t>FEC_per_sqm.kWh.FI.Res.HH.Thermal.SH.AdvElc.WH.LPG.Solar.LPG</t>
  </si>
  <si>
    <t>FEC_per_sqm.kWh.FI.Res.HH.Thermal.SH.AdvElc.WH.LPG.Solar.Solar</t>
  </si>
  <si>
    <t>FEC_per_sqm.kWh.FI.Res.HH.Thermal.SH.AdvElc.WH.Elc.NoSolar.Elec</t>
  </si>
  <si>
    <t>FEC_per_sqm.kWh.FI.Res.HH.Thermal.SH.AdvElc.WH.Elc.Solar</t>
  </si>
  <si>
    <t>FEC_per_sqm.kWh.FI.Res.HH.Thermal.SH.AdvElc.WH.Elc.Solar.Elec</t>
  </si>
  <si>
    <t>FEC_per_sqm.kWh.FI.Res.HH.Thermal.SH.AdvElc.WH.Elc.Solar.Solar</t>
  </si>
  <si>
    <t>FEC_per_sqm.kWh.FI.Res.HH.Thermal.SH.AdvElc.CO</t>
  </si>
  <si>
    <t>FEC_per_sqm.kWh.FI.Res.HH.Thermal.SH.AdvElc.CO.LPG.LPG</t>
  </si>
  <si>
    <t>FEC_per_sqm.kWh.FI.Res.HH.Thermal.SH.AdvElc.CO.Elc.Elec</t>
  </si>
  <si>
    <t>FEC_per_sqm.kWh.FI.Res.HH.Thermal.SH.ConvElc</t>
  </si>
  <si>
    <t>FEC_per_sqm.kWh.FI.Res.HH.Thermal.SH.ConvElc.SH</t>
  </si>
  <si>
    <t>FEC_per_sqm.kWh.FI.Res.HH.Thermal.SH.ConvElc.SH.Elec</t>
  </si>
  <si>
    <t>FEC_per_sqm.kWh.FI.Res.HH.Thermal.SH.ConvElc.SC</t>
  </si>
  <si>
    <t>FEC_per_sqm.kWh.FI.Res.HH.Thermal.SH.ConvElc.SC.AC.Elec</t>
  </si>
  <si>
    <t>FEC_per_sqm.kWh.FI.Res.HH.Thermal.SH.ConvElc.WH</t>
  </si>
  <si>
    <t>FEC_per_sqm.kWh.FI.Res.HH.Thermal.SH.ConvElc.WH.LPG.NoSolar.LPG</t>
  </si>
  <si>
    <t>FEC_per_sqm.kWh.FI.Res.HH.Thermal.SH.ConvElc.WH.LPG.Solar</t>
  </si>
  <si>
    <t>FEC_per_sqm.kWh.FI.Res.HH.Thermal.SH.ConvElc.WH.LPG.Solar.LPG</t>
  </si>
  <si>
    <t>FEC_per_sqm.kWh.FI.Res.HH.Thermal.SH.ConvElc.WH.LPG.Solar.Solar</t>
  </si>
  <si>
    <t>FEC_per_sqm.kWh.FI.Res.HH.Thermal.SH.ConvElc.WH.Elc.NoSolar.Elec</t>
  </si>
  <si>
    <t>FEC_per_sqm.kWh.FI.Res.HH.Thermal.SH.ConvElc.WH.Elc.Solar</t>
  </si>
  <si>
    <t>FEC_per_sqm.kWh.FI.Res.HH.Thermal.SH.ConvElc.WH.Elc.Solar.Elec</t>
  </si>
  <si>
    <t>FEC_per_sqm.kWh.FI.Res.HH.Thermal.SH.ConvElc.WH.Elc.Solar.Solar</t>
  </si>
  <si>
    <t>FEC_per_sqm.kWh.FI.Res.HH.Thermal.SH.ConvElc.CO</t>
  </si>
  <si>
    <t>FEC_per_sqm.kWh.FI.Res.HH.Thermal.SH.ConvElc.CO.LPG.LPG</t>
  </si>
  <si>
    <t>FEC_per_sqm.kWh.FI.Res.HH.Thermal.SH.ConvElc.CO.Elc.Elec</t>
  </si>
  <si>
    <t>FI - Thermal energy service per surface area (detailed structure)</t>
  </si>
  <si>
    <t>TES_per_sqm.kWh.FI.Res.HH.Thermal.SH.Solids</t>
  </si>
  <si>
    <t>TES_per_sqm.kWh.FI.Res.HH.Thermal.SH.Solids.SH</t>
  </si>
  <si>
    <t>TES_per_sqm.kWh.FI.Res.HH.Thermal.SH.Solids.SH.Solids</t>
  </si>
  <si>
    <t>TES_per_sqm.kWh.FI.Res.HH.Thermal.SH.Solids.SH.Elec</t>
  </si>
  <si>
    <t>TES_per_sqm.kWh.FI.Res.HH.Thermal.SH.Solids.SC</t>
  </si>
  <si>
    <t>TES_per_sqm.kWh.FI.Res.HH.Thermal.SH.Solids.SC.AC.Elec</t>
  </si>
  <si>
    <t>TES_per_sqm.kWh.FI.Res.HH.Thermal.SH.Solids.WH</t>
  </si>
  <si>
    <t>TES_per_sqm.kWh.FI.Res.HH.Thermal.SH.Solids.WH.Solids.NoSolar.Solids</t>
  </si>
  <si>
    <t>TES_per_sqm.kWh.FI.Res.HH.Thermal.SH.Solids.WH.LPG.NoSolar.LPG</t>
  </si>
  <si>
    <t>TES_per_sqm.kWh.FI.Res.HH.Thermal.SH.Solids.WH.LPG.Solar</t>
  </si>
  <si>
    <t>TES_per_sqm.kWh.FI.Res.HH.Thermal.SH.Solids.WH.LPG.Solar.LPG</t>
  </si>
  <si>
    <t>TES_per_sqm.kWh.FI.Res.HH.Thermal.SH.Solids.WH.LPG.Solar.Solar</t>
  </si>
  <si>
    <t>TES_per_sqm.kWh.FI.Res.HH.Thermal.SH.Solids.WH.Elc.NoSolar.Elec</t>
  </si>
  <si>
    <t>TES_per_sqm.kWh.FI.Res.HH.Thermal.SH.Solids.WH.Elc.Solar</t>
  </si>
  <si>
    <t>TES_per_sqm.kWh.FI.Res.HH.Thermal.SH.Solids.WH.Elc.Solar.Elec</t>
  </si>
  <si>
    <t>TES_per_sqm.kWh.FI.Res.HH.Thermal.SH.Solids.WH.Elc.Solar.Solar</t>
  </si>
  <si>
    <t>TES_per_sqm.kWh.FI.Res.HH.Thermal.SH.Solids.CO</t>
  </si>
  <si>
    <t>TES_per_sqm.kWh.FI.Res.HH.Thermal.SH.Solids.CO.Solids.Solids</t>
  </si>
  <si>
    <t>TES_per_sqm.kWh.FI.Res.HH.Thermal.SH.Solids.CO.LPG.LPG</t>
  </si>
  <si>
    <t>TES_per_sqm.kWh.FI.Res.HH.Thermal.SH.Solids.CO.Elc.Elec</t>
  </si>
  <si>
    <t>TES_per_sqm.kWh.FI.Res.HH.Thermal.SH.LPG</t>
  </si>
  <si>
    <t>TES_per_sqm.kWh.FI.Res.HH.Thermal.SH.LPG.SH</t>
  </si>
  <si>
    <t>TES_per_sqm.kWh.FI.Res.HH.Thermal.SH.LPG.SH.LPG</t>
  </si>
  <si>
    <t>TES_per_sqm.kWh.FI.Res.HH.Thermal.SH.LPG.SH.Elec</t>
  </si>
  <si>
    <t>TES_per_sqm.kWh.FI.Res.HH.Thermal.SH.LPG.SC</t>
  </si>
  <si>
    <t>TES_per_sqm.kWh.FI.Res.HH.Thermal.SH.LPG.SC.AC.Elec</t>
  </si>
  <si>
    <t>TES_per_sqm.kWh.FI.Res.HH.Thermal.SH.LPG.WH</t>
  </si>
  <si>
    <t>TES_per_sqm.kWh.FI.Res.HH.Thermal.SH.LPG.WH.LPG.NoSolar.LPG</t>
  </si>
  <si>
    <t>TES_per_sqm.kWh.FI.Res.HH.Thermal.SH.LPG.WH.LPG.Solar</t>
  </si>
  <si>
    <t>TES_per_sqm.kWh.FI.Res.HH.Thermal.SH.LPG.WH.LPG.Solar.LPG</t>
  </si>
  <si>
    <t>TES_per_sqm.kWh.FI.Res.HH.Thermal.SH.LPG.WH.LPG.Solar.Solar</t>
  </si>
  <si>
    <t>TES_per_sqm.kWh.FI.Res.HH.Thermal.SH.LPG.WH.Elc.NoSolar.Elec</t>
  </si>
  <si>
    <t>TES_per_sqm.kWh.FI.Res.HH.Thermal.SH.LPG.WH.Elc.Solar</t>
  </si>
  <si>
    <t>TES_per_sqm.kWh.FI.Res.HH.Thermal.SH.LPG.WH.Elc.Solar.Elec</t>
  </si>
  <si>
    <t>TES_per_sqm.kWh.FI.Res.HH.Thermal.SH.LPG.WH.Elc.Solar.Solar</t>
  </si>
  <si>
    <t>TES_per_sqm.kWh.FI.Res.HH.Thermal.SH.LPG.CO</t>
  </si>
  <si>
    <t>TES_per_sqm.kWh.FI.Res.HH.Thermal.SH.LPG.CO.LPG.LPG</t>
  </si>
  <si>
    <t>TES_per_sqm.kWh.FI.Res.HH.Thermal.SH.LPG.CO.Elc.Elec</t>
  </si>
  <si>
    <t>TES_per_sqm.kWh.FI.Res.HH.Thermal.SH.Oil</t>
  </si>
  <si>
    <t>TES_per_sqm.kWh.FI.Res.HH.Thermal.SH.Oil.SH</t>
  </si>
  <si>
    <t>TES_per_sqm.kWh.FI.Res.HH.Thermal.SH.Oil.SH.Oil</t>
  </si>
  <si>
    <t>TES_per_sqm.kWh.FI.Res.HH.Thermal.SH.Oil.SH.Elec</t>
  </si>
  <si>
    <t>TES_per_sqm.kWh.FI.Res.HH.Thermal.SH.Oil.SC</t>
  </si>
  <si>
    <t>TES_per_sqm.kWh.FI.Res.HH.Thermal.SH.Oil.SC.AC.Elec</t>
  </si>
  <si>
    <t>TES_per_sqm.kWh.FI.Res.HH.Thermal.SH.Oil.WH</t>
  </si>
  <si>
    <t>TES_per_sqm.kWh.FI.Res.HH.Thermal.SH.Oil.WH.Oil.NoSolar.Oil</t>
  </si>
  <si>
    <t>TES_per_sqm.kWh.FI.Res.HH.Thermal.SH.Oil.WH.Oil.Solar</t>
  </si>
  <si>
    <t>TES_per_sqm.kWh.FI.Res.HH.Thermal.SH.Oil.WH.Oil.Solar.Oil</t>
  </si>
  <si>
    <t>TES_per_sqm.kWh.FI.Res.HH.Thermal.SH.Oil.WH.Oil.Solar.Solar</t>
  </si>
  <si>
    <t>TES_per_sqm.kWh.FI.Res.HH.Thermal.SH.Oil.WH.Elc.NoSolar.Elec</t>
  </si>
  <si>
    <t>TES_per_sqm.kWh.FI.Res.HH.Thermal.SH.Oil.WH.Elc.Solar</t>
  </si>
  <si>
    <t>TES_per_sqm.kWh.FI.Res.HH.Thermal.SH.Oil.WH.Elc.Solar.Elec</t>
  </si>
  <si>
    <t>TES_per_sqm.kWh.FI.Res.HH.Thermal.SH.Oil.WH.Elc.Solar.Solar</t>
  </si>
  <si>
    <t>TES_per_sqm.kWh.FI.Res.HH.Thermal.SH.Oil.CO</t>
  </si>
  <si>
    <t>TES_per_sqm.kWh.FI.Res.HH.Thermal.SH.Oil.CO.LPG.LPG</t>
  </si>
  <si>
    <t>TES_per_sqm.kWh.FI.Res.HH.Thermal.SH.Oil.CO.Elc.Elec</t>
  </si>
  <si>
    <t>TES_per_sqm.kWh.FI.Res.HH.Thermal.SH.Gas</t>
  </si>
  <si>
    <t>TES_per_sqm.kWh.FI.Res.HH.Thermal.SH.Gas.SH</t>
  </si>
  <si>
    <t>TES_per_sqm.kWh.FI.Res.HH.Thermal.SH.Gas.SH.Gas</t>
  </si>
  <si>
    <t>TES_per_sqm.kWh.FI.Res.HH.Thermal.SH.Gas.SH.Elec</t>
  </si>
  <si>
    <t>TES_per_sqm.kWh.FI.Res.HH.Thermal.SH.Gas.SC</t>
  </si>
  <si>
    <t>TES_per_sqm.kWh.FI.Res.HH.Thermal.SH.Gas.SC.AC.Elec</t>
  </si>
  <si>
    <t>TES_per_sqm.kWh.FI.Res.HH.Thermal.SH.Gas.WH</t>
  </si>
  <si>
    <t>TES_per_sqm.kWh.FI.Res.HH.Thermal.SH.Gas.WH.Gas.NoSolar.Gas</t>
  </si>
  <si>
    <t>TES_per_sqm.kWh.FI.Res.HH.Thermal.SH.Gas.WH.Gas.Solar</t>
  </si>
  <si>
    <t>TES_per_sqm.kWh.FI.Res.HH.Thermal.SH.Gas.WH.Gas.Solar.Gas</t>
  </si>
  <si>
    <t>TES_per_sqm.kWh.FI.Res.HH.Thermal.SH.Gas.WH.Gas.Solar.Solar</t>
  </si>
  <si>
    <t>TES_per_sqm.kWh.FI.Res.HH.Thermal.SH.Gas.WH.Elc.NoSolar.Elec</t>
  </si>
  <si>
    <t>TES_per_sqm.kWh.FI.Res.HH.Thermal.SH.Gas.WH.Elc.Solar</t>
  </si>
  <si>
    <t>TES_per_sqm.kWh.FI.Res.HH.Thermal.SH.Gas.WH.Elc.Solar.Elec</t>
  </si>
  <si>
    <t>TES_per_sqm.kWh.FI.Res.HH.Thermal.SH.Gas.WH.Elc.Solar.Solar</t>
  </si>
  <si>
    <t>TES_per_sqm.kWh.FI.Res.HH.Thermal.SH.Gas.CO</t>
  </si>
  <si>
    <t>TES_per_sqm.kWh.FI.Res.HH.Thermal.SH.Gas.CO.Gas.Gas</t>
  </si>
  <si>
    <t>TES_per_sqm.kWh.FI.Res.HH.Thermal.SH.Gas.CO.Elc.Elec</t>
  </si>
  <si>
    <t>TES_per_sqm.kWh.FI.Res.HH.Thermal.SH.Biomass</t>
  </si>
  <si>
    <t>TES_per_sqm.kWh.FI.Res.HH.Thermal.SH.Biomass.SH</t>
  </si>
  <si>
    <t>TES_per_sqm.kWh.FI.Res.HH.Thermal.SH.Biomass.SH.Biomass</t>
  </si>
  <si>
    <t>TES_per_sqm.kWh.FI.Res.HH.Thermal.SH.Biomass.SH.Elec</t>
  </si>
  <si>
    <t>TES_per_sqm.kWh.FI.Res.HH.Thermal.SH.Biomass.SC</t>
  </si>
  <si>
    <t>TES_per_sqm.kWh.FI.Res.HH.Thermal.SH.Biomass.SC.AC.Elec</t>
  </si>
  <si>
    <t>TES_per_sqm.kWh.FI.Res.HH.Thermal.SH.Biomass.WH</t>
  </si>
  <si>
    <t>TES_per_sqm.kWh.FI.Res.HH.Thermal.SH.Biomass.WH.Biomass.NoSolar.Biomass</t>
  </si>
  <si>
    <t>TES_per_sqm.kWh.FI.Res.HH.Thermal.SH.Biomass.WH.Biomass.Solar</t>
  </si>
  <si>
    <t>TES_per_sqm.kWh.FI.Res.HH.Thermal.SH.Biomass.WH.Biomass.Solar.Biomass</t>
  </si>
  <si>
    <t>TES_per_sqm.kWh.FI.Res.HH.Thermal.SH.Biomass.WH.Biomass.Solar.Solar</t>
  </si>
  <si>
    <t>TES_per_sqm.kWh.FI.Res.HH.Thermal.SH.Biomass.WH.LPG.NoSolar.LPG</t>
  </si>
  <si>
    <t>TES_per_sqm.kWh.FI.Res.HH.Thermal.SH.Biomass.WH.LPG.Solar</t>
  </si>
  <si>
    <t>TES_per_sqm.kWh.FI.Res.HH.Thermal.SH.Biomass.WH.LPG.Solar.LPG</t>
  </si>
  <si>
    <t>TES_per_sqm.kWh.FI.Res.HH.Thermal.SH.Biomass.WH.LPG.Solar.Solar</t>
  </si>
  <si>
    <t>TES_per_sqm.kWh.FI.Res.HH.Thermal.SH.Biomass.WH.Elc.NoSolar.Elec</t>
  </si>
  <si>
    <t>TES_per_sqm.kWh.FI.Res.HH.Thermal.SH.Biomass.WH.Elc.Solar</t>
  </si>
  <si>
    <t>TES_per_sqm.kWh.FI.Res.HH.Thermal.SH.Biomass.WH.Elc.Solar.Elec</t>
  </si>
  <si>
    <t>TES_per_sqm.kWh.FI.Res.HH.Thermal.SH.Biomass.WH.Elc.Solar.Solar</t>
  </si>
  <si>
    <t>TES_per_sqm.kWh.FI.Res.HH.Thermal.SH.Biomass.CO</t>
  </si>
  <si>
    <t>TES_per_sqm.kWh.FI.Res.HH.Thermal.SH.Biomass.CO.Biomass.Biomass</t>
  </si>
  <si>
    <t>TES_per_sqm.kWh.FI.Res.HH.Thermal.SH.Biomass.CO.LPG.LPG</t>
  </si>
  <si>
    <t>TES_per_sqm.kWh.FI.Res.HH.Thermal.SH.Biomass.CO.Elc.Elec</t>
  </si>
  <si>
    <t>TES_per_sqm.kWh.FI.Res.HH.Thermal.SH.Geo</t>
  </si>
  <si>
    <t>TES_per_sqm.kWh.FI.Res.HH.Thermal.SH.Geo.SH</t>
  </si>
  <si>
    <t>TES_per_sqm.kWh.FI.Res.HH.Thermal.SH.Geo.SH.Geo</t>
  </si>
  <si>
    <t>TES_per_sqm.kWh.FI.Res.HH.Thermal.SH.Geo.SH.Elec</t>
  </si>
  <si>
    <t>TES_per_sqm.kWh.FI.Res.HH.Thermal.SH.Geo.SC</t>
  </si>
  <si>
    <t>TES_per_sqm.kWh.FI.Res.HH.Thermal.SH.Geo.SC.AC.Elec</t>
  </si>
  <si>
    <t>TES_per_sqm.kWh.FI.Res.HH.Thermal.SH.Geo.WH</t>
  </si>
  <si>
    <t>TES_per_sqm.kWh.FI.Res.HH.Thermal.SH.Geo.WH.Geo.NoSolar.Geo</t>
  </si>
  <si>
    <t>TES_per_sqm.kWh.FI.Res.HH.Thermal.SH.Geo.WH.Geo.Solar</t>
  </si>
  <si>
    <t>TES_per_sqm.kWh.FI.Res.HH.Thermal.SH.Geo.WH.Geo.Solar.Geo</t>
  </si>
  <si>
    <t>TES_per_sqm.kWh.FI.Res.HH.Thermal.SH.Geo.WH.Geo.Solar.Solar</t>
  </si>
  <si>
    <t>TES_per_sqm.kWh.FI.Res.HH.Thermal.SH.Geo.WH.Elc.NoSolar.Elec</t>
  </si>
  <si>
    <t>TES_per_sqm.kWh.FI.Res.HH.Thermal.SH.Geo.WH.Elc.Solar</t>
  </si>
  <si>
    <t>TES_per_sqm.kWh.FI.Res.HH.Thermal.SH.Geo.WH.Elc.Solar.Elec</t>
  </si>
  <si>
    <t>TES_per_sqm.kWh.FI.Res.HH.Thermal.SH.Geo.WH.Elc.Solar.Solar</t>
  </si>
  <si>
    <t>TES_per_sqm.kWh.FI.Res.HH.Thermal.SH.Geo.CO</t>
  </si>
  <si>
    <t>TES_per_sqm.kWh.FI.Res.HH.Thermal.SH.Geo.CO.LPG.LPG</t>
  </si>
  <si>
    <t>TES_per_sqm.kWh.FI.Res.HH.Thermal.SH.Geo.CO.Elc.Elec</t>
  </si>
  <si>
    <t>TES_per_sqm.kWh.FI.Res.HH.Thermal.SH.DistrHeat</t>
  </si>
  <si>
    <t>TES_per_sqm.kWh.FI.Res.HH.Thermal.SH.DistrHeat.SH</t>
  </si>
  <si>
    <t>TES_per_sqm.kWh.FI.Res.HH.Thermal.SH.DistrHeat.SH.Steam_Distr</t>
  </si>
  <si>
    <t>TES_per_sqm.kWh.FI.Res.HH.Thermal.SH.DistrHeat.SH.Elec</t>
  </si>
  <si>
    <t>TES_per_sqm.kWh.FI.Res.HH.Thermal.SH.DistrHeat.SC</t>
  </si>
  <si>
    <t>TES_per_sqm.kWh.FI.Res.HH.Thermal.SH.DistrHeat.SC.AC.Elec</t>
  </si>
  <si>
    <t>TES_per_sqm.kWh.FI.Res.HH.Thermal.SH.DistrHeat.WH</t>
  </si>
  <si>
    <t>TES_per_sqm.kWh.FI.Res.HH.Thermal.SH.DistrHeat.WH.DistrHeat.NoSolar.Steam_Distr</t>
  </si>
  <si>
    <t>TES_per_sqm.kWh.FI.Res.HH.Thermal.SH.DistrHeat.WH.DistrHeat.Solar</t>
  </si>
  <si>
    <t>TES_per_sqm.kWh.FI.Res.HH.Thermal.SH.DistrHeat.WH.DistrHeat.Solar.Steam_Distr</t>
  </si>
  <si>
    <t>TES_per_sqm.kWh.FI.Res.HH.Thermal.SH.DistrHeat.WH.DistrHeat.Solar.Solar</t>
  </si>
  <si>
    <t>TES_per_sqm.kWh.FI.Res.HH.Thermal.SH.DistrHeat.WH.Elc.NoSolar.Elec</t>
  </si>
  <si>
    <t>TES_per_sqm.kWh.FI.Res.HH.Thermal.SH.DistrHeat.WH.Elc.Solar</t>
  </si>
  <si>
    <t>TES_per_sqm.kWh.FI.Res.HH.Thermal.SH.DistrHeat.WH.Elc.Solar.Elec</t>
  </si>
  <si>
    <t>TES_per_sqm.kWh.FI.Res.HH.Thermal.SH.DistrHeat.WH.Elc.Solar.Solar</t>
  </si>
  <si>
    <t>TES_per_sqm.kWh.FI.Res.HH.Thermal.SH.DistrHeat.CO</t>
  </si>
  <si>
    <t>TES_per_sqm.kWh.FI.Res.HH.Thermal.SH.DistrHeat.CO.LPG.LPG</t>
  </si>
  <si>
    <t>TES_per_sqm.kWh.FI.Res.HH.Thermal.SH.DistrHeat.CO.Elc.Elec</t>
  </si>
  <si>
    <t>TES_per_sqm.kWh.FI.Res.HH.Thermal.SH.AdvElc</t>
  </si>
  <si>
    <t>TES_per_sqm.kWh.FI.Res.HH.Thermal.SH.AdvElc.SH</t>
  </si>
  <si>
    <t>TES_per_sqm.kWh.FI.Res.HH.Thermal.SH.AdvElc.SH.Elec</t>
  </si>
  <si>
    <t>TES_per_sqm.kWh.FI.Res.HH.Thermal.SH.AdvElc.SC</t>
  </si>
  <si>
    <t>TES_per_sqm.kWh.FI.Res.HH.Thermal.SH.AdvElc.SC.AC.Elec</t>
  </si>
  <si>
    <t>TES_per_sqm.kWh.FI.Res.HH.Thermal.SH.AdvElc.WH</t>
  </si>
  <si>
    <t>TES_per_sqm.kWh.FI.Res.HH.Thermal.SH.AdvElc.WH.LPG.NoSolar.LPG</t>
  </si>
  <si>
    <t>TES_per_sqm.kWh.FI.Res.HH.Thermal.SH.AdvElc.WH.LPG.Solar</t>
  </si>
  <si>
    <t>TES_per_sqm.kWh.FI.Res.HH.Thermal.SH.AdvElc.WH.LPG.Solar.LPG</t>
  </si>
  <si>
    <t>TES_per_sqm.kWh.FI.Res.HH.Thermal.SH.AdvElc.WH.LPG.Solar.Solar</t>
  </si>
  <si>
    <t>TES_per_sqm.kWh.FI.Res.HH.Thermal.SH.AdvElc.WH.Elc.NoSolar.Elec</t>
  </si>
  <si>
    <t>TES_per_sqm.kWh.FI.Res.HH.Thermal.SH.AdvElc.WH.Elc.Solar</t>
  </si>
  <si>
    <t>TES_per_sqm.kWh.FI.Res.HH.Thermal.SH.AdvElc.WH.Elc.Solar.Elec</t>
  </si>
  <si>
    <t>TES_per_sqm.kWh.FI.Res.HH.Thermal.SH.AdvElc.WH.Elc.Solar.Solar</t>
  </si>
  <si>
    <t>TES_per_sqm.kWh.FI.Res.HH.Thermal.SH.AdvElc.CO</t>
  </si>
  <si>
    <t>TES_per_sqm.kWh.FI.Res.HH.Thermal.SH.AdvElc.CO.LPG.LPG</t>
  </si>
  <si>
    <t>TES_per_sqm.kWh.FI.Res.HH.Thermal.SH.AdvElc.CO.Elc.Elec</t>
  </si>
  <si>
    <t>TES_per_sqm.kWh.FI.Res.HH.Thermal.SH.ConvElc</t>
  </si>
  <si>
    <t>TES_per_sqm.kWh.FI.Res.HH.Thermal.SH.ConvElc.SH</t>
  </si>
  <si>
    <t>TES_per_sqm.kWh.FI.Res.HH.Thermal.SH.ConvElc.SH.Elec</t>
  </si>
  <si>
    <t>TES_per_sqm.kWh.FI.Res.HH.Thermal.SH.ConvElc.SC</t>
  </si>
  <si>
    <t>TES_per_sqm.kWh.FI.Res.HH.Thermal.SH.ConvElc.SC.AC.Elec</t>
  </si>
  <si>
    <t>TES_per_sqm.kWh.FI.Res.HH.Thermal.SH.ConvElc.WH</t>
  </si>
  <si>
    <t>TES_per_sqm.kWh.FI.Res.HH.Thermal.SH.ConvElc.WH.LPG.NoSolar.LPG</t>
  </si>
  <si>
    <t>TES_per_sqm.kWh.FI.Res.HH.Thermal.SH.ConvElc.WH.LPG.Solar</t>
  </si>
  <si>
    <t>TES_per_sqm.kWh.FI.Res.HH.Thermal.SH.ConvElc.WH.LPG.Solar.LPG</t>
  </si>
  <si>
    <t>TES_per_sqm.kWh.FI.Res.HH.Thermal.SH.ConvElc.WH.LPG.Solar.Solar</t>
  </si>
  <si>
    <t>TES_per_sqm.kWh.FI.Res.HH.Thermal.SH.ConvElc.WH.Elc.NoSolar.Elec</t>
  </si>
  <si>
    <t>TES_per_sqm.kWh.FI.Res.HH.Thermal.SH.ConvElc.WH.Elc.Solar</t>
  </si>
  <si>
    <t>TES_per_sqm.kWh.FI.Res.HH.Thermal.SH.ConvElc.WH.Elc.Solar.Elec</t>
  </si>
  <si>
    <t>TES_per_sqm.kWh.FI.Res.HH.Thermal.SH.ConvElc.WH.Elc.Solar.Solar</t>
  </si>
  <si>
    <t>TES_per_sqm.kWh.FI.Res.HH.Thermal.SH.ConvElc.CO</t>
  </si>
  <si>
    <t>TES_per_sqm.kWh.FI.Res.HH.Thermal.SH.ConvElc.CO.LPG.LPG</t>
  </si>
  <si>
    <t>TES_per_sqm.kWh.FI.Res.HH.Thermal.SH.ConvElc.CO.Elc.Elec</t>
  </si>
  <si>
    <t>FI - CO2 emissions per surface area (detailed structure)</t>
  </si>
  <si>
    <t>EMI_per_sqm.kgCO2.FI.Res.HH.Thermal.SH.Solids</t>
  </si>
  <si>
    <t>EMI_per_sqm.kgCO2.FI.Res.HH.Thermal.SH.Solids.SH</t>
  </si>
  <si>
    <t>EMI_per_sqm.kgCO2.FI.Res.HH.Thermal.SH.Solids.SH.Solids</t>
  </si>
  <si>
    <t>EMI_per_sqm.kgCO2.FI.Res.HH.Thermal.SH.Solids.SH.Elec</t>
  </si>
  <si>
    <t>EMI_per_sqm.kgCO2.FI.Res.HH.Thermal.SH.Solids.SC</t>
  </si>
  <si>
    <t>EMI_per_sqm.kgCO2.FI.Res.HH.Thermal.SH.Solids.SC.AC.Elec</t>
  </si>
  <si>
    <t>EMI_per_sqm.kgCO2.FI.Res.HH.Thermal.SH.Solids.WH</t>
  </si>
  <si>
    <t>EMI_per_sqm.kgCO2.FI.Res.HH.Thermal.SH.Solids.WH.Solids.NoSolar.Solids</t>
  </si>
  <si>
    <t>EMI_per_sqm.kgCO2.FI.Res.HH.Thermal.SH.Solids.WH.LPG.NoSolar.LPG</t>
  </si>
  <si>
    <t>EMI_per_sqm.kgCO2.FI.Res.HH.Thermal.SH.Solids.WH.LPG.Solar</t>
  </si>
  <si>
    <t>EMI_per_sqm.kgCO2.FI.Res.HH.Thermal.SH.Solids.WH.LPG.Solar.LPG</t>
  </si>
  <si>
    <t>EMI_per_sqm.kgCO2.FI.Res.HH.Thermal.SH.Solids.WH.LPG.Solar.Solar</t>
  </si>
  <si>
    <t>EMI_per_sqm.kgCO2.FI.Res.HH.Thermal.SH.Solids.WH.Elc.NoSolar.Elec</t>
  </si>
  <si>
    <t>EMI_per_sqm.kgCO2.FI.Res.HH.Thermal.SH.Solids.WH.Elc.Solar</t>
  </si>
  <si>
    <t>EMI_per_sqm.kgCO2.FI.Res.HH.Thermal.SH.Solids.WH.Elc.Solar.Elec</t>
  </si>
  <si>
    <t>EMI_per_sqm.kgCO2.FI.Res.HH.Thermal.SH.Solids.WH.Elc.Solar.Solar</t>
  </si>
  <si>
    <t>EMI_per_sqm.kgCO2.FI.Res.HH.Thermal.SH.Solids.CO</t>
  </si>
  <si>
    <t>EMI_per_sqm.kgCO2.FI.Res.HH.Thermal.SH.Solids.CO.Solids.Solids</t>
  </si>
  <si>
    <t>EMI_per_sqm.kgCO2.FI.Res.HH.Thermal.SH.Solids.CO.LPG.LPG</t>
  </si>
  <si>
    <t>EMI_per_sqm.kgCO2.FI.Res.HH.Thermal.SH.Solids.CO.Elc.Elec</t>
  </si>
  <si>
    <t>EMI_per_sqm.kgCO2.FI.Res.HH.Thermal.SH.LPG</t>
  </si>
  <si>
    <t>EMI_per_sqm.kgCO2.FI.Res.HH.Thermal.SH.LPG.SH</t>
  </si>
  <si>
    <t>EMI_per_sqm.kgCO2.FI.Res.HH.Thermal.SH.LPG.SH.LPG</t>
  </si>
  <si>
    <t>EMI_per_sqm.kgCO2.FI.Res.HH.Thermal.SH.LPG.SH.Elec</t>
  </si>
  <si>
    <t>EMI_per_sqm.kgCO2.FI.Res.HH.Thermal.SH.LPG.SC</t>
  </si>
  <si>
    <t>EMI_per_sqm.kgCO2.FI.Res.HH.Thermal.SH.LPG.SC.AC.Elec</t>
  </si>
  <si>
    <t>EMI_per_sqm.kgCO2.FI.Res.HH.Thermal.SH.LPG.WH</t>
  </si>
  <si>
    <t>EMI_per_sqm.kgCO2.FI.Res.HH.Thermal.SH.LPG.WH.LPG.NoSolar.LPG</t>
  </si>
  <si>
    <t>EMI_per_sqm.kgCO2.FI.Res.HH.Thermal.SH.LPG.WH.LPG.Solar</t>
  </si>
  <si>
    <t>EMI_per_sqm.kgCO2.FI.Res.HH.Thermal.SH.LPG.WH.LPG.Solar.LPG</t>
  </si>
  <si>
    <t>EMI_per_sqm.kgCO2.FI.Res.HH.Thermal.SH.LPG.WH.LPG.Solar.Solar</t>
  </si>
  <si>
    <t>EMI_per_sqm.kgCO2.FI.Res.HH.Thermal.SH.LPG.WH.Elc.NoSolar.Elec</t>
  </si>
  <si>
    <t>EMI_per_sqm.kgCO2.FI.Res.HH.Thermal.SH.LPG.WH.Elc.Solar</t>
  </si>
  <si>
    <t>EMI_per_sqm.kgCO2.FI.Res.HH.Thermal.SH.LPG.WH.Elc.Solar.Elec</t>
  </si>
  <si>
    <t>EMI_per_sqm.kgCO2.FI.Res.HH.Thermal.SH.LPG.WH.Elc.Solar.Solar</t>
  </si>
  <si>
    <t>EMI_per_sqm.kgCO2.FI.Res.HH.Thermal.SH.LPG.CO</t>
  </si>
  <si>
    <t>EMI_per_sqm.kgCO2.FI.Res.HH.Thermal.SH.LPG.CO.LPG.LPG</t>
  </si>
  <si>
    <t>EMI_per_sqm.kgCO2.FI.Res.HH.Thermal.SH.LPG.CO.Elc.Elec</t>
  </si>
  <si>
    <t>EMI_per_sqm.kgCO2.FI.Res.HH.Thermal.SH.Oil</t>
  </si>
  <si>
    <t>EMI_per_sqm.kgCO2.FI.Res.HH.Thermal.SH.Oil.SH</t>
  </si>
  <si>
    <t>EMI_per_sqm.kgCO2.FI.Res.HH.Thermal.SH.Oil.SH.Oil</t>
  </si>
  <si>
    <t>EMI_per_sqm.kgCO2.FI.Res.HH.Thermal.SH.Oil.SH.Elec</t>
  </si>
  <si>
    <t>EMI_per_sqm.kgCO2.FI.Res.HH.Thermal.SH.Oil.SC</t>
  </si>
  <si>
    <t>EMI_per_sqm.kgCO2.FI.Res.HH.Thermal.SH.Oil.SC.AC.Elec</t>
  </si>
  <si>
    <t>EMI_per_sqm.kgCO2.FI.Res.HH.Thermal.SH.Oil.WH</t>
  </si>
  <si>
    <t>EMI_per_sqm.kgCO2.FI.Res.HH.Thermal.SH.Oil.WH.Oil.NoSolar.Oil</t>
  </si>
  <si>
    <t>EMI_per_sqm.kgCO2.FI.Res.HH.Thermal.SH.Oil.WH.Oil.Solar</t>
  </si>
  <si>
    <t>EMI_per_sqm.kgCO2.FI.Res.HH.Thermal.SH.Oil.WH.Oil.Solar.Oil</t>
  </si>
  <si>
    <t>EMI_per_sqm.kgCO2.FI.Res.HH.Thermal.SH.Oil.WH.Oil.Solar.Solar</t>
  </si>
  <si>
    <t>EMI_per_sqm.kgCO2.FI.Res.HH.Thermal.SH.Oil.WH.Elc.NoSolar.Elec</t>
  </si>
  <si>
    <t>EMI_per_sqm.kgCO2.FI.Res.HH.Thermal.SH.Oil.WH.Elc.Solar</t>
  </si>
  <si>
    <t>EMI_per_sqm.kgCO2.FI.Res.HH.Thermal.SH.Oil.WH.Elc.Solar.Elec</t>
  </si>
  <si>
    <t>EMI_per_sqm.kgCO2.FI.Res.HH.Thermal.SH.Oil.WH.Elc.Solar.Solar</t>
  </si>
  <si>
    <t>EMI_per_sqm.kgCO2.FI.Res.HH.Thermal.SH.Oil.CO</t>
  </si>
  <si>
    <t>EMI_per_sqm.kgCO2.FI.Res.HH.Thermal.SH.Oil.CO.LPG.LPG</t>
  </si>
  <si>
    <t>EMI_per_sqm.kgCO2.FI.Res.HH.Thermal.SH.Oil.CO.Elc.Elec</t>
  </si>
  <si>
    <t>EMI_per_sqm.kgCO2.FI.Res.HH.Thermal.SH.Gas</t>
  </si>
  <si>
    <t>EMI_per_sqm.kgCO2.FI.Res.HH.Thermal.SH.Gas.SH</t>
  </si>
  <si>
    <t>EMI_per_sqm.kgCO2.FI.Res.HH.Thermal.SH.Gas.SH.Gas</t>
  </si>
  <si>
    <t>EMI_per_sqm.kgCO2.FI.Res.HH.Thermal.SH.Gas.SH.Elec</t>
  </si>
  <si>
    <t>EMI_per_sqm.kgCO2.FI.Res.HH.Thermal.SH.Gas.SC</t>
  </si>
  <si>
    <t>EMI_per_sqm.kgCO2.FI.Res.HH.Thermal.SH.Gas.SC.AC.Elec</t>
  </si>
  <si>
    <t>EMI_per_sqm.kgCO2.FI.Res.HH.Thermal.SH.Gas.WH</t>
  </si>
  <si>
    <t>EMI_per_sqm.kgCO2.FI.Res.HH.Thermal.SH.Gas.WH.Gas.NoSolar.Gas</t>
  </si>
  <si>
    <t>EMI_per_sqm.kgCO2.FI.Res.HH.Thermal.SH.Gas.WH.Gas.Solar</t>
  </si>
  <si>
    <t>EMI_per_sqm.kgCO2.FI.Res.HH.Thermal.SH.Gas.WH.Gas.Solar.Gas</t>
  </si>
  <si>
    <t>EMI_per_sqm.kgCO2.FI.Res.HH.Thermal.SH.Gas.WH.Gas.Solar.Solar</t>
  </si>
  <si>
    <t>EMI_per_sqm.kgCO2.FI.Res.HH.Thermal.SH.Gas.WH.Elc.NoSolar.Elec</t>
  </si>
  <si>
    <t>EMI_per_sqm.kgCO2.FI.Res.HH.Thermal.SH.Gas.WH.Elc.Solar</t>
  </si>
  <si>
    <t>EMI_per_sqm.kgCO2.FI.Res.HH.Thermal.SH.Gas.WH.Elc.Solar.Elec</t>
  </si>
  <si>
    <t>EMI_per_sqm.kgCO2.FI.Res.HH.Thermal.SH.Gas.WH.Elc.Solar.Solar</t>
  </si>
  <si>
    <t>EMI_per_sqm.kgCO2.FI.Res.HH.Thermal.SH.Gas.CO</t>
  </si>
  <si>
    <t>EMI_per_sqm.kgCO2.FI.Res.HH.Thermal.SH.Gas.CO.Gas.Gas</t>
  </si>
  <si>
    <t>EMI_per_sqm.kgCO2.FI.Res.HH.Thermal.SH.Gas.CO.Elc.Elec</t>
  </si>
  <si>
    <t>EMI_per_sqm.kgCO2.FI.Res.HH.Thermal.SH.Biomass</t>
  </si>
  <si>
    <t>EMI_per_sqm.kgCO2.FI.Res.HH.Thermal.SH.Biomass.SH</t>
  </si>
  <si>
    <t>EMI_per_sqm.kgCO2.FI.Res.HH.Thermal.SH.Biomass.SH.Biomass</t>
  </si>
  <si>
    <t>EMI_per_sqm.kgCO2.FI.Res.HH.Thermal.SH.Biomass.SH.Elec</t>
  </si>
  <si>
    <t>EMI_per_sqm.kgCO2.FI.Res.HH.Thermal.SH.Biomass.SC</t>
  </si>
  <si>
    <t>EMI_per_sqm.kgCO2.FI.Res.HH.Thermal.SH.Biomass.SC.AC.Elec</t>
  </si>
  <si>
    <t>EMI_per_sqm.kgCO2.FI.Res.HH.Thermal.SH.Biomass.WH</t>
  </si>
  <si>
    <t>EMI_per_sqm.kgCO2.FI.Res.HH.Thermal.SH.Biomass.WH.Biomass.NoSolar.Biomass</t>
  </si>
  <si>
    <t>EMI_per_sqm.kgCO2.FI.Res.HH.Thermal.SH.Biomass.WH.Biomass.Solar</t>
  </si>
  <si>
    <t>EMI_per_sqm.kgCO2.FI.Res.HH.Thermal.SH.Biomass.WH.Biomass.Solar.Biomass</t>
  </si>
  <si>
    <t>EMI_per_sqm.kgCO2.FI.Res.HH.Thermal.SH.Biomass.WH.Biomass.Solar.Solar</t>
  </si>
  <si>
    <t>EMI_per_sqm.kgCO2.FI.Res.HH.Thermal.SH.Biomass.WH.LPG.NoSolar.LPG</t>
  </si>
  <si>
    <t>EMI_per_sqm.kgCO2.FI.Res.HH.Thermal.SH.Biomass.WH.LPG.Solar</t>
  </si>
  <si>
    <t>EMI_per_sqm.kgCO2.FI.Res.HH.Thermal.SH.Biomass.WH.LPG.Solar.LPG</t>
  </si>
  <si>
    <t>EMI_per_sqm.kgCO2.FI.Res.HH.Thermal.SH.Biomass.WH.LPG.Solar.Solar</t>
  </si>
  <si>
    <t>EMI_per_sqm.kgCO2.FI.Res.HH.Thermal.SH.Biomass.WH.Elc.NoSolar.Elec</t>
  </si>
  <si>
    <t>EMI_per_sqm.kgCO2.FI.Res.HH.Thermal.SH.Biomass.WH.Elc.Solar</t>
  </si>
  <si>
    <t>EMI_per_sqm.kgCO2.FI.Res.HH.Thermal.SH.Biomass.WH.Elc.Solar.Elec</t>
  </si>
  <si>
    <t>EMI_per_sqm.kgCO2.FI.Res.HH.Thermal.SH.Biomass.WH.Elc.Solar.Solar</t>
  </si>
  <si>
    <t>EMI_per_sqm.kgCO2.FI.Res.HH.Thermal.SH.Biomass.CO</t>
  </si>
  <si>
    <t>EMI_per_sqm.kgCO2.FI.Res.HH.Thermal.SH.Biomass.CO.Biomass.Biomass</t>
  </si>
  <si>
    <t>EMI_per_sqm.kgCO2.FI.Res.HH.Thermal.SH.Biomass.CO.LPG.LPG</t>
  </si>
  <si>
    <t>EMI_per_sqm.kgCO2.FI.Res.HH.Thermal.SH.Biomass.CO.Elc.Elec</t>
  </si>
  <si>
    <t>EMI_per_sqm.kgCO2.FI.Res.HH.Thermal.SH.Geo</t>
  </si>
  <si>
    <t>EMI_per_sqm.kgCO2.FI.Res.HH.Thermal.SH.Geo.SH</t>
  </si>
  <si>
    <t>EMI_per_sqm.kgCO2.FI.Res.HH.Thermal.SH.Geo.SH.Geo</t>
  </si>
  <si>
    <t>EMI_per_sqm.kgCO2.FI.Res.HH.Thermal.SH.Geo.SH.Elec</t>
  </si>
  <si>
    <t>EMI_per_sqm.kgCO2.FI.Res.HH.Thermal.SH.Geo.SC</t>
  </si>
  <si>
    <t>EMI_per_sqm.kgCO2.FI.Res.HH.Thermal.SH.Geo.SC.AC.Elec</t>
  </si>
  <si>
    <t>EMI_per_sqm.kgCO2.FI.Res.HH.Thermal.SH.Geo.WH</t>
  </si>
  <si>
    <t>EMI_per_sqm.kgCO2.FI.Res.HH.Thermal.SH.Geo.WH.Geo.NoSolar.Geo</t>
  </si>
  <si>
    <t>EMI_per_sqm.kgCO2.FI.Res.HH.Thermal.SH.Geo.WH.Geo.Solar</t>
  </si>
  <si>
    <t>EMI_per_sqm.kgCO2.FI.Res.HH.Thermal.SH.Geo.WH.Geo.Solar.Geo</t>
  </si>
  <si>
    <t>EMI_per_sqm.kgCO2.FI.Res.HH.Thermal.SH.Geo.WH.Geo.Solar.Solar</t>
  </si>
  <si>
    <t>EMI_per_sqm.kgCO2.FI.Res.HH.Thermal.SH.Geo.WH.Elc.NoSolar.Elec</t>
  </si>
  <si>
    <t>EMI_per_sqm.kgCO2.FI.Res.HH.Thermal.SH.Geo.WH.Elc.Solar</t>
  </si>
  <si>
    <t>EMI_per_sqm.kgCO2.FI.Res.HH.Thermal.SH.Geo.WH.Elc.Solar.Elec</t>
  </si>
  <si>
    <t>EMI_per_sqm.kgCO2.FI.Res.HH.Thermal.SH.Geo.WH.Elc.Solar.Solar</t>
  </si>
  <si>
    <t>EMI_per_sqm.kgCO2.FI.Res.HH.Thermal.SH.Geo.CO</t>
  </si>
  <si>
    <t>EMI_per_sqm.kgCO2.FI.Res.HH.Thermal.SH.Geo.CO.LPG.LPG</t>
  </si>
  <si>
    <t>EMI_per_sqm.kgCO2.FI.Res.HH.Thermal.SH.Geo.CO.Elc.Elec</t>
  </si>
  <si>
    <t>EMI_per_sqm.kgCO2.FI.Res.HH.Thermal.SH.DistrHeat</t>
  </si>
  <si>
    <t>EMI_per_sqm.kgCO2.FI.Res.HH.Thermal.SH.DistrHeat.SH</t>
  </si>
  <si>
    <t>EMI_per_sqm.kgCO2.FI.Res.HH.Thermal.SH.DistrHeat.SH.Steam_Distr</t>
  </si>
  <si>
    <t>EMI_per_sqm.kgCO2.FI.Res.HH.Thermal.SH.DistrHeat.SH.Elec</t>
  </si>
  <si>
    <t>EMI_per_sqm.kgCO2.FI.Res.HH.Thermal.SH.DistrHeat.SC</t>
  </si>
  <si>
    <t>EMI_per_sqm.kgCO2.FI.Res.HH.Thermal.SH.DistrHeat.SC.AC.Elec</t>
  </si>
  <si>
    <t>EMI_per_sqm.kgCO2.FI.Res.HH.Thermal.SH.DistrHeat.WH</t>
  </si>
  <si>
    <t>EMI_per_sqm.kgCO2.FI.Res.HH.Thermal.SH.DistrHeat.WH.DistrHeat.NoSolar.Steam_Distr</t>
  </si>
  <si>
    <t>EMI_per_sqm.kgCO2.FI.Res.HH.Thermal.SH.DistrHeat.WH.DistrHeat.Solar</t>
  </si>
  <si>
    <t>EMI_per_sqm.kgCO2.FI.Res.HH.Thermal.SH.DistrHeat.WH.DistrHeat.Solar.Steam_Distr</t>
  </si>
  <si>
    <t>EMI_per_sqm.kgCO2.FI.Res.HH.Thermal.SH.DistrHeat.WH.DistrHeat.Solar.Solar</t>
  </si>
  <si>
    <t>EMI_per_sqm.kgCO2.FI.Res.HH.Thermal.SH.DistrHeat.WH.Elc.NoSolar.Elec</t>
  </si>
  <si>
    <t>EMI_per_sqm.kgCO2.FI.Res.HH.Thermal.SH.DistrHeat.WH.Elc.Solar</t>
  </si>
  <si>
    <t>EMI_per_sqm.kgCO2.FI.Res.HH.Thermal.SH.DistrHeat.WH.Elc.Solar.Elec</t>
  </si>
  <si>
    <t>EMI_per_sqm.kgCO2.FI.Res.HH.Thermal.SH.DistrHeat.WH.Elc.Solar.Solar</t>
  </si>
  <si>
    <t>EMI_per_sqm.kgCO2.FI.Res.HH.Thermal.SH.DistrHeat.CO</t>
  </si>
  <si>
    <t>EMI_per_sqm.kgCO2.FI.Res.HH.Thermal.SH.DistrHeat.CO.LPG.LPG</t>
  </si>
  <si>
    <t>EMI_per_sqm.kgCO2.FI.Res.HH.Thermal.SH.DistrHeat.CO.Elc.Elec</t>
  </si>
  <si>
    <t>EMI_per_sqm.kgCO2.FI.Res.HH.Thermal.SH.AdvElc</t>
  </si>
  <si>
    <t>EMI_per_sqm.kgCO2.FI.Res.HH.Thermal.SH.AdvElc.SH</t>
  </si>
  <si>
    <t>EMI_per_sqm.kgCO2.FI.Res.HH.Thermal.SH.AdvElc.SH.Elec</t>
  </si>
  <si>
    <t>EMI_per_sqm.kgCO2.FI.Res.HH.Thermal.SH.AdvElc.SC</t>
  </si>
  <si>
    <t>EMI_per_sqm.kgCO2.FI.Res.HH.Thermal.SH.AdvElc.SC.AC.Elec</t>
  </si>
  <si>
    <t>EMI_per_sqm.kgCO2.FI.Res.HH.Thermal.SH.AdvElc.WH</t>
  </si>
  <si>
    <t>EMI_per_sqm.kgCO2.FI.Res.HH.Thermal.SH.AdvElc.WH.LPG.NoSolar.LPG</t>
  </si>
  <si>
    <t>EMI_per_sqm.kgCO2.FI.Res.HH.Thermal.SH.AdvElc.WH.LPG.Solar</t>
  </si>
  <si>
    <t>EMI_per_sqm.kgCO2.FI.Res.HH.Thermal.SH.AdvElc.WH.LPG.Solar.LPG</t>
  </si>
  <si>
    <t>EMI_per_sqm.kgCO2.FI.Res.HH.Thermal.SH.AdvElc.WH.LPG.Solar.Solar</t>
  </si>
  <si>
    <t>EMI_per_sqm.kgCO2.FI.Res.HH.Thermal.SH.AdvElc.WH.Elc.NoSolar.Elec</t>
  </si>
  <si>
    <t>EMI_per_sqm.kgCO2.FI.Res.HH.Thermal.SH.AdvElc.WH.Elc.Solar</t>
  </si>
  <si>
    <t>EMI_per_sqm.kgCO2.FI.Res.HH.Thermal.SH.AdvElc.WH.Elc.Solar.Elec</t>
  </si>
  <si>
    <t>EMI_per_sqm.kgCO2.FI.Res.HH.Thermal.SH.AdvElc.WH.Elc.Solar.Solar</t>
  </si>
  <si>
    <t>EMI_per_sqm.kgCO2.FI.Res.HH.Thermal.SH.AdvElc.CO</t>
  </si>
  <si>
    <t>EMI_per_sqm.kgCO2.FI.Res.HH.Thermal.SH.AdvElc.CO.LPG.LPG</t>
  </si>
  <si>
    <t>EMI_per_sqm.kgCO2.FI.Res.HH.Thermal.SH.AdvElc.CO.Elc.Elec</t>
  </si>
  <si>
    <t>EMI_per_sqm.kgCO2.FI.Res.HH.Thermal.SH.ConvElc</t>
  </si>
  <si>
    <t>EMI_per_sqm.kgCO2.FI.Res.HH.Thermal.SH.ConvElc.SH</t>
  </si>
  <si>
    <t>EMI_per_sqm.kgCO2.FI.Res.HH.Thermal.SH.ConvElc.SH.Elec</t>
  </si>
  <si>
    <t>EMI_per_sqm.kgCO2.FI.Res.HH.Thermal.SH.ConvElc.SC</t>
  </si>
  <si>
    <t>EMI_per_sqm.kgCO2.FI.Res.HH.Thermal.SH.ConvElc.SC.AC.Elec</t>
  </si>
  <si>
    <t>EMI_per_sqm.kgCO2.FI.Res.HH.Thermal.SH.ConvElc.WH</t>
  </si>
  <si>
    <t>EMI_per_sqm.kgCO2.FI.Res.HH.Thermal.SH.ConvElc.WH.LPG.NoSolar.LPG</t>
  </si>
  <si>
    <t>EMI_per_sqm.kgCO2.FI.Res.HH.Thermal.SH.ConvElc.WH.LPG.Solar</t>
  </si>
  <si>
    <t>EMI_per_sqm.kgCO2.FI.Res.HH.Thermal.SH.ConvElc.WH.LPG.Solar.LPG</t>
  </si>
  <si>
    <t>EMI_per_sqm.kgCO2.FI.Res.HH.Thermal.SH.ConvElc.WH.LPG.Solar.Solar</t>
  </si>
  <si>
    <t>EMI_per_sqm.kgCO2.FI.Res.HH.Thermal.SH.ConvElc.WH.Elc.NoSolar.Elec</t>
  </si>
  <si>
    <t>EMI_per_sqm.kgCO2.FI.Res.HH.Thermal.SH.ConvElc.WH.Elc.Solar</t>
  </si>
  <si>
    <t>EMI_per_sqm.kgCO2.FI.Res.HH.Thermal.SH.ConvElc.WH.Elc.Solar.Elec</t>
  </si>
  <si>
    <t>EMI_per_sqm.kgCO2.FI.Res.HH.Thermal.SH.ConvElc.WH.Elc.Solar.Solar</t>
  </si>
  <si>
    <t>EMI_per_sqm.kgCO2.FI.Res.HH.Thermal.SH.ConvElc.CO</t>
  </si>
  <si>
    <t>EMI_per_sqm.kgCO2.FI.Res.HH.Thermal.SH.ConvElc.CO.LPG.LPG</t>
  </si>
  <si>
    <t>EMI_per_sqm.kgCO2.FI.Res.HH.Thermal.SH.ConvElc.CO.Elc.Elec</t>
  </si>
  <si>
    <t>FI - Final energy consumption in new and renovated households (detailed structure)</t>
  </si>
  <si>
    <t>FEC.ktoe.FI.Res.HHnew.Thermal.SH.Solids</t>
  </si>
  <si>
    <t>FEC.ktoe.FI.Res.HHnew.Thermal.SH.Solids.SH</t>
  </si>
  <si>
    <t>FEC.ktoe.FI.Res.HHnew.Thermal.SH.Solids.SH.Solids</t>
  </si>
  <si>
    <t>FEC.ktoe.FI.Res.HHnew.Thermal.SH.Solids.SH.Elec</t>
  </si>
  <si>
    <t>FEC.ktoe.FI.Res.HHnew.Thermal.SH.Solids.SC</t>
  </si>
  <si>
    <t>FEC.ktoe.FI.Res.HHnew.Thermal.SH.Solids.SC.AC.Elec</t>
  </si>
  <si>
    <t>FEC.ktoe.FI.Res.HHnew.Thermal.SH.Solids.WH</t>
  </si>
  <si>
    <t>FEC.ktoe.FI.Res.HHnew.Thermal.SH.Solids.WH.Solids.NoSolar.Solids</t>
  </si>
  <si>
    <t>FEC.ktoe.FI.Res.HHnew.Thermal.SH.Solids.WH.LPG.NoSolar.LPG</t>
  </si>
  <si>
    <t>FEC.ktoe.FI.Res.HHnew.Thermal.SH.Solids.WH.LPG.Solar</t>
  </si>
  <si>
    <t>FEC.ktoe.FI.Res.HHnew.Thermal.SH.Solids.WH.LPG.Solar.LPG</t>
  </si>
  <si>
    <t>FEC.ktoe.FI.Res.HHnew.Thermal.SH.Solids.WH.LPG.Solar.Solar</t>
  </si>
  <si>
    <t>FEC.ktoe.FI.Res.HHnew.Thermal.SH.Solids.WH.Elc.NoSolar.Elec</t>
  </si>
  <si>
    <t>FEC.ktoe.FI.Res.HHnew.Thermal.SH.Solids.WH.Elc.Solar</t>
  </si>
  <si>
    <t>FEC.ktoe.FI.Res.HHnew.Thermal.SH.Solids.WH.Elc.Solar.Elec</t>
  </si>
  <si>
    <t>FEC.ktoe.FI.Res.HHnew.Thermal.SH.Solids.WH.Elc.Solar.Solar</t>
  </si>
  <si>
    <t>FEC.ktoe.FI.Res.HHnew.Thermal.SH.Solids.CO</t>
  </si>
  <si>
    <t>FEC.ktoe.FI.Res.HHnew.Thermal.SH.Solids.CO.Solids.Solids</t>
  </si>
  <si>
    <t>FEC.ktoe.FI.Res.HHnew.Thermal.SH.Solids.CO.LPG.LPG</t>
  </si>
  <si>
    <t>FEC.ktoe.FI.Res.HHnew.Thermal.SH.Solids.CO.Elc.Elec</t>
  </si>
  <si>
    <t>FEC.ktoe.FI.Res.HHnew.Thermal.SH.LPG</t>
  </si>
  <si>
    <t>FEC.ktoe.FI.Res.HHnew.Thermal.SH.LPG.SH</t>
  </si>
  <si>
    <t>FEC.ktoe.FI.Res.HHnew.Thermal.SH.LPG.SH.LPG</t>
  </si>
  <si>
    <t>FEC.ktoe.FI.Res.HHnew.Thermal.SH.LPG.SH.Elec</t>
  </si>
  <si>
    <t>FEC.ktoe.FI.Res.HHnew.Thermal.SH.LPG.SC</t>
  </si>
  <si>
    <t>FEC.ktoe.FI.Res.HHnew.Thermal.SH.LPG.SC.AC.Elec</t>
  </si>
  <si>
    <t>FEC.ktoe.FI.Res.HHnew.Thermal.SH.LPG.WH</t>
  </si>
  <si>
    <t>FEC.ktoe.FI.Res.HHnew.Thermal.SH.LPG.WH.LPG.NoSolar.LPG</t>
  </si>
  <si>
    <t>FEC.ktoe.FI.Res.HHnew.Thermal.SH.LPG.WH.LPG.Solar</t>
  </si>
  <si>
    <t>FEC.ktoe.FI.Res.HHnew.Thermal.SH.LPG.WH.LPG.Solar.LPG</t>
  </si>
  <si>
    <t>FEC.ktoe.FI.Res.HHnew.Thermal.SH.LPG.WH.LPG.Solar.Solar</t>
  </si>
  <si>
    <t>FEC.ktoe.FI.Res.HHnew.Thermal.SH.LPG.WH.Elc.NoSolar.Elec</t>
  </si>
  <si>
    <t>FEC.ktoe.FI.Res.HHnew.Thermal.SH.LPG.WH.Elc.Solar</t>
  </si>
  <si>
    <t>FEC.ktoe.FI.Res.HHnew.Thermal.SH.LPG.WH.Elc.Solar.Elec</t>
  </si>
  <si>
    <t>FEC.ktoe.FI.Res.HHnew.Thermal.SH.LPG.WH.Elc.Solar.Solar</t>
  </si>
  <si>
    <t>FEC.ktoe.FI.Res.HHnew.Thermal.SH.LPG.CO</t>
  </si>
  <si>
    <t>FEC.ktoe.FI.Res.HHnew.Thermal.SH.LPG.CO.LPG.LPG</t>
  </si>
  <si>
    <t>FEC.ktoe.FI.Res.HHnew.Thermal.SH.LPG.CO.Elc.Elec</t>
  </si>
  <si>
    <t>FEC.ktoe.FI.Res.HHnew.Thermal.SH.Oil</t>
  </si>
  <si>
    <t>FEC.ktoe.FI.Res.HHnew.Thermal.SH.Oil.SH</t>
  </si>
  <si>
    <t>FEC.ktoe.FI.Res.HHnew.Thermal.SH.Oil.SH.Oil</t>
  </si>
  <si>
    <t>FEC.ktoe.FI.Res.HHnew.Thermal.SH.Oil.SH.Elec</t>
  </si>
  <si>
    <t>FEC.ktoe.FI.Res.HHnew.Thermal.SH.Oil.SC</t>
  </si>
  <si>
    <t>FEC.ktoe.FI.Res.HHnew.Thermal.SH.Oil.SC.AC.Elec</t>
  </si>
  <si>
    <t>FEC.ktoe.FI.Res.HHnew.Thermal.SH.Oil.WH</t>
  </si>
  <si>
    <t>FEC.ktoe.FI.Res.HHnew.Thermal.SH.Oil.WH.Oil.NoSolar.Oil</t>
  </si>
  <si>
    <t>FEC.ktoe.FI.Res.HHnew.Thermal.SH.Oil.WH.Oil.Solar</t>
  </si>
  <si>
    <t>FEC.ktoe.FI.Res.HHnew.Thermal.SH.Oil.WH.Oil.Solar.Oil</t>
  </si>
  <si>
    <t>FEC.ktoe.FI.Res.HHnew.Thermal.SH.Oil.WH.Oil.Solar.Solar</t>
  </si>
  <si>
    <t>FEC.ktoe.FI.Res.HHnew.Thermal.SH.Oil.WH.Elc.NoSolar.Elec</t>
  </si>
  <si>
    <t>FEC.ktoe.FI.Res.HHnew.Thermal.SH.Oil.WH.Elc.Solar</t>
  </si>
  <si>
    <t>FEC.ktoe.FI.Res.HHnew.Thermal.SH.Oil.WH.Elc.Solar.Elec</t>
  </si>
  <si>
    <t>FEC.ktoe.FI.Res.HHnew.Thermal.SH.Oil.WH.Elc.Solar.Solar</t>
  </si>
  <si>
    <t>FEC.ktoe.FI.Res.HHnew.Thermal.SH.Oil.CO</t>
  </si>
  <si>
    <t>FEC.ktoe.FI.Res.HHnew.Thermal.SH.Oil.CO.LPG.LPG</t>
  </si>
  <si>
    <t>FEC.ktoe.FI.Res.HHnew.Thermal.SH.Oil.CO.Elc.Elec</t>
  </si>
  <si>
    <t>FEC.ktoe.FI.Res.HHnew.Thermal.SH.Gas</t>
  </si>
  <si>
    <t>FEC.ktoe.FI.Res.HHnew.Thermal.SH.Gas.SH</t>
  </si>
  <si>
    <t>FEC.ktoe.FI.Res.HHnew.Thermal.SH.Gas.SH.Gas</t>
  </si>
  <si>
    <t>FEC.ktoe.FI.Res.HHnew.Thermal.SH.Gas.SH.Elec</t>
  </si>
  <si>
    <t>FEC.ktoe.FI.Res.HHnew.Thermal.SH.Gas.SC</t>
  </si>
  <si>
    <t>FEC.ktoe.FI.Res.HHnew.Thermal.SH.Gas.SC.AC.Elec</t>
  </si>
  <si>
    <t>FEC.ktoe.FI.Res.HHnew.Thermal.SH.Gas.WH</t>
  </si>
  <si>
    <t>FEC.ktoe.FI.Res.HHnew.Thermal.SH.Gas.WH.Gas.NoSolar.Gas</t>
  </si>
  <si>
    <t>FEC.ktoe.FI.Res.HHnew.Thermal.SH.Gas.WH.Gas.Solar</t>
  </si>
  <si>
    <t>FEC.ktoe.FI.Res.HHnew.Thermal.SH.Gas.WH.Gas.Solar.Gas</t>
  </si>
  <si>
    <t>FEC.ktoe.FI.Res.HHnew.Thermal.SH.Gas.WH.Gas.Solar.Solar</t>
  </si>
  <si>
    <t>FEC.ktoe.FI.Res.HHnew.Thermal.SH.Gas.WH.Elc.NoSolar.Elec</t>
  </si>
  <si>
    <t>FEC.ktoe.FI.Res.HHnew.Thermal.SH.Gas.WH.Elc.Solar</t>
  </si>
  <si>
    <t>FEC.ktoe.FI.Res.HHnew.Thermal.SH.Gas.WH.Elc.Solar.Elec</t>
  </si>
  <si>
    <t>FEC.ktoe.FI.Res.HHnew.Thermal.SH.Gas.WH.Elc.Solar.Solar</t>
  </si>
  <si>
    <t>FEC.ktoe.FI.Res.HHnew.Thermal.SH.Gas.CO</t>
  </si>
  <si>
    <t>FEC.ktoe.FI.Res.HHnew.Thermal.SH.Gas.CO.Gas.Gas</t>
  </si>
  <si>
    <t>FEC.ktoe.FI.Res.HHnew.Thermal.SH.Gas.CO.Elc.Elec</t>
  </si>
  <si>
    <t>FEC.ktoe.FI.Res.HHnew.Thermal.SH.Biomass</t>
  </si>
  <si>
    <t>FEC.ktoe.FI.Res.HHnew.Thermal.SH.Biomass.SH</t>
  </si>
  <si>
    <t>FEC.ktoe.FI.Res.HHnew.Thermal.SH.Biomass.SH.Biomass</t>
  </si>
  <si>
    <t>FEC.ktoe.FI.Res.HHnew.Thermal.SH.Biomass.SH.Elec</t>
  </si>
  <si>
    <t>FEC.ktoe.FI.Res.HHnew.Thermal.SH.Biomass.SC</t>
  </si>
  <si>
    <t>FEC.ktoe.FI.Res.HHnew.Thermal.SH.Biomass.SC.AC.Elec</t>
  </si>
  <si>
    <t>FEC.ktoe.FI.Res.HHnew.Thermal.SH.Biomass.WH</t>
  </si>
  <si>
    <t>FEC.ktoe.FI.Res.HHnew.Thermal.SH.Biomass.WH.Biomass.NoSolar.Biomass</t>
  </si>
  <si>
    <t>FEC.ktoe.FI.Res.HHnew.Thermal.SH.Biomass.WH.Biomass.Solar</t>
  </si>
  <si>
    <t>FEC.ktoe.FI.Res.HHnew.Thermal.SH.Biomass.WH.Biomass.Solar.Biomass</t>
  </si>
  <si>
    <t>FEC.ktoe.FI.Res.HHnew.Thermal.SH.Biomass.WH.Biomass.Solar.Solar</t>
  </si>
  <si>
    <t>FEC.ktoe.FI.Res.HHnew.Thermal.SH.Biomass.WH.LPG.NoSolar.LPG</t>
  </si>
  <si>
    <t>FEC.ktoe.FI.Res.HHnew.Thermal.SH.Biomass.WH.LPG.Solar</t>
  </si>
  <si>
    <t>FEC.ktoe.FI.Res.HHnew.Thermal.SH.Biomass.WH.LPG.Solar.LPG</t>
  </si>
  <si>
    <t>FEC.ktoe.FI.Res.HHnew.Thermal.SH.Biomass.WH.LPG.Solar.Solar</t>
  </si>
  <si>
    <t>FEC.ktoe.FI.Res.HHnew.Thermal.SH.Biomass.WH.Elc.NoSolar.Elec</t>
  </si>
  <si>
    <t>FEC.ktoe.FI.Res.HHnew.Thermal.SH.Biomass.WH.Elc.Solar</t>
  </si>
  <si>
    <t>FEC.ktoe.FI.Res.HHnew.Thermal.SH.Biomass.WH.Elc.Solar.Elec</t>
  </si>
  <si>
    <t>FEC.ktoe.FI.Res.HHnew.Thermal.SH.Biomass.WH.Elc.Solar.Solar</t>
  </si>
  <si>
    <t>FEC.ktoe.FI.Res.HHnew.Thermal.SH.Biomass.CO</t>
  </si>
  <si>
    <t>FEC.ktoe.FI.Res.HHnew.Thermal.SH.Biomass.CO.Biomass.Biomass</t>
  </si>
  <si>
    <t>FEC.ktoe.FI.Res.HHnew.Thermal.SH.Biomass.CO.LPG.LPG</t>
  </si>
  <si>
    <t>FEC.ktoe.FI.Res.HHnew.Thermal.SH.Biomass.CO.Elc.Elec</t>
  </si>
  <si>
    <t>FEC.ktoe.FI.Res.HHnew.Thermal.SH.Geo</t>
  </si>
  <si>
    <t>FEC.ktoe.FI.Res.HHnew.Thermal.SH.Geo.SH</t>
  </si>
  <si>
    <t>FEC.ktoe.FI.Res.HHnew.Thermal.SH.Geo.SH.Geo</t>
  </si>
  <si>
    <t>FEC.ktoe.FI.Res.HHnew.Thermal.SH.Geo.SH.Elec</t>
  </si>
  <si>
    <t>FEC.ktoe.FI.Res.HHnew.Thermal.SH.Geo.SC</t>
  </si>
  <si>
    <t>FEC.ktoe.FI.Res.HHnew.Thermal.SH.Geo.SC.AC.Elec</t>
  </si>
  <si>
    <t>FEC.ktoe.FI.Res.HHnew.Thermal.SH.Geo.WH</t>
  </si>
  <si>
    <t>FEC.ktoe.FI.Res.HHnew.Thermal.SH.Geo.WH.Geo.NoSolar.Geo</t>
  </si>
  <si>
    <t>FEC.ktoe.FI.Res.HHnew.Thermal.SH.Geo.WH.Geo.Solar</t>
  </si>
  <si>
    <t>FEC.ktoe.FI.Res.HHnew.Thermal.SH.Geo.WH.Geo.Solar.Geo</t>
  </si>
  <si>
    <t>FEC.ktoe.FI.Res.HHnew.Thermal.SH.Geo.WH.Geo.Solar.Solar</t>
  </si>
  <si>
    <t>FEC.ktoe.FI.Res.HHnew.Thermal.SH.Geo.WH.Elc.NoSolar.Elec</t>
  </si>
  <si>
    <t>FEC.ktoe.FI.Res.HHnew.Thermal.SH.Geo.WH.Elc.Solar</t>
  </si>
  <si>
    <t>FEC.ktoe.FI.Res.HHnew.Thermal.SH.Geo.WH.Elc.Solar.Elec</t>
  </si>
  <si>
    <t>FEC.ktoe.FI.Res.HHnew.Thermal.SH.Geo.WH.Elc.Solar.Solar</t>
  </si>
  <si>
    <t>FEC.ktoe.FI.Res.HHnew.Thermal.SH.Geo.CO</t>
  </si>
  <si>
    <t>FEC.ktoe.FI.Res.HHnew.Thermal.SH.Geo.CO.LPG.LPG</t>
  </si>
  <si>
    <t>FEC.ktoe.FI.Res.HHnew.Thermal.SH.Geo.CO.Elc.Elec</t>
  </si>
  <si>
    <t>FEC.ktoe.FI.Res.HHnew.Thermal.SH.DistrHeat</t>
  </si>
  <si>
    <t>FEC.ktoe.FI.Res.HHnew.Thermal.SH.DistrHeat.SH</t>
  </si>
  <si>
    <t>FEC.ktoe.FI.Res.HHnew.Thermal.SH.DistrHeat.SH.Steam_Distr</t>
  </si>
  <si>
    <t>FEC.ktoe.FI.Res.HHnew.Thermal.SH.DistrHeat.SH.Elec</t>
  </si>
  <si>
    <t>FEC.ktoe.FI.Res.HHnew.Thermal.SH.DistrHeat.SC</t>
  </si>
  <si>
    <t>FEC.ktoe.FI.Res.HHnew.Thermal.SH.DistrHeat.SC.AC.Elec</t>
  </si>
  <si>
    <t>FEC.ktoe.FI.Res.HHnew.Thermal.SH.DistrHeat.WH</t>
  </si>
  <si>
    <t>FEC.ktoe.FI.Res.HHnew.Thermal.SH.DistrHeat.WH.DistrHeat.NoSolar.Steam_Distr</t>
  </si>
  <si>
    <t>FEC.ktoe.FI.Res.HHnew.Thermal.SH.DistrHeat.WH.DistrHeat.Solar</t>
  </si>
  <si>
    <t>FEC.ktoe.FI.Res.HHnew.Thermal.SH.DistrHeat.WH.DistrHeat.Solar.Steam_Distr</t>
  </si>
  <si>
    <t>FEC.ktoe.FI.Res.HHnew.Thermal.SH.DistrHeat.WH.DistrHeat.Solar.Solar</t>
  </si>
  <si>
    <t>FEC.ktoe.FI.Res.HHnew.Thermal.SH.DistrHeat.WH.Elc.NoSolar.Elec</t>
  </si>
  <si>
    <t>FEC.ktoe.FI.Res.HHnew.Thermal.SH.DistrHeat.WH.Elc.Solar</t>
  </si>
  <si>
    <t>FEC.ktoe.FI.Res.HHnew.Thermal.SH.DistrHeat.WH.Elc.Solar.Elec</t>
  </si>
  <si>
    <t>FEC.ktoe.FI.Res.HHnew.Thermal.SH.DistrHeat.WH.Elc.Solar.Solar</t>
  </si>
  <si>
    <t>FEC.ktoe.FI.Res.HHnew.Thermal.SH.DistrHeat.CO</t>
  </si>
  <si>
    <t>FEC.ktoe.FI.Res.HHnew.Thermal.SH.DistrHeat.CO.LPG.LPG</t>
  </si>
  <si>
    <t>FEC.ktoe.FI.Res.HHnew.Thermal.SH.DistrHeat.CO.Elc.Elec</t>
  </si>
  <si>
    <t>FEC.ktoe.FI.Res.HHnew.Thermal.SH.AdvElc</t>
  </si>
  <si>
    <t>FEC.ktoe.FI.Res.HHnew.Thermal.SH.AdvElc.SH</t>
  </si>
  <si>
    <t>FEC.ktoe.FI.Res.HHnew.Thermal.SH.AdvElc.SH.Elec</t>
  </si>
  <si>
    <t>FEC.ktoe.FI.Res.HHnew.Thermal.SH.AdvElc.SC</t>
  </si>
  <si>
    <t>FEC.ktoe.FI.Res.HHnew.Thermal.SH.AdvElc.SC.AC.Elec</t>
  </si>
  <si>
    <t>FEC.ktoe.FI.Res.HHnew.Thermal.SH.AdvElc.WH</t>
  </si>
  <si>
    <t>FEC.ktoe.FI.Res.HHnew.Thermal.SH.AdvElc.WH.LPG.NoSolar.LPG</t>
  </si>
  <si>
    <t>FEC.ktoe.FI.Res.HHnew.Thermal.SH.AdvElc.WH.LPG.Solar</t>
  </si>
  <si>
    <t>FEC.ktoe.FI.Res.HHnew.Thermal.SH.AdvElc.WH.LPG.Solar.LPG</t>
  </si>
  <si>
    <t>FEC.ktoe.FI.Res.HHnew.Thermal.SH.AdvElc.WH.LPG.Solar.Solar</t>
  </si>
  <si>
    <t>FEC.ktoe.FI.Res.HHnew.Thermal.SH.AdvElc.WH.Elc.NoSolar.Elec</t>
  </si>
  <si>
    <t>FEC.ktoe.FI.Res.HHnew.Thermal.SH.AdvElc.WH.Elc.Solar</t>
  </si>
  <si>
    <t>FEC.ktoe.FI.Res.HHnew.Thermal.SH.AdvElc.WH.Elc.Solar.Elec</t>
  </si>
  <si>
    <t>FEC.ktoe.FI.Res.HHnew.Thermal.SH.AdvElc.WH.Elc.Solar.Solar</t>
  </si>
  <si>
    <t>FEC.ktoe.FI.Res.HHnew.Thermal.SH.AdvElc.CO</t>
  </si>
  <si>
    <t>FEC.ktoe.FI.Res.HHnew.Thermal.SH.AdvElc.CO.LPG.LPG</t>
  </si>
  <si>
    <t>FEC.ktoe.FI.Res.HHnew.Thermal.SH.AdvElc.CO.Elc.Elec</t>
  </si>
  <si>
    <t>FEC.ktoe.FI.Res.HHnew.Thermal.SH.ConvElc</t>
  </si>
  <si>
    <t>FEC.ktoe.FI.Res.HHnew.Thermal.SH.ConvElc.SH</t>
  </si>
  <si>
    <t>FEC.ktoe.FI.Res.HHnew.Thermal.SH.ConvElc.SH.Elec</t>
  </si>
  <si>
    <t>FEC.ktoe.FI.Res.HHnew.Thermal.SH.ConvElc.SC</t>
  </si>
  <si>
    <t>FEC.ktoe.FI.Res.HHnew.Thermal.SH.ConvElc.SC.AC.Elec</t>
  </si>
  <si>
    <t>FEC.ktoe.FI.Res.HHnew.Thermal.SH.ConvElc.WH</t>
  </si>
  <si>
    <t>FEC.ktoe.FI.Res.HHnew.Thermal.SH.ConvElc.WH.LPG.NoSolar.LPG</t>
  </si>
  <si>
    <t>FEC.ktoe.FI.Res.HHnew.Thermal.SH.ConvElc.WH.LPG.Solar</t>
  </si>
  <si>
    <t>FEC.ktoe.FI.Res.HHnew.Thermal.SH.ConvElc.WH.LPG.Solar.LPG</t>
  </si>
  <si>
    <t>FEC.ktoe.FI.Res.HHnew.Thermal.SH.ConvElc.WH.LPG.Solar.Solar</t>
  </si>
  <si>
    <t>FEC.ktoe.FI.Res.HHnew.Thermal.SH.ConvElc.WH.Elc.NoSolar.Elec</t>
  </si>
  <si>
    <t>FEC.ktoe.FI.Res.HHnew.Thermal.SH.ConvElc.WH.Elc.Solar</t>
  </si>
  <si>
    <t>FEC.ktoe.FI.Res.HHnew.Thermal.SH.ConvElc.WH.Elc.Solar.Elec</t>
  </si>
  <si>
    <t>FEC.ktoe.FI.Res.HHnew.Thermal.SH.ConvElc.WH.Elc.Solar.Solar</t>
  </si>
  <si>
    <t>FEC.ktoe.FI.Res.HHnew.Thermal.SH.ConvElc.CO</t>
  </si>
  <si>
    <t>FEC.ktoe.FI.Res.HHnew.Thermal.SH.ConvElc.CO.LPG.LPG</t>
  </si>
  <si>
    <t>FEC.ktoe.FI.Res.HHnew.Thermal.SH.ConvElc.CO.Elc.Elec</t>
  </si>
  <si>
    <t>FI - Thermal energy service in new and renovated households (detailed structure)</t>
  </si>
  <si>
    <t>TES.ktoe.FI.Res.HHnew.Thermal.SH.Solids</t>
  </si>
  <si>
    <t>TES.ktoe.FI.Res.HHnew.Thermal.SH.Solids.SH</t>
  </si>
  <si>
    <t>TES.ktoe.FI.Res.HHnew.Thermal.SH.Solids.SH.Solids</t>
  </si>
  <si>
    <t>TES.ktoe.FI.Res.HHnew.Thermal.SH.Solids.SH.Elec</t>
  </si>
  <si>
    <t>TES.ktoe.FI.Res.HHnew.Thermal.SH.Solids.SC</t>
  </si>
  <si>
    <t>TES.ktoe.FI.Res.HHnew.Thermal.SH.Solids.SC.AC.Elec</t>
  </si>
  <si>
    <t>TES.ktoe.FI.Res.HHnew.Thermal.SH.Solids.WH</t>
  </si>
  <si>
    <t>TES.ktoe.FI.Res.HHnew.Thermal.SH.Solids.WH.Solids.NoSolar.Solids</t>
  </si>
  <si>
    <t>TES.ktoe.FI.Res.HHnew.Thermal.SH.Solids.WH.LPG.NoSolar.LPG</t>
  </si>
  <si>
    <t>TES.ktoe.FI.Res.HHnew.Thermal.SH.Solids.WH.LPG.Solar</t>
  </si>
  <si>
    <t>TES.ktoe.FI.Res.HHnew.Thermal.SH.Solids.WH.LPG.Solar.LPG</t>
  </si>
  <si>
    <t>TES.ktoe.FI.Res.HHnew.Thermal.SH.Solids.WH.LPG.Solar.Solar</t>
  </si>
  <si>
    <t>TES.ktoe.FI.Res.HHnew.Thermal.SH.Solids.WH.Elc.NoSolar.Elec</t>
  </si>
  <si>
    <t>TES.ktoe.FI.Res.HHnew.Thermal.SH.Solids.WH.Elc.Solar</t>
  </si>
  <si>
    <t>TES.ktoe.FI.Res.HHnew.Thermal.SH.Solids.WH.Elc.Solar.Elec</t>
  </si>
  <si>
    <t>TES.ktoe.FI.Res.HHnew.Thermal.SH.Solids.WH.Elc.Solar.Solar</t>
  </si>
  <si>
    <t>TES.ktoe.FI.Res.HHnew.Thermal.SH.Solids.CO</t>
  </si>
  <si>
    <t>TES.ktoe.FI.Res.HHnew.Thermal.SH.Solids.CO.Solids.Solids</t>
  </si>
  <si>
    <t>TES.ktoe.FI.Res.HHnew.Thermal.SH.Solids.CO.LPG.LPG</t>
  </si>
  <si>
    <t>TES.ktoe.FI.Res.HHnew.Thermal.SH.Solids.CO.Elc.Elec</t>
  </si>
  <si>
    <t>TES.ktoe.FI.Res.HHnew.Thermal.SH.LPG</t>
  </si>
  <si>
    <t>TES.ktoe.FI.Res.HHnew.Thermal.SH.LPG.SH</t>
  </si>
  <si>
    <t>TES.ktoe.FI.Res.HHnew.Thermal.SH.LPG.SH.LPG</t>
  </si>
  <si>
    <t>TES.ktoe.FI.Res.HHnew.Thermal.SH.LPG.SH.Elec</t>
  </si>
  <si>
    <t>TES.ktoe.FI.Res.HHnew.Thermal.SH.LPG.SC</t>
  </si>
  <si>
    <t>TES.ktoe.FI.Res.HHnew.Thermal.SH.LPG.SC.AC.Elec</t>
  </si>
  <si>
    <t>TES.ktoe.FI.Res.HHnew.Thermal.SH.LPG.WH</t>
  </si>
  <si>
    <t>TES.ktoe.FI.Res.HHnew.Thermal.SH.LPG.WH.LPG.NoSolar.LPG</t>
  </si>
  <si>
    <t>TES.ktoe.FI.Res.HHnew.Thermal.SH.LPG.WH.LPG.Solar</t>
  </si>
  <si>
    <t>TES.ktoe.FI.Res.HHnew.Thermal.SH.LPG.WH.LPG.Solar.LPG</t>
  </si>
  <si>
    <t>TES.ktoe.FI.Res.HHnew.Thermal.SH.LPG.WH.LPG.Solar.Solar</t>
  </si>
  <si>
    <t>TES.ktoe.FI.Res.HHnew.Thermal.SH.LPG.WH.Elc.NoSolar.Elec</t>
  </si>
  <si>
    <t>TES.ktoe.FI.Res.HHnew.Thermal.SH.LPG.WH.Elc.Solar</t>
  </si>
  <si>
    <t>TES.ktoe.FI.Res.HHnew.Thermal.SH.LPG.WH.Elc.Solar.Elec</t>
  </si>
  <si>
    <t>TES.ktoe.FI.Res.HHnew.Thermal.SH.LPG.WH.Elc.Solar.Solar</t>
  </si>
  <si>
    <t>TES.ktoe.FI.Res.HHnew.Thermal.SH.LPG.CO</t>
  </si>
  <si>
    <t>TES.ktoe.FI.Res.HHnew.Thermal.SH.LPG.CO.LPG.LPG</t>
  </si>
  <si>
    <t>TES.ktoe.FI.Res.HHnew.Thermal.SH.LPG.CO.Elc.Elec</t>
  </si>
  <si>
    <t>TES.ktoe.FI.Res.HHnew.Thermal.SH.Oil</t>
  </si>
  <si>
    <t>TES.ktoe.FI.Res.HHnew.Thermal.SH.Oil.SH</t>
  </si>
  <si>
    <t>TES.ktoe.FI.Res.HHnew.Thermal.SH.Oil.SH.Oil</t>
  </si>
  <si>
    <t>TES.ktoe.FI.Res.HHnew.Thermal.SH.Oil.SH.Elec</t>
  </si>
  <si>
    <t>TES.ktoe.FI.Res.HHnew.Thermal.SH.Oil.SC</t>
  </si>
  <si>
    <t>TES.ktoe.FI.Res.HHnew.Thermal.SH.Oil.SC.AC.Elec</t>
  </si>
  <si>
    <t>TES.ktoe.FI.Res.HHnew.Thermal.SH.Oil.WH</t>
  </si>
  <si>
    <t>TES.ktoe.FI.Res.HHnew.Thermal.SH.Oil.WH.Oil.NoSolar.Oil</t>
  </si>
  <si>
    <t>TES.ktoe.FI.Res.HHnew.Thermal.SH.Oil.WH.Oil.Solar</t>
  </si>
  <si>
    <t>TES.ktoe.FI.Res.HHnew.Thermal.SH.Oil.WH.Oil.Solar.Oil</t>
  </si>
  <si>
    <t>TES.ktoe.FI.Res.HHnew.Thermal.SH.Oil.WH.Oil.Solar.Solar</t>
  </si>
  <si>
    <t>TES.ktoe.FI.Res.HHnew.Thermal.SH.Oil.WH.Elc.NoSolar.Elec</t>
  </si>
  <si>
    <t>TES.ktoe.FI.Res.HHnew.Thermal.SH.Oil.WH.Elc.Solar</t>
  </si>
  <si>
    <t>TES.ktoe.FI.Res.HHnew.Thermal.SH.Oil.WH.Elc.Solar.Elec</t>
  </si>
  <si>
    <t>TES.ktoe.FI.Res.HHnew.Thermal.SH.Oil.WH.Elc.Solar.Solar</t>
  </si>
  <si>
    <t>TES.ktoe.FI.Res.HHnew.Thermal.SH.Oil.CO</t>
  </si>
  <si>
    <t>TES.ktoe.FI.Res.HHnew.Thermal.SH.Oil.CO.LPG.LPG</t>
  </si>
  <si>
    <t>TES.ktoe.FI.Res.HHnew.Thermal.SH.Oil.CO.Elc.Elec</t>
  </si>
  <si>
    <t>TES.ktoe.FI.Res.HHnew.Thermal.SH.Gas</t>
  </si>
  <si>
    <t>TES.ktoe.FI.Res.HHnew.Thermal.SH.Gas.SH</t>
  </si>
  <si>
    <t>TES.ktoe.FI.Res.HHnew.Thermal.SH.Gas.SH.Gas</t>
  </si>
  <si>
    <t>TES.ktoe.FI.Res.HHnew.Thermal.SH.Gas.SH.Elec</t>
  </si>
  <si>
    <t>TES.ktoe.FI.Res.HHnew.Thermal.SH.Gas.SC</t>
  </si>
  <si>
    <t>TES.ktoe.FI.Res.HHnew.Thermal.SH.Gas.SC.AC.Elec</t>
  </si>
  <si>
    <t>TES.ktoe.FI.Res.HHnew.Thermal.SH.Gas.WH</t>
  </si>
  <si>
    <t>TES.ktoe.FI.Res.HHnew.Thermal.SH.Gas.WH.Gas.NoSolar.Gas</t>
  </si>
  <si>
    <t>TES.ktoe.FI.Res.HHnew.Thermal.SH.Gas.WH.Gas.Solar</t>
  </si>
  <si>
    <t>TES.ktoe.FI.Res.HHnew.Thermal.SH.Gas.WH.Gas.Solar.Gas</t>
  </si>
  <si>
    <t>TES.ktoe.FI.Res.HHnew.Thermal.SH.Gas.WH.Gas.Solar.Solar</t>
  </si>
  <si>
    <t>TES.ktoe.FI.Res.HHnew.Thermal.SH.Gas.WH.Elc.NoSolar.Elec</t>
  </si>
  <si>
    <t>TES.ktoe.FI.Res.HHnew.Thermal.SH.Gas.WH.Elc.Solar</t>
  </si>
  <si>
    <t>TES.ktoe.FI.Res.HHnew.Thermal.SH.Gas.WH.Elc.Solar.Elec</t>
  </si>
  <si>
    <t>TES.ktoe.FI.Res.HHnew.Thermal.SH.Gas.WH.Elc.Solar.Solar</t>
  </si>
  <si>
    <t>TES.ktoe.FI.Res.HHnew.Thermal.SH.Gas.CO</t>
  </si>
  <si>
    <t>TES.ktoe.FI.Res.HHnew.Thermal.SH.Gas.CO.Gas.Gas</t>
  </si>
  <si>
    <t>TES.ktoe.FI.Res.HHnew.Thermal.SH.Gas.CO.Elc.Elec</t>
  </si>
  <si>
    <t>TES.ktoe.FI.Res.HHnew.Thermal.SH.Biomass</t>
  </si>
  <si>
    <t>TES.ktoe.FI.Res.HHnew.Thermal.SH.Biomass.SH</t>
  </si>
  <si>
    <t>TES.ktoe.FI.Res.HHnew.Thermal.SH.Biomass.SH.Biomass</t>
  </si>
  <si>
    <t>TES.ktoe.FI.Res.HHnew.Thermal.SH.Biomass.SH.Elec</t>
  </si>
  <si>
    <t>TES.ktoe.FI.Res.HHnew.Thermal.SH.Biomass.SC</t>
  </si>
  <si>
    <t>TES.ktoe.FI.Res.HHnew.Thermal.SH.Biomass.SC.AC.Elec</t>
  </si>
  <si>
    <t>TES.ktoe.FI.Res.HHnew.Thermal.SH.Biomass.WH</t>
  </si>
  <si>
    <t>TES.ktoe.FI.Res.HHnew.Thermal.SH.Biomass.WH.Biomass.NoSolar.Biomass</t>
  </si>
  <si>
    <t>TES.ktoe.FI.Res.HHnew.Thermal.SH.Biomass.WH.Biomass.Solar</t>
  </si>
  <si>
    <t>TES.ktoe.FI.Res.HHnew.Thermal.SH.Biomass.WH.Biomass.Solar.Biomass</t>
  </si>
  <si>
    <t>TES.ktoe.FI.Res.HHnew.Thermal.SH.Biomass.WH.Biomass.Solar.Solar</t>
  </si>
  <si>
    <t>TES.ktoe.FI.Res.HHnew.Thermal.SH.Biomass.WH.LPG.NoSolar.LPG</t>
  </si>
  <si>
    <t>TES.ktoe.FI.Res.HHnew.Thermal.SH.Biomass.WH.LPG.Solar</t>
  </si>
  <si>
    <t>TES.ktoe.FI.Res.HHnew.Thermal.SH.Biomass.WH.LPG.Solar.LPG</t>
  </si>
  <si>
    <t>TES.ktoe.FI.Res.HHnew.Thermal.SH.Biomass.WH.LPG.Solar.Solar</t>
  </si>
  <si>
    <t>TES.ktoe.FI.Res.HHnew.Thermal.SH.Biomass.WH.Elc.NoSolar.Elec</t>
  </si>
  <si>
    <t>TES.ktoe.FI.Res.HHnew.Thermal.SH.Biomass.WH.Elc.Solar</t>
  </si>
  <si>
    <t>TES.ktoe.FI.Res.HHnew.Thermal.SH.Biomass.WH.Elc.Solar.Elec</t>
  </si>
  <si>
    <t>TES.ktoe.FI.Res.HHnew.Thermal.SH.Biomass.WH.Elc.Solar.Solar</t>
  </si>
  <si>
    <t>TES.ktoe.FI.Res.HHnew.Thermal.SH.Biomass.CO</t>
  </si>
  <si>
    <t>TES.ktoe.FI.Res.HHnew.Thermal.SH.Biomass.CO.Biomass.Biomass</t>
  </si>
  <si>
    <t>TES.ktoe.FI.Res.HHnew.Thermal.SH.Biomass.CO.LPG.LPG</t>
  </si>
  <si>
    <t>TES.ktoe.FI.Res.HHnew.Thermal.SH.Biomass.CO.Elc.Elec</t>
  </si>
  <si>
    <t>TES.ktoe.FI.Res.HHnew.Thermal.SH.Geo</t>
  </si>
  <si>
    <t>TES.ktoe.FI.Res.HHnew.Thermal.SH.Geo.SH</t>
  </si>
  <si>
    <t>TES.ktoe.FI.Res.HHnew.Thermal.SH.Geo.SH.Geo</t>
  </si>
  <si>
    <t>TES.ktoe.FI.Res.HHnew.Thermal.SH.Geo.SH.Elec</t>
  </si>
  <si>
    <t>TES.ktoe.FI.Res.HHnew.Thermal.SH.Geo.SC</t>
  </si>
  <si>
    <t>TES.ktoe.FI.Res.HHnew.Thermal.SH.Geo.SC.AC.Elec</t>
  </si>
  <si>
    <t>TES.ktoe.FI.Res.HHnew.Thermal.SH.Geo.WH</t>
  </si>
  <si>
    <t>TES.ktoe.FI.Res.HHnew.Thermal.SH.Geo.WH.Geo.NoSolar.Geo</t>
  </si>
  <si>
    <t>TES.ktoe.FI.Res.HHnew.Thermal.SH.Geo.WH.Geo.Solar</t>
  </si>
  <si>
    <t>TES.ktoe.FI.Res.HHnew.Thermal.SH.Geo.WH.Geo.Solar.Geo</t>
  </si>
  <si>
    <t>TES.ktoe.FI.Res.HHnew.Thermal.SH.Geo.WH.Geo.Solar.Solar</t>
  </si>
  <si>
    <t>TES.ktoe.FI.Res.HHnew.Thermal.SH.Geo.WH.Elc.NoSolar.Elec</t>
  </si>
  <si>
    <t>TES.ktoe.FI.Res.HHnew.Thermal.SH.Geo.WH.Elc.Solar</t>
  </si>
  <si>
    <t>TES.ktoe.FI.Res.HHnew.Thermal.SH.Geo.WH.Elc.Solar.Elec</t>
  </si>
  <si>
    <t>TES.ktoe.FI.Res.HHnew.Thermal.SH.Geo.WH.Elc.Solar.Solar</t>
  </si>
  <si>
    <t>TES.ktoe.FI.Res.HHnew.Thermal.SH.Geo.CO</t>
  </si>
  <si>
    <t>TES.ktoe.FI.Res.HHnew.Thermal.SH.Geo.CO.LPG.LPG</t>
  </si>
  <si>
    <t>TES.ktoe.FI.Res.HHnew.Thermal.SH.Geo.CO.Elc.Elec</t>
  </si>
  <si>
    <t>TES.ktoe.FI.Res.HHnew.Thermal.SH.DistrHeat</t>
  </si>
  <si>
    <t>TES.ktoe.FI.Res.HHnew.Thermal.SH.DistrHeat.SH</t>
  </si>
  <si>
    <t>TES.ktoe.FI.Res.HHnew.Thermal.SH.DistrHeat.SH.Steam_Distr</t>
  </si>
  <si>
    <t>TES.ktoe.FI.Res.HHnew.Thermal.SH.DistrHeat.SH.Elec</t>
  </si>
  <si>
    <t>TES.ktoe.FI.Res.HHnew.Thermal.SH.DistrHeat.SC</t>
  </si>
  <si>
    <t>TES.ktoe.FI.Res.HHnew.Thermal.SH.DistrHeat.SC.AC.Elec</t>
  </si>
  <si>
    <t>TES.ktoe.FI.Res.HHnew.Thermal.SH.DistrHeat.WH</t>
  </si>
  <si>
    <t>TES.ktoe.FI.Res.HHnew.Thermal.SH.DistrHeat.WH.DistrHeat.NoSolar.Steam_Distr</t>
  </si>
  <si>
    <t>TES.ktoe.FI.Res.HHnew.Thermal.SH.DistrHeat.WH.DistrHeat.Solar</t>
  </si>
  <si>
    <t>TES.ktoe.FI.Res.HHnew.Thermal.SH.DistrHeat.WH.DistrHeat.Solar.Steam_Distr</t>
  </si>
  <si>
    <t>TES.ktoe.FI.Res.HHnew.Thermal.SH.DistrHeat.WH.DistrHeat.Solar.Solar</t>
  </si>
  <si>
    <t>TES.ktoe.FI.Res.HHnew.Thermal.SH.DistrHeat.WH.Elc.NoSolar.Elec</t>
  </si>
  <si>
    <t>TES.ktoe.FI.Res.HHnew.Thermal.SH.DistrHeat.WH.Elc.Solar</t>
  </si>
  <si>
    <t>TES.ktoe.FI.Res.HHnew.Thermal.SH.DistrHeat.WH.Elc.Solar.Elec</t>
  </si>
  <si>
    <t>TES.ktoe.FI.Res.HHnew.Thermal.SH.DistrHeat.WH.Elc.Solar.Solar</t>
  </si>
  <si>
    <t>TES.ktoe.FI.Res.HHnew.Thermal.SH.DistrHeat.CO</t>
  </si>
  <si>
    <t>TES.ktoe.FI.Res.HHnew.Thermal.SH.DistrHeat.CO.LPG.LPG</t>
  </si>
  <si>
    <t>TES.ktoe.FI.Res.HHnew.Thermal.SH.DistrHeat.CO.Elc.Elec</t>
  </si>
  <si>
    <t>TES.ktoe.FI.Res.HHnew.Thermal.SH.AdvElc</t>
  </si>
  <si>
    <t>TES.ktoe.FI.Res.HHnew.Thermal.SH.AdvElc.SH</t>
  </si>
  <si>
    <t>TES.ktoe.FI.Res.HHnew.Thermal.SH.AdvElc.SH.Elec</t>
  </si>
  <si>
    <t>TES.ktoe.FI.Res.HHnew.Thermal.SH.AdvElc.SC</t>
  </si>
  <si>
    <t>TES.ktoe.FI.Res.HHnew.Thermal.SH.AdvElc.SC.AC.Elec</t>
  </si>
  <si>
    <t>TES.ktoe.FI.Res.HHnew.Thermal.SH.AdvElc.WH</t>
  </si>
  <si>
    <t>TES.ktoe.FI.Res.HHnew.Thermal.SH.AdvElc.WH.LPG.NoSolar.LPG</t>
  </si>
  <si>
    <t>TES.ktoe.FI.Res.HHnew.Thermal.SH.AdvElc.WH.LPG.Solar</t>
  </si>
  <si>
    <t>TES.ktoe.FI.Res.HHnew.Thermal.SH.AdvElc.WH.LPG.Solar.LPG</t>
  </si>
  <si>
    <t>TES.ktoe.FI.Res.HHnew.Thermal.SH.AdvElc.WH.LPG.Solar.Solar</t>
  </si>
  <si>
    <t>TES.ktoe.FI.Res.HHnew.Thermal.SH.AdvElc.WH.Elc.NoSolar.Elec</t>
  </si>
  <si>
    <t>TES.ktoe.FI.Res.HHnew.Thermal.SH.AdvElc.WH.Elc.Solar</t>
  </si>
  <si>
    <t>TES.ktoe.FI.Res.HHnew.Thermal.SH.AdvElc.WH.Elc.Solar.Elec</t>
  </si>
  <si>
    <t>TES.ktoe.FI.Res.HHnew.Thermal.SH.AdvElc.WH.Elc.Solar.Solar</t>
  </si>
  <si>
    <t>TES.ktoe.FI.Res.HHnew.Thermal.SH.AdvElc.CO</t>
  </si>
  <si>
    <t>TES.ktoe.FI.Res.HHnew.Thermal.SH.AdvElc.CO.LPG.LPG</t>
  </si>
  <si>
    <t>TES.ktoe.FI.Res.HHnew.Thermal.SH.AdvElc.CO.Elc.Elec</t>
  </si>
  <si>
    <t>TES.ktoe.FI.Res.HHnew.Thermal.SH.ConvElc</t>
  </si>
  <si>
    <t>TES.ktoe.FI.Res.HHnew.Thermal.SH.ConvElc.SH</t>
  </si>
  <si>
    <t>TES.ktoe.FI.Res.HHnew.Thermal.SH.ConvElc.SH.Elec</t>
  </si>
  <si>
    <t>TES.ktoe.FI.Res.HHnew.Thermal.SH.ConvElc.SC</t>
  </si>
  <si>
    <t>TES.ktoe.FI.Res.HHnew.Thermal.SH.ConvElc.SC.AC.Elec</t>
  </si>
  <si>
    <t>TES.ktoe.FI.Res.HHnew.Thermal.SH.ConvElc.WH</t>
  </si>
  <si>
    <t>TES.ktoe.FI.Res.HHnew.Thermal.SH.ConvElc.WH.LPG.NoSolar.LPG</t>
  </si>
  <si>
    <t>TES.ktoe.FI.Res.HHnew.Thermal.SH.ConvElc.WH.LPG.Solar</t>
  </si>
  <si>
    <t>TES.ktoe.FI.Res.HHnew.Thermal.SH.ConvElc.WH.LPG.Solar.LPG</t>
  </si>
  <si>
    <t>TES.ktoe.FI.Res.HHnew.Thermal.SH.ConvElc.WH.LPG.Solar.Solar</t>
  </si>
  <si>
    <t>TES.ktoe.FI.Res.HHnew.Thermal.SH.ConvElc.WH.Elc.NoSolar.Elec</t>
  </si>
  <si>
    <t>TES.ktoe.FI.Res.HHnew.Thermal.SH.ConvElc.WH.Elc.Solar</t>
  </si>
  <si>
    <t>TES.ktoe.FI.Res.HHnew.Thermal.SH.ConvElc.WH.Elc.Solar.Elec</t>
  </si>
  <si>
    <t>TES.ktoe.FI.Res.HHnew.Thermal.SH.ConvElc.WH.Elc.Solar.Solar</t>
  </si>
  <si>
    <t>TES.ktoe.FI.Res.HHnew.Thermal.SH.ConvElc.CO</t>
  </si>
  <si>
    <t>TES.ktoe.FI.Res.HHnew.Thermal.SH.ConvElc.CO.LPG.LPG</t>
  </si>
  <si>
    <t>TES.ktoe.FI.Res.HHnew.Thermal.SH.ConvElc.CO.Elc.Elec</t>
  </si>
  <si>
    <t>FI - System efficiency indicator of new and renovated households (detailed structure)</t>
  </si>
  <si>
    <t>Eff.ratio.FI.Res.HHnew.Thermal.SH.Solids</t>
  </si>
  <si>
    <t>Eff.ratio.FI.Res.HHnew.Thermal.SH.Solids.SH</t>
  </si>
  <si>
    <t>Eff.ratio.FI.Res.HHnew.Thermal.SH.Solids.SH.Solids</t>
  </si>
  <si>
    <t>Eff.ratio.FI.Res.HHnew.Thermal.SH.Solids.SH.Elec</t>
  </si>
  <si>
    <t>Eff.ratio.FI.Res.HHnew.Thermal.SH.Solids.SC</t>
  </si>
  <si>
    <t>Eff.ratio.FI.Res.HHnew.Thermal.SH.Solids.SC.AC.Elec</t>
  </si>
  <si>
    <t>Eff.ratio.FI.Res.HHnew.Thermal.SH.Solids.WH</t>
  </si>
  <si>
    <t>Eff.ratio.FI.Res.HHnew.Thermal.SH.Solids.WH.Solids.NoSolar.Solids</t>
  </si>
  <si>
    <t>Eff.ratio.FI.Res.HHnew.Thermal.SH.Solids.WH.LPG.NoSolar.LPG</t>
  </si>
  <si>
    <t>Eff.ratio.FI.Res.HHnew.Thermal.SH.Solids.WH.LPG.Solar</t>
  </si>
  <si>
    <t>Eff.ratio.FI.Res.HHnew.Thermal.SH.Solids.WH.LPG.Solar.LPG</t>
  </si>
  <si>
    <t>Eff.ratio.FI.Res.HHnew.Thermal.SH.Solids.WH.LPG.Solar.Solar</t>
  </si>
  <si>
    <t>Eff.ratio.FI.Res.HHnew.Thermal.SH.Solids.WH.Elc.NoSolar.Elec</t>
  </si>
  <si>
    <t>Eff.ratio.FI.Res.HHnew.Thermal.SH.Solids.WH.Elc.Solar</t>
  </si>
  <si>
    <t>Eff.ratio.FI.Res.HHnew.Thermal.SH.Solids.WH.Elc.Solar.Elec</t>
  </si>
  <si>
    <t>Eff.ratio.FI.Res.HHnew.Thermal.SH.Solids.WH.Elc.Solar.Solar</t>
  </si>
  <si>
    <t>Eff.ratio.FI.Res.HHnew.Thermal.SH.Solids.CO</t>
  </si>
  <si>
    <t>Eff.ratio.FI.Res.HHnew.Thermal.SH.Solids.CO.Solids.Solids</t>
  </si>
  <si>
    <t>Eff.ratio.FI.Res.HHnew.Thermal.SH.Solids.CO.LPG.LPG</t>
  </si>
  <si>
    <t>Eff.ratio.FI.Res.HHnew.Thermal.SH.Solids.CO.Elc.Elec</t>
  </si>
  <si>
    <t>Eff.ratio.FI.Res.HHnew.Thermal.SH.LPG</t>
  </si>
  <si>
    <t>Eff.ratio.FI.Res.HHnew.Thermal.SH.LPG.SH</t>
  </si>
  <si>
    <t>Eff.ratio.FI.Res.HHnew.Thermal.SH.LPG.SH.LPG</t>
  </si>
  <si>
    <t>Eff.ratio.FI.Res.HHnew.Thermal.SH.LPG.SH.Elec</t>
  </si>
  <si>
    <t>Eff.ratio.FI.Res.HHnew.Thermal.SH.LPG.SC</t>
  </si>
  <si>
    <t>Eff.ratio.FI.Res.HHnew.Thermal.SH.LPG.SC.AC.Elec</t>
  </si>
  <si>
    <t>Eff.ratio.FI.Res.HHnew.Thermal.SH.LPG.WH</t>
  </si>
  <si>
    <t>Eff.ratio.FI.Res.HHnew.Thermal.SH.LPG.WH.LPG.NoSolar.LPG</t>
  </si>
  <si>
    <t>Eff.ratio.FI.Res.HHnew.Thermal.SH.LPG.WH.LPG.Solar</t>
  </si>
  <si>
    <t>Eff.ratio.FI.Res.HHnew.Thermal.SH.LPG.WH.LPG.Solar.LPG</t>
  </si>
  <si>
    <t>Eff.ratio.FI.Res.HHnew.Thermal.SH.LPG.WH.LPG.Solar.Solar</t>
  </si>
  <si>
    <t>Eff.ratio.FI.Res.HHnew.Thermal.SH.LPG.WH.Elc.NoSolar.Elec</t>
  </si>
  <si>
    <t>Eff.ratio.FI.Res.HHnew.Thermal.SH.LPG.WH.Elc.Solar</t>
  </si>
  <si>
    <t>Eff.ratio.FI.Res.HHnew.Thermal.SH.LPG.WH.Elc.Solar.Elec</t>
  </si>
  <si>
    <t>Eff.ratio.FI.Res.HHnew.Thermal.SH.LPG.WH.Elc.Solar.Solar</t>
  </si>
  <si>
    <t>Eff.ratio.FI.Res.HHnew.Thermal.SH.LPG.CO</t>
  </si>
  <si>
    <t>Eff.ratio.FI.Res.HHnew.Thermal.SH.LPG.CO.LPG.LPG</t>
  </si>
  <si>
    <t>Eff.ratio.FI.Res.HHnew.Thermal.SH.LPG.CO.Elc.Elec</t>
  </si>
  <si>
    <t>Eff.ratio.FI.Res.HHnew.Thermal.SH.Oil</t>
  </si>
  <si>
    <t>Eff.ratio.FI.Res.HHnew.Thermal.SH.Oil.SH</t>
  </si>
  <si>
    <t>Eff.ratio.FI.Res.HHnew.Thermal.SH.Oil.SH.Oil</t>
  </si>
  <si>
    <t>Eff.ratio.FI.Res.HHnew.Thermal.SH.Oil.SH.Elec</t>
  </si>
  <si>
    <t>Eff.ratio.FI.Res.HHnew.Thermal.SH.Oil.SC</t>
  </si>
  <si>
    <t>Eff.ratio.FI.Res.HHnew.Thermal.SH.Oil.SC.AC.Elec</t>
  </si>
  <si>
    <t>Eff.ratio.FI.Res.HHnew.Thermal.SH.Oil.WH</t>
  </si>
  <si>
    <t>Eff.ratio.FI.Res.HHnew.Thermal.SH.Oil.WH.Oil.NoSolar.Oil</t>
  </si>
  <si>
    <t>Eff.ratio.FI.Res.HHnew.Thermal.SH.Oil.WH.Oil.Solar</t>
  </si>
  <si>
    <t>Eff.ratio.FI.Res.HHnew.Thermal.SH.Oil.WH.Oil.Solar.Oil</t>
  </si>
  <si>
    <t>Eff.ratio.FI.Res.HHnew.Thermal.SH.Oil.WH.Oil.Solar.Solar</t>
  </si>
  <si>
    <t>Eff.ratio.FI.Res.HHnew.Thermal.SH.Oil.WH.Elc.NoSolar.Elec</t>
  </si>
  <si>
    <t>Eff.ratio.FI.Res.HHnew.Thermal.SH.Oil.WH.Elc.Solar</t>
  </si>
  <si>
    <t>Eff.ratio.FI.Res.HHnew.Thermal.SH.Oil.WH.Elc.Solar.Elec</t>
  </si>
  <si>
    <t>Eff.ratio.FI.Res.HHnew.Thermal.SH.Oil.WH.Elc.Solar.Solar</t>
  </si>
  <si>
    <t>Eff.ratio.FI.Res.HHnew.Thermal.SH.Oil.CO</t>
  </si>
  <si>
    <t>Eff.ratio.FI.Res.HHnew.Thermal.SH.Oil.CO.LPG.LPG</t>
  </si>
  <si>
    <t>Eff.ratio.FI.Res.HHnew.Thermal.SH.Oil.CO.Elc.Elec</t>
  </si>
  <si>
    <t>Eff.ratio.FI.Res.HHnew.Thermal.SH.Gas</t>
  </si>
  <si>
    <t>Eff.ratio.FI.Res.HHnew.Thermal.SH.Gas.SH</t>
  </si>
  <si>
    <t>Eff.ratio.FI.Res.HHnew.Thermal.SH.Gas.SH.Gas</t>
  </si>
  <si>
    <t>Eff.ratio.FI.Res.HHnew.Thermal.SH.Gas.SH.Elec</t>
  </si>
  <si>
    <t>Eff.ratio.FI.Res.HHnew.Thermal.SH.Gas.SC</t>
  </si>
  <si>
    <t>Eff.ratio.FI.Res.HHnew.Thermal.SH.Gas.SC.AC.Elec</t>
  </si>
  <si>
    <t>Eff.ratio.FI.Res.HHnew.Thermal.SH.Gas.WH</t>
  </si>
  <si>
    <t>Eff.ratio.FI.Res.HHnew.Thermal.SH.Gas.WH.Gas.NoSolar.Gas</t>
  </si>
  <si>
    <t>Eff.ratio.FI.Res.HHnew.Thermal.SH.Gas.WH.Gas.Solar</t>
  </si>
  <si>
    <t>Eff.ratio.FI.Res.HHnew.Thermal.SH.Gas.WH.Gas.Solar.Gas</t>
  </si>
  <si>
    <t>Eff.ratio.FI.Res.HHnew.Thermal.SH.Gas.WH.Gas.Solar.Solar</t>
  </si>
  <si>
    <t>Eff.ratio.FI.Res.HHnew.Thermal.SH.Gas.WH.Elc.NoSolar.Elec</t>
  </si>
  <si>
    <t>Eff.ratio.FI.Res.HHnew.Thermal.SH.Gas.WH.Elc.Solar</t>
  </si>
  <si>
    <t>Eff.ratio.FI.Res.HHnew.Thermal.SH.Gas.WH.Elc.Solar.Elec</t>
  </si>
  <si>
    <t>Eff.ratio.FI.Res.HHnew.Thermal.SH.Gas.WH.Elc.Solar.Solar</t>
  </si>
  <si>
    <t>Eff.ratio.FI.Res.HHnew.Thermal.SH.Gas.CO</t>
  </si>
  <si>
    <t>Eff.ratio.FI.Res.HHnew.Thermal.SH.Gas.CO.Gas.Gas</t>
  </si>
  <si>
    <t>Eff.ratio.FI.Res.HHnew.Thermal.SH.Gas.CO.Elc.Elec</t>
  </si>
  <si>
    <t>Eff.ratio.FI.Res.HHnew.Thermal.SH.Biomass</t>
  </si>
  <si>
    <t>Eff.ratio.FI.Res.HHnew.Thermal.SH.Biomass.SH</t>
  </si>
  <si>
    <t>Eff.ratio.FI.Res.HHnew.Thermal.SH.Biomass.SH.Biomass</t>
  </si>
  <si>
    <t>Eff.ratio.FI.Res.HHnew.Thermal.SH.Biomass.SH.Elec</t>
  </si>
  <si>
    <t>Eff.ratio.FI.Res.HHnew.Thermal.SH.Biomass.SC</t>
  </si>
  <si>
    <t>Eff.ratio.FI.Res.HHnew.Thermal.SH.Biomass.SC.AC.Elec</t>
  </si>
  <si>
    <t>Eff.ratio.FI.Res.HHnew.Thermal.SH.Biomass.WH</t>
  </si>
  <si>
    <t>Eff.ratio.FI.Res.HHnew.Thermal.SH.Biomass.WH.Biomass.NoSolar.Biomass</t>
  </si>
  <si>
    <t>Eff.ratio.FI.Res.HHnew.Thermal.SH.Biomass.WH.Biomass.Solar</t>
  </si>
  <si>
    <t>Eff.ratio.FI.Res.HHnew.Thermal.SH.Biomass.WH.Biomass.Solar.Biomass</t>
  </si>
  <si>
    <t>Eff.ratio.FI.Res.HHnew.Thermal.SH.Biomass.WH.Biomass.Solar.Solar</t>
  </si>
  <si>
    <t>Eff.ratio.FI.Res.HHnew.Thermal.SH.Biomass.WH.LPG.NoSolar.LPG</t>
  </si>
  <si>
    <t>Eff.ratio.FI.Res.HHnew.Thermal.SH.Biomass.WH.LPG.Solar</t>
  </si>
  <si>
    <t>Eff.ratio.FI.Res.HHnew.Thermal.SH.Biomass.WH.LPG.Solar.LPG</t>
  </si>
  <si>
    <t>Eff.ratio.FI.Res.HHnew.Thermal.SH.Biomass.WH.LPG.Solar.Solar</t>
  </si>
  <si>
    <t>Eff.ratio.FI.Res.HHnew.Thermal.SH.Biomass.WH.Elc.NoSolar.Elec</t>
  </si>
  <si>
    <t>Eff.ratio.FI.Res.HHnew.Thermal.SH.Biomass.WH.Elc.Solar</t>
  </si>
  <si>
    <t>Eff.ratio.FI.Res.HHnew.Thermal.SH.Biomass.WH.Elc.Solar.Elec</t>
  </si>
  <si>
    <t>Eff.ratio.FI.Res.HHnew.Thermal.SH.Biomass.WH.Elc.Solar.Solar</t>
  </si>
  <si>
    <t>Eff.ratio.FI.Res.HHnew.Thermal.SH.Biomass.CO</t>
  </si>
  <si>
    <t>Eff.ratio.FI.Res.HHnew.Thermal.SH.Biomass.CO.Biomass.Biomass</t>
  </si>
  <si>
    <t>Eff.ratio.FI.Res.HHnew.Thermal.SH.Biomass.CO.LPG.LPG</t>
  </si>
  <si>
    <t>Eff.ratio.FI.Res.HHnew.Thermal.SH.Biomass.CO.Elc.Elec</t>
  </si>
  <si>
    <t>Eff.ratio.FI.Res.HHnew.Thermal.SH.Geo</t>
  </si>
  <si>
    <t>Eff.ratio.FI.Res.HHnew.Thermal.SH.Geo.SH</t>
  </si>
  <si>
    <t>Eff.ratio.FI.Res.HHnew.Thermal.SH.Geo.SH.Geo</t>
  </si>
  <si>
    <t>Eff.ratio.FI.Res.HHnew.Thermal.SH.Geo.SH.Elec</t>
  </si>
  <si>
    <t>Eff.ratio.FI.Res.HHnew.Thermal.SH.Geo.SC</t>
  </si>
  <si>
    <t>Eff.ratio.FI.Res.HHnew.Thermal.SH.Geo.SC.AC.Elec</t>
  </si>
  <si>
    <t>Eff.ratio.FI.Res.HHnew.Thermal.SH.Geo.WH</t>
  </si>
  <si>
    <t>Eff.ratio.FI.Res.HHnew.Thermal.SH.Geo.WH.Geo.NoSolar.Geo</t>
  </si>
  <si>
    <t>Eff.ratio.FI.Res.HHnew.Thermal.SH.Geo.WH.Geo.Solar</t>
  </si>
  <si>
    <t>Eff.ratio.FI.Res.HHnew.Thermal.SH.Geo.WH.Geo.Solar.Geo</t>
  </si>
  <si>
    <t>Eff.ratio.FI.Res.HHnew.Thermal.SH.Geo.WH.Geo.Solar.Solar</t>
  </si>
  <si>
    <t>Eff.ratio.FI.Res.HHnew.Thermal.SH.Geo.WH.Elc.NoSolar.Elec</t>
  </si>
  <si>
    <t>Eff.ratio.FI.Res.HHnew.Thermal.SH.Geo.WH.Elc.Solar</t>
  </si>
  <si>
    <t>Eff.ratio.FI.Res.HHnew.Thermal.SH.Geo.WH.Elc.Solar.Elec</t>
  </si>
  <si>
    <t>Eff.ratio.FI.Res.HHnew.Thermal.SH.Geo.WH.Elc.Solar.Solar</t>
  </si>
  <si>
    <t>Eff.ratio.FI.Res.HHnew.Thermal.SH.Geo.CO</t>
  </si>
  <si>
    <t>Eff.ratio.FI.Res.HHnew.Thermal.SH.Geo.CO.LPG.LPG</t>
  </si>
  <si>
    <t>Eff.ratio.FI.Res.HHnew.Thermal.SH.Geo.CO.Elc.Elec</t>
  </si>
  <si>
    <t>Eff.ratio.FI.Res.HHnew.Thermal.SH.DistrHeat</t>
  </si>
  <si>
    <t>Eff.ratio.FI.Res.HHnew.Thermal.SH.DistrHeat.SH</t>
  </si>
  <si>
    <t>Eff.ratio.FI.Res.HHnew.Thermal.SH.DistrHeat.SH.Steam_Distr</t>
  </si>
  <si>
    <t>Eff.ratio.FI.Res.HHnew.Thermal.SH.DistrHeat.SH.Elec</t>
  </si>
  <si>
    <t>Eff.ratio.FI.Res.HHnew.Thermal.SH.DistrHeat.SC</t>
  </si>
  <si>
    <t>Eff.ratio.FI.Res.HHnew.Thermal.SH.DistrHeat.SC.AC.Elec</t>
  </si>
  <si>
    <t>Eff.ratio.FI.Res.HHnew.Thermal.SH.DistrHeat.WH</t>
  </si>
  <si>
    <t>Eff.ratio.FI.Res.HHnew.Thermal.SH.DistrHeat.WH.DistrHeat.NoSolar.Steam_Distr</t>
  </si>
  <si>
    <t>Eff.ratio.FI.Res.HHnew.Thermal.SH.DistrHeat.WH.DistrHeat.Solar</t>
  </si>
  <si>
    <t>Eff.ratio.FI.Res.HHnew.Thermal.SH.DistrHeat.WH.DistrHeat.Solar.Steam_Distr</t>
  </si>
  <si>
    <t>Eff.ratio.FI.Res.HHnew.Thermal.SH.DistrHeat.WH.DistrHeat.Solar.Solar</t>
  </si>
  <si>
    <t>Eff.ratio.FI.Res.HHnew.Thermal.SH.DistrHeat.WH.Elc.NoSolar.Elec</t>
  </si>
  <si>
    <t>Eff.ratio.FI.Res.HHnew.Thermal.SH.DistrHeat.WH.Elc.Solar</t>
  </si>
  <si>
    <t>Eff.ratio.FI.Res.HHnew.Thermal.SH.DistrHeat.WH.Elc.Solar.Elec</t>
  </si>
  <si>
    <t>Eff.ratio.FI.Res.HHnew.Thermal.SH.DistrHeat.WH.Elc.Solar.Solar</t>
  </si>
  <si>
    <t>Eff.ratio.FI.Res.HHnew.Thermal.SH.DistrHeat.CO</t>
  </si>
  <si>
    <t>Eff.ratio.FI.Res.HHnew.Thermal.SH.DistrHeat.CO.LPG.LPG</t>
  </si>
  <si>
    <t>Eff.ratio.FI.Res.HHnew.Thermal.SH.DistrHeat.CO.Elc.Elec</t>
  </si>
  <si>
    <t>Eff.ratio.FI.Res.HHnew.Thermal.SH.AdvElc</t>
  </si>
  <si>
    <t>Eff.ratio.FI.Res.HHnew.Thermal.SH.AdvElc.SH</t>
  </si>
  <si>
    <t>Eff.ratio.FI.Res.HHnew.Thermal.SH.AdvElc.SH.Elec</t>
  </si>
  <si>
    <t>Eff.ratio.FI.Res.HHnew.Thermal.SH.AdvElc.SC</t>
  </si>
  <si>
    <t>Eff.ratio.FI.Res.HHnew.Thermal.SH.AdvElc.SC.AC.Elec</t>
  </si>
  <si>
    <t>Eff.ratio.FI.Res.HHnew.Thermal.SH.AdvElc.WH</t>
  </si>
  <si>
    <t>Eff.ratio.FI.Res.HHnew.Thermal.SH.AdvElc.WH.LPG.NoSolar.LPG</t>
  </si>
  <si>
    <t>Eff.ratio.FI.Res.HHnew.Thermal.SH.AdvElc.WH.LPG.Solar</t>
  </si>
  <si>
    <t>Eff.ratio.FI.Res.HHnew.Thermal.SH.AdvElc.WH.LPG.Solar.LPG</t>
  </si>
  <si>
    <t>Eff.ratio.FI.Res.HHnew.Thermal.SH.AdvElc.WH.LPG.Solar.Solar</t>
  </si>
  <si>
    <t>Eff.ratio.FI.Res.HHnew.Thermal.SH.AdvElc.WH.Elc.NoSolar.Elec</t>
  </si>
  <si>
    <t>Eff.ratio.FI.Res.HHnew.Thermal.SH.AdvElc.WH.Elc.Solar</t>
  </si>
  <si>
    <t>Eff.ratio.FI.Res.HHnew.Thermal.SH.AdvElc.WH.Elc.Solar.Elec</t>
  </si>
  <si>
    <t>Eff.ratio.FI.Res.HHnew.Thermal.SH.AdvElc.WH.Elc.Solar.Solar</t>
  </si>
  <si>
    <t>Eff.ratio.FI.Res.HHnew.Thermal.SH.AdvElc.CO</t>
  </si>
  <si>
    <t>Eff.ratio.FI.Res.HHnew.Thermal.SH.AdvElc.CO.LPG.LPG</t>
  </si>
  <si>
    <t>Eff.ratio.FI.Res.HHnew.Thermal.SH.AdvElc.CO.Elc.Elec</t>
  </si>
  <si>
    <t>Eff.ratio.FI.Res.HHnew.Thermal.SH.ConvElc</t>
  </si>
  <si>
    <t>Eff.ratio.FI.Res.HHnew.Thermal.SH.ConvElc.SH</t>
  </si>
  <si>
    <t>Eff.ratio.FI.Res.HHnew.Thermal.SH.ConvElc.SH.Elec</t>
  </si>
  <si>
    <t>Eff.ratio.FI.Res.HHnew.Thermal.SH.ConvElc.SC</t>
  </si>
  <si>
    <t>Eff.ratio.FI.Res.HHnew.Thermal.SH.ConvElc.SC.AC.Elec</t>
  </si>
  <si>
    <t>Eff.ratio.FI.Res.HHnew.Thermal.SH.ConvElc.WH</t>
  </si>
  <si>
    <t>Eff.ratio.FI.Res.HHnew.Thermal.SH.ConvElc.WH.LPG.NoSolar.LPG</t>
  </si>
  <si>
    <t>Eff.ratio.FI.Res.HHnew.Thermal.SH.ConvElc.WH.LPG.Solar</t>
  </si>
  <si>
    <t>Eff.ratio.FI.Res.HHnew.Thermal.SH.ConvElc.WH.LPG.Solar.LPG</t>
  </si>
  <si>
    <t>Eff.ratio.FI.Res.HHnew.Thermal.SH.ConvElc.WH.LPG.Solar.Solar</t>
  </si>
  <si>
    <t>Eff.ratio.FI.Res.HHnew.Thermal.SH.ConvElc.WH.Elc.NoSolar.Elec</t>
  </si>
  <si>
    <t>Eff.ratio.FI.Res.HHnew.Thermal.SH.ConvElc.WH.Elc.Solar</t>
  </si>
  <si>
    <t>Eff.ratio.FI.Res.HHnew.Thermal.SH.ConvElc.WH.Elc.Solar.Elec</t>
  </si>
  <si>
    <t>Eff.ratio.FI.Res.HHnew.Thermal.SH.ConvElc.WH.Elc.Solar.Solar</t>
  </si>
  <si>
    <t>Eff.ratio.FI.Res.HHnew.Thermal.SH.ConvElc.CO</t>
  </si>
  <si>
    <t>Eff.ratio.FI.Res.HHnew.Thermal.SH.ConvElc.CO.LPG.LPG</t>
  </si>
  <si>
    <t>Eff.ratio.FI.Res.HHnew.Thermal.SH.ConvElc.CO.Elc.Elec</t>
  </si>
  <si>
    <t>FI - CO2 emissions in new and renovated households (detailed structure)</t>
  </si>
  <si>
    <t>EMI.ktCO2.FI.Res.HHnew.Thermal.SH.Solids</t>
  </si>
  <si>
    <t>EMI.ktCO2.FI.Res.HHnew.Thermal.SH.Solids.SH</t>
  </si>
  <si>
    <t>EMI.ktCO2.FI.Res.HHnew.Thermal.SH.Solids.SH.Solids</t>
  </si>
  <si>
    <t>EMI.ktCO2.FI.Res.HHnew.Thermal.SH.Solids.SH.Elec</t>
  </si>
  <si>
    <t>EMI.ktCO2.FI.Res.HHnew.Thermal.SH.Solids.SC</t>
  </si>
  <si>
    <t>EMI.ktCO2.FI.Res.HHnew.Thermal.SH.Solids.SC.AC.Elec</t>
  </si>
  <si>
    <t>EMI.ktCO2.FI.Res.HHnew.Thermal.SH.Solids.WH</t>
  </si>
  <si>
    <t>EMI.ktCO2.FI.Res.HHnew.Thermal.SH.Solids.WH.Solids.NoSolar.Solids</t>
  </si>
  <si>
    <t>EMI.ktCO2.FI.Res.HHnew.Thermal.SH.Solids.WH.LPG.NoSolar.LPG</t>
  </si>
  <si>
    <t>EMI.ktCO2.FI.Res.HHnew.Thermal.SH.Solids.WH.LPG.Solar</t>
  </si>
  <si>
    <t>EMI.ktCO2.FI.Res.HHnew.Thermal.SH.Solids.WH.LPG.Solar.LPG</t>
  </si>
  <si>
    <t>EMI.ktCO2.FI.Res.HHnew.Thermal.SH.Solids.WH.LPG.Solar.Solar</t>
  </si>
  <si>
    <t>EMI.ktCO2.FI.Res.HHnew.Thermal.SH.Solids.WH.Elc.NoSolar.Elec</t>
  </si>
  <si>
    <t>EMI.ktCO2.FI.Res.HHnew.Thermal.SH.Solids.WH.Elc.Solar</t>
  </si>
  <si>
    <t>EMI.ktCO2.FI.Res.HHnew.Thermal.SH.Solids.WH.Elc.Solar.Elec</t>
  </si>
  <si>
    <t>EMI.ktCO2.FI.Res.HHnew.Thermal.SH.Solids.WH.Elc.Solar.Solar</t>
  </si>
  <si>
    <t>EMI.ktCO2.FI.Res.HHnew.Thermal.SH.Solids.CO</t>
  </si>
  <si>
    <t>EMI.ktCO2.FI.Res.HHnew.Thermal.SH.Solids.CO.Solids.Solids</t>
  </si>
  <si>
    <t>EMI.ktCO2.FI.Res.HHnew.Thermal.SH.Solids.CO.LPG.LPG</t>
  </si>
  <si>
    <t>EMI.ktCO2.FI.Res.HHnew.Thermal.SH.Solids.CO.Elc.Elec</t>
  </si>
  <si>
    <t>EMI.ktCO2.FI.Res.HHnew.Thermal.SH.LPG</t>
  </si>
  <si>
    <t>EMI.ktCO2.FI.Res.HHnew.Thermal.SH.LPG.SH</t>
  </si>
  <si>
    <t>EMI.ktCO2.FI.Res.HHnew.Thermal.SH.LPG.SH.LPG</t>
  </si>
  <si>
    <t>EMI.ktCO2.FI.Res.HHnew.Thermal.SH.LPG.SH.Elec</t>
  </si>
  <si>
    <t>EMI.ktCO2.FI.Res.HHnew.Thermal.SH.LPG.SC</t>
  </si>
  <si>
    <t>EMI.ktCO2.FI.Res.HHnew.Thermal.SH.LPG.SC.AC.Elec</t>
  </si>
  <si>
    <t>EMI.ktCO2.FI.Res.HHnew.Thermal.SH.LPG.WH</t>
  </si>
  <si>
    <t>EMI.ktCO2.FI.Res.HHnew.Thermal.SH.LPG.WH.LPG.NoSolar.LPG</t>
  </si>
  <si>
    <t>EMI.ktCO2.FI.Res.HHnew.Thermal.SH.LPG.WH.LPG.Solar</t>
  </si>
  <si>
    <t>EMI.ktCO2.FI.Res.HHnew.Thermal.SH.LPG.WH.LPG.Solar.LPG</t>
  </si>
  <si>
    <t>EMI.ktCO2.FI.Res.HHnew.Thermal.SH.LPG.WH.LPG.Solar.Solar</t>
  </si>
  <si>
    <t>EMI.ktCO2.FI.Res.HHnew.Thermal.SH.LPG.WH.Elc.NoSolar.Elec</t>
  </si>
  <si>
    <t>EMI.ktCO2.FI.Res.HHnew.Thermal.SH.LPG.WH.Elc.Solar</t>
  </si>
  <si>
    <t>EMI.ktCO2.FI.Res.HHnew.Thermal.SH.LPG.WH.Elc.Solar.Elec</t>
  </si>
  <si>
    <t>EMI.ktCO2.FI.Res.HHnew.Thermal.SH.LPG.WH.Elc.Solar.Solar</t>
  </si>
  <si>
    <t>EMI.ktCO2.FI.Res.HHnew.Thermal.SH.LPG.CO</t>
  </si>
  <si>
    <t>EMI.ktCO2.FI.Res.HHnew.Thermal.SH.LPG.CO.LPG.LPG</t>
  </si>
  <si>
    <t>EMI.ktCO2.FI.Res.HHnew.Thermal.SH.LPG.CO.Elc.Elec</t>
  </si>
  <si>
    <t>EMI.ktCO2.FI.Res.HHnew.Thermal.SH.Oil</t>
  </si>
  <si>
    <t>EMI.ktCO2.FI.Res.HHnew.Thermal.SH.Oil.SH</t>
  </si>
  <si>
    <t>EMI.ktCO2.FI.Res.HHnew.Thermal.SH.Oil.SH.Oil</t>
  </si>
  <si>
    <t>EMI.ktCO2.FI.Res.HHnew.Thermal.SH.Oil.SH.Elec</t>
  </si>
  <si>
    <t>EMI.ktCO2.FI.Res.HHnew.Thermal.SH.Oil.SC</t>
  </si>
  <si>
    <t>EMI.ktCO2.FI.Res.HHnew.Thermal.SH.Oil.SC.AC.Elec</t>
  </si>
  <si>
    <t>EMI.ktCO2.FI.Res.HHnew.Thermal.SH.Oil.WH</t>
  </si>
  <si>
    <t>EMI.ktCO2.FI.Res.HHnew.Thermal.SH.Oil.WH.Oil.NoSolar.Oil</t>
  </si>
  <si>
    <t>EMI.ktCO2.FI.Res.HHnew.Thermal.SH.Oil.WH.Oil.Solar</t>
  </si>
  <si>
    <t>EMI.ktCO2.FI.Res.HHnew.Thermal.SH.Oil.WH.Oil.Solar.Oil</t>
  </si>
  <si>
    <t>EMI.ktCO2.FI.Res.HHnew.Thermal.SH.Oil.WH.Oil.Solar.Solar</t>
  </si>
  <si>
    <t>EMI.ktCO2.FI.Res.HHnew.Thermal.SH.Oil.WH.Elc.NoSolar.Elec</t>
  </si>
  <si>
    <t>EMI.ktCO2.FI.Res.HHnew.Thermal.SH.Oil.WH.Elc.Solar</t>
  </si>
  <si>
    <t>EMI.ktCO2.FI.Res.HHnew.Thermal.SH.Oil.WH.Elc.Solar.Elec</t>
  </si>
  <si>
    <t>EMI.ktCO2.FI.Res.HHnew.Thermal.SH.Oil.WH.Elc.Solar.Solar</t>
  </si>
  <si>
    <t>EMI.ktCO2.FI.Res.HHnew.Thermal.SH.Oil.CO</t>
  </si>
  <si>
    <t>EMI.ktCO2.FI.Res.HHnew.Thermal.SH.Oil.CO.LPG.LPG</t>
  </si>
  <si>
    <t>EMI.ktCO2.FI.Res.HHnew.Thermal.SH.Oil.CO.Elc.Elec</t>
  </si>
  <si>
    <t>EMI.ktCO2.FI.Res.HHnew.Thermal.SH.Gas</t>
  </si>
  <si>
    <t>EMI.ktCO2.FI.Res.HHnew.Thermal.SH.Gas.SH</t>
  </si>
  <si>
    <t>EMI.ktCO2.FI.Res.HHnew.Thermal.SH.Gas.SH.Gas</t>
  </si>
  <si>
    <t>EMI.ktCO2.FI.Res.HHnew.Thermal.SH.Gas.SH.Elec</t>
  </si>
  <si>
    <t>EMI.ktCO2.FI.Res.HHnew.Thermal.SH.Gas.SC</t>
  </si>
  <si>
    <t>EMI.ktCO2.FI.Res.HHnew.Thermal.SH.Gas.SC.AC.Elec</t>
  </si>
  <si>
    <t>EMI.ktCO2.FI.Res.HHnew.Thermal.SH.Gas.WH</t>
  </si>
  <si>
    <t>EMI.ktCO2.FI.Res.HHnew.Thermal.SH.Gas.WH.Gas.NoSolar.Gas</t>
  </si>
  <si>
    <t>EMI.ktCO2.FI.Res.HHnew.Thermal.SH.Gas.WH.Gas.Solar</t>
  </si>
  <si>
    <t>EMI.ktCO2.FI.Res.HHnew.Thermal.SH.Gas.WH.Gas.Solar.Gas</t>
  </si>
  <si>
    <t>EMI.ktCO2.FI.Res.HHnew.Thermal.SH.Gas.WH.Gas.Solar.Solar</t>
  </si>
  <si>
    <t>EMI.ktCO2.FI.Res.HHnew.Thermal.SH.Gas.WH.Elc.NoSolar.Elec</t>
  </si>
  <si>
    <t>EMI.ktCO2.FI.Res.HHnew.Thermal.SH.Gas.WH.Elc.Solar</t>
  </si>
  <si>
    <t>EMI.ktCO2.FI.Res.HHnew.Thermal.SH.Gas.WH.Elc.Solar.Elec</t>
  </si>
  <si>
    <t>EMI.ktCO2.FI.Res.HHnew.Thermal.SH.Gas.WH.Elc.Solar.Solar</t>
  </si>
  <si>
    <t>EMI.ktCO2.FI.Res.HHnew.Thermal.SH.Gas.CO</t>
  </si>
  <si>
    <t>EMI.ktCO2.FI.Res.HHnew.Thermal.SH.Gas.CO.Gas.Gas</t>
  </si>
  <si>
    <t>EMI.ktCO2.FI.Res.HHnew.Thermal.SH.Gas.CO.Elc.Elec</t>
  </si>
  <si>
    <t>EMI.ktCO2.FI.Res.HHnew.Thermal.SH.Biomass</t>
  </si>
  <si>
    <t>EMI.ktCO2.FI.Res.HHnew.Thermal.SH.Biomass.SH</t>
  </si>
  <si>
    <t>EMI.ktCO2.FI.Res.HHnew.Thermal.SH.Biomass.SH.Biomass</t>
  </si>
  <si>
    <t>EMI.ktCO2.FI.Res.HHnew.Thermal.SH.Biomass.SH.Elec</t>
  </si>
  <si>
    <t>EMI.ktCO2.FI.Res.HHnew.Thermal.SH.Biomass.SC</t>
  </si>
  <si>
    <t>EMI.ktCO2.FI.Res.HHnew.Thermal.SH.Biomass.SC.AC.Elec</t>
  </si>
  <si>
    <t>EMI.ktCO2.FI.Res.HHnew.Thermal.SH.Biomass.WH</t>
  </si>
  <si>
    <t>EMI.ktCO2.FI.Res.HHnew.Thermal.SH.Biomass.WH.Biomass.NoSolar.Biomass</t>
  </si>
  <si>
    <t>EMI.ktCO2.FI.Res.HHnew.Thermal.SH.Biomass.WH.Biomass.Solar</t>
  </si>
  <si>
    <t>EMI.ktCO2.FI.Res.HHnew.Thermal.SH.Biomass.WH.Biomass.Solar.Biomass</t>
  </si>
  <si>
    <t>EMI.ktCO2.FI.Res.HHnew.Thermal.SH.Biomass.WH.Biomass.Solar.Solar</t>
  </si>
  <si>
    <t>EMI.ktCO2.FI.Res.HHnew.Thermal.SH.Biomass.WH.LPG.NoSolar.LPG</t>
  </si>
  <si>
    <t>EMI.ktCO2.FI.Res.HHnew.Thermal.SH.Biomass.WH.LPG.Solar</t>
  </si>
  <si>
    <t>EMI.ktCO2.FI.Res.HHnew.Thermal.SH.Biomass.WH.LPG.Solar.LPG</t>
  </si>
  <si>
    <t>EMI.ktCO2.FI.Res.HHnew.Thermal.SH.Biomass.WH.LPG.Solar.Solar</t>
  </si>
  <si>
    <t>EMI.ktCO2.FI.Res.HHnew.Thermal.SH.Biomass.WH.Elc.NoSolar.Elec</t>
  </si>
  <si>
    <t>EMI.ktCO2.FI.Res.HHnew.Thermal.SH.Biomass.WH.Elc.Solar</t>
  </si>
  <si>
    <t>EMI.ktCO2.FI.Res.HHnew.Thermal.SH.Biomass.WH.Elc.Solar.Elec</t>
  </si>
  <si>
    <t>EMI.ktCO2.FI.Res.HHnew.Thermal.SH.Biomass.WH.Elc.Solar.Solar</t>
  </si>
  <si>
    <t>EMI.ktCO2.FI.Res.HHnew.Thermal.SH.Biomass.CO</t>
  </si>
  <si>
    <t>EMI.ktCO2.FI.Res.HHnew.Thermal.SH.Biomass.CO.Biomass.Biomass</t>
  </si>
  <si>
    <t>EMI.ktCO2.FI.Res.HHnew.Thermal.SH.Biomass.CO.LPG.LPG</t>
  </si>
  <si>
    <t>EMI.ktCO2.FI.Res.HHnew.Thermal.SH.Biomass.CO.Elc.Elec</t>
  </si>
  <si>
    <t>EMI.ktCO2.FI.Res.HHnew.Thermal.SH.Geo</t>
  </si>
  <si>
    <t>EMI.ktCO2.FI.Res.HHnew.Thermal.SH.Geo.SH</t>
  </si>
  <si>
    <t>EMI.ktCO2.FI.Res.HHnew.Thermal.SH.Geo.SH.Geo</t>
  </si>
  <si>
    <t>EMI.ktCO2.FI.Res.HHnew.Thermal.SH.Geo.SH.Elec</t>
  </si>
  <si>
    <t>EMI.ktCO2.FI.Res.HHnew.Thermal.SH.Geo.SC</t>
  </si>
  <si>
    <t>EMI.ktCO2.FI.Res.HHnew.Thermal.SH.Geo.SC.AC.Elec</t>
  </si>
  <si>
    <t>EMI.ktCO2.FI.Res.HHnew.Thermal.SH.Geo.WH</t>
  </si>
  <si>
    <t>EMI.ktCO2.FI.Res.HHnew.Thermal.SH.Geo.WH.Geo.NoSolar.Geo</t>
  </si>
  <si>
    <t>EMI.ktCO2.FI.Res.HHnew.Thermal.SH.Geo.WH.Geo.Solar</t>
  </si>
  <si>
    <t>EMI.ktCO2.FI.Res.HHnew.Thermal.SH.Geo.WH.Geo.Solar.Geo</t>
  </si>
  <si>
    <t>EMI.ktCO2.FI.Res.HHnew.Thermal.SH.Geo.WH.Geo.Solar.Solar</t>
  </si>
  <si>
    <t>EMI.ktCO2.FI.Res.HHnew.Thermal.SH.Geo.WH.Elc.NoSolar.Elec</t>
  </si>
  <si>
    <t>EMI.ktCO2.FI.Res.HHnew.Thermal.SH.Geo.WH.Elc.Solar</t>
  </si>
  <si>
    <t>EMI.ktCO2.FI.Res.HHnew.Thermal.SH.Geo.WH.Elc.Solar.Elec</t>
  </si>
  <si>
    <t>EMI.ktCO2.FI.Res.HHnew.Thermal.SH.Geo.WH.Elc.Solar.Solar</t>
  </si>
  <si>
    <t>EMI.ktCO2.FI.Res.HHnew.Thermal.SH.Geo.CO</t>
  </si>
  <si>
    <t>EMI.ktCO2.FI.Res.HHnew.Thermal.SH.Geo.CO.LPG.LPG</t>
  </si>
  <si>
    <t>EMI.ktCO2.FI.Res.HHnew.Thermal.SH.Geo.CO.Elc.Elec</t>
  </si>
  <si>
    <t>EMI.ktCO2.FI.Res.HHnew.Thermal.SH.DistrHeat</t>
  </si>
  <si>
    <t>EMI.ktCO2.FI.Res.HHnew.Thermal.SH.DistrHeat.SH</t>
  </si>
  <si>
    <t>EMI.ktCO2.FI.Res.HHnew.Thermal.SH.DistrHeat.SH.Steam_Distr</t>
  </si>
  <si>
    <t>EMI.ktCO2.FI.Res.HHnew.Thermal.SH.DistrHeat.SH.Elec</t>
  </si>
  <si>
    <t>EMI.ktCO2.FI.Res.HHnew.Thermal.SH.DistrHeat.SC</t>
  </si>
  <si>
    <t>EMI.ktCO2.FI.Res.HHnew.Thermal.SH.DistrHeat.SC.AC.Elec</t>
  </si>
  <si>
    <t>EMI.ktCO2.FI.Res.HHnew.Thermal.SH.DistrHeat.WH</t>
  </si>
  <si>
    <t>EMI.ktCO2.FI.Res.HHnew.Thermal.SH.DistrHeat.WH.DistrHeat.NoSolar.Steam_Distr</t>
  </si>
  <si>
    <t>EMI.ktCO2.FI.Res.HHnew.Thermal.SH.DistrHeat.WH.DistrHeat.Solar</t>
  </si>
  <si>
    <t>EMI.ktCO2.FI.Res.HHnew.Thermal.SH.DistrHeat.WH.DistrHeat.Solar.Steam_Distr</t>
  </si>
  <si>
    <t>EMI.ktCO2.FI.Res.HHnew.Thermal.SH.DistrHeat.WH.DistrHeat.Solar.Solar</t>
  </si>
  <si>
    <t>EMI.ktCO2.FI.Res.HHnew.Thermal.SH.DistrHeat.WH.Elc.NoSolar.Elec</t>
  </si>
  <si>
    <t>EMI.ktCO2.FI.Res.HHnew.Thermal.SH.DistrHeat.WH.Elc.Solar</t>
  </si>
  <si>
    <t>EMI.ktCO2.FI.Res.HHnew.Thermal.SH.DistrHeat.WH.Elc.Solar.Elec</t>
  </si>
  <si>
    <t>EMI.ktCO2.FI.Res.HHnew.Thermal.SH.DistrHeat.WH.Elc.Solar.Solar</t>
  </si>
  <si>
    <t>EMI.ktCO2.FI.Res.HHnew.Thermal.SH.DistrHeat.CO</t>
  </si>
  <si>
    <t>EMI.ktCO2.FI.Res.HHnew.Thermal.SH.DistrHeat.CO.LPG.LPG</t>
  </si>
  <si>
    <t>EMI.ktCO2.FI.Res.HHnew.Thermal.SH.DistrHeat.CO.Elc.Elec</t>
  </si>
  <si>
    <t>EMI.ktCO2.FI.Res.HHnew.Thermal.SH.AdvElc</t>
  </si>
  <si>
    <t>EMI.ktCO2.FI.Res.HHnew.Thermal.SH.AdvElc.SH</t>
  </si>
  <si>
    <t>EMI.ktCO2.FI.Res.HHnew.Thermal.SH.AdvElc.SH.Elec</t>
  </si>
  <si>
    <t>EMI.ktCO2.FI.Res.HHnew.Thermal.SH.AdvElc.SC</t>
  </si>
  <si>
    <t>EMI.ktCO2.FI.Res.HHnew.Thermal.SH.AdvElc.SC.AC.Elec</t>
  </si>
  <si>
    <t>EMI.ktCO2.FI.Res.HHnew.Thermal.SH.AdvElc.WH</t>
  </si>
  <si>
    <t>EMI.ktCO2.FI.Res.HHnew.Thermal.SH.AdvElc.WH.LPG.NoSolar.LPG</t>
  </si>
  <si>
    <t>EMI.ktCO2.FI.Res.HHnew.Thermal.SH.AdvElc.WH.LPG.Solar</t>
  </si>
  <si>
    <t>EMI.ktCO2.FI.Res.HHnew.Thermal.SH.AdvElc.WH.LPG.Solar.LPG</t>
  </si>
  <si>
    <t>EMI.ktCO2.FI.Res.HHnew.Thermal.SH.AdvElc.WH.LPG.Solar.Solar</t>
  </si>
  <si>
    <t>EMI.ktCO2.FI.Res.HHnew.Thermal.SH.AdvElc.WH.Elc.NoSolar.Elec</t>
  </si>
  <si>
    <t>EMI.ktCO2.FI.Res.HHnew.Thermal.SH.AdvElc.WH.Elc.Solar</t>
  </si>
  <si>
    <t>EMI.ktCO2.FI.Res.HHnew.Thermal.SH.AdvElc.WH.Elc.Solar.Elec</t>
  </si>
  <si>
    <t>EMI.ktCO2.FI.Res.HHnew.Thermal.SH.AdvElc.WH.Elc.Solar.Solar</t>
  </si>
  <si>
    <t>EMI.ktCO2.FI.Res.HHnew.Thermal.SH.AdvElc.CO</t>
  </si>
  <si>
    <t>EMI.ktCO2.FI.Res.HHnew.Thermal.SH.AdvElc.CO.LPG.LPG</t>
  </si>
  <si>
    <t>EMI.ktCO2.FI.Res.HHnew.Thermal.SH.AdvElc.CO.Elc.Elec</t>
  </si>
  <si>
    <t>EMI.ktCO2.FI.Res.HHnew.Thermal.SH.ConvElc</t>
  </si>
  <si>
    <t>EMI.ktCO2.FI.Res.HHnew.Thermal.SH.ConvElc.SH</t>
  </si>
  <si>
    <t>EMI.ktCO2.FI.Res.HHnew.Thermal.SH.ConvElc.SH.Elec</t>
  </si>
  <si>
    <t>EMI.ktCO2.FI.Res.HHnew.Thermal.SH.ConvElc.SC</t>
  </si>
  <si>
    <t>EMI.ktCO2.FI.Res.HHnew.Thermal.SH.ConvElc.SC.AC.Elec</t>
  </si>
  <si>
    <t>EMI.ktCO2.FI.Res.HHnew.Thermal.SH.ConvElc.WH</t>
  </si>
  <si>
    <t>EMI.ktCO2.FI.Res.HHnew.Thermal.SH.ConvElc.WH.LPG.NoSolar.LPG</t>
  </si>
  <si>
    <t>EMI.ktCO2.FI.Res.HHnew.Thermal.SH.ConvElc.WH.LPG.Solar</t>
  </si>
  <si>
    <t>EMI.ktCO2.FI.Res.HHnew.Thermal.SH.ConvElc.WH.LPG.Solar.LPG</t>
  </si>
  <si>
    <t>EMI.ktCO2.FI.Res.HHnew.Thermal.SH.ConvElc.WH.LPG.Solar.Solar</t>
  </si>
  <si>
    <t>EMI.ktCO2.FI.Res.HHnew.Thermal.SH.ConvElc.WH.Elc.NoSolar.Elec</t>
  </si>
  <si>
    <t>EMI.ktCO2.FI.Res.HHnew.Thermal.SH.ConvElc.WH.Elc.Solar</t>
  </si>
  <si>
    <t>EMI.ktCO2.FI.Res.HHnew.Thermal.SH.ConvElc.WH.Elc.Solar.Elec</t>
  </si>
  <si>
    <t>EMI.ktCO2.FI.Res.HHnew.Thermal.SH.ConvElc.WH.Elc.Solar.Solar</t>
  </si>
  <si>
    <t>EMI.ktCO2.FI.Res.HHnew.Thermal.SH.ConvElc.CO</t>
  </si>
  <si>
    <t>EMI.ktCO2.FI.Res.HHnew.Thermal.SH.ConvElc.CO.LPG.LPG</t>
  </si>
  <si>
    <t>EMI.ktCO2.FI.Res.HHnew.Thermal.SH.ConvElc.CO.Elc.Elec</t>
  </si>
  <si>
    <t>FI - Final energy consumption of new and renovated households (detailed structure)</t>
  </si>
  <si>
    <t>FEC_per_household.kWh.FI.Res.HHnew.Thermal.SH.Solids</t>
  </si>
  <si>
    <t>FEC_per_household.kWh.FI.Res.HHnew.Thermal.SH.Solids.SH</t>
  </si>
  <si>
    <t>FEC_per_household.kWh.FI.Res.HHnew.Thermal.SH.Solids.SH.Solids</t>
  </si>
  <si>
    <t>FEC_per_household.kWh.FI.Res.HHnew.Thermal.SH.Solids.SH.Elec</t>
  </si>
  <si>
    <t>FEC_per_household.kWh.FI.Res.HHnew.Thermal.SH.Solids.SC</t>
  </si>
  <si>
    <t>FEC_per_household.kWh.FI.Res.HHnew.Thermal.SH.Solids.SC.AC.Elec</t>
  </si>
  <si>
    <t>FEC_per_household.kWh.FI.Res.HHnew.Thermal.SH.Solids.WH</t>
  </si>
  <si>
    <t>FEC_per_household.kWh.FI.Res.HHnew.Thermal.SH.Solids.WH.Solids.NoSolar.Solids</t>
  </si>
  <si>
    <t>FEC_per_household.kWh.FI.Res.HHnew.Thermal.SH.Solids.WH.LPG.NoSolar.LPG</t>
  </si>
  <si>
    <t>FEC_per_household.kWh.FI.Res.HHnew.Thermal.SH.Solids.WH.LPG.Solar</t>
  </si>
  <si>
    <t>FEC_per_household.kWh.FI.Res.HHnew.Thermal.SH.Solids.WH.LPG.Solar.LPG</t>
  </si>
  <si>
    <t>FEC_per_household.kWh.FI.Res.HHnew.Thermal.SH.Solids.WH.LPG.Solar.Solar</t>
  </si>
  <si>
    <t>FEC_per_household.kWh.FI.Res.HHnew.Thermal.SH.Solids.WH.Elc.NoSolar.Elec</t>
  </si>
  <si>
    <t>FEC_per_household.kWh.FI.Res.HHnew.Thermal.SH.Solids.WH.Elc.Solar</t>
  </si>
  <si>
    <t>FEC_per_household.kWh.FI.Res.HHnew.Thermal.SH.Solids.WH.Elc.Solar.Elec</t>
  </si>
  <si>
    <t>FEC_per_household.kWh.FI.Res.HHnew.Thermal.SH.Solids.WH.Elc.Solar.Solar</t>
  </si>
  <si>
    <t>FEC_per_household.kWh.FI.Res.HHnew.Thermal.SH.Solids.CO</t>
  </si>
  <si>
    <t>FEC_per_household.kWh.FI.Res.HHnew.Thermal.SH.Solids.CO.Solids.Solids</t>
  </si>
  <si>
    <t>FEC_per_household.kWh.FI.Res.HHnew.Thermal.SH.Solids.CO.LPG.LPG</t>
  </si>
  <si>
    <t>FEC_per_household.kWh.FI.Res.HHnew.Thermal.SH.Solids.CO.Elc.Elec</t>
  </si>
  <si>
    <t>FEC_per_household.kWh.FI.Res.HHnew.Thermal.SH.LPG</t>
  </si>
  <si>
    <t>FEC_per_household.kWh.FI.Res.HHnew.Thermal.SH.LPG.SH</t>
  </si>
  <si>
    <t>FEC_per_household.kWh.FI.Res.HHnew.Thermal.SH.LPG.SH.LPG</t>
  </si>
  <si>
    <t>FEC_per_household.kWh.FI.Res.HHnew.Thermal.SH.LPG.SH.Elec</t>
  </si>
  <si>
    <t>FEC_per_household.kWh.FI.Res.HHnew.Thermal.SH.LPG.SC</t>
  </si>
  <si>
    <t>FEC_per_household.kWh.FI.Res.HHnew.Thermal.SH.LPG.SC.AC.Elec</t>
  </si>
  <si>
    <t>FEC_per_household.kWh.FI.Res.HHnew.Thermal.SH.LPG.WH</t>
  </si>
  <si>
    <t>FEC_per_household.kWh.FI.Res.HHnew.Thermal.SH.LPG.WH.LPG.NoSolar.LPG</t>
  </si>
  <si>
    <t>FEC_per_household.kWh.FI.Res.HHnew.Thermal.SH.LPG.WH.LPG.Solar</t>
  </si>
  <si>
    <t>FEC_per_household.kWh.FI.Res.HHnew.Thermal.SH.LPG.WH.LPG.Solar.LPG</t>
  </si>
  <si>
    <t>FEC_per_household.kWh.FI.Res.HHnew.Thermal.SH.LPG.WH.LPG.Solar.Solar</t>
  </si>
  <si>
    <t>FEC_per_household.kWh.FI.Res.HHnew.Thermal.SH.LPG.WH.Elc.NoSolar.Elec</t>
  </si>
  <si>
    <t>FEC_per_household.kWh.FI.Res.HHnew.Thermal.SH.LPG.WH.Elc.Solar</t>
  </si>
  <si>
    <t>FEC_per_household.kWh.FI.Res.HHnew.Thermal.SH.LPG.WH.Elc.Solar.Elec</t>
  </si>
  <si>
    <t>FEC_per_household.kWh.FI.Res.HHnew.Thermal.SH.LPG.WH.Elc.Solar.Solar</t>
  </si>
  <si>
    <t>FEC_per_household.kWh.FI.Res.HHnew.Thermal.SH.LPG.CO</t>
  </si>
  <si>
    <t>FEC_per_household.kWh.FI.Res.HHnew.Thermal.SH.LPG.CO.LPG.LPG</t>
  </si>
  <si>
    <t>FEC_per_household.kWh.FI.Res.HHnew.Thermal.SH.LPG.CO.Elc.Elec</t>
  </si>
  <si>
    <t>FEC_per_household.kWh.FI.Res.HHnew.Thermal.SH.Oil</t>
  </si>
  <si>
    <t>FEC_per_household.kWh.FI.Res.HHnew.Thermal.SH.Oil.SH</t>
  </si>
  <si>
    <t>FEC_per_household.kWh.FI.Res.HHnew.Thermal.SH.Oil.SH.Oil</t>
  </si>
  <si>
    <t>FEC_per_household.kWh.FI.Res.HHnew.Thermal.SH.Oil.SH.Elec</t>
  </si>
  <si>
    <t>FEC_per_household.kWh.FI.Res.HHnew.Thermal.SH.Oil.SC</t>
  </si>
  <si>
    <t>FEC_per_household.kWh.FI.Res.HHnew.Thermal.SH.Oil.SC.AC.Elec</t>
  </si>
  <si>
    <t>FEC_per_household.kWh.FI.Res.HHnew.Thermal.SH.Oil.WH</t>
  </si>
  <si>
    <t>FEC_per_household.kWh.FI.Res.HHnew.Thermal.SH.Oil.WH.Oil.NoSolar.Oil</t>
  </si>
  <si>
    <t>FEC_per_household.kWh.FI.Res.HHnew.Thermal.SH.Oil.WH.Oil.Solar</t>
  </si>
  <si>
    <t>FEC_per_household.kWh.FI.Res.HHnew.Thermal.SH.Oil.WH.Oil.Solar.Oil</t>
  </si>
  <si>
    <t>FEC_per_household.kWh.FI.Res.HHnew.Thermal.SH.Oil.WH.Oil.Solar.Solar</t>
  </si>
  <si>
    <t>FEC_per_household.kWh.FI.Res.HHnew.Thermal.SH.Oil.WH.Elc.NoSolar.Elec</t>
  </si>
  <si>
    <t>FEC_per_household.kWh.FI.Res.HHnew.Thermal.SH.Oil.WH.Elc.Solar</t>
  </si>
  <si>
    <t>FEC_per_household.kWh.FI.Res.HHnew.Thermal.SH.Oil.WH.Elc.Solar.Elec</t>
  </si>
  <si>
    <t>FEC_per_household.kWh.FI.Res.HHnew.Thermal.SH.Oil.WH.Elc.Solar.Solar</t>
  </si>
  <si>
    <t>FEC_per_household.kWh.FI.Res.HHnew.Thermal.SH.Oil.CO</t>
  </si>
  <si>
    <t>FEC_per_household.kWh.FI.Res.HHnew.Thermal.SH.Oil.CO.LPG.LPG</t>
  </si>
  <si>
    <t>FEC_per_household.kWh.FI.Res.HHnew.Thermal.SH.Oil.CO.Elc.Elec</t>
  </si>
  <si>
    <t>FEC_per_household.kWh.FI.Res.HHnew.Thermal.SH.Gas</t>
  </si>
  <si>
    <t>FEC_per_household.kWh.FI.Res.HHnew.Thermal.SH.Gas.SH</t>
  </si>
  <si>
    <t>FEC_per_household.kWh.FI.Res.HHnew.Thermal.SH.Gas.SH.Gas</t>
  </si>
  <si>
    <t>FEC_per_household.kWh.FI.Res.HHnew.Thermal.SH.Gas.SH.Elec</t>
  </si>
  <si>
    <t>FEC_per_household.kWh.FI.Res.HHnew.Thermal.SH.Gas.SC</t>
  </si>
  <si>
    <t>FEC_per_household.kWh.FI.Res.HHnew.Thermal.SH.Gas.SC.AC.Elec</t>
  </si>
  <si>
    <t>FEC_per_household.kWh.FI.Res.HHnew.Thermal.SH.Gas.WH</t>
  </si>
  <si>
    <t>FEC_per_household.kWh.FI.Res.HHnew.Thermal.SH.Gas.WH.Gas.NoSolar.Gas</t>
  </si>
  <si>
    <t>FEC_per_household.kWh.FI.Res.HHnew.Thermal.SH.Gas.WH.Gas.Solar</t>
  </si>
  <si>
    <t>FEC_per_household.kWh.FI.Res.HHnew.Thermal.SH.Gas.WH.Gas.Solar.Gas</t>
  </si>
  <si>
    <t>FEC_per_household.kWh.FI.Res.HHnew.Thermal.SH.Gas.WH.Gas.Solar.Solar</t>
  </si>
  <si>
    <t>FEC_per_household.kWh.FI.Res.HHnew.Thermal.SH.Gas.WH.Elc.NoSolar.Elec</t>
  </si>
  <si>
    <t>FEC_per_household.kWh.FI.Res.HHnew.Thermal.SH.Gas.WH.Elc.Solar</t>
  </si>
  <si>
    <t>FEC_per_household.kWh.FI.Res.HHnew.Thermal.SH.Gas.WH.Elc.Solar.Elec</t>
  </si>
  <si>
    <t>FEC_per_household.kWh.FI.Res.HHnew.Thermal.SH.Gas.WH.Elc.Solar.Solar</t>
  </si>
  <si>
    <t>FEC_per_household.kWh.FI.Res.HHnew.Thermal.SH.Gas.CO</t>
  </si>
  <si>
    <t>FEC_per_household.kWh.FI.Res.HHnew.Thermal.SH.Gas.CO.Gas.Gas</t>
  </si>
  <si>
    <t>FEC_per_household.kWh.FI.Res.HHnew.Thermal.SH.Gas.CO.Elc.Elec</t>
  </si>
  <si>
    <t>FEC_per_household.kWh.FI.Res.HHnew.Thermal.SH.Biomass</t>
  </si>
  <si>
    <t>FEC_per_household.kWh.FI.Res.HHnew.Thermal.SH.Biomass.SH</t>
  </si>
  <si>
    <t>FEC_per_household.kWh.FI.Res.HHnew.Thermal.SH.Biomass.SH.Biomass</t>
  </si>
  <si>
    <t>FEC_per_household.kWh.FI.Res.HHnew.Thermal.SH.Biomass.SH.Elec</t>
  </si>
  <si>
    <t>FEC_per_household.kWh.FI.Res.HHnew.Thermal.SH.Biomass.SC</t>
  </si>
  <si>
    <t>FEC_per_household.kWh.FI.Res.HHnew.Thermal.SH.Biomass.SC.AC.Elec</t>
  </si>
  <si>
    <t>FEC_per_household.kWh.FI.Res.HHnew.Thermal.SH.Biomass.WH</t>
  </si>
  <si>
    <t>FEC_per_household.kWh.FI.Res.HHnew.Thermal.SH.Biomass.WH.Biomass.NoSolar.Biomass</t>
  </si>
  <si>
    <t>FEC_per_household.kWh.FI.Res.HHnew.Thermal.SH.Biomass.WH.Biomass.Solar</t>
  </si>
  <si>
    <t>FEC_per_household.kWh.FI.Res.HHnew.Thermal.SH.Biomass.WH.Biomass.Solar.Biomass</t>
  </si>
  <si>
    <t>FEC_per_household.kWh.FI.Res.HHnew.Thermal.SH.Biomass.WH.Biomass.Solar.Solar</t>
  </si>
  <si>
    <t>FEC_per_household.kWh.FI.Res.HHnew.Thermal.SH.Biomass.WH.LPG.NoSolar.LPG</t>
  </si>
  <si>
    <t>FEC_per_household.kWh.FI.Res.HHnew.Thermal.SH.Biomass.WH.LPG.Solar</t>
  </si>
  <si>
    <t>FEC_per_household.kWh.FI.Res.HHnew.Thermal.SH.Biomass.WH.LPG.Solar.LPG</t>
  </si>
  <si>
    <t>FEC_per_household.kWh.FI.Res.HHnew.Thermal.SH.Biomass.WH.LPG.Solar.Solar</t>
  </si>
  <si>
    <t>FEC_per_household.kWh.FI.Res.HHnew.Thermal.SH.Biomass.WH.Elc.NoSolar.Elec</t>
  </si>
  <si>
    <t>FEC_per_household.kWh.FI.Res.HHnew.Thermal.SH.Biomass.WH.Elc.Solar</t>
  </si>
  <si>
    <t>FEC_per_household.kWh.FI.Res.HHnew.Thermal.SH.Biomass.WH.Elc.Solar.Elec</t>
  </si>
  <si>
    <t>FEC_per_household.kWh.FI.Res.HHnew.Thermal.SH.Biomass.WH.Elc.Solar.Solar</t>
  </si>
  <si>
    <t>FEC_per_household.kWh.FI.Res.HHnew.Thermal.SH.Biomass.CO</t>
  </si>
  <si>
    <t>FEC_per_household.kWh.FI.Res.HHnew.Thermal.SH.Biomass.CO.Biomass.Biomass</t>
  </si>
  <si>
    <t>FEC_per_household.kWh.FI.Res.HHnew.Thermal.SH.Biomass.CO.LPG.LPG</t>
  </si>
  <si>
    <t>FEC_per_household.kWh.FI.Res.HHnew.Thermal.SH.Biomass.CO.Elc.Elec</t>
  </si>
  <si>
    <t>FEC_per_household.kWh.FI.Res.HHnew.Thermal.SH.Geo</t>
  </si>
  <si>
    <t>FEC_per_household.kWh.FI.Res.HHnew.Thermal.SH.Geo.SH</t>
  </si>
  <si>
    <t>FEC_per_household.kWh.FI.Res.HHnew.Thermal.SH.Geo.SH.Geo</t>
  </si>
  <si>
    <t>FEC_per_household.kWh.FI.Res.HHnew.Thermal.SH.Geo.SH.Elec</t>
  </si>
  <si>
    <t>FEC_per_household.kWh.FI.Res.HHnew.Thermal.SH.Geo.SC</t>
  </si>
  <si>
    <t>FEC_per_household.kWh.FI.Res.HHnew.Thermal.SH.Geo.SC.AC.Elec</t>
  </si>
  <si>
    <t>FEC_per_household.kWh.FI.Res.HHnew.Thermal.SH.Geo.WH</t>
  </si>
  <si>
    <t>FEC_per_household.kWh.FI.Res.HHnew.Thermal.SH.Geo.WH.Geo.NoSolar.Geo</t>
  </si>
  <si>
    <t>FEC_per_household.kWh.FI.Res.HHnew.Thermal.SH.Geo.WH.Geo.Solar</t>
  </si>
  <si>
    <t>FEC_per_household.kWh.FI.Res.HHnew.Thermal.SH.Geo.WH.Geo.Solar.Geo</t>
  </si>
  <si>
    <t>FEC_per_household.kWh.FI.Res.HHnew.Thermal.SH.Geo.WH.Geo.Solar.Solar</t>
  </si>
  <si>
    <t>FEC_per_household.kWh.FI.Res.HHnew.Thermal.SH.Geo.WH.Elc.NoSolar.Elec</t>
  </si>
  <si>
    <t>FEC_per_household.kWh.FI.Res.HHnew.Thermal.SH.Geo.WH.Elc.Solar</t>
  </si>
  <si>
    <t>FEC_per_household.kWh.FI.Res.HHnew.Thermal.SH.Geo.WH.Elc.Solar.Elec</t>
  </si>
  <si>
    <t>FEC_per_household.kWh.FI.Res.HHnew.Thermal.SH.Geo.WH.Elc.Solar.Solar</t>
  </si>
  <si>
    <t>FEC_per_household.kWh.FI.Res.HHnew.Thermal.SH.Geo.CO</t>
  </si>
  <si>
    <t>FEC_per_household.kWh.FI.Res.HHnew.Thermal.SH.Geo.CO.LPG.LPG</t>
  </si>
  <si>
    <t>FEC_per_household.kWh.FI.Res.HHnew.Thermal.SH.Geo.CO.Elc.Elec</t>
  </si>
  <si>
    <t>FEC_per_household.kWh.FI.Res.HHnew.Thermal.SH.DistrHeat</t>
  </si>
  <si>
    <t>FEC_per_household.kWh.FI.Res.HHnew.Thermal.SH.DistrHeat.SH</t>
  </si>
  <si>
    <t>FEC_per_household.kWh.FI.Res.HHnew.Thermal.SH.DistrHeat.SH.Steam_Distr</t>
  </si>
  <si>
    <t>FEC_per_household.kWh.FI.Res.HHnew.Thermal.SH.DistrHeat.SH.Elec</t>
  </si>
  <si>
    <t>FEC_per_household.kWh.FI.Res.HHnew.Thermal.SH.DistrHeat.SC</t>
  </si>
  <si>
    <t>FEC_per_household.kWh.FI.Res.HHnew.Thermal.SH.DistrHeat.SC.AC.Elec</t>
  </si>
  <si>
    <t>FEC_per_household.kWh.FI.Res.HHnew.Thermal.SH.DistrHeat.WH</t>
  </si>
  <si>
    <t>FEC_per_household.kWh.FI.Res.HHnew.Thermal.SH.DistrHeat.WH.DistrHeat.NoSolar.Steam_Distr</t>
  </si>
  <si>
    <t>FEC_per_household.kWh.FI.Res.HHnew.Thermal.SH.DistrHeat.WH.DistrHeat.Solar</t>
  </si>
  <si>
    <t>FEC_per_household.kWh.FI.Res.HHnew.Thermal.SH.DistrHeat.WH.DistrHeat.Solar.Steam_Distr</t>
  </si>
  <si>
    <t>FEC_per_household.kWh.FI.Res.HHnew.Thermal.SH.DistrHeat.WH.DistrHeat.Solar.Solar</t>
  </si>
  <si>
    <t>FEC_per_household.kWh.FI.Res.HHnew.Thermal.SH.DistrHeat.WH.Elc.NoSolar.Elec</t>
  </si>
  <si>
    <t>FEC_per_household.kWh.FI.Res.HHnew.Thermal.SH.DistrHeat.WH.Elc.Solar</t>
  </si>
  <si>
    <t>FEC_per_household.kWh.FI.Res.HHnew.Thermal.SH.DistrHeat.WH.Elc.Solar.Elec</t>
  </si>
  <si>
    <t>FEC_per_household.kWh.FI.Res.HHnew.Thermal.SH.DistrHeat.WH.Elc.Solar.Solar</t>
  </si>
  <si>
    <t>FEC_per_household.kWh.FI.Res.HHnew.Thermal.SH.DistrHeat.CO</t>
  </si>
  <si>
    <t>FEC_per_household.kWh.FI.Res.HHnew.Thermal.SH.DistrHeat.CO.LPG.LPG</t>
  </si>
  <si>
    <t>FEC_per_household.kWh.FI.Res.HHnew.Thermal.SH.DistrHeat.CO.Elc.Elec</t>
  </si>
  <si>
    <t>FEC_per_household.kWh.FI.Res.HHnew.Thermal.SH.AdvElc</t>
  </si>
  <si>
    <t>FEC_per_household.kWh.FI.Res.HHnew.Thermal.SH.AdvElc.SH</t>
  </si>
  <si>
    <t>FEC_per_household.kWh.FI.Res.HHnew.Thermal.SH.AdvElc.SH.Elec</t>
  </si>
  <si>
    <t>FEC_per_household.kWh.FI.Res.HHnew.Thermal.SH.AdvElc.SC</t>
  </si>
  <si>
    <t>FEC_per_household.kWh.FI.Res.HHnew.Thermal.SH.AdvElc.SC.AC.Elec</t>
  </si>
  <si>
    <t>FEC_per_household.kWh.FI.Res.HHnew.Thermal.SH.AdvElc.WH</t>
  </si>
  <si>
    <t>FEC_per_household.kWh.FI.Res.HHnew.Thermal.SH.AdvElc.WH.LPG.NoSolar.LPG</t>
  </si>
  <si>
    <t>FEC_per_household.kWh.FI.Res.HHnew.Thermal.SH.AdvElc.WH.LPG.Solar</t>
  </si>
  <si>
    <t>FEC_per_household.kWh.FI.Res.HHnew.Thermal.SH.AdvElc.WH.LPG.Solar.LPG</t>
  </si>
  <si>
    <t>FEC_per_household.kWh.FI.Res.HHnew.Thermal.SH.AdvElc.WH.LPG.Solar.Solar</t>
  </si>
  <si>
    <t>FEC_per_household.kWh.FI.Res.HHnew.Thermal.SH.AdvElc.WH.Elc.NoSolar.Elec</t>
  </si>
  <si>
    <t>FEC_per_household.kWh.FI.Res.HHnew.Thermal.SH.AdvElc.WH.Elc.Solar</t>
  </si>
  <si>
    <t>FEC_per_household.kWh.FI.Res.HHnew.Thermal.SH.AdvElc.WH.Elc.Solar.Elec</t>
  </si>
  <si>
    <t>FEC_per_household.kWh.FI.Res.HHnew.Thermal.SH.AdvElc.WH.Elc.Solar.Solar</t>
  </si>
  <si>
    <t>FEC_per_household.kWh.FI.Res.HHnew.Thermal.SH.AdvElc.CO</t>
  </si>
  <si>
    <t>FEC_per_household.kWh.FI.Res.HHnew.Thermal.SH.AdvElc.CO.LPG.LPG</t>
  </si>
  <si>
    <t>FEC_per_household.kWh.FI.Res.HHnew.Thermal.SH.AdvElc.CO.Elc.Elec</t>
  </si>
  <si>
    <t>FEC_per_household.kWh.FI.Res.HHnew.Thermal.SH.ConvElc</t>
  </si>
  <si>
    <t>FEC_per_household.kWh.FI.Res.HHnew.Thermal.SH.ConvElc.SH</t>
  </si>
  <si>
    <t>FEC_per_household.kWh.FI.Res.HHnew.Thermal.SH.ConvElc.SH.Elec</t>
  </si>
  <si>
    <t>FEC_per_household.kWh.FI.Res.HHnew.Thermal.SH.ConvElc.SC</t>
  </si>
  <si>
    <t>FEC_per_household.kWh.FI.Res.HHnew.Thermal.SH.ConvElc.SC.AC.Elec</t>
  </si>
  <si>
    <t>FEC_per_household.kWh.FI.Res.HHnew.Thermal.SH.ConvElc.WH</t>
  </si>
  <si>
    <t>FEC_per_household.kWh.FI.Res.HHnew.Thermal.SH.ConvElc.WH.LPG.NoSolar.LPG</t>
  </si>
  <si>
    <t>FEC_per_household.kWh.FI.Res.HHnew.Thermal.SH.ConvElc.WH.LPG.Solar</t>
  </si>
  <si>
    <t>FEC_per_household.kWh.FI.Res.HHnew.Thermal.SH.ConvElc.WH.LPG.Solar.LPG</t>
  </si>
  <si>
    <t>FEC_per_household.kWh.FI.Res.HHnew.Thermal.SH.ConvElc.WH.LPG.Solar.Solar</t>
  </si>
  <si>
    <t>FEC_per_household.kWh.FI.Res.HHnew.Thermal.SH.ConvElc.WH.Elc.NoSolar.Elec</t>
  </si>
  <si>
    <t>FEC_per_household.kWh.FI.Res.HHnew.Thermal.SH.ConvElc.WH.Elc.Solar</t>
  </si>
  <si>
    <t>FEC_per_household.kWh.FI.Res.HHnew.Thermal.SH.ConvElc.WH.Elc.Solar.Elec</t>
  </si>
  <si>
    <t>FEC_per_household.kWh.FI.Res.HHnew.Thermal.SH.ConvElc.WH.Elc.Solar.Solar</t>
  </si>
  <si>
    <t>FEC_per_household.kWh.FI.Res.HHnew.Thermal.SH.ConvElc.CO</t>
  </si>
  <si>
    <t>FEC_per_household.kWh.FI.Res.HHnew.Thermal.SH.ConvElc.CO.LPG.LPG</t>
  </si>
  <si>
    <t>FEC_per_household.kWh.FI.Res.HHnew.Thermal.SH.ConvElc.CO.Elc.Elec</t>
  </si>
  <si>
    <t>FI - Thermal energy service of new and renovated households (detailed structure)</t>
  </si>
  <si>
    <t>TES_per_household.kWh.FI.Res.HHnew.Thermal.SH.Solids</t>
  </si>
  <si>
    <t>TES_per_household.kWh.FI.Res.HHnew.Thermal.SH.Solids.SH</t>
  </si>
  <si>
    <t>TES_per_household.kWh.FI.Res.HHnew.Thermal.SH.Solids.SH.Solids</t>
  </si>
  <si>
    <t>TES_per_household.kWh.FI.Res.HHnew.Thermal.SH.Solids.SH.Elec</t>
  </si>
  <si>
    <t>TES_per_household.kWh.FI.Res.HHnew.Thermal.SH.Solids.SC</t>
  </si>
  <si>
    <t>TES_per_household.kWh.FI.Res.HHnew.Thermal.SH.Solids.SC.AC.Elec</t>
  </si>
  <si>
    <t>TES_per_household.kWh.FI.Res.HHnew.Thermal.SH.Solids.WH</t>
  </si>
  <si>
    <t>TES_per_household.kWh.FI.Res.HHnew.Thermal.SH.Solids.WH.Solids.NoSolar.Solids</t>
  </si>
  <si>
    <t>TES_per_household.kWh.FI.Res.HHnew.Thermal.SH.Solids.WH.LPG.NoSolar.LPG</t>
  </si>
  <si>
    <t>TES_per_household.kWh.FI.Res.HHnew.Thermal.SH.Solids.WH.LPG.Solar</t>
  </si>
  <si>
    <t>TES_per_household.kWh.FI.Res.HHnew.Thermal.SH.Solids.WH.LPG.Solar.LPG</t>
  </si>
  <si>
    <t>TES_per_household.kWh.FI.Res.HHnew.Thermal.SH.Solids.WH.LPG.Solar.Solar</t>
  </si>
  <si>
    <t>TES_per_household.kWh.FI.Res.HHnew.Thermal.SH.Solids.WH.Elc.NoSolar.Elec</t>
  </si>
  <si>
    <t>TES_per_household.kWh.FI.Res.HHnew.Thermal.SH.Solids.WH.Elc.Solar</t>
  </si>
  <si>
    <t>TES_per_household.kWh.FI.Res.HHnew.Thermal.SH.Solids.WH.Elc.Solar.Elec</t>
  </si>
  <si>
    <t>TES_per_household.kWh.FI.Res.HHnew.Thermal.SH.Solids.WH.Elc.Solar.Solar</t>
  </si>
  <si>
    <t>TES_per_household.kWh.FI.Res.HHnew.Thermal.SH.Solids.CO</t>
  </si>
  <si>
    <t>TES_per_household.kWh.FI.Res.HHnew.Thermal.SH.Solids.CO.Solids.Solids</t>
  </si>
  <si>
    <t>TES_per_household.kWh.FI.Res.HHnew.Thermal.SH.Solids.CO.LPG.LPG</t>
  </si>
  <si>
    <t>TES_per_household.kWh.FI.Res.HHnew.Thermal.SH.Solids.CO.Elc.Elec</t>
  </si>
  <si>
    <t>TES_per_household.kWh.FI.Res.HHnew.Thermal.SH.LPG</t>
  </si>
  <si>
    <t>TES_per_household.kWh.FI.Res.HHnew.Thermal.SH.LPG.SH</t>
  </si>
  <si>
    <t>TES_per_household.kWh.FI.Res.HHnew.Thermal.SH.LPG.SH.LPG</t>
  </si>
  <si>
    <t>TES_per_household.kWh.FI.Res.HHnew.Thermal.SH.LPG.SH.Elec</t>
  </si>
  <si>
    <t>TES_per_household.kWh.FI.Res.HHnew.Thermal.SH.LPG.SC</t>
  </si>
  <si>
    <t>TES_per_household.kWh.FI.Res.HHnew.Thermal.SH.LPG.SC.AC.Elec</t>
  </si>
  <si>
    <t>TES_per_household.kWh.FI.Res.HHnew.Thermal.SH.LPG.WH</t>
  </si>
  <si>
    <t>TES_per_household.kWh.FI.Res.HHnew.Thermal.SH.LPG.WH.LPG.NoSolar.LPG</t>
  </si>
  <si>
    <t>TES_per_household.kWh.FI.Res.HHnew.Thermal.SH.LPG.WH.LPG.Solar</t>
  </si>
  <si>
    <t>TES_per_household.kWh.FI.Res.HHnew.Thermal.SH.LPG.WH.LPG.Solar.LPG</t>
  </si>
  <si>
    <t>TES_per_household.kWh.FI.Res.HHnew.Thermal.SH.LPG.WH.LPG.Solar.Solar</t>
  </si>
  <si>
    <t>TES_per_household.kWh.FI.Res.HHnew.Thermal.SH.LPG.WH.Elc.NoSolar.Elec</t>
  </si>
  <si>
    <t>TES_per_household.kWh.FI.Res.HHnew.Thermal.SH.LPG.WH.Elc.Solar</t>
  </si>
  <si>
    <t>TES_per_household.kWh.FI.Res.HHnew.Thermal.SH.LPG.WH.Elc.Solar.Elec</t>
  </si>
  <si>
    <t>TES_per_household.kWh.FI.Res.HHnew.Thermal.SH.LPG.WH.Elc.Solar.Solar</t>
  </si>
  <si>
    <t>TES_per_household.kWh.FI.Res.HHnew.Thermal.SH.LPG.CO</t>
  </si>
  <si>
    <t>TES_per_household.kWh.FI.Res.HHnew.Thermal.SH.LPG.CO.LPG.LPG</t>
  </si>
  <si>
    <t>TES_per_household.kWh.FI.Res.HHnew.Thermal.SH.LPG.CO.Elc.Elec</t>
  </si>
  <si>
    <t>TES_per_household.kWh.FI.Res.HHnew.Thermal.SH.Oil</t>
  </si>
  <si>
    <t>TES_per_household.kWh.FI.Res.HHnew.Thermal.SH.Oil.SH</t>
  </si>
  <si>
    <t>TES_per_household.kWh.FI.Res.HHnew.Thermal.SH.Oil.SH.Oil</t>
  </si>
  <si>
    <t>TES_per_household.kWh.FI.Res.HHnew.Thermal.SH.Oil.SH.Elec</t>
  </si>
  <si>
    <t>TES_per_household.kWh.FI.Res.HHnew.Thermal.SH.Oil.SC</t>
  </si>
  <si>
    <t>TES_per_household.kWh.FI.Res.HHnew.Thermal.SH.Oil.SC.AC.Elec</t>
  </si>
  <si>
    <t>TES_per_household.kWh.FI.Res.HHnew.Thermal.SH.Oil.WH</t>
  </si>
  <si>
    <t>TES_per_household.kWh.FI.Res.HHnew.Thermal.SH.Oil.WH.Oil.NoSolar.Oil</t>
  </si>
  <si>
    <t>TES_per_household.kWh.FI.Res.HHnew.Thermal.SH.Oil.WH.Oil.Solar</t>
  </si>
  <si>
    <t>TES_per_household.kWh.FI.Res.HHnew.Thermal.SH.Oil.WH.Oil.Solar.Oil</t>
  </si>
  <si>
    <t>TES_per_household.kWh.FI.Res.HHnew.Thermal.SH.Oil.WH.Oil.Solar.Solar</t>
  </si>
  <si>
    <t>TES_per_household.kWh.FI.Res.HHnew.Thermal.SH.Oil.WH.Elc.NoSolar.Elec</t>
  </si>
  <si>
    <t>TES_per_household.kWh.FI.Res.HHnew.Thermal.SH.Oil.WH.Elc.Solar</t>
  </si>
  <si>
    <t>TES_per_household.kWh.FI.Res.HHnew.Thermal.SH.Oil.WH.Elc.Solar.Elec</t>
  </si>
  <si>
    <t>TES_per_household.kWh.FI.Res.HHnew.Thermal.SH.Oil.WH.Elc.Solar.Solar</t>
  </si>
  <si>
    <t>TES_per_household.kWh.FI.Res.HHnew.Thermal.SH.Oil.CO</t>
  </si>
  <si>
    <t>TES_per_household.kWh.FI.Res.HHnew.Thermal.SH.Oil.CO.LPG.LPG</t>
  </si>
  <si>
    <t>TES_per_household.kWh.FI.Res.HHnew.Thermal.SH.Oil.CO.Elc.Elec</t>
  </si>
  <si>
    <t>TES_per_household.kWh.FI.Res.HHnew.Thermal.SH.Gas</t>
  </si>
  <si>
    <t>TES_per_household.kWh.FI.Res.HHnew.Thermal.SH.Gas.SH</t>
  </si>
  <si>
    <t>TES_per_household.kWh.FI.Res.HHnew.Thermal.SH.Gas.SH.Gas</t>
  </si>
  <si>
    <t>TES_per_household.kWh.FI.Res.HHnew.Thermal.SH.Gas.SH.Elec</t>
  </si>
  <si>
    <t>TES_per_household.kWh.FI.Res.HHnew.Thermal.SH.Gas.SC</t>
  </si>
  <si>
    <t>TES_per_household.kWh.FI.Res.HHnew.Thermal.SH.Gas.SC.AC.Elec</t>
  </si>
  <si>
    <t>TES_per_household.kWh.FI.Res.HHnew.Thermal.SH.Gas.WH</t>
  </si>
  <si>
    <t>TES_per_household.kWh.FI.Res.HHnew.Thermal.SH.Gas.WH.Gas.NoSolar.Gas</t>
  </si>
  <si>
    <t>TES_per_household.kWh.FI.Res.HHnew.Thermal.SH.Gas.WH.Gas.Solar</t>
  </si>
  <si>
    <t>TES_per_household.kWh.FI.Res.HHnew.Thermal.SH.Gas.WH.Gas.Solar.Gas</t>
  </si>
  <si>
    <t>TES_per_household.kWh.FI.Res.HHnew.Thermal.SH.Gas.WH.Gas.Solar.Solar</t>
  </si>
  <si>
    <t>TES_per_household.kWh.FI.Res.HHnew.Thermal.SH.Gas.WH.Elc.NoSolar.Elec</t>
  </si>
  <si>
    <t>TES_per_household.kWh.FI.Res.HHnew.Thermal.SH.Gas.WH.Elc.Solar</t>
  </si>
  <si>
    <t>TES_per_household.kWh.FI.Res.HHnew.Thermal.SH.Gas.WH.Elc.Solar.Elec</t>
  </si>
  <si>
    <t>TES_per_household.kWh.FI.Res.HHnew.Thermal.SH.Gas.WH.Elc.Solar.Solar</t>
  </si>
  <si>
    <t>TES_per_household.kWh.FI.Res.HHnew.Thermal.SH.Gas.CO</t>
  </si>
  <si>
    <t>TES_per_household.kWh.FI.Res.HHnew.Thermal.SH.Gas.CO.Gas.Gas</t>
  </si>
  <si>
    <t>TES_per_household.kWh.FI.Res.HHnew.Thermal.SH.Gas.CO.Elc.Elec</t>
  </si>
  <si>
    <t>TES_per_household.kWh.FI.Res.HHnew.Thermal.SH.Biomass</t>
  </si>
  <si>
    <t>TES_per_household.kWh.FI.Res.HHnew.Thermal.SH.Biomass.SH</t>
  </si>
  <si>
    <t>TES_per_household.kWh.FI.Res.HHnew.Thermal.SH.Biomass.SH.Biomass</t>
  </si>
  <si>
    <t>TES_per_household.kWh.FI.Res.HHnew.Thermal.SH.Biomass.SH.Elec</t>
  </si>
  <si>
    <t>TES_per_household.kWh.FI.Res.HHnew.Thermal.SH.Biomass.SC</t>
  </si>
  <si>
    <t>TES_per_household.kWh.FI.Res.HHnew.Thermal.SH.Biomass.SC.AC.Elec</t>
  </si>
  <si>
    <t>TES_per_household.kWh.FI.Res.HHnew.Thermal.SH.Biomass.WH</t>
  </si>
  <si>
    <t>TES_per_household.kWh.FI.Res.HHnew.Thermal.SH.Biomass.WH.Biomass.NoSolar.Biomass</t>
  </si>
  <si>
    <t>TES_per_household.kWh.FI.Res.HHnew.Thermal.SH.Biomass.WH.Biomass.Solar</t>
  </si>
  <si>
    <t>TES_per_household.kWh.FI.Res.HHnew.Thermal.SH.Biomass.WH.Biomass.Solar.Biomass</t>
  </si>
  <si>
    <t>TES_per_household.kWh.FI.Res.HHnew.Thermal.SH.Biomass.WH.Biomass.Solar.Solar</t>
  </si>
  <si>
    <t>TES_per_household.kWh.FI.Res.HHnew.Thermal.SH.Biomass.WH.LPG.NoSolar.LPG</t>
  </si>
  <si>
    <t>TES_per_household.kWh.FI.Res.HHnew.Thermal.SH.Biomass.WH.LPG.Solar</t>
  </si>
  <si>
    <t>TES_per_household.kWh.FI.Res.HHnew.Thermal.SH.Biomass.WH.LPG.Solar.LPG</t>
  </si>
  <si>
    <t>TES_per_household.kWh.FI.Res.HHnew.Thermal.SH.Biomass.WH.LPG.Solar.Solar</t>
  </si>
  <si>
    <t>TES_per_household.kWh.FI.Res.HHnew.Thermal.SH.Biomass.WH.Elc.NoSolar.Elec</t>
  </si>
  <si>
    <t>TES_per_household.kWh.FI.Res.HHnew.Thermal.SH.Biomass.WH.Elc.Solar</t>
  </si>
  <si>
    <t>TES_per_household.kWh.FI.Res.HHnew.Thermal.SH.Biomass.WH.Elc.Solar.Elec</t>
  </si>
  <si>
    <t>TES_per_household.kWh.FI.Res.HHnew.Thermal.SH.Biomass.WH.Elc.Solar.Solar</t>
  </si>
  <si>
    <t>TES_per_household.kWh.FI.Res.HHnew.Thermal.SH.Biomass.CO</t>
  </si>
  <si>
    <t>TES_per_household.kWh.FI.Res.HHnew.Thermal.SH.Biomass.CO.Biomass.Biomass</t>
  </si>
  <si>
    <t>TES_per_household.kWh.FI.Res.HHnew.Thermal.SH.Biomass.CO.LPG.LPG</t>
  </si>
  <si>
    <t>TES_per_household.kWh.FI.Res.HHnew.Thermal.SH.Biomass.CO.Elc.Elec</t>
  </si>
  <si>
    <t>TES_per_household.kWh.FI.Res.HHnew.Thermal.SH.Geo</t>
  </si>
  <si>
    <t>TES_per_household.kWh.FI.Res.HHnew.Thermal.SH.Geo.SH</t>
  </si>
  <si>
    <t>TES_per_household.kWh.FI.Res.HHnew.Thermal.SH.Geo.SH.Geo</t>
  </si>
  <si>
    <t>TES_per_household.kWh.FI.Res.HHnew.Thermal.SH.Geo.SH.Elec</t>
  </si>
  <si>
    <t>TES_per_household.kWh.FI.Res.HHnew.Thermal.SH.Geo.SC</t>
  </si>
  <si>
    <t>TES_per_household.kWh.FI.Res.HHnew.Thermal.SH.Geo.SC.AC.Elec</t>
  </si>
  <si>
    <t>TES_per_household.kWh.FI.Res.HHnew.Thermal.SH.Geo.WH</t>
  </si>
  <si>
    <t>TES_per_household.kWh.FI.Res.HHnew.Thermal.SH.Geo.WH.Geo.NoSolar.Geo</t>
  </si>
  <si>
    <t>TES_per_household.kWh.FI.Res.HHnew.Thermal.SH.Geo.WH.Geo.Solar</t>
  </si>
  <si>
    <t>TES_per_household.kWh.FI.Res.HHnew.Thermal.SH.Geo.WH.Geo.Solar.Geo</t>
  </si>
  <si>
    <t>TES_per_household.kWh.FI.Res.HHnew.Thermal.SH.Geo.WH.Geo.Solar.Solar</t>
  </si>
  <si>
    <t>TES_per_household.kWh.FI.Res.HHnew.Thermal.SH.Geo.WH.Elc.NoSolar.Elec</t>
  </si>
  <si>
    <t>TES_per_household.kWh.FI.Res.HHnew.Thermal.SH.Geo.WH.Elc.Solar</t>
  </si>
  <si>
    <t>TES_per_household.kWh.FI.Res.HHnew.Thermal.SH.Geo.WH.Elc.Solar.Elec</t>
  </si>
  <si>
    <t>TES_per_household.kWh.FI.Res.HHnew.Thermal.SH.Geo.WH.Elc.Solar.Solar</t>
  </si>
  <si>
    <t>TES_per_household.kWh.FI.Res.HHnew.Thermal.SH.Geo.CO</t>
  </si>
  <si>
    <t>TES_per_household.kWh.FI.Res.HHnew.Thermal.SH.Geo.CO.LPG.LPG</t>
  </si>
  <si>
    <t>TES_per_household.kWh.FI.Res.HHnew.Thermal.SH.Geo.CO.Elc.Elec</t>
  </si>
  <si>
    <t>TES_per_household.kWh.FI.Res.HHnew.Thermal.SH.DistrHeat</t>
  </si>
  <si>
    <t>TES_per_household.kWh.FI.Res.HHnew.Thermal.SH.DistrHeat.SH</t>
  </si>
  <si>
    <t>TES_per_household.kWh.FI.Res.HHnew.Thermal.SH.DistrHeat.SH.Steam_Distr</t>
  </si>
  <si>
    <t>TES_per_household.kWh.FI.Res.HHnew.Thermal.SH.DistrHeat.SH.Elec</t>
  </si>
  <si>
    <t>TES_per_household.kWh.FI.Res.HHnew.Thermal.SH.DistrHeat.SC</t>
  </si>
  <si>
    <t>TES_per_household.kWh.FI.Res.HHnew.Thermal.SH.DistrHeat.SC.AC.Elec</t>
  </si>
  <si>
    <t>TES_per_household.kWh.FI.Res.HHnew.Thermal.SH.DistrHeat.WH</t>
  </si>
  <si>
    <t>TES_per_household.kWh.FI.Res.HHnew.Thermal.SH.DistrHeat.WH.DistrHeat.NoSolar.Steam_Distr</t>
  </si>
  <si>
    <t>TES_per_household.kWh.FI.Res.HHnew.Thermal.SH.DistrHeat.WH.DistrHeat.Solar</t>
  </si>
  <si>
    <t>TES_per_household.kWh.FI.Res.HHnew.Thermal.SH.DistrHeat.WH.DistrHeat.Solar.Steam_Distr</t>
  </si>
  <si>
    <t>TES_per_household.kWh.FI.Res.HHnew.Thermal.SH.DistrHeat.WH.DistrHeat.Solar.Solar</t>
  </si>
  <si>
    <t>TES_per_household.kWh.FI.Res.HHnew.Thermal.SH.DistrHeat.WH.Elc.NoSolar.Elec</t>
  </si>
  <si>
    <t>TES_per_household.kWh.FI.Res.HHnew.Thermal.SH.DistrHeat.WH.Elc.Solar</t>
  </si>
  <si>
    <t>TES_per_household.kWh.FI.Res.HHnew.Thermal.SH.DistrHeat.WH.Elc.Solar.Elec</t>
  </si>
  <si>
    <t>TES_per_household.kWh.FI.Res.HHnew.Thermal.SH.DistrHeat.WH.Elc.Solar.Solar</t>
  </si>
  <si>
    <t>TES_per_household.kWh.FI.Res.HHnew.Thermal.SH.DistrHeat.CO</t>
  </si>
  <si>
    <t>TES_per_household.kWh.FI.Res.HHnew.Thermal.SH.DistrHeat.CO.LPG.LPG</t>
  </si>
  <si>
    <t>TES_per_household.kWh.FI.Res.HHnew.Thermal.SH.DistrHeat.CO.Elc.Elec</t>
  </si>
  <si>
    <t>TES_per_household.kWh.FI.Res.HHnew.Thermal.SH.AdvElc</t>
  </si>
  <si>
    <t>TES_per_household.kWh.FI.Res.HHnew.Thermal.SH.AdvElc.SH</t>
  </si>
  <si>
    <t>TES_per_household.kWh.FI.Res.HHnew.Thermal.SH.AdvElc.SH.Elec</t>
  </si>
  <si>
    <t>TES_per_household.kWh.FI.Res.HHnew.Thermal.SH.AdvElc.SC</t>
  </si>
  <si>
    <t>TES_per_household.kWh.FI.Res.HHnew.Thermal.SH.AdvElc.SC.AC.Elec</t>
  </si>
  <si>
    <t>TES_per_household.kWh.FI.Res.HHnew.Thermal.SH.AdvElc.WH</t>
  </si>
  <si>
    <t>TES_per_household.kWh.FI.Res.HHnew.Thermal.SH.AdvElc.WH.LPG.NoSolar.LPG</t>
  </si>
  <si>
    <t>TES_per_household.kWh.FI.Res.HHnew.Thermal.SH.AdvElc.WH.LPG.Solar</t>
  </si>
  <si>
    <t>TES_per_household.kWh.FI.Res.HHnew.Thermal.SH.AdvElc.WH.LPG.Solar.LPG</t>
  </si>
  <si>
    <t>TES_per_household.kWh.FI.Res.HHnew.Thermal.SH.AdvElc.WH.LPG.Solar.Solar</t>
  </si>
  <si>
    <t>TES_per_household.kWh.FI.Res.HHnew.Thermal.SH.AdvElc.WH.Elc.NoSolar.Elec</t>
  </si>
  <si>
    <t>TES_per_household.kWh.FI.Res.HHnew.Thermal.SH.AdvElc.WH.Elc.Solar</t>
  </si>
  <si>
    <t>TES_per_household.kWh.FI.Res.HHnew.Thermal.SH.AdvElc.WH.Elc.Solar.Elec</t>
  </si>
  <si>
    <t>TES_per_household.kWh.FI.Res.HHnew.Thermal.SH.AdvElc.WH.Elc.Solar.Solar</t>
  </si>
  <si>
    <t>TES_per_household.kWh.FI.Res.HHnew.Thermal.SH.AdvElc.CO</t>
  </si>
  <si>
    <t>TES_per_household.kWh.FI.Res.HHnew.Thermal.SH.AdvElc.CO.LPG.LPG</t>
  </si>
  <si>
    <t>TES_per_household.kWh.FI.Res.HHnew.Thermal.SH.AdvElc.CO.Elc.Elec</t>
  </si>
  <si>
    <t>TES_per_household.kWh.FI.Res.HHnew.Thermal.SH.ConvElc</t>
  </si>
  <si>
    <t>TES_per_household.kWh.FI.Res.HHnew.Thermal.SH.ConvElc.SH</t>
  </si>
  <si>
    <t>TES_per_household.kWh.FI.Res.HHnew.Thermal.SH.ConvElc.SH.Elec</t>
  </si>
  <si>
    <t>TES_per_household.kWh.FI.Res.HHnew.Thermal.SH.ConvElc.SC</t>
  </si>
  <si>
    <t>TES_per_household.kWh.FI.Res.HHnew.Thermal.SH.ConvElc.SC.AC.Elec</t>
  </si>
  <si>
    <t>TES_per_household.kWh.FI.Res.HHnew.Thermal.SH.ConvElc.WH</t>
  </si>
  <si>
    <t>TES_per_household.kWh.FI.Res.HHnew.Thermal.SH.ConvElc.WH.LPG.NoSolar.LPG</t>
  </si>
  <si>
    <t>TES_per_household.kWh.FI.Res.HHnew.Thermal.SH.ConvElc.WH.LPG.Solar</t>
  </si>
  <si>
    <t>TES_per_household.kWh.FI.Res.HHnew.Thermal.SH.ConvElc.WH.LPG.Solar.LPG</t>
  </si>
  <si>
    <t>TES_per_household.kWh.FI.Res.HHnew.Thermal.SH.ConvElc.WH.LPG.Solar.Solar</t>
  </si>
  <si>
    <t>TES_per_household.kWh.FI.Res.HHnew.Thermal.SH.ConvElc.WH.Elc.NoSolar.Elec</t>
  </si>
  <si>
    <t>TES_per_household.kWh.FI.Res.HHnew.Thermal.SH.ConvElc.WH.Elc.Solar</t>
  </si>
  <si>
    <t>TES_per_household.kWh.FI.Res.HHnew.Thermal.SH.ConvElc.WH.Elc.Solar.Elec</t>
  </si>
  <si>
    <t>TES_per_household.kWh.FI.Res.HHnew.Thermal.SH.ConvElc.WH.Elc.Solar.Solar</t>
  </si>
  <si>
    <t>TES_per_household.kWh.FI.Res.HHnew.Thermal.SH.ConvElc.CO</t>
  </si>
  <si>
    <t>TES_per_household.kWh.FI.Res.HHnew.Thermal.SH.ConvElc.CO.LPG.LPG</t>
  </si>
  <si>
    <t>TES_per_household.kWh.FI.Res.HHnew.Thermal.SH.ConvElc.CO.Elc.Elec</t>
  </si>
  <si>
    <t>EMI_per_household.kgCO2.FI.Res.HHnew.Thermal.SH.Solids</t>
  </si>
  <si>
    <t>EMI_per_household.kgCO2.FI.Res.HHnew.Thermal.SH.Solids.SH</t>
  </si>
  <si>
    <t>EMI_per_household.kgCO2.FI.Res.HHnew.Thermal.SH.Solids.SH.Solids</t>
  </si>
  <si>
    <t>EMI_per_household.kgCO2.FI.Res.HHnew.Thermal.SH.Solids.SH.Elec</t>
  </si>
  <si>
    <t>EMI_per_household.kgCO2.FI.Res.HHnew.Thermal.SH.Solids.SC</t>
  </si>
  <si>
    <t>EMI_per_household.kgCO2.FI.Res.HHnew.Thermal.SH.Solids.SC.AC.Elec</t>
  </si>
  <si>
    <t>EMI_per_household.kgCO2.FI.Res.HHnew.Thermal.SH.Solids.WH</t>
  </si>
  <si>
    <t>EMI_per_household.kgCO2.FI.Res.HHnew.Thermal.SH.Solids.WH.Solids.NoSolar.Solids</t>
  </si>
  <si>
    <t>EMI_per_household.kgCO2.FI.Res.HHnew.Thermal.SH.Solids.WH.LPG.NoSolar.LPG</t>
  </si>
  <si>
    <t>EMI_per_household.kgCO2.FI.Res.HHnew.Thermal.SH.Solids.WH.LPG.Solar</t>
  </si>
  <si>
    <t>EMI_per_household.kgCO2.FI.Res.HHnew.Thermal.SH.Solids.WH.LPG.Solar.LPG</t>
  </si>
  <si>
    <t>EMI_per_household.kgCO2.FI.Res.HHnew.Thermal.SH.Solids.WH.LPG.Solar.Solar</t>
  </si>
  <si>
    <t>EMI_per_household.kgCO2.FI.Res.HHnew.Thermal.SH.Solids.WH.Elc.NoSolar.Elec</t>
  </si>
  <si>
    <t>EMI_per_household.kgCO2.FI.Res.HHnew.Thermal.SH.Solids.WH.Elc.Solar</t>
  </si>
  <si>
    <t>EMI_per_household.kgCO2.FI.Res.HHnew.Thermal.SH.Solids.WH.Elc.Solar.Elec</t>
  </si>
  <si>
    <t>EMI_per_household.kgCO2.FI.Res.HHnew.Thermal.SH.Solids.WH.Elc.Solar.Solar</t>
  </si>
  <si>
    <t>EMI_per_household.kgCO2.FI.Res.HHnew.Thermal.SH.Solids.CO</t>
  </si>
  <si>
    <t>EMI_per_household.kgCO2.FI.Res.HHnew.Thermal.SH.Solids.CO.Solids.Solids</t>
  </si>
  <si>
    <t>EMI_per_household.kgCO2.FI.Res.HHnew.Thermal.SH.Solids.CO.LPG.LPG</t>
  </si>
  <si>
    <t>EMI_per_household.kgCO2.FI.Res.HHnew.Thermal.SH.Solids.CO.Elc.Elec</t>
  </si>
  <si>
    <t>EMI_per_household.kgCO2.FI.Res.HHnew.Thermal.SH.LPG</t>
  </si>
  <si>
    <t>EMI_per_household.kgCO2.FI.Res.HHnew.Thermal.SH.LPG.SH</t>
  </si>
  <si>
    <t>EMI_per_household.kgCO2.FI.Res.HHnew.Thermal.SH.LPG.SH.LPG</t>
  </si>
  <si>
    <t>EMI_per_household.kgCO2.FI.Res.HHnew.Thermal.SH.LPG.SH.Elec</t>
  </si>
  <si>
    <t>EMI_per_household.kgCO2.FI.Res.HHnew.Thermal.SH.LPG.SC</t>
  </si>
  <si>
    <t>EMI_per_household.kgCO2.FI.Res.HHnew.Thermal.SH.LPG.SC.AC.Elec</t>
  </si>
  <si>
    <t>EMI_per_household.kgCO2.FI.Res.HHnew.Thermal.SH.LPG.WH</t>
  </si>
  <si>
    <t>EMI_per_household.kgCO2.FI.Res.HHnew.Thermal.SH.LPG.WH.LPG.NoSolar.LPG</t>
  </si>
  <si>
    <t>EMI_per_household.kgCO2.FI.Res.HHnew.Thermal.SH.LPG.WH.LPG.Solar</t>
  </si>
  <si>
    <t>EMI_per_household.kgCO2.FI.Res.HHnew.Thermal.SH.LPG.WH.LPG.Solar.LPG</t>
  </si>
  <si>
    <t>EMI_per_household.kgCO2.FI.Res.HHnew.Thermal.SH.LPG.WH.LPG.Solar.Solar</t>
  </si>
  <si>
    <t>EMI_per_household.kgCO2.FI.Res.HHnew.Thermal.SH.LPG.WH.Elc.NoSolar.Elec</t>
  </si>
  <si>
    <t>EMI_per_household.kgCO2.FI.Res.HHnew.Thermal.SH.LPG.WH.Elc.Solar</t>
  </si>
  <si>
    <t>EMI_per_household.kgCO2.FI.Res.HHnew.Thermal.SH.LPG.WH.Elc.Solar.Elec</t>
  </si>
  <si>
    <t>EMI_per_household.kgCO2.FI.Res.HHnew.Thermal.SH.LPG.WH.Elc.Solar.Solar</t>
  </si>
  <si>
    <t>EMI_per_household.kgCO2.FI.Res.HHnew.Thermal.SH.LPG.CO</t>
  </si>
  <si>
    <t>EMI_per_household.kgCO2.FI.Res.HHnew.Thermal.SH.LPG.CO.LPG.LPG</t>
  </si>
  <si>
    <t>EMI_per_household.kgCO2.FI.Res.HHnew.Thermal.SH.LPG.CO.Elc.Elec</t>
  </si>
  <si>
    <t>EMI_per_household.kgCO2.FI.Res.HHnew.Thermal.SH.Oil</t>
  </si>
  <si>
    <t>EMI_per_household.kgCO2.FI.Res.HHnew.Thermal.SH.Oil.SH</t>
  </si>
  <si>
    <t>EMI_per_household.kgCO2.FI.Res.HHnew.Thermal.SH.Oil.SH.Oil</t>
  </si>
  <si>
    <t>EMI_per_household.kgCO2.FI.Res.HHnew.Thermal.SH.Oil.SH.Elec</t>
  </si>
  <si>
    <t>EMI_per_household.kgCO2.FI.Res.HHnew.Thermal.SH.Oil.SC</t>
  </si>
  <si>
    <t>EMI_per_household.kgCO2.FI.Res.HHnew.Thermal.SH.Oil.SC.AC.Elec</t>
  </si>
  <si>
    <t>EMI_per_household.kgCO2.FI.Res.HHnew.Thermal.SH.Oil.WH</t>
  </si>
  <si>
    <t>EMI_per_household.kgCO2.FI.Res.HHnew.Thermal.SH.Oil.WH.Oil.NoSolar.Oil</t>
  </si>
  <si>
    <t>EMI_per_household.kgCO2.FI.Res.HHnew.Thermal.SH.Oil.WH.Oil.Solar</t>
  </si>
  <si>
    <t>EMI_per_household.kgCO2.FI.Res.HHnew.Thermal.SH.Oil.WH.Oil.Solar.Oil</t>
  </si>
  <si>
    <t>EMI_per_household.kgCO2.FI.Res.HHnew.Thermal.SH.Oil.WH.Oil.Solar.Solar</t>
  </si>
  <si>
    <t>EMI_per_household.kgCO2.FI.Res.HHnew.Thermal.SH.Oil.WH.Elc.NoSolar.Elec</t>
  </si>
  <si>
    <t>EMI_per_household.kgCO2.FI.Res.HHnew.Thermal.SH.Oil.WH.Elc.Solar</t>
  </si>
  <si>
    <t>EMI_per_household.kgCO2.FI.Res.HHnew.Thermal.SH.Oil.WH.Elc.Solar.Elec</t>
  </si>
  <si>
    <t>EMI_per_household.kgCO2.FI.Res.HHnew.Thermal.SH.Oil.WH.Elc.Solar.Solar</t>
  </si>
  <si>
    <t>EMI_per_household.kgCO2.FI.Res.HHnew.Thermal.SH.Oil.CO</t>
  </si>
  <si>
    <t>EMI_per_household.kgCO2.FI.Res.HHnew.Thermal.SH.Oil.CO.LPG.LPG</t>
  </si>
  <si>
    <t>EMI_per_household.kgCO2.FI.Res.HHnew.Thermal.SH.Oil.CO.Elc.Elec</t>
  </si>
  <si>
    <t>EMI_per_household.kgCO2.FI.Res.HHnew.Thermal.SH.Gas</t>
  </si>
  <si>
    <t>EMI_per_household.kgCO2.FI.Res.HHnew.Thermal.SH.Gas.SH</t>
  </si>
  <si>
    <t>EMI_per_household.kgCO2.FI.Res.HHnew.Thermal.SH.Gas.SH.Gas</t>
  </si>
  <si>
    <t>EMI_per_household.kgCO2.FI.Res.HHnew.Thermal.SH.Gas.SH.Elec</t>
  </si>
  <si>
    <t>EMI_per_household.kgCO2.FI.Res.HHnew.Thermal.SH.Gas.SC</t>
  </si>
  <si>
    <t>EMI_per_household.kgCO2.FI.Res.HHnew.Thermal.SH.Gas.SC.AC.Elec</t>
  </si>
  <si>
    <t>EMI_per_household.kgCO2.FI.Res.HHnew.Thermal.SH.Gas.WH</t>
  </si>
  <si>
    <t>EMI_per_household.kgCO2.FI.Res.HHnew.Thermal.SH.Gas.WH.Gas.NoSolar.Gas</t>
  </si>
  <si>
    <t>EMI_per_household.kgCO2.FI.Res.HHnew.Thermal.SH.Gas.WH.Gas.Solar</t>
  </si>
  <si>
    <t>EMI_per_household.kgCO2.FI.Res.HHnew.Thermal.SH.Gas.WH.Gas.Solar.Gas</t>
  </si>
  <si>
    <t>EMI_per_household.kgCO2.FI.Res.HHnew.Thermal.SH.Gas.WH.Gas.Solar.Solar</t>
  </si>
  <si>
    <t>EMI_per_household.kgCO2.FI.Res.HHnew.Thermal.SH.Gas.WH.Elc.NoSolar.Elec</t>
  </si>
  <si>
    <t>EMI_per_household.kgCO2.FI.Res.HHnew.Thermal.SH.Gas.WH.Elc.Solar</t>
  </si>
  <si>
    <t>EMI_per_household.kgCO2.FI.Res.HHnew.Thermal.SH.Gas.WH.Elc.Solar.Elec</t>
  </si>
  <si>
    <t>EMI_per_household.kgCO2.FI.Res.HHnew.Thermal.SH.Gas.WH.Elc.Solar.Solar</t>
  </si>
  <si>
    <t>EMI_per_household.kgCO2.FI.Res.HHnew.Thermal.SH.Gas.CO</t>
  </si>
  <si>
    <t>EMI_per_household.kgCO2.FI.Res.HHnew.Thermal.SH.Gas.CO.Gas.Gas</t>
  </si>
  <si>
    <t>EMI_per_household.kgCO2.FI.Res.HHnew.Thermal.SH.Gas.CO.Elc.Elec</t>
  </si>
  <si>
    <t>EMI_per_household.kgCO2.FI.Res.HHnew.Thermal.SH.Biomass</t>
  </si>
  <si>
    <t>EMI_per_household.kgCO2.FI.Res.HHnew.Thermal.SH.Biomass.SH</t>
  </si>
  <si>
    <t>EMI_per_household.kgCO2.FI.Res.HHnew.Thermal.SH.Biomass.SH.Biomass</t>
  </si>
  <si>
    <t>EMI_per_household.kgCO2.FI.Res.HHnew.Thermal.SH.Biomass.SH.Elec</t>
  </si>
  <si>
    <t>EMI_per_household.kgCO2.FI.Res.HHnew.Thermal.SH.Biomass.SC</t>
  </si>
  <si>
    <t>EMI_per_household.kgCO2.FI.Res.HHnew.Thermal.SH.Biomass.SC.AC.Elec</t>
  </si>
  <si>
    <t>EMI_per_household.kgCO2.FI.Res.HHnew.Thermal.SH.Biomass.WH</t>
  </si>
  <si>
    <t>EMI_per_household.kgCO2.FI.Res.HHnew.Thermal.SH.Biomass.WH.Biomass.NoSolar.Biomass</t>
  </si>
  <si>
    <t>EMI_per_household.kgCO2.FI.Res.HHnew.Thermal.SH.Biomass.WH.Biomass.Solar</t>
  </si>
  <si>
    <t>EMI_per_household.kgCO2.FI.Res.HHnew.Thermal.SH.Biomass.WH.Biomass.Solar.Biomass</t>
  </si>
  <si>
    <t>EMI_per_household.kgCO2.FI.Res.HHnew.Thermal.SH.Biomass.WH.Biomass.Solar.Solar</t>
  </si>
  <si>
    <t>EMI_per_household.kgCO2.FI.Res.HHnew.Thermal.SH.Biomass.WH.LPG.NoSolar.LPG</t>
  </si>
  <si>
    <t>EMI_per_household.kgCO2.FI.Res.HHnew.Thermal.SH.Biomass.WH.LPG.Solar</t>
  </si>
  <si>
    <t>EMI_per_household.kgCO2.FI.Res.HHnew.Thermal.SH.Biomass.WH.LPG.Solar.LPG</t>
  </si>
  <si>
    <t>EMI_per_household.kgCO2.FI.Res.HHnew.Thermal.SH.Biomass.WH.LPG.Solar.Solar</t>
  </si>
  <si>
    <t>EMI_per_household.kgCO2.FI.Res.HHnew.Thermal.SH.Biomass.WH.Elc.NoSolar.Elec</t>
  </si>
  <si>
    <t>EMI_per_household.kgCO2.FI.Res.HHnew.Thermal.SH.Biomass.WH.Elc.Solar</t>
  </si>
  <si>
    <t>EMI_per_household.kgCO2.FI.Res.HHnew.Thermal.SH.Biomass.WH.Elc.Solar.Elec</t>
  </si>
  <si>
    <t>EMI_per_household.kgCO2.FI.Res.HHnew.Thermal.SH.Biomass.WH.Elc.Solar.Solar</t>
  </si>
  <si>
    <t>EMI_per_household.kgCO2.FI.Res.HHnew.Thermal.SH.Biomass.CO</t>
  </si>
  <si>
    <t>EMI_per_household.kgCO2.FI.Res.HHnew.Thermal.SH.Biomass.CO.Biomass.Biomass</t>
  </si>
  <si>
    <t>EMI_per_household.kgCO2.FI.Res.HHnew.Thermal.SH.Biomass.CO.LPG.LPG</t>
  </si>
  <si>
    <t>EMI_per_household.kgCO2.FI.Res.HHnew.Thermal.SH.Biomass.CO.Elc.Elec</t>
  </si>
  <si>
    <t>EMI_per_household.kgCO2.FI.Res.HHnew.Thermal.SH.Geo</t>
  </si>
  <si>
    <t>EMI_per_household.kgCO2.FI.Res.HHnew.Thermal.SH.Geo.SH</t>
  </si>
  <si>
    <t>EMI_per_household.kgCO2.FI.Res.HHnew.Thermal.SH.Geo.SH.Geo</t>
  </si>
  <si>
    <t>EMI_per_household.kgCO2.FI.Res.HHnew.Thermal.SH.Geo.SH.Elec</t>
  </si>
  <si>
    <t>EMI_per_household.kgCO2.FI.Res.HHnew.Thermal.SH.Geo.SC</t>
  </si>
  <si>
    <t>EMI_per_household.kgCO2.FI.Res.HHnew.Thermal.SH.Geo.SC.AC.Elec</t>
  </si>
  <si>
    <t>EMI_per_household.kgCO2.FI.Res.HHnew.Thermal.SH.Geo.WH</t>
  </si>
  <si>
    <t>EMI_per_household.kgCO2.FI.Res.HHnew.Thermal.SH.Geo.WH.Geo.NoSolar.Geo</t>
  </si>
  <si>
    <t>EMI_per_household.kgCO2.FI.Res.HHnew.Thermal.SH.Geo.WH.Geo.Solar</t>
  </si>
  <si>
    <t>EMI_per_household.kgCO2.FI.Res.HHnew.Thermal.SH.Geo.WH.Geo.Solar.Geo</t>
  </si>
  <si>
    <t>EMI_per_household.kgCO2.FI.Res.HHnew.Thermal.SH.Geo.WH.Geo.Solar.Solar</t>
  </si>
  <si>
    <t>EMI_per_household.kgCO2.FI.Res.HHnew.Thermal.SH.Geo.WH.Elc.NoSolar.Elec</t>
  </si>
  <si>
    <t>EMI_per_household.kgCO2.FI.Res.HHnew.Thermal.SH.Geo.WH.Elc.Solar</t>
  </si>
  <si>
    <t>EMI_per_household.kgCO2.FI.Res.HHnew.Thermal.SH.Geo.WH.Elc.Solar.Elec</t>
  </si>
  <si>
    <t>EMI_per_household.kgCO2.FI.Res.HHnew.Thermal.SH.Geo.WH.Elc.Solar.Solar</t>
  </si>
  <si>
    <t>EMI_per_household.kgCO2.FI.Res.HHnew.Thermal.SH.Geo.CO</t>
  </si>
  <si>
    <t>EMI_per_household.kgCO2.FI.Res.HHnew.Thermal.SH.Geo.CO.LPG.LPG</t>
  </si>
  <si>
    <t>EMI_per_household.kgCO2.FI.Res.HHnew.Thermal.SH.Geo.CO.Elc.Elec</t>
  </si>
  <si>
    <t>EMI_per_household.kgCO2.FI.Res.HHnew.Thermal.SH.DistrHeat</t>
  </si>
  <si>
    <t>EMI_per_household.kgCO2.FI.Res.HHnew.Thermal.SH.DistrHeat.SH</t>
  </si>
  <si>
    <t>EMI_per_household.kgCO2.FI.Res.HHnew.Thermal.SH.DistrHeat.SH.Steam_Distr</t>
  </si>
  <si>
    <t>EMI_per_household.kgCO2.FI.Res.HHnew.Thermal.SH.DistrHeat.SH.Elec</t>
  </si>
  <si>
    <t>EMI_per_household.kgCO2.FI.Res.HHnew.Thermal.SH.DistrHeat.SC</t>
  </si>
  <si>
    <t>EMI_per_household.kgCO2.FI.Res.HHnew.Thermal.SH.DistrHeat.SC.AC.Elec</t>
  </si>
  <si>
    <t>EMI_per_household.kgCO2.FI.Res.HHnew.Thermal.SH.DistrHeat.WH</t>
  </si>
  <si>
    <t>EMI_per_household.kgCO2.FI.Res.HHnew.Thermal.SH.DistrHeat.WH.DistrHeat.NoSolar.Steam_Distr</t>
  </si>
  <si>
    <t>EMI_per_household.kgCO2.FI.Res.HHnew.Thermal.SH.DistrHeat.WH.DistrHeat.Solar</t>
  </si>
  <si>
    <t>EMI_per_household.kgCO2.FI.Res.HHnew.Thermal.SH.DistrHeat.WH.DistrHeat.Solar.Steam_Distr</t>
  </si>
  <si>
    <t>EMI_per_household.kgCO2.FI.Res.HHnew.Thermal.SH.DistrHeat.WH.DistrHeat.Solar.Solar</t>
  </si>
  <si>
    <t>EMI_per_household.kgCO2.FI.Res.HHnew.Thermal.SH.DistrHeat.WH.Elc.NoSolar.Elec</t>
  </si>
  <si>
    <t>EMI_per_household.kgCO2.FI.Res.HHnew.Thermal.SH.DistrHeat.WH.Elc.Solar</t>
  </si>
  <si>
    <t>EMI_per_household.kgCO2.FI.Res.HHnew.Thermal.SH.DistrHeat.WH.Elc.Solar.Elec</t>
  </si>
  <si>
    <t>EMI_per_household.kgCO2.FI.Res.HHnew.Thermal.SH.DistrHeat.WH.Elc.Solar.Solar</t>
  </si>
  <si>
    <t>EMI_per_household.kgCO2.FI.Res.HHnew.Thermal.SH.DistrHeat.CO</t>
  </si>
  <si>
    <t>EMI_per_household.kgCO2.FI.Res.HHnew.Thermal.SH.DistrHeat.CO.LPG.LPG</t>
  </si>
  <si>
    <t>EMI_per_household.kgCO2.FI.Res.HHnew.Thermal.SH.DistrHeat.CO.Elc.Elec</t>
  </si>
  <si>
    <t>EMI_per_household.kgCO2.FI.Res.HHnew.Thermal.SH.AdvElc</t>
  </si>
  <si>
    <t>EMI_per_household.kgCO2.FI.Res.HHnew.Thermal.SH.AdvElc.SH</t>
  </si>
  <si>
    <t>EMI_per_household.kgCO2.FI.Res.HHnew.Thermal.SH.AdvElc.SH.Elec</t>
  </si>
  <si>
    <t>EMI_per_household.kgCO2.FI.Res.HHnew.Thermal.SH.AdvElc.SC</t>
  </si>
  <si>
    <t>EMI_per_household.kgCO2.FI.Res.HHnew.Thermal.SH.AdvElc.SC.AC.Elec</t>
  </si>
  <si>
    <t>EMI_per_household.kgCO2.FI.Res.HHnew.Thermal.SH.AdvElc.WH</t>
  </si>
  <si>
    <t>EMI_per_household.kgCO2.FI.Res.HHnew.Thermal.SH.AdvElc.WH.LPG.NoSolar.LPG</t>
  </si>
  <si>
    <t>EMI_per_household.kgCO2.FI.Res.HHnew.Thermal.SH.AdvElc.WH.LPG.Solar</t>
  </si>
  <si>
    <t>EMI_per_household.kgCO2.FI.Res.HHnew.Thermal.SH.AdvElc.WH.LPG.Solar.LPG</t>
  </si>
  <si>
    <t>EMI_per_household.kgCO2.FI.Res.HHnew.Thermal.SH.AdvElc.WH.LPG.Solar.Solar</t>
  </si>
  <si>
    <t>EMI_per_household.kgCO2.FI.Res.HHnew.Thermal.SH.AdvElc.WH.Elc.NoSolar.Elec</t>
  </si>
  <si>
    <t>EMI_per_household.kgCO2.FI.Res.HHnew.Thermal.SH.AdvElc.WH.Elc.Solar</t>
  </si>
  <si>
    <t>EMI_per_household.kgCO2.FI.Res.HHnew.Thermal.SH.AdvElc.WH.Elc.Solar.Elec</t>
  </si>
  <si>
    <t>EMI_per_household.kgCO2.FI.Res.HHnew.Thermal.SH.AdvElc.WH.Elc.Solar.Solar</t>
  </si>
  <si>
    <t>EMI_per_household.kgCO2.FI.Res.HHnew.Thermal.SH.AdvElc.CO</t>
  </si>
  <si>
    <t>EMI_per_household.kgCO2.FI.Res.HHnew.Thermal.SH.AdvElc.CO.LPG.LPG</t>
  </si>
  <si>
    <t>EMI_per_household.kgCO2.FI.Res.HHnew.Thermal.SH.AdvElc.CO.Elc.Elec</t>
  </si>
  <si>
    <t>EMI_per_household.kgCO2.FI.Res.HHnew.Thermal.SH.ConvElc</t>
  </si>
  <si>
    <t>EMI_per_household.kgCO2.FI.Res.HHnew.Thermal.SH.ConvElc.SH</t>
  </si>
  <si>
    <t>EMI_per_household.kgCO2.FI.Res.HHnew.Thermal.SH.ConvElc.SH.Elec</t>
  </si>
  <si>
    <t>EMI_per_household.kgCO2.FI.Res.HHnew.Thermal.SH.ConvElc.SC</t>
  </si>
  <si>
    <t>EMI_per_household.kgCO2.FI.Res.HHnew.Thermal.SH.ConvElc.SC.AC.Elec</t>
  </si>
  <si>
    <t>EMI_per_household.kgCO2.FI.Res.HHnew.Thermal.SH.ConvElc.WH</t>
  </si>
  <si>
    <t>EMI_per_household.kgCO2.FI.Res.HHnew.Thermal.SH.ConvElc.WH.LPG.NoSolar.LPG</t>
  </si>
  <si>
    <t>EMI_per_household.kgCO2.FI.Res.HHnew.Thermal.SH.ConvElc.WH.LPG.Solar</t>
  </si>
  <si>
    <t>EMI_per_household.kgCO2.FI.Res.HHnew.Thermal.SH.ConvElc.WH.LPG.Solar.LPG</t>
  </si>
  <si>
    <t>EMI_per_household.kgCO2.FI.Res.HHnew.Thermal.SH.ConvElc.WH.LPG.Solar.Solar</t>
  </si>
  <si>
    <t>EMI_per_household.kgCO2.FI.Res.HHnew.Thermal.SH.ConvElc.WH.Elc.NoSolar.Elec</t>
  </si>
  <si>
    <t>EMI_per_household.kgCO2.FI.Res.HHnew.Thermal.SH.ConvElc.WH.Elc.Solar</t>
  </si>
  <si>
    <t>EMI_per_household.kgCO2.FI.Res.HHnew.Thermal.SH.ConvElc.WH.Elc.Solar.Elec</t>
  </si>
  <si>
    <t>EMI_per_household.kgCO2.FI.Res.HHnew.Thermal.SH.ConvElc.WH.Elc.Solar.Solar</t>
  </si>
  <si>
    <t>EMI_per_household.kgCO2.FI.Res.HHnew.Thermal.SH.ConvElc.CO</t>
  </si>
  <si>
    <t>EMI_per_household.kgCO2.FI.Res.HHnew.Thermal.SH.ConvElc.CO.LPG.LPG</t>
  </si>
  <si>
    <t>EMI_per_household.kgCO2.FI.Res.HHnew.Thermal.SH.ConvElc.CO.Elc.Elec</t>
  </si>
  <si>
    <t>FI - Final energy consumption of new and renovated households per surface area (detailed structure)</t>
  </si>
  <si>
    <t>FEC_per_sqm.kWh.FI.Res.HHnew.Thermal.SH.Solids</t>
  </si>
  <si>
    <t>FEC_per_sqm.kWh.FI.Res.HHnew.Thermal.SH.Solids.SH</t>
  </si>
  <si>
    <t>FEC_per_sqm.kWh.FI.Res.HHnew.Thermal.SH.Solids.SH.Solids</t>
  </si>
  <si>
    <t>FEC_per_sqm.kWh.FI.Res.HHnew.Thermal.SH.Solids.SH.Elec</t>
  </si>
  <si>
    <t>FEC_per_sqm.kWh.FI.Res.HHnew.Thermal.SH.Solids.SC</t>
  </si>
  <si>
    <t>FEC_per_sqm.kWh.FI.Res.HHnew.Thermal.SH.Solids.SC.AC.Elec</t>
  </si>
  <si>
    <t>FEC_per_sqm.kWh.FI.Res.HHnew.Thermal.SH.Solids.WH</t>
  </si>
  <si>
    <t>FEC_per_sqm.kWh.FI.Res.HHnew.Thermal.SH.Solids.WH.Solids.NoSolar.Solids</t>
  </si>
  <si>
    <t>FEC_per_sqm.kWh.FI.Res.HHnew.Thermal.SH.Solids.WH.LPG.NoSolar.LPG</t>
  </si>
  <si>
    <t>FEC_per_sqm.kWh.FI.Res.HHnew.Thermal.SH.Solids.WH.LPG.Solar</t>
  </si>
  <si>
    <t>FEC_per_sqm.kWh.FI.Res.HHnew.Thermal.SH.Solids.WH.LPG.Solar.LPG</t>
  </si>
  <si>
    <t>FEC_per_sqm.kWh.FI.Res.HHnew.Thermal.SH.Solids.WH.LPG.Solar.Solar</t>
  </si>
  <si>
    <t>FEC_per_sqm.kWh.FI.Res.HHnew.Thermal.SH.Solids.WH.Elc.NoSolar.Elec</t>
  </si>
  <si>
    <t>FEC_per_sqm.kWh.FI.Res.HHnew.Thermal.SH.Solids.WH.Elc.Solar</t>
  </si>
  <si>
    <t>FEC_per_sqm.kWh.FI.Res.HHnew.Thermal.SH.Solids.WH.Elc.Solar.Elec</t>
  </si>
  <si>
    <t>FEC_per_sqm.kWh.FI.Res.HHnew.Thermal.SH.Solids.WH.Elc.Solar.Solar</t>
  </si>
  <si>
    <t>FEC_per_sqm.kWh.FI.Res.HHnew.Thermal.SH.Solids.CO</t>
  </si>
  <si>
    <t>FEC_per_sqm.kWh.FI.Res.HHnew.Thermal.SH.Solids.CO.Solids.Solids</t>
  </si>
  <si>
    <t>FEC_per_sqm.kWh.FI.Res.HHnew.Thermal.SH.Solids.CO.LPG.LPG</t>
  </si>
  <si>
    <t>FEC_per_sqm.kWh.FI.Res.HHnew.Thermal.SH.Solids.CO.Elc.Elec</t>
  </si>
  <si>
    <t>FEC_per_sqm.kWh.FI.Res.HHnew.Thermal.SH.LPG</t>
  </si>
  <si>
    <t>FEC_per_sqm.kWh.FI.Res.HHnew.Thermal.SH.LPG.SH</t>
  </si>
  <si>
    <t>FEC_per_sqm.kWh.FI.Res.HHnew.Thermal.SH.LPG.SH.LPG</t>
  </si>
  <si>
    <t>FEC_per_sqm.kWh.FI.Res.HHnew.Thermal.SH.LPG.SH.Elec</t>
  </si>
  <si>
    <t>FEC_per_sqm.kWh.FI.Res.HHnew.Thermal.SH.LPG.SC</t>
  </si>
  <si>
    <t>FEC_per_sqm.kWh.FI.Res.HHnew.Thermal.SH.LPG.SC.AC.Elec</t>
  </si>
  <si>
    <t>FEC_per_sqm.kWh.FI.Res.HHnew.Thermal.SH.LPG.WH</t>
  </si>
  <si>
    <t>FEC_per_sqm.kWh.FI.Res.HHnew.Thermal.SH.LPG.WH.LPG.NoSolar.LPG</t>
  </si>
  <si>
    <t>FEC_per_sqm.kWh.FI.Res.HHnew.Thermal.SH.LPG.WH.LPG.Solar</t>
  </si>
  <si>
    <t>FEC_per_sqm.kWh.FI.Res.HHnew.Thermal.SH.LPG.WH.LPG.Solar.LPG</t>
  </si>
  <si>
    <t>FEC_per_sqm.kWh.FI.Res.HHnew.Thermal.SH.LPG.WH.LPG.Solar.Solar</t>
  </si>
  <si>
    <t>FEC_per_sqm.kWh.FI.Res.HHnew.Thermal.SH.LPG.WH.Elc.NoSolar.Elec</t>
  </si>
  <si>
    <t>FEC_per_sqm.kWh.FI.Res.HHnew.Thermal.SH.LPG.WH.Elc.Solar</t>
  </si>
  <si>
    <t>FEC_per_sqm.kWh.FI.Res.HHnew.Thermal.SH.LPG.WH.Elc.Solar.Elec</t>
  </si>
  <si>
    <t>FEC_per_sqm.kWh.FI.Res.HHnew.Thermal.SH.LPG.WH.Elc.Solar.Solar</t>
  </si>
  <si>
    <t>FEC_per_sqm.kWh.FI.Res.HHnew.Thermal.SH.LPG.CO</t>
  </si>
  <si>
    <t>FEC_per_sqm.kWh.FI.Res.HHnew.Thermal.SH.LPG.CO.LPG.LPG</t>
  </si>
  <si>
    <t>FEC_per_sqm.kWh.FI.Res.HHnew.Thermal.SH.LPG.CO.Elc.Elec</t>
  </si>
  <si>
    <t>FEC_per_sqm.kWh.FI.Res.HHnew.Thermal.SH.Oil</t>
  </si>
  <si>
    <t>FEC_per_sqm.kWh.FI.Res.HHnew.Thermal.SH.Oil.SH</t>
  </si>
  <si>
    <t>FEC_per_sqm.kWh.FI.Res.HHnew.Thermal.SH.Oil.SH.Oil</t>
  </si>
  <si>
    <t>FEC_per_sqm.kWh.FI.Res.HHnew.Thermal.SH.Oil.SH.Elec</t>
  </si>
  <si>
    <t>FEC_per_sqm.kWh.FI.Res.HHnew.Thermal.SH.Oil.SC</t>
  </si>
  <si>
    <t>FEC_per_sqm.kWh.FI.Res.HHnew.Thermal.SH.Oil.SC.AC.Elec</t>
  </si>
  <si>
    <t>FEC_per_sqm.kWh.FI.Res.HHnew.Thermal.SH.Oil.WH</t>
  </si>
  <si>
    <t>FEC_per_sqm.kWh.FI.Res.HHnew.Thermal.SH.Oil.WH.Oil.NoSolar.Oil</t>
  </si>
  <si>
    <t>FEC_per_sqm.kWh.FI.Res.HHnew.Thermal.SH.Oil.WH.Oil.Solar</t>
  </si>
  <si>
    <t>FEC_per_sqm.kWh.FI.Res.HHnew.Thermal.SH.Oil.WH.Oil.Solar.Oil</t>
  </si>
  <si>
    <t>FEC_per_sqm.kWh.FI.Res.HHnew.Thermal.SH.Oil.WH.Oil.Solar.Solar</t>
  </si>
  <si>
    <t>FEC_per_sqm.kWh.FI.Res.HHnew.Thermal.SH.Oil.WH.Elc.NoSolar.Elec</t>
  </si>
  <si>
    <t>FEC_per_sqm.kWh.FI.Res.HHnew.Thermal.SH.Oil.WH.Elc.Solar</t>
  </si>
  <si>
    <t>FEC_per_sqm.kWh.FI.Res.HHnew.Thermal.SH.Oil.WH.Elc.Solar.Elec</t>
  </si>
  <si>
    <t>FEC_per_sqm.kWh.FI.Res.HHnew.Thermal.SH.Oil.WH.Elc.Solar.Solar</t>
  </si>
  <si>
    <t>FEC_per_sqm.kWh.FI.Res.HHnew.Thermal.SH.Oil.CO</t>
  </si>
  <si>
    <t>FEC_per_sqm.kWh.FI.Res.HHnew.Thermal.SH.Oil.CO.LPG.LPG</t>
  </si>
  <si>
    <t>FEC_per_sqm.kWh.FI.Res.HHnew.Thermal.SH.Oil.CO.Elc.Elec</t>
  </si>
  <si>
    <t>FEC_per_sqm.kWh.FI.Res.HHnew.Thermal.SH.Gas</t>
  </si>
  <si>
    <t>FEC_per_sqm.kWh.FI.Res.HHnew.Thermal.SH.Gas.SH</t>
  </si>
  <si>
    <t>FEC_per_sqm.kWh.FI.Res.HHnew.Thermal.SH.Gas.SH.Gas</t>
  </si>
  <si>
    <t>FEC_per_sqm.kWh.FI.Res.HHnew.Thermal.SH.Gas.SH.Elec</t>
  </si>
  <si>
    <t>FEC_per_sqm.kWh.FI.Res.HHnew.Thermal.SH.Gas.SC</t>
  </si>
  <si>
    <t>FEC_per_sqm.kWh.FI.Res.HHnew.Thermal.SH.Gas.SC.AC.Elec</t>
  </si>
  <si>
    <t>FEC_per_sqm.kWh.FI.Res.HHnew.Thermal.SH.Gas.WH</t>
  </si>
  <si>
    <t>FEC_per_sqm.kWh.FI.Res.HHnew.Thermal.SH.Gas.WH.Gas.NoSolar.Gas</t>
  </si>
  <si>
    <t>FEC_per_sqm.kWh.FI.Res.HHnew.Thermal.SH.Gas.WH.Gas.Solar</t>
  </si>
  <si>
    <t>FEC_per_sqm.kWh.FI.Res.HHnew.Thermal.SH.Gas.WH.Gas.Solar.Gas</t>
  </si>
  <si>
    <t>FEC_per_sqm.kWh.FI.Res.HHnew.Thermal.SH.Gas.WH.Gas.Solar.Solar</t>
  </si>
  <si>
    <t>FEC_per_sqm.kWh.FI.Res.HHnew.Thermal.SH.Gas.WH.Elc.NoSolar.Elec</t>
  </si>
  <si>
    <t>FEC_per_sqm.kWh.FI.Res.HHnew.Thermal.SH.Gas.WH.Elc.Solar</t>
  </si>
  <si>
    <t>FEC_per_sqm.kWh.FI.Res.HHnew.Thermal.SH.Gas.WH.Elc.Solar.Elec</t>
  </si>
  <si>
    <t>FEC_per_sqm.kWh.FI.Res.HHnew.Thermal.SH.Gas.WH.Elc.Solar.Solar</t>
  </si>
  <si>
    <t>FEC_per_sqm.kWh.FI.Res.HHnew.Thermal.SH.Gas.CO</t>
  </si>
  <si>
    <t>FEC_per_sqm.kWh.FI.Res.HHnew.Thermal.SH.Gas.CO.Gas.Gas</t>
  </si>
  <si>
    <t>FEC_per_sqm.kWh.FI.Res.HHnew.Thermal.SH.Gas.CO.Elc.Elec</t>
  </si>
  <si>
    <t>FEC_per_sqm.kWh.FI.Res.HHnew.Thermal.SH.Biomass</t>
  </si>
  <si>
    <t>FEC_per_sqm.kWh.FI.Res.HHnew.Thermal.SH.Biomass.SH</t>
  </si>
  <si>
    <t>FEC_per_sqm.kWh.FI.Res.HHnew.Thermal.SH.Biomass.SH.Biomass</t>
  </si>
  <si>
    <t>FEC_per_sqm.kWh.FI.Res.HHnew.Thermal.SH.Biomass.SH.Elec</t>
  </si>
  <si>
    <t>FEC_per_sqm.kWh.FI.Res.HHnew.Thermal.SH.Biomass.SC</t>
  </si>
  <si>
    <t>FEC_per_sqm.kWh.FI.Res.HHnew.Thermal.SH.Biomass.SC.AC.Elec</t>
  </si>
  <si>
    <t>FEC_per_sqm.kWh.FI.Res.HHnew.Thermal.SH.Biomass.WH</t>
  </si>
  <si>
    <t>FEC_per_sqm.kWh.FI.Res.HHnew.Thermal.SH.Biomass.WH.Biomass.NoSolar.Biomass</t>
  </si>
  <si>
    <t>FEC_per_sqm.kWh.FI.Res.HHnew.Thermal.SH.Biomass.WH.Biomass.Solar</t>
  </si>
  <si>
    <t>FEC_per_sqm.kWh.FI.Res.HHnew.Thermal.SH.Biomass.WH.Biomass.Solar.Biomass</t>
  </si>
  <si>
    <t>FEC_per_sqm.kWh.FI.Res.HHnew.Thermal.SH.Biomass.WH.Biomass.Solar.Solar</t>
  </si>
  <si>
    <t>FEC_per_sqm.kWh.FI.Res.HHnew.Thermal.SH.Biomass.WH.LPG.NoSolar.LPG</t>
  </si>
  <si>
    <t>FEC_per_sqm.kWh.FI.Res.HHnew.Thermal.SH.Biomass.WH.LPG.Solar</t>
  </si>
  <si>
    <t>FEC_per_sqm.kWh.FI.Res.HHnew.Thermal.SH.Biomass.WH.LPG.Solar.LPG</t>
  </si>
  <si>
    <t>FEC_per_sqm.kWh.FI.Res.HHnew.Thermal.SH.Biomass.WH.LPG.Solar.Solar</t>
  </si>
  <si>
    <t>FEC_per_sqm.kWh.FI.Res.HHnew.Thermal.SH.Biomass.WH.Elc.NoSolar.Elec</t>
  </si>
  <si>
    <t>FEC_per_sqm.kWh.FI.Res.HHnew.Thermal.SH.Biomass.WH.Elc.Solar</t>
  </si>
  <si>
    <t>FEC_per_sqm.kWh.FI.Res.HHnew.Thermal.SH.Biomass.WH.Elc.Solar.Elec</t>
  </si>
  <si>
    <t>FEC_per_sqm.kWh.FI.Res.HHnew.Thermal.SH.Biomass.WH.Elc.Solar.Solar</t>
  </si>
  <si>
    <t>FEC_per_sqm.kWh.FI.Res.HHnew.Thermal.SH.Biomass.CO</t>
  </si>
  <si>
    <t>FEC_per_sqm.kWh.FI.Res.HHnew.Thermal.SH.Biomass.CO.Biomass.Biomass</t>
  </si>
  <si>
    <t>FEC_per_sqm.kWh.FI.Res.HHnew.Thermal.SH.Biomass.CO.LPG.LPG</t>
  </si>
  <si>
    <t>FEC_per_sqm.kWh.FI.Res.HHnew.Thermal.SH.Biomass.CO.Elc.Elec</t>
  </si>
  <si>
    <t>FEC_per_sqm.kWh.FI.Res.HHnew.Thermal.SH.Geo</t>
  </si>
  <si>
    <t>FEC_per_sqm.kWh.FI.Res.HHnew.Thermal.SH.Geo.SH</t>
  </si>
  <si>
    <t>FEC_per_sqm.kWh.FI.Res.HHnew.Thermal.SH.Geo.SH.Geo</t>
  </si>
  <si>
    <t>FEC_per_sqm.kWh.FI.Res.HHnew.Thermal.SH.Geo.SH.Elec</t>
  </si>
  <si>
    <t>FEC_per_sqm.kWh.FI.Res.HHnew.Thermal.SH.Geo.SC</t>
  </si>
  <si>
    <t>FEC_per_sqm.kWh.FI.Res.HHnew.Thermal.SH.Geo.SC.AC.Elec</t>
  </si>
  <si>
    <t>FEC_per_sqm.kWh.FI.Res.HHnew.Thermal.SH.Geo.WH</t>
  </si>
  <si>
    <t>FEC_per_sqm.kWh.FI.Res.HHnew.Thermal.SH.Geo.WH.Geo.NoSolar.Geo</t>
  </si>
  <si>
    <t>FEC_per_sqm.kWh.FI.Res.HHnew.Thermal.SH.Geo.WH.Geo.Solar</t>
  </si>
  <si>
    <t>FEC_per_sqm.kWh.FI.Res.HHnew.Thermal.SH.Geo.WH.Geo.Solar.Geo</t>
  </si>
  <si>
    <t>FEC_per_sqm.kWh.FI.Res.HHnew.Thermal.SH.Geo.WH.Geo.Solar.Solar</t>
  </si>
  <si>
    <t>FEC_per_sqm.kWh.FI.Res.HHnew.Thermal.SH.Geo.WH.Elc.NoSolar.Elec</t>
  </si>
  <si>
    <t>FEC_per_sqm.kWh.FI.Res.HHnew.Thermal.SH.Geo.WH.Elc.Solar</t>
  </si>
  <si>
    <t>FEC_per_sqm.kWh.FI.Res.HHnew.Thermal.SH.Geo.WH.Elc.Solar.Elec</t>
  </si>
  <si>
    <t>FEC_per_sqm.kWh.FI.Res.HHnew.Thermal.SH.Geo.WH.Elc.Solar.Solar</t>
  </si>
  <si>
    <t>FEC_per_sqm.kWh.FI.Res.HHnew.Thermal.SH.Geo.CO</t>
  </si>
  <si>
    <t>FEC_per_sqm.kWh.FI.Res.HHnew.Thermal.SH.Geo.CO.LPG.LPG</t>
  </si>
  <si>
    <t>FEC_per_sqm.kWh.FI.Res.HHnew.Thermal.SH.Geo.CO.Elc.Elec</t>
  </si>
  <si>
    <t>FEC_per_sqm.kWh.FI.Res.HHnew.Thermal.SH.DistrHeat</t>
  </si>
  <si>
    <t>FEC_per_sqm.kWh.FI.Res.HHnew.Thermal.SH.DistrHeat.SH</t>
  </si>
  <si>
    <t>FEC_per_sqm.kWh.FI.Res.HHnew.Thermal.SH.DistrHeat.SH.Steam_Distr</t>
  </si>
  <si>
    <t>FEC_per_sqm.kWh.FI.Res.HHnew.Thermal.SH.DistrHeat.SH.Elec</t>
  </si>
  <si>
    <t>FEC_per_sqm.kWh.FI.Res.HHnew.Thermal.SH.DistrHeat.SC</t>
  </si>
  <si>
    <t>FEC_per_sqm.kWh.FI.Res.HHnew.Thermal.SH.DistrHeat.SC.AC.Elec</t>
  </si>
  <si>
    <t>FEC_per_sqm.kWh.FI.Res.HHnew.Thermal.SH.DistrHeat.WH</t>
  </si>
  <si>
    <t>FEC_per_sqm.kWh.FI.Res.HHnew.Thermal.SH.DistrHeat.WH.DistrHeat.NoSolar.Steam_Distr</t>
  </si>
  <si>
    <t>FEC_per_sqm.kWh.FI.Res.HHnew.Thermal.SH.DistrHeat.WH.DistrHeat.Solar</t>
  </si>
  <si>
    <t>FEC_per_sqm.kWh.FI.Res.HHnew.Thermal.SH.DistrHeat.WH.DistrHeat.Solar.Steam_Distr</t>
  </si>
  <si>
    <t>FEC_per_sqm.kWh.FI.Res.HHnew.Thermal.SH.DistrHeat.WH.DistrHeat.Solar.Solar</t>
  </si>
  <si>
    <t>FEC_per_sqm.kWh.FI.Res.HHnew.Thermal.SH.DistrHeat.WH.Elc.NoSolar.Elec</t>
  </si>
  <si>
    <t>FEC_per_sqm.kWh.FI.Res.HHnew.Thermal.SH.DistrHeat.WH.Elc.Solar</t>
  </si>
  <si>
    <t>FEC_per_sqm.kWh.FI.Res.HHnew.Thermal.SH.DistrHeat.WH.Elc.Solar.Elec</t>
  </si>
  <si>
    <t>FEC_per_sqm.kWh.FI.Res.HHnew.Thermal.SH.DistrHeat.WH.Elc.Solar.Solar</t>
  </si>
  <si>
    <t>FEC_per_sqm.kWh.FI.Res.HHnew.Thermal.SH.DistrHeat.CO</t>
  </si>
  <si>
    <t>FEC_per_sqm.kWh.FI.Res.HHnew.Thermal.SH.DistrHeat.CO.LPG.LPG</t>
  </si>
  <si>
    <t>FEC_per_sqm.kWh.FI.Res.HHnew.Thermal.SH.DistrHeat.CO.Elc.Elec</t>
  </si>
  <si>
    <t>FEC_per_sqm.kWh.FI.Res.HHnew.Thermal.SH.AdvElc</t>
  </si>
  <si>
    <t>FEC_per_sqm.kWh.FI.Res.HHnew.Thermal.SH.AdvElc.SH</t>
  </si>
  <si>
    <t>FEC_per_sqm.kWh.FI.Res.HHnew.Thermal.SH.AdvElc.SH.Elec</t>
  </si>
  <si>
    <t>FEC_per_sqm.kWh.FI.Res.HHnew.Thermal.SH.AdvElc.SC</t>
  </si>
  <si>
    <t>FEC_per_sqm.kWh.FI.Res.HHnew.Thermal.SH.AdvElc.SC.AC.Elec</t>
  </si>
  <si>
    <t>FEC_per_sqm.kWh.FI.Res.HHnew.Thermal.SH.AdvElc.WH</t>
  </si>
  <si>
    <t>FEC_per_sqm.kWh.FI.Res.HHnew.Thermal.SH.AdvElc.WH.LPG.NoSolar.LPG</t>
  </si>
  <si>
    <t>FEC_per_sqm.kWh.FI.Res.HHnew.Thermal.SH.AdvElc.WH.LPG.Solar</t>
  </si>
  <si>
    <t>FEC_per_sqm.kWh.FI.Res.HHnew.Thermal.SH.AdvElc.WH.LPG.Solar.LPG</t>
  </si>
  <si>
    <t>FEC_per_sqm.kWh.FI.Res.HHnew.Thermal.SH.AdvElc.WH.LPG.Solar.Solar</t>
  </si>
  <si>
    <t>FEC_per_sqm.kWh.FI.Res.HHnew.Thermal.SH.AdvElc.WH.Elc.NoSolar.Elec</t>
  </si>
  <si>
    <t>FEC_per_sqm.kWh.FI.Res.HHnew.Thermal.SH.AdvElc.WH.Elc.Solar</t>
  </si>
  <si>
    <t>FEC_per_sqm.kWh.FI.Res.HHnew.Thermal.SH.AdvElc.WH.Elc.Solar.Elec</t>
  </si>
  <si>
    <t>FEC_per_sqm.kWh.FI.Res.HHnew.Thermal.SH.AdvElc.WH.Elc.Solar.Solar</t>
  </si>
  <si>
    <t>FEC_per_sqm.kWh.FI.Res.HHnew.Thermal.SH.AdvElc.CO</t>
  </si>
  <si>
    <t>FEC_per_sqm.kWh.FI.Res.HHnew.Thermal.SH.AdvElc.CO.LPG.LPG</t>
  </si>
  <si>
    <t>FEC_per_sqm.kWh.FI.Res.HHnew.Thermal.SH.AdvElc.CO.Elc.Elec</t>
  </si>
  <si>
    <t>FEC_per_sqm.kWh.FI.Res.HHnew.Thermal.SH.ConvElc</t>
  </si>
  <si>
    <t>FEC_per_sqm.kWh.FI.Res.HHnew.Thermal.SH.ConvElc.SH</t>
  </si>
  <si>
    <t>FEC_per_sqm.kWh.FI.Res.HHnew.Thermal.SH.ConvElc.SH.Elec</t>
  </si>
  <si>
    <t>FEC_per_sqm.kWh.FI.Res.HHnew.Thermal.SH.ConvElc.SC</t>
  </si>
  <si>
    <t>FEC_per_sqm.kWh.FI.Res.HHnew.Thermal.SH.ConvElc.SC.AC.Elec</t>
  </si>
  <si>
    <t>FEC_per_sqm.kWh.FI.Res.HHnew.Thermal.SH.ConvElc.WH</t>
  </si>
  <si>
    <t>FEC_per_sqm.kWh.FI.Res.HHnew.Thermal.SH.ConvElc.WH.LPG.NoSolar.LPG</t>
  </si>
  <si>
    <t>FEC_per_sqm.kWh.FI.Res.HHnew.Thermal.SH.ConvElc.WH.LPG.Solar</t>
  </si>
  <si>
    <t>FEC_per_sqm.kWh.FI.Res.HHnew.Thermal.SH.ConvElc.WH.LPG.Solar.LPG</t>
  </si>
  <si>
    <t>FEC_per_sqm.kWh.FI.Res.HHnew.Thermal.SH.ConvElc.WH.LPG.Solar.Solar</t>
  </si>
  <si>
    <t>FEC_per_sqm.kWh.FI.Res.HHnew.Thermal.SH.ConvElc.WH.Elc.NoSolar.Elec</t>
  </si>
  <si>
    <t>FEC_per_sqm.kWh.FI.Res.HHnew.Thermal.SH.ConvElc.WH.Elc.Solar</t>
  </si>
  <si>
    <t>FEC_per_sqm.kWh.FI.Res.HHnew.Thermal.SH.ConvElc.WH.Elc.Solar.Elec</t>
  </si>
  <si>
    <t>FEC_per_sqm.kWh.FI.Res.HHnew.Thermal.SH.ConvElc.WH.Elc.Solar.Solar</t>
  </si>
  <si>
    <t>FEC_per_sqm.kWh.FI.Res.HHnew.Thermal.SH.ConvElc.CO</t>
  </si>
  <si>
    <t>FEC_per_sqm.kWh.FI.Res.HHnew.Thermal.SH.ConvElc.CO.LPG.LPG</t>
  </si>
  <si>
    <t>FEC_per_sqm.kWh.FI.Res.HHnew.Thermal.SH.ConvElc.CO.Elc.Elec</t>
  </si>
  <si>
    <t>FI - Thermal energy service of new and renovated households per surface area (detailed structure)</t>
  </si>
  <si>
    <t>TES_per_sqm.kWh.FI.Res.HHnew.Thermal.SH.Solids</t>
  </si>
  <si>
    <t>TES_per_sqm.kWh.FI.Res.HHnew.Thermal.SH.Solids.SH</t>
  </si>
  <si>
    <t>TES_per_sqm.kWh.FI.Res.HHnew.Thermal.SH.Solids.SH.Solids</t>
  </si>
  <si>
    <t>TES_per_sqm.kWh.FI.Res.HHnew.Thermal.SH.Solids.SH.Elec</t>
  </si>
  <si>
    <t>TES_per_sqm.kWh.FI.Res.HHnew.Thermal.SH.Solids.SC</t>
  </si>
  <si>
    <t>TES_per_sqm.kWh.FI.Res.HHnew.Thermal.SH.Solids.SC.AC.Elec</t>
  </si>
  <si>
    <t>TES_per_sqm.kWh.FI.Res.HHnew.Thermal.SH.Solids.WH</t>
  </si>
  <si>
    <t>TES_per_sqm.kWh.FI.Res.HHnew.Thermal.SH.Solids.WH.Solids.NoSolar.Solids</t>
  </si>
  <si>
    <t>TES_per_sqm.kWh.FI.Res.HHnew.Thermal.SH.Solids.WH.LPG.NoSolar.LPG</t>
  </si>
  <si>
    <t>TES_per_sqm.kWh.FI.Res.HHnew.Thermal.SH.Solids.WH.LPG.Solar</t>
  </si>
  <si>
    <t>TES_per_sqm.kWh.FI.Res.HHnew.Thermal.SH.Solids.WH.LPG.Solar.LPG</t>
  </si>
  <si>
    <t>TES_per_sqm.kWh.FI.Res.HHnew.Thermal.SH.Solids.WH.LPG.Solar.Solar</t>
  </si>
  <si>
    <t>TES_per_sqm.kWh.FI.Res.HHnew.Thermal.SH.Solids.WH.Elc.NoSolar.Elec</t>
  </si>
  <si>
    <t>TES_per_sqm.kWh.FI.Res.HHnew.Thermal.SH.Solids.WH.Elc.Solar</t>
  </si>
  <si>
    <t>TES_per_sqm.kWh.FI.Res.HHnew.Thermal.SH.Solids.WH.Elc.Solar.Elec</t>
  </si>
  <si>
    <t>TES_per_sqm.kWh.FI.Res.HHnew.Thermal.SH.Solids.WH.Elc.Solar.Solar</t>
  </si>
  <si>
    <t>TES_per_sqm.kWh.FI.Res.HHnew.Thermal.SH.Solids.CO</t>
  </si>
  <si>
    <t>TES_per_sqm.kWh.FI.Res.HHnew.Thermal.SH.Solids.CO.Solids.Solids</t>
  </si>
  <si>
    <t>TES_per_sqm.kWh.FI.Res.HHnew.Thermal.SH.Solids.CO.LPG.LPG</t>
  </si>
  <si>
    <t>TES_per_sqm.kWh.FI.Res.HHnew.Thermal.SH.Solids.CO.Elc.Elec</t>
  </si>
  <si>
    <t>TES_per_sqm.kWh.FI.Res.HHnew.Thermal.SH.LPG</t>
  </si>
  <si>
    <t>TES_per_sqm.kWh.FI.Res.HHnew.Thermal.SH.LPG.SH</t>
  </si>
  <si>
    <t>TES_per_sqm.kWh.FI.Res.HHnew.Thermal.SH.LPG.SH.LPG</t>
  </si>
  <si>
    <t>TES_per_sqm.kWh.FI.Res.HHnew.Thermal.SH.LPG.SH.Elec</t>
  </si>
  <si>
    <t>TES_per_sqm.kWh.FI.Res.HHnew.Thermal.SH.LPG.SC</t>
  </si>
  <si>
    <t>TES_per_sqm.kWh.FI.Res.HHnew.Thermal.SH.LPG.SC.AC.Elec</t>
  </si>
  <si>
    <t>TES_per_sqm.kWh.FI.Res.HHnew.Thermal.SH.LPG.WH</t>
  </si>
  <si>
    <t>TES_per_sqm.kWh.FI.Res.HHnew.Thermal.SH.LPG.WH.LPG.NoSolar.LPG</t>
  </si>
  <si>
    <t>TES_per_sqm.kWh.FI.Res.HHnew.Thermal.SH.LPG.WH.LPG.Solar</t>
  </si>
  <si>
    <t>TES_per_sqm.kWh.FI.Res.HHnew.Thermal.SH.LPG.WH.LPG.Solar.LPG</t>
  </si>
  <si>
    <t>TES_per_sqm.kWh.FI.Res.HHnew.Thermal.SH.LPG.WH.LPG.Solar.Solar</t>
  </si>
  <si>
    <t>TES_per_sqm.kWh.FI.Res.HHnew.Thermal.SH.LPG.WH.Elc.NoSolar.Elec</t>
  </si>
  <si>
    <t>TES_per_sqm.kWh.FI.Res.HHnew.Thermal.SH.LPG.WH.Elc.Solar</t>
  </si>
  <si>
    <t>TES_per_sqm.kWh.FI.Res.HHnew.Thermal.SH.LPG.WH.Elc.Solar.Elec</t>
  </si>
  <si>
    <t>TES_per_sqm.kWh.FI.Res.HHnew.Thermal.SH.LPG.WH.Elc.Solar.Solar</t>
  </si>
  <si>
    <t>TES_per_sqm.kWh.FI.Res.HHnew.Thermal.SH.LPG.CO</t>
  </si>
  <si>
    <t>TES_per_sqm.kWh.FI.Res.HHnew.Thermal.SH.LPG.CO.LPG.LPG</t>
  </si>
  <si>
    <t>TES_per_sqm.kWh.FI.Res.HHnew.Thermal.SH.LPG.CO.Elc.Elec</t>
  </si>
  <si>
    <t>TES_per_sqm.kWh.FI.Res.HHnew.Thermal.SH.Oil</t>
  </si>
  <si>
    <t>TES_per_sqm.kWh.FI.Res.HHnew.Thermal.SH.Oil.SH</t>
  </si>
  <si>
    <t>TES_per_sqm.kWh.FI.Res.HHnew.Thermal.SH.Oil.SH.Oil</t>
  </si>
  <si>
    <t>TES_per_sqm.kWh.FI.Res.HHnew.Thermal.SH.Oil.SH.Elec</t>
  </si>
  <si>
    <t>TES_per_sqm.kWh.FI.Res.HHnew.Thermal.SH.Oil.SC</t>
  </si>
  <si>
    <t>TES_per_sqm.kWh.FI.Res.HHnew.Thermal.SH.Oil.SC.AC.Elec</t>
  </si>
  <si>
    <t>TES_per_sqm.kWh.FI.Res.HHnew.Thermal.SH.Oil.WH</t>
  </si>
  <si>
    <t>TES_per_sqm.kWh.FI.Res.HHnew.Thermal.SH.Oil.WH.Oil.NoSolar.Oil</t>
  </si>
  <si>
    <t>TES_per_sqm.kWh.FI.Res.HHnew.Thermal.SH.Oil.WH.Oil.Solar</t>
  </si>
  <si>
    <t>TES_per_sqm.kWh.FI.Res.HHnew.Thermal.SH.Oil.WH.Oil.Solar.Oil</t>
  </si>
  <si>
    <t>TES_per_sqm.kWh.FI.Res.HHnew.Thermal.SH.Oil.WH.Oil.Solar.Solar</t>
  </si>
  <si>
    <t>TES_per_sqm.kWh.FI.Res.HHnew.Thermal.SH.Oil.WH.Elc.NoSolar.Elec</t>
  </si>
  <si>
    <t>TES_per_sqm.kWh.FI.Res.HHnew.Thermal.SH.Oil.WH.Elc.Solar</t>
  </si>
  <si>
    <t>TES_per_sqm.kWh.FI.Res.HHnew.Thermal.SH.Oil.WH.Elc.Solar.Elec</t>
  </si>
  <si>
    <t>TES_per_sqm.kWh.FI.Res.HHnew.Thermal.SH.Oil.WH.Elc.Solar.Solar</t>
  </si>
  <si>
    <t>TES_per_sqm.kWh.FI.Res.HHnew.Thermal.SH.Oil.CO</t>
  </si>
  <si>
    <t>TES_per_sqm.kWh.FI.Res.HHnew.Thermal.SH.Oil.CO.LPG.LPG</t>
  </si>
  <si>
    <t>TES_per_sqm.kWh.FI.Res.HHnew.Thermal.SH.Oil.CO.Elc.Elec</t>
  </si>
  <si>
    <t>TES_per_sqm.kWh.FI.Res.HHnew.Thermal.SH.Gas</t>
  </si>
  <si>
    <t>TES_per_sqm.kWh.FI.Res.HHnew.Thermal.SH.Gas.SH</t>
  </si>
  <si>
    <t>TES_per_sqm.kWh.FI.Res.HHnew.Thermal.SH.Gas.SH.Gas</t>
  </si>
  <si>
    <t>TES_per_sqm.kWh.FI.Res.HHnew.Thermal.SH.Gas.SH.Elec</t>
  </si>
  <si>
    <t>TES_per_sqm.kWh.FI.Res.HHnew.Thermal.SH.Gas.SC</t>
  </si>
  <si>
    <t>TES_per_sqm.kWh.FI.Res.HHnew.Thermal.SH.Gas.SC.AC.Elec</t>
  </si>
  <si>
    <t>TES_per_sqm.kWh.FI.Res.HHnew.Thermal.SH.Gas.WH</t>
  </si>
  <si>
    <t>TES_per_sqm.kWh.FI.Res.HHnew.Thermal.SH.Gas.WH.Gas.NoSolar.Gas</t>
  </si>
  <si>
    <t>TES_per_sqm.kWh.FI.Res.HHnew.Thermal.SH.Gas.WH.Gas.Solar</t>
  </si>
  <si>
    <t>TES_per_sqm.kWh.FI.Res.HHnew.Thermal.SH.Gas.WH.Gas.Solar.Gas</t>
  </si>
  <si>
    <t>TES_per_sqm.kWh.FI.Res.HHnew.Thermal.SH.Gas.WH.Gas.Solar.Solar</t>
  </si>
  <si>
    <t>TES_per_sqm.kWh.FI.Res.HHnew.Thermal.SH.Gas.WH.Elc.NoSolar.Elec</t>
  </si>
  <si>
    <t>TES_per_sqm.kWh.FI.Res.HHnew.Thermal.SH.Gas.WH.Elc.Solar</t>
  </si>
  <si>
    <t>TES_per_sqm.kWh.FI.Res.HHnew.Thermal.SH.Gas.WH.Elc.Solar.Elec</t>
  </si>
  <si>
    <t>TES_per_sqm.kWh.FI.Res.HHnew.Thermal.SH.Gas.WH.Elc.Solar.Solar</t>
  </si>
  <si>
    <t>TES_per_sqm.kWh.FI.Res.HHnew.Thermal.SH.Gas.CO</t>
  </si>
  <si>
    <t>TES_per_sqm.kWh.FI.Res.HHnew.Thermal.SH.Gas.CO.Gas.Gas</t>
  </si>
  <si>
    <t>TES_per_sqm.kWh.FI.Res.HHnew.Thermal.SH.Gas.CO.Elc.Elec</t>
  </si>
  <si>
    <t>TES_per_sqm.kWh.FI.Res.HHnew.Thermal.SH.Biomass</t>
  </si>
  <si>
    <t>TES_per_sqm.kWh.FI.Res.HHnew.Thermal.SH.Biomass.SH</t>
  </si>
  <si>
    <t>TES_per_sqm.kWh.FI.Res.HHnew.Thermal.SH.Biomass.SH.Biomass</t>
  </si>
  <si>
    <t>TES_per_sqm.kWh.FI.Res.HHnew.Thermal.SH.Biomass.SH.Elec</t>
  </si>
  <si>
    <t>TES_per_sqm.kWh.FI.Res.HHnew.Thermal.SH.Biomass.SC</t>
  </si>
  <si>
    <t>TES_per_sqm.kWh.FI.Res.HHnew.Thermal.SH.Biomass.SC.AC.Elec</t>
  </si>
  <si>
    <t>TES_per_sqm.kWh.FI.Res.HHnew.Thermal.SH.Biomass.WH</t>
  </si>
  <si>
    <t>TES_per_sqm.kWh.FI.Res.HHnew.Thermal.SH.Biomass.WH.Biomass.NoSolar.Biomass</t>
  </si>
  <si>
    <t>TES_per_sqm.kWh.FI.Res.HHnew.Thermal.SH.Biomass.WH.Biomass.Solar</t>
  </si>
  <si>
    <t>TES_per_sqm.kWh.FI.Res.HHnew.Thermal.SH.Biomass.WH.Biomass.Solar.Biomass</t>
  </si>
  <si>
    <t>TES_per_sqm.kWh.FI.Res.HHnew.Thermal.SH.Biomass.WH.Biomass.Solar.Solar</t>
  </si>
  <si>
    <t>TES_per_sqm.kWh.FI.Res.HHnew.Thermal.SH.Biomass.WH.LPG.NoSolar.LPG</t>
  </si>
  <si>
    <t>TES_per_sqm.kWh.FI.Res.HHnew.Thermal.SH.Biomass.WH.LPG.Solar</t>
  </si>
  <si>
    <t>TES_per_sqm.kWh.FI.Res.HHnew.Thermal.SH.Biomass.WH.LPG.Solar.LPG</t>
  </si>
  <si>
    <t>TES_per_sqm.kWh.FI.Res.HHnew.Thermal.SH.Biomass.WH.LPG.Solar.Solar</t>
  </si>
  <si>
    <t>TES_per_sqm.kWh.FI.Res.HHnew.Thermal.SH.Biomass.WH.Elc.NoSolar.Elec</t>
  </si>
  <si>
    <t>TES_per_sqm.kWh.FI.Res.HHnew.Thermal.SH.Biomass.WH.Elc.Solar</t>
  </si>
  <si>
    <t>TES_per_sqm.kWh.FI.Res.HHnew.Thermal.SH.Biomass.WH.Elc.Solar.Elec</t>
  </si>
  <si>
    <t>TES_per_sqm.kWh.FI.Res.HHnew.Thermal.SH.Biomass.WH.Elc.Solar.Solar</t>
  </si>
  <si>
    <t>TES_per_sqm.kWh.FI.Res.HHnew.Thermal.SH.Biomass.CO</t>
  </si>
  <si>
    <t>TES_per_sqm.kWh.FI.Res.HHnew.Thermal.SH.Biomass.CO.Biomass.Biomass</t>
  </si>
  <si>
    <t>TES_per_sqm.kWh.FI.Res.HHnew.Thermal.SH.Biomass.CO.LPG.LPG</t>
  </si>
  <si>
    <t>TES_per_sqm.kWh.FI.Res.HHnew.Thermal.SH.Biomass.CO.Elc.Elec</t>
  </si>
  <si>
    <t>TES_per_sqm.kWh.FI.Res.HHnew.Thermal.SH.Geo</t>
  </si>
  <si>
    <t>TES_per_sqm.kWh.FI.Res.HHnew.Thermal.SH.Geo.SH</t>
  </si>
  <si>
    <t>TES_per_sqm.kWh.FI.Res.HHnew.Thermal.SH.Geo.SH.Geo</t>
  </si>
  <si>
    <t>TES_per_sqm.kWh.FI.Res.HHnew.Thermal.SH.Geo.SH.Elec</t>
  </si>
  <si>
    <t>TES_per_sqm.kWh.FI.Res.HHnew.Thermal.SH.Geo.SC</t>
  </si>
  <si>
    <t>TES_per_sqm.kWh.FI.Res.HHnew.Thermal.SH.Geo.SC.AC.Elec</t>
  </si>
  <si>
    <t>TES_per_sqm.kWh.FI.Res.HHnew.Thermal.SH.Geo.WH</t>
  </si>
  <si>
    <t>TES_per_sqm.kWh.FI.Res.HHnew.Thermal.SH.Geo.WH.Geo.NoSolar.Geo</t>
  </si>
  <si>
    <t>TES_per_sqm.kWh.FI.Res.HHnew.Thermal.SH.Geo.WH.Geo.Solar</t>
  </si>
  <si>
    <t>TES_per_sqm.kWh.FI.Res.HHnew.Thermal.SH.Geo.WH.Geo.Solar.Geo</t>
  </si>
  <si>
    <t>TES_per_sqm.kWh.FI.Res.HHnew.Thermal.SH.Geo.WH.Geo.Solar.Solar</t>
  </si>
  <si>
    <t>TES_per_sqm.kWh.FI.Res.HHnew.Thermal.SH.Geo.WH.Elc.NoSolar.Elec</t>
  </si>
  <si>
    <t>TES_per_sqm.kWh.FI.Res.HHnew.Thermal.SH.Geo.WH.Elc.Solar</t>
  </si>
  <si>
    <t>TES_per_sqm.kWh.FI.Res.HHnew.Thermal.SH.Geo.WH.Elc.Solar.Elec</t>
  </si>
  <si>
    <t>TES_per_sqm.kWh.FI.Res.HHnew.Thermal.SH.Geo.WH.Elc.Solar.Solar</t>
  </si>
  <si>
    <t>TES_per_sqm.kWh.FI.Res.HHnew.Thermal.SH.Geo.CO</t>
  </si>
  <si>
    <t>TES_per_sqm.kWh.FI.Res.HHnew.Thermal.SH.Geo.CO.LPG.LPG</t>
  </si>
  <si>
    <t>TES_per_sqm.kWh.FI.Res.HHnew.Thermal.SH.Geo.CO.Elc.Elec</t>
  </si>
  <si>
    <t>TES_per_sqm.kWh.FI.Res.HHnew.Thermal.SH.DistrHeat</t>
  </si>
  <si>
    <t>TES_per_sqm.kWh.FI.Res.HHnew.Thermal.SH.DistrHeat.SH</t>
  </si>
  <si>
    <t>TES_per_sqm.kWh.FI.Res.HHnew.Thermal.SH.DistrHeat.SH.Steam_Distr</t>
  </si>
  <si>
    <t>TES_per_sqm.kWh.FI.Res.HHnew.Thermal.SH.DistrHeat.SH.Elec</t>
  </si>
  <si>
    <t>TES_per_sqm.kWh.FI.Res.HHnew.Thermal.SH.DistrHeat.SC</t>
  </si>
  <si>
    <t>TES_per_sqm.kWh.FI.Res.HHnew.Thermal.SH.DistrHeat.SC.AC.Elec</t>
  </si>
  <si>
    <t>TES_per_sqm.kWh.FI.Res.HHnew.Thermal.SH.DistrHeat.WH</t>
  </si>
  <si>
    <t>TES_per_sqm.kWh.FI.Res.HHnew.Thermal.SH.DistrHeat.WH.DistrHeat.NoSolar.Steam_Distr</t>
  </si>
  <si>
    <t>TES_per_sqm.kWh.FI.Res.HHnew.Thermal.SH.DistrHeat.WH.DistrHeat.Solar</t>
  </si>
  <si>
    <t>TES_per_sqm.kWh.FI.Res.HHnew.Thermal.SH.DistrHeat.WH.DistrHeat.Solar.Steam_Distr</t>
  </si>
  <si>
    <t>TES_per_sqm.kWh.FI.Res.HHnew.Thermal.SH.DistrHeat.WH.DistrHeat.Solar.Solar</t>
  </si>
  <si>
    <t>TES_per_sqm.kWh.FI.Res.HHnew.Thermal.SH.DistrHeat.WH.Elc.NoSolar.Elec</t>
  </si>
  <si>
    <t>TES_per_sqm.kWh.FI.Res.HHnew.Thermal.SH.DistrHeat.WH.Elc.Solar</t>
  </si>
  <si>
    <t>TES_per_sqm.kWh.FI.Res.HHnew.Thermal.SH.DistrHeat.WH.Elc.Solar.Elec</t>
  </si>
  <si>
    <t>TES_per_sqm.kWh.FI.Res.HHnew.Thermal.SH.DistrHeat.WH.Elc.Solar.Solar</t>
  </si>
  <si>
    <t>TES_per_sqm.kWh.FI.Res.HHnew.Thermal.SH.DistrHeat.CO</t>
  </si>
  <si>
    <t>TES_per_sqm.kWh.FI.Res.HHnew.Thermal.SH.DistrHeat.CO.LPG.LPG</t>
  </si>
  <si>
    <t>TES_per_sqm.kWh.FI.Res.HHnew.Thermal.SH.DistrHeat.CO.Elc.Elec</t>
  </si>
  <si>
    <t>TES_per_sqm.kWh.FI.Res.HHnew.Thermal.SH.AdvElc</t>
  </si>
  <si>
    <t>TES_per_sqm.kWh.FI.Res.HHnew.Thermal.SH.AdvElc.SH</t>
  </si>
  <si>
    <t>TES_per_sqm.kWh.FI.Res.HHnew.Thermal.SH.AdvElc.SH.Elec</t>
  </si>
  <si>
    <t>TES_per_sqm.kWh.FI.Res.HHnew.Thermal.SH.AdvElc.SC</t>
  </si>
  <si>
    <t>TES_per_sqm.kWh.FI.Res.HHnew.Thermal.SH.AdvElc.SC.AC.Elec</t>
  </si>
  <si>
    <t>TES_per_sqm.kWh.FI.Res.HHnew.Thermal.SH.AdvElc.WH</t>
  </si>
  <si>
    <t>TES_per_sqm.kWh.FI.Res.HHnew.Thermal.SH.AdvElc.WH.LPG.NoSolar.LPG</t>
  </si>
  <si>
    <t>TES_per_sqm.kWh.FI.Res.HHnew.Thermal.SH.AdvElc.WH.LPG.Solar</t>
  </si>
  <si>
    <t>TES_per_sqm.kWh.FI.Res.HHnew.Thermal.SH.AdvElc.WH.LPG.Solar.LPG</t>
  </si>
  <si>
    <t>TES_per_sqm.kWh.FI.Res.HHnew.Thermal.SH.AdvElc.WH.LPG.Solar.Solar</t>
  </si>
  <si>
    <t>TES_per_sqm.kWh.FI.Res.HHnew.Thermal.SH.AdvElc.WH.Elc.NoSolar.Elec</t>
  </si>
  <si>
    <t>TES_per_sqm.kWh.FI.Res.HHnew.Thermal.SH.AdvElc.WH.Elc.Solar</t>
  </si>
  <si>
    <t>TES_per_sqm.kWh.FI.Res.HHnew.Thermal.SH.AdvElc.WH.Elc.Solar.Elec</t>
  </si>
  <si>
    <t>TES_per_sqm.kWh.FI.Res.HHnew.Thermal.SH.AdvElc.WH.Elc.Solar.Solar</t>
  </si>
  <si>
    <t>TES_per_sqm.kWh.FI.Res.HHnew.Thermal.SH.AdvElc.CO</t>
  </si>
  <si>
    <t>TES_per_sqm.kWh.FI.Res.HHnew.Thermal.SH.AdvElc.CO.LPG.LPG</t>
  </si>
  <si>
    <t>TES_per_sqm.kWh.FI.Res.HHnew.Thermal.SH.AdvElc.CO.Elc.Elec</t>
  </si>
  <si>
    <t>TES_per_sqm.kWh.FI.Res.HHnew.Thermal.SH.ConvElc</t>
  </si>
  <si>
    <t>TES_per_sqm.kWh.FI.Res.HHnew.Thermal.SH.ConvElc.SH</t>
  </si>
  <si>
    <t>TES_per_sqm.kWh.FI.Res.HHnew.Thermal.SH.ConvElc.SH.Elec</t>
  </si>
  <si>
    <t>TES_per_sqm.kWh.FI.Res.HHnew.Thermal.SH.ConvElc.SC</t>
  </si>
  <si>
    <t>TES_per_sqm.kWh.FI.Res.HHnew.Thermal.SH.ConvElc.SC.AC.Elec</t>
  </si>
  <si>
    <t>TES_per_sqm.kWh.FI.Res.HHnew.Thermal.SH.ConvElc.WH</t>
  </si>
  <si>
    <t>TES_per_sqm.kWh.FI.Res.HHnew.Thermal.SH.ConvElc.WH.LPG.NoSolar.LPG</t>
  </si>
  <si>
    <t>TES_per_sqm.kWh.FI.Res.HHnew.Thermal.SH.ConvElc.WH.LPG.Solar</t>
  </si>
  <si>
    <t>TES_per_sqm.kWh.FI.Res.HHnew.Thermal.SH.ConvElc.WH.LPG.Solar.LPG</t>
  </si>
  <si>
    <t>TES_per_sqm.kWh.FI.Res.HHnew.Thermal.SH.ConvElc.WH.LPG.Solar.Solar</t>
  </si>
  <si>
    <t>TES_per_sqm.kWh.FI.Res.HHnew.Thermal.SH.ConvElc.WH.Elc.NoSolar.Elec</t>
  </si>
  <si>
    <t>TES_per_sqm.kWh.FI.Res.HHnew.Thermal.SH.ConvElc.WH.Elc.Solar</t>
  </si>
  <si>
    <t>TES_per_sqm.kWh.FI.Res.HHnew.Thermal.SH.ConvElc.WH.Elc.Solar.Elec</t>
  </si>
  <si>
    <t>TES_per_sqm.kWh.FI.Res.HHnew.Thermal.SH.ConvElc.WH.Elc.Solar.Solar</t>
  </si>
  <si>
    <t>TES_per_sqm.kWh.FI.Res.HHnew.Thermal.SH.ConvElc.CO</t>
  </si>
  <si>
    <t>TES_per_sqm.kWh.FI.Res.HHnew.Thermal.SH.ConvElc.CO.LPG.LPG</t>
  </si>
  <si>
    <t>TES_per_sqm.kWh.FI.Res.HHnew.Thermal.SH.ConvElc.CO.Elc.Elec</t>
  </si>
  <si>
    <t>FI - CO2 emissions in new and renovated households per surface area (detailed structure)</t>
  </si>
  <si>
    <t>EMI_per_sqm.kgCO2.FI.Res.HHnew.Thermal.SH.Solids</t>
  </si>
  <si>
    <t>EMI_per_sqm.kgCO2.FI.Res.HHnew.Thermal.SH.Solids.SH</t>
  </si>
  <si>
    <t>EMI_per_sqm.kgCO2.FI.Res.HHnew.Thermal.SH.Solids.SH.Solids</t>
  </si>
  <si>
    <t>EMI_per_sqm.kgCO2.FI.Res.HHnew.Thermal.SH.Solids.SH.Elec</t>
  </si>
  <si>
    <t>EMI_per_sqm.kgCO2.FI.Res.HHnew.Thermal.SH.Solids.SC</t>
  </si>
  <si>
    <t>EMI_per_sqm.kgCO2.FI.Res.HHnew.Thermal.SH.Solids.SC.AC.Elec</t>
  </si>
  <si>
    <t>EMI_per_sqm.kgCO2.FI.Res.HHnew.Thermal.SH.Solids.WH</t>
  </si>
  <si>
    <t>EMI_per_sqm.kgCO2.FI.Res.HHnew.Thermal.SH.Solids.WH.Solids.NoSolar.Solids</t>
  </si>
  <si>
    <t>EMI_per_sqm.kgCO2.FI.Res.HHnew.Thermal.SH.Solids.WH.LPG.NoSolar.LPG</t>
  </si>
  <si>
    <t>EMI_per_sqm.kgCO2.FI.Res.HHnew.Thermal.SH.Solids.WH.LPG.Solar</t>
  </si>
  <si>
    <t>EMI_per_sqm.kgCO2.FI.Res.HHnew.Thermal.SH.Solids.WH.LPG.Solar.LPG</t>
  </si>
  <si>
    <t>EMI_per_sqm.kgCO2.FI.Res.HHnew.Thermal.SH.Solids.WH.LPG.Solar.Solar</t>
  </si>
  <si>
    <t>EMI_per_sqm.kgCO2.FI.Res.HHnew.Thermal.SH.Solids.WH.Elc.NoSolar.Elec</t>
  </si>
  <si>
    <t>EMI_per_sqm.kgCO2.FI.Res.HHnew.Thermal.SH.Solids.WH.Elc.Solar</t>
  </si>
  <si>
    <t>EMI_per_sqm.kgCO2.FI.Res.HHnew.Thermal.SH.Solids.WH.Elc.Solar.Elec</t>
  </si>
  <si>
    <t>EMI_per_sqm.kgCO2.FI.Res.HHnew.Thermal.SH.Solids.WH.Elc.Solar.Solar</t>
  </si>
  <si>
    <t>EMI_per_sqm.kgCO2.FI.Res.HHnew.Thermal.SH.Solids.CO</t>
  </si>
  <si>
    <t>EMI_per_sqm.kgCO2.FI.Res.HHnew.Thermal.SH.Solids.CO.Solids.Solids</t>
  </si>
  <si>
    <t>EMI_per_sqm.kgCO2.FI.Res.HHnew.Thermal.SH.Solids.CO.LPG.LPG</t>
  </si>
  <si>
    <t>EMI_per_sqm.kgCO2.FI.Res.HHnew.Thermal.SH.Solids.CO.Elc.Elec</t>
  </si>
  <si>
    <t>EMI_per_sqm.kgCO2.FI.Res.HHnew.Thermal.SH.LPG</t>
  </si>
  <si>
    <t>EMI_per_sqm.kgCO2.FI.Res.HHnew.Thermal.SH.LPG.SH</t>
  </si>
  <si>
    <t>EMI_per_sqm.kgCO2.FI.Res.HHnew.Thermal.SH.LPG.SH.LPG</t>
  </si>
  <si>
    <t>EMI_per_sqm.kgCO2.FI.Res.HHnew.Thermal.SH.LPG.SH.Elec</t>
  </si>
  <si>
    <t>EMI_per_sqm.kgCO2.FI.Res.HHnew.Thermal.SH.LPG.SC</t>
  </si>
  <si>
    <t>EMI_per_sqm.kgCO2.FI.Res.HHnew.Thermal.SH.LPG.SC.AC.Elec</t>
  </si>
  <si>
    <t>EMI_per_sqm.kgCO2.FI.Res.HHnew.Thermal.SH.LPG.WH</t>
  </si>
  <si>
    <t>EMI_per_sqm.kgCO2.FI.Res.HHnew.Thermal.SH.LPG.WH.LPG.NoSolar.LPG</t>
  </si>
  <si>
    <t>EMI_per_sqm.kgCO2.FI.Res.HHnew.Thermal.SH.LPG.WH.LPG.Solar</t>
  </si>
  <si>
    <t>EMI_per_sqm.kgCO2.FI.Res.HHnew.Thermal.SH.LPG.WH.LPG.Solar.LPG</t>
  </si>
  <si>
    <t>EMI_per_sqm.kgCO2.FI.Res.HHnew.Thermal.SH.LPG.WH.LPG.Solar.Solar</t>
  </si>
  <si>
    <t>EMI_per_sqm.kgCO2.FI.Res.HHnew.Thermal.SH.LPG.WH.Elc.NoSolar.Elec</t>
  </si>
  <si>
    <t>EMI_per_sqm.kgCO2.FI.Res.HHnew.Thermal.SH.LPG.WH.Elc.Solar</t>
  </si>
  <si>
    <t>EMI_per_sqm.kgCO2.FI.Res.HHnew.Thermal.SH.LPG.WH.Elc.Solar.Elec</t>
  </si>
  <si>
    <t>EMI_per_sqm.kgCO2.FI.Res.HHnew.Thermal.SH.LPG.WH.Elc.Solar.Solar</t>
  </si>
  <si>
    <t>EMI_per_sqm.kgCO2.FI.Res.HHnew.Thermal.SH.LPG.CO</t>
  </si>
  <si>
    <t>EMI_per_sqm.kgCO2.FI.Res.HHnew.Thermal.SH.LPG.CO.LPG.LPG</t>
  </si>
  <si>
    <t>EMI_per_sqm.kgCO2.FI.Res.HHnew.Thermal.SH.LPG.CO.Elc.Elec</t>
  </si>
  <si>
    <t>EMI_per_sqm.kgCO2.FI.Res.HHnew.Thermal.SH.Oil</t>
  </si>
  <si>
    <t>EMI_per_sqm.kgCO2.FI.Res.HHnew.Thermal.SH.Oil.SH</t>
  </si>
  <si>
    <t>EMI_per_sqm.kgCO2.FI.Res.HHnew.Thermal.SH.Oil.SH.Oil</t>
  </si>
  <si>
    <t>EMI_per_sqm.kgCO2.FI.Res.HHnew.Thermal.SH.Oil.SH.Elec</t>
  </si>
  <si>
    <t>EMI_per_sqm.kgCO2.FI.Res.HHnew.Thermal.SH.Oil.SC</t>
  </si>
  <si>
    <t>EMI_per_sqm.kgCO2.FI.Res.HHnew.Thermal.SH.Oil.SC.AC.Elec</t>
  </si>
  <si>
    <t>EMI_per_sqm.kgCO2.FI.Res.HHnew.Thermal.SH.Oil.WH</t>
  </si>
  <si>
    <t>EMI_per_sqm.kgCO2.FI.Res.HHnew.Thermal.SH.Oil.WH.Oil.NoSolar.Oil</t>
  </si>
  <si>
    <t>EMI_per_sqm.kgCO2.FI.Res.HHnew.Thermal.SH.Oil.WH.Oil.Solar</t>
  </si>
  <si>
    <t>EMI_per_sqm.kgCO2.FI.Res.HHnew.Thermal.SH.Oil.WH.Oil.Solar.Oil</t>
  </si>
  <si>
    <t>EMI_per_sqm.kgCO2.FI.Res.HHnew.Thermal.SH.Oil.WH.Oil.Solar.Solar</t>
  </si>
  <si>
    <t>EMI_per_sqm.kgCO2.FI.Res.HHnew.Thermal.SH.Oil.WH.Elc.NoSolar.Elec</t>
  </si>
  <si>
    <t>EMI_per_sqm.kgCO2.FI.Res.HHnew.Thermal.SH.Oil.WH.Elc.Solar</t>
  </si>
  <si>
    <t>EMI_per_sqm.kgCO2.FI.Res.HHnew.Thermal.SH.Oil.WH.Elc.Solar.Elec</t>
  </si>
  <si>
    <t>EMI_per_sqm.kgCO2.FI.Res.HHnew.Thermal.SH.Oil.WH.Elc.Solar.Solar</t>
  </si>
  <si>
    <t>EMI_per_sqm.kgCO2.FI.Res.HHnew.Thermal.SH.Oil.CO</t>
  </si>
  <si>
    <t>EMI_per_sqm.kgCO2.FI.Res.HHnew.Thermal.SH.Oil.CO.LPG.LPG</t>
  </si>
  <si>
    <t>EMI_per_sqm.kgCO2.FI.Res.HHnew.Thermal.SH.Oil.CO.Elc.Elec</t>
  </si>
  <si>
    <t>EMI_per_sqm.kgCO2.FI.Res.HHnew.Thermal.SH.Gas</t>
  </si>
  <si>
    <t>EMI_per_sqm.kgCO2.FI.Res.HHnew.Thermal.SH.Gas.SH</t>
  </si>
  <si>
    <t>EMI_per_sqm.kgCO2.FI.Res.HHnew.Thermal.SH.Gas.SH.Gas</t>
  </si>
  <si>
    <t>EMI_per_sqm.kgCO2.FI.Res.HHnew.Thermal.SH.Gas.SH.Elec</t>
  </si>
  <si>
    <t>EMI_per_sqm.kgCO2.FI.Res.HHnew.Thermal.SH.Gas.SC</t>
  </si>
  <si>
    <t>EMI_per_sqm.kgCO2.FI.Res.HHnew.Thermal.SH.Gas.SC.AC.Elec</t>
  </si>
  <si>
    <t>EMI_per_sqm.kgCO2.FI.Res.HHnew.Thermal.SH.Gas.WH</t>
  </si>
  <si>
    <t>EMI_per_sqm.kgCO2.FI.Res.HHnew.Thermal.SH.Gas.WH.Gas.NoSolar.Gas</t>
  </si>
  <si>
    <t>EMI_per_sqm.kgCO2.FI.Res.HHnew.Thermal.SH.Gas.WH.Gas.Solar</t>
  </si>
  <si>
    <t>EMI_per_sqm.kgCO2.FI.Res.HHnew.Thermal.SH.Gas.WH.Gas.Solar.Gas</t>
  </si>
  <si>
    <t>EMI_per_sqm.kgCO2.FI.Res.HHnew.Thermal.SH.Gas.WH.Gas.Solar.Solar</t>
  </si>
  <si>
    <t>EMI_per_sqm.kgCO2.FI.Res.HHnew.Thermal.SH.Gas.WH.Elc.NoSolar.Elec</t>
  </si>
  <si>
    <t>EMI_per_sqm.kgCO2.FI.Res.HHnew.Thermal.SH.Gas.WH.Elc.Solar</t>
  </si>
  <si>
    <t>EMI_per_sqm.kgCO2.FI.Res.HHnew.Thermal.SH.Gas.WH.Elc.Solar.Elec</t>
  </si>
  <si>
    <t>EMI_per_sqm.kgCO2.FI.Res.HHnew.Thermal.SH.Gas.WH.Elc.Solar.Solar</t>
  </si>
  <si>
    <t>EMI_per_sqm.kgCO2.FI.Res.HHnew.Thermal.SH.Gas.CO</t>
  </si>
  <si>
    <t>EMI_per_sqm.kgCO2.FI.Res.HHnew.Thermal.SH.Gas.CO.Gas.Gas</t>
  </si>
  <si>
    <t>EMI_per_sqm.kgCO2.FI.Res.HHnew.Thermal.SH.Gas.CO.Elc.Elec</t>
  </si>
  <si>
    <t>EMI_per_sqm.kgCO2.FI.Res.HHnew.Thermal.SH.Biomass</t>
  </si>
  <si>
    <t>EMI_per_sqm.kgCO2.FI.Res.HHnew.Thermal.SH.Biomass.SH</t>
  </si>
  <si>
    <t>EMI_per_sqm.kgCO2.FI.Res.HHnew.Thermal.SH.Biomass.SH.Biomass</t>
  </si>
  <si>
    <t>EMI_per_sqm.kgCO2.FI.Res.HHnew.Thermal.SH.Biomass.SH.Elec</t>
  </si>
  <si>
    <t>EMI_per_sqm.kgCO2.FI.Res.HHnew.Thermal.SH.Biomass.SC</t>
  </si>
  <si>
    <t>EMI_per_sqm.kgCO2.FI.Res.HHnew.Thermal.SH.Biomass.SC.AC.Elec</t>
  </si>
  <si>
    <t>EMI_per_sqm.kgCO2.FI.Res.HHnew.Thermal.SH.Biomass.WH</t>
  </si>
  <si>
    <t>EMI_per_sqm.kgCO2.FI.Res.HHnew.Thermal.SH.Biomass.WH.Biomass.NoSolar.Biomass</t>
  </si>
  <si>
    <t>EMI_per_sqm.kgCO2.FI.Res.HHnew.Thermal.SH.Biomass.WH.Biomass.Solar</t>
  </si>
  <si>
    <t>EMI_per_sqm.kgCO2.FI.Res.HHnew.Thermal.SH.Biomass.WH.Biomass.Solar.Biomass</t>
  </si>
  <si>
    <t>EMI_per_sqm.kgCO2.FI.Res.HHnew.Thermal.SH.Biomass.WH.Biomass.Solar.Solar</t>
  </si>
  <si>
    <t>EMI_per_sqm.kgCO2.FI.Res.HHnew.Thermal.SH.Biomass.WH.LPG.NoSolar.LPG</t>
  </si>
  <si>
    <t>EMI_per_sqm.kgCO2.FI.Res.HHnew.Thermal.SH.Biomass.WH.LPG.Solar</t>
  </si>
  <si>
    <t>EMI_per_sqm.kgCO2.FI.Res.HHnew.Thermal.SH.Biomass.WH.LPG.Solar.LPG</t>
  </si>
  <si>
    <t>EMI_per_sqm.kgCO2.FI.Res.HHnew.Thermal.SH.Biomass.WH.LPG.Solar.Solar</t>
  </si>
  <si>
    <t>EMI_per_sqm.kgCO2.FI.Res.HHnew.Thermal.SH.Biomass.WH.Elc.NoSolar.Elec</t>
  </si>
  <si>
    <t>EMI_per_sqm.kgCO2.FI.Res.HHnew.Thermal.SH.Biomass.WH.Elc.Solar</t>
  </si>
  <si>
    <t>EMI_per_sqm.kgCO2.FI.Res.HHnew.Thermal.SH.Biomass.WH.Elc.Solar.Elec</t>
  </si>
  <si>
    <t>EMI_per_sqm.kgCO2.FI.Res.HHnew.Thermal.SH.Biomass.WH.Elc.Solar.Solar</t>
  </si>
  <si>
    <t>EMI_per_sqm.kgCO2.FI.Res.HHnew.Thermal.SH.Biomass.CO</t>
  </si>
  <si>
    <t>EMI_per_sqm.kgCO2.FI.Res.HHnew.Thermal.SH.Biomass.CO.Biomass.Biomass</t>
  </si>
  <si>
    <t>EMI_per_sqm.kgCO2.FI.Res.HHnew.Thermal.SH.Biomass.CO.LPG.LPG</t>
  </si>
  <si>
    <t>EMI_per_sqm.kgCO2.FI.Res.HHnew.Thermal.SH.Biomass.CO.Elc.Elec</t>
  </si>
  <si>
    <t>EMI_per_sqm.kgCO2.FI.Res.HHnew.Thermal.SH.Geo</t>
  </si>
  <si>
    <t>EMI_per_sqm.kgCO2.FI.Res.HHnew.Thermal.SH.Geo.SH</t>
  </si>
  <si>
    <t>EMI_per_sqm.kgCO2.FI.Res.HHnew.Thermal.SH.Geo.SH.Geo</t>
  </si>
  <si>
    <t>EMI_per_sqm.kgCO2.FI.Res.HHnew.Thermal.SH.Geo.SH.Elec</t>
  </si>
  <si>
    <t>EMI_per_sqm.kgCO2.FI.Res.HHnew.Thermal.SH.Geo.SC</t>
  </si>
  <si>
    <t>EMI_per_sqm.kgCO2.FI.Res.HHnew.Thermal.SH.Geo.SC.AC.Elec</t>
  </si>
  <si>
    <t>EMI_per_sqm.kgCO2.FI.Res.HHnew.Thermal.SH.Geo.WH</t>
  </si>
  <si>
    <t>EMI_per_sqm.kgCO2.FI.Res.HHnew.Thermal.SH.Geo.WH.Geo.NoSolar.Geo</t>
  </si>
  <si>
    <t>EMI_per_sqm.kgCO2.FI.Res.HHnew.Thermal.SH.Geo.WH.Geo.Solar</t>
  </si>
  <si>
    <t>EMI_per_sqm.kgCO2.FI.Res.HHnew.Thermal.SH.Geo.WH.Geo.Solar.Geo</t>
  </si>
  <si>
    <t>EMI_per_sqm.kgCO2.FI.Res.HHnew.Thermal.SH.Geo.WH.Geo.Solar.Solar</t>
  </si>
  <si>
    <t>EMI_per_sqm.kgCO2.FI.Res.HHnew.Thermal.SH.Geo.WH.Elc.NoSolar.Elec</t>
  </si>
  <si>
    <t>EMI_per_sqm.kgCO2.FI.Res.HHnew.Thermal.SH.Geo.WH.Elc.Solar</t>
  </si>
  <si>
    <t>EMI_per_sqm.kgCO2.FI.Res.HHnew.Thermal.SH.Geo.WH.Elc.Solar.Elec</t>
  </si>
  <si>
    <t>EMI_per_sqm.kgCO2.FI.Res.HHnew.Thermal.SH.Geo.WH.Elc.Solar.Solar</t>
  </si>
  <si>
    <t>EMI_per_sqm.kgCO2.FI.Res.HHnew.Thermal.SH.Geo.CO</t>
  </si>
  <si>
    <t>EMI_per_sqm.kgCO2.FI.Res.HHnew.Thermal.SH.Geo.CO.LPG.LPG</t>
  </si>
  <si>
    <t>EMI_per_sqm.kgCO2.FI.Res.HHnew.Thermal.SH.Geo.CO.Elc.Elec</t>
  </si>
  <si>
    <t>EMI_per_sqm.kgCO2.FI.Res.HHnew.Thermal.SH.DistrHeat</t>
  </si>
  <si>
    <t>EMI_per_sqm.kgCO2.FI.Res.HHnew.Thermal.SH.DistrHeat.SH</t>
  </si>
  <si>
    <t>EMI_per_sqm.kgCO2.FI.Res.HHnew.Thermal.SH.DistrHeat.SH.Steam_Distr</t>
  </si>
  <si>
    <t>EMI_per_sqm.kgCO2.FI.Res.HHnew.Thermal.SH.DistrHeat.SH.Elec</t>
  </si>
  <si>
    <t>EMI_per_sqm.kgCO2.FI.Res.HHnew.Thermal.SH.DistrHeat.SC</t>
  </si>
  <si>
    <t>EMI_per_sqm.kgCO2.FI.Res.HHnew.Thermal.SH.DistrHeat.SC.AC.Elec</t>
  </si>
  <si>
    <t>EMI_per_sqm.kgCO2.FI.Res.HHnew.Thermal.SH.DistrHeat.WH</t>
  </si>
  <si>
    <t>EMI_per_sqm.kgCO2.FI.Res.HHnew.Thermal.SH.DistrHeat.WH.DistrHeat.NoSolar.Steam_Distr</t>
  </si>
  <si>
    <t>EMI_per_sqm.kgCO2.FI.Res.HHnew.Thermal.SH.DistrHeat.WH.DistrHeat.Solar</t>
  </si>
  <si>
    <t>EMI_per_sqm.kgCO2.FI.Res.HHnew.Thermal.SH.DistrHeat.WH.DistrHeat.Solar.Steam_Distr</t>
  </si>
  <si>
    <t>EMI_per_sqm.kgCO2.FI.Res.HHnew.Thermal.SH.DistrHeat.WH.DistrHeat.Solar.Solar</t>
  </si>
  <si>
    <t>EMI_per_sqm.kgCO2.FI.Res.HHnew.Thermal.SH.DistrHeat.WH.Elc.NoSolar.Elec</t>
  </si>
  <si>
    <t>EMI_per_sqm.kgCO2.FI.Res.HHnew.Thermal.SH.DistrHeat.WH.Elc.Solar</t>
  </si>
  <si>
    <t>EMI_per_sqm.kgCO2.FI.Res.HHnew.Thermal.SH.DistrHeat.WH.Elc.Solar.Elec</t>
  </si>
  <si>
    <t>EMI_per_sqm.kgCO2.FI.Res.HHnew.Thermal.SH.DistrHeat.WH.Elc.Solar.Solar</t>
  </si>
  <si>
    <t>EMI_per_sqm.kgCO2.FI.Res.HHnew.Thermal.SH.DistrHeat.CO</t>
  </si>
  <si>
    <t>EMI_per_sqm.kgCO2.FI.Res.HHnew.Thermal.SH.DistrHeat.CO.LPG.LPG</t>
  </si>
  <si>
    <t>EMI_per_sqm.kgCO2.FI.Res.HHnew.Thermal.SH.DistrHeat.CO.Elc.Elec</t>
  </si>
  <si>
    <t>EMI_per_sqm.kgCO2.FI.Res.HHnew.Thermal.SH.AdvElc</t>
  </si>
  <si>
    <t>EMI_per_sqm.kgCO2.FI.Res.HHnew.Thermal.SH.AdvElc.SH</t>
  </si>
  <si>
    <t>EMI_per_sqm.kgCO2.FI.Res.HHnew.Thermal.SH.AdvElc.SH.Elec</t>
  </si>
  <si>
    <t>EMI_per_sqm.kgCO2.FI.Res.HHnew.Thermal.SH.AdvElc.SC</t>
  </si>
  <si>
    <t>EMI_per_sqm.kgCO2.FI.Res.HHnew.Thermal.SH.AdvElc.SC.AC.Elec</t>
  </si>
  <si>
    <t>EMI_per_sqm.kgCO2.FI.Res.HHnew.Thermal.SH.AdvElc.WH</t>
  </si>
  <si>
    <t>EMI_per_sqm.kgCO2.FI.Res.HHnew.Thermal.SH.AdvElc.WH.LPG.NoSolar.LPG</t>
  </si>
  <si>
    <t>EMI_per_sqm.kgCO2.FI.Res.HHnew.Thermal.SH.AdvElc.WH.LPG.Solar</t>
  </si>
  <si>
    <t>EMI_per_sqm.kgCO2.FI.Res.HHnew.Thermal.SH.AdvElc.WH.LPG.Solar.LPG</t>
  </si>
  <si>
    <t>EMI_per_sqm.kgCO2.FI.Res.HHnew.Thermal.SH.AdvElc.WH.LPG.Solar.Solar</t>
  </si>
  <si>
    <t>EMI_per_sqm.kgCO2.FI.Res.HHnew.Thermal.SH.AdvElc.WH.Elc.NoSolar.Elec</t>
  </si>
  <si>
    <t>EMI_per_sqm.kgCO2.FI.Res.HHnew.Thermal.SH.AdvElc.WH.Elc.Solar</t>
  </si>
  <si>
    <t>EMI_per_sqm.kgCO2.FI.Res.HHnew.Thermal.SH.AdvElc.WH.Elc.Solar.Elec</t>
  </si>
  <si>
    <t>EMI_per_sqm.kgCO2.FI.Res.HHnew.Thermal.SH.AdvElc.WH.Elc.Solar.Solar</t>
  </si>
  <si>
    <t>EMI_per_sqm.kgCO2.FI.Res.HHnew.Thermal.SH.AdvElc.CO</t>
  </si>
  <si>
    <t>EMI_per_sqm.kgCO2.FI.Res.HHnew.Thermal.SH.AdvElc.CO.LPG.LPG</t>
  </si>
  <si>
    <t>EMI_per_sqm.kgCO2.FI.Res.HHnew.Thermal.SH.AdvElc.CO.Elc.Elec</t>
  </si>
  <si>
    <t>EMI_per_sqm.kgCO2.FI.Res.HHnew.Thermal.SH.ConvElc</t>
  </si>
  <si>
    <t>EMI_per_sqm.kgCO2.FI.Res.HHnew.Thermal.SH.ConvElc.SH</t>
  </si>
  <si>
    <t>EMI_per_sqm.kgCO2.FI.Res.HHnew.Thermal.SH.ConvElc.SH.Elec</t>
  </si>
  <si>
    <t>EMI_per_sqm.kgCO2.FI.Res.HHnew.Thermal.SH.ConvElc.SC</t>
  </si>
  <si>
    <t>EMI_per_sqm.kgCO2.FI.Res.HHnew.Thermal.SH.ConvElc.SC.AC.Elec</t>
  </si>
  <si>
    <t>EMI_per_sqm.kgCO2.FI.Res.HHnew.Thermal.SH.ConvElc.WH</t>
  </si>
  <si>
    <t>EMI_per_sqm.kgCO2.FI.Res.HHnew.Thermal.SH.ConvElc.WH.LPG.NoSolar.LPG</t>
  </si>
  <si>
    <t>EMI_per_sqm.kgCO2.FI.Res.HHnew.Thermal.SH.ConvElc.WH.LPG.Solar</t>
  </si>
  <si>
    <t>EMI_per_sqm.kgCO2.FI.Res.HHnew.Thermal.SH.ConvElc.WH.LPG.Solar.LPG</t>
  </si>
  <si>
    <t>EMI_per_sqm.kgCO2.FI.Res.HHnew.Thermal.SH.ConvElc.WH.LPG.Solar.Solar</t>
  </si>
  <si>
    <t>EMI_per_sqm.kgCO2.FI.Res.HHnew.Thermal.SH.ConvElc.WH.Elc.NoSolar.Elec</t>
  </si>
  <si>
    <t>EMI_per_sqm.kgCO2.FI.Res.HHnew.Thermal.SH.ConvElc.WH.Elc.Solar</t>
  </si>
  <si>
    <t>EMI_per_sqm.kgCO2.FI.Res.HHnew.Thermal.SH.ConvElc.WH.Elc.Solar.Elec</t>
  </si>
  <si>
    <t>EMI_per_sqm.kgCO2.FI.Res.HHnew.Thermal.SH.ConvElc.WH.Elc.Solar.Solar</t>
  </si>
  <si>
    <t>EMI_per_sqm.kgCO2.FI.Res.HHnew.Thermal.SH.ConvElc.CO</t>
  </si>
  <si>
    <t>EMI_per_sqm.kgCO2.FI.Res.HHnew.Thermal.SH.ConvElc.CO.LPG.LPG</t>
  </si>
  <si>
    <t>EMI_per_sqm.kgCO2.FI.Res.HHnew.Thermal.SH.ConvElc.CO.Elc.Elec</t>
  </si>
  <si>
    <t>FI - Household type: Solids</t>
  </si>
  <si>
    <t>FI - Household type: LPG</t>
  </si>
  <si>
    <t>FI - Household type: Diesel oil</t>
  </si>
  <si>
    <t>FI - Household type: Gas</t>
  </si>
  <si>
    <t>FI - Household type: Biomass</t>
  </si>
  <si>
    <t>FI - Household type: Geothermal</t>
  </si>
  <si>
    <t>FI - Household type: Distributed heat</t>
  </si>
  <si>
    <t>FI - Household type: Advanced electric heating</t>
  </si>
  <si>
    <t>FI - Household type: Conventional electric heating</t>
  </si>
  <si>
    <t>FI - Residential / specific electric uses</t>
  </si>
  <si>
    <t>FI - Refrigerators and freezers</t>
  </si>
  <si>
    <t>FI - Washing machines</t>
  </si>
  <si>
    <t>FI - Clothes dryers</t>
  </si>
  <si>
    <t>FI - Dishwashers</t>
  </si>
  <si>
    <t>FI - TV and multimedia</t>
  </si>
  <si>
    <t>FI - ICT equipment</t>
  </si>
  <si>
    <t>FI - Lighting</t>
  </si>
  <si>
    <t>FI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</si>
</sst>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45432.784814814811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85211.460823893693</v>
      </c>
      <c r="C3" s="182">
        <v>87497.614534166234</v>
      </c>
      <c r="D3" s="182">
        <v>89684.566278633123</v>
      </c>
      <c r="E3" s="182">
        <v>93385.469598195472</v>
      </c>
      <c r="F3" s="182">
        <v>96889.17452509547</v>
      </c>
      <c r="G3" s="182">
        <v>99964.536838887187</v>
      </c>
      <c r="H3" s="182">
        <v>103883.54198325975</v>
      </c>
      <c r="I3" s="182">
        <v>107521.8307026055</v>
      </c>
      <c r="J3" s="182">
        <v>109638.18198462103</v>
      </c>
      <c r="K3" s="182">
        <v>106435.09315723863</v>
      </c>
      <c r="L3" s="182">
        <v>109623.92197238922</v>
      </c>
      <c r="M3" s="182">
        <v>112797.10238110548</v>
      </c>
      <c r="N3" s="182">
        <v>113230.84940072954</v>
      </c>
      <c r="O3" s="182">
        <v>112639.77209136695</v>
      </c>
      <c r="P3" s="182">
        <v>113323.15327352549</v>
      </c>
      <c r="Q3" s="182">
        <v>115144</v>
      </c>
      <c r="R3" s="182">
        <v>117941.57859545122</v>
      </c>
      <c r="S3" s="182">
        <v>118833.40741838297</v>
      </c>
      <c r="T3" s="182">
        <v>120867.18224285393</v>
      </c>
      <c r="U3" s="182">
        <v>121752.6918062865</v>
      </c>
      <c r="V3" s="182">
        <v>117172.55317101338</v>
      </c>
      <c r="W3" s="182">
        <v>120970.58131325018</v>
      </c>
      <c r="DA3" s="210" t="s">
        <v>221</v>
      </c>
    </row>
    <row r="4" spans="1:105" ht="12" customHeight="1" x14ac:dyDescent="0.25">
      <c r="A4" s="183" t="s">
        <v>90</v>
      </c>
      <c r="B4" s="36">
        <v>5171302</v>
      </c>
      <c r="C4" s="36">
        <v>5181115</v>
      </c>
      <c r="D4" s="36">
        <v>5194901</v>
      </c>
      <c r="E4" s="36">
        <v>5206295</v>
      </c>
      <c r="F4" s="36">
        <v>5219732</v>
      </c>
      <c r="G4" s="36">
        <v>5236611</v>
      </c>
      <c r="H4" s="36">
        <v>5255580</v>
      </c>
      <c r="I4" s="36">
        <v>5276955</v>
      </c>
      <c r="J4" s="36">
        <v>5300484</v>
      </c>
      <c r="K4" s="36">
        <v>5326314</v>
      </c>
      <c r="L4" s="36">
        <v>5351427</v>
      </c>
      <c r="M4" s="36">
        <v>5375276</v>
      </c>
      <c r="N4" s="36">
        <v>5401267</v>
      </c>
      <c r="O4" s="36">
        <v>5426674</v>
      </c>
      <c r="P4" s="36">
        <v>5451270</v>
      </c>
      <c r="Q4" s="36">
        <v>5471753</v>
      </c>
      <c r="R4" s="36">
        <v>5487308</v>
      </c>
      <c r="S4" s="36">
        <v>5503297</v>
      </c>
      <c r="T4" s="36">
        <v>5513130</v>
      </c>
      <c r="U4" s="36">
        <v>5517919</v>
      </c>
      <c r="V4" s="36">
        <v>5525292</v>
      </c>
      <c r="W4" s="36">
        <v>5533793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2275572</v>
      </c>
      <c r="C6" s="35">
        <v>2316466</v>
      </c>
      <c r="D6" s="35">
        <v>2360499</v>
      </c>
      <c r="E6" s="35">
        <v>2404886</v>
      </c>
      <c r="F6" s="35">
        <v>2451729</v>
      </c>
      <c r="G6" s="35">
        <v>2465448</v>
      </c>
      <c r="H6" s="35">
        <v>2484908</v>
      </c>
      <c r="I6" s="35">
        <v>2506867</v>
      </c>
      <c r="J6" s="35">
        <v>2536117</v>
      </c>
      <c r="K6" s="35">
        <v>2558268</v>
      </c>
      <c r="L6" s="35">
        <v>2582735</v>
      </c>
      <c r="M6" s="35">
        <v>2601779</v>
      </c>
      <c r="N6" s="35">
        <v>2625798</v>
      </c>
      <c r="O6" s="35">
        <v>2648450</v>
      </c>
      <c r="P6" s="35">
        <v>2666962</v>
      </c>
      <c r="Q6" s="35">
        <v>2699434</v>
      </c>
      <c r="R6" s="35">
        <v>2707108</v>
      </c>
      <c r="S6" s="35">
        <v>2737959</v>
      </c>
      <c r="T6" s="35">
        <v>2764860</v>
      </c>
      <c r="U6" s="35">
        <v>2818140</v>
      </c>
      <c r="V6" s="35">
        <v>2839307</v>
      </c>
      <c r="W6" s="35">
        <v>2889709</v>
      </c>
      <c r="DA6" s="59" t="s">
        <v>223</v>
      </c>
    </row>
    <row r="7" spans="1:105" ht="12" customHeight="1" x14ac:dyDescent="0.25">
      <c r="A7" s="185" t="s">
        <v>187</v>
      </c>
      <c r="B7" s="114">
        <v>234653.62942545596</v>
      </c>
      <c r="C7" s="114">
        <v>239309.35514444884</v>
      </c>
      <c r="D7" s="114">
        <v>244429.71590196955</v>
      </c>
      <c r="E7" s="114">
        <v>249793.30237367851</v>
      </c>
      <c r="F7" s="114">
        <v>255556.66638456582</v>
      </c>
      <c r="G7" s="114">
        <v>258668.448588</v>
      </c>
      <c r="H7" s="114">
        <v>262543.03899999999</v>
      </c>
      <c r="I7" s="114">
        <v>266870.14799999999</v>
      </c>
      <c r="J7" s="114">
        <v>270815.59254799999</v>
      </c>
      <c r="K7" s="114">
        <v>273614.21999999997</v>
      </c>
      <c r="L7" s="114">
        <v>276973.85600000003</v>
      </c>
      <c r="M7" s="114">
        <v>281202.45</v>
      </c>
      <c r="N7" s="114">
        <v>285264.46799999999</v>
      </c>
      <c r="O7" s="114">
        <v>288721.38500000001</v>
      </c>
      <c r="P7" s="114">
        <v>292538.08799999999</v>
      </c>
      <c r="Q7" s="114">
        <v>297655.21069499996</v>
      </c>
      <c r="R7" s="114">
        <v>299676.16700000002</v>
      </c>
      <c r="S7" s="114">
        <v>303506.16499999998</v>
      </c>
      <c r="T7" s="114">
        <v>307416.87900000002</v>
      </c>
      <c r="U7" s="114">
        <v>311498</v>
      </c>
      <c r="V7" s="114">
        <v>315159.28101999999</v>
      </c>
      <c r="W7" s="114">
        <v>320738.41891000001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87334</v>
      </c>
      <c r="D8" s="138">
        <v>91308</v>
      </c>
      <c r="E8" s="138">
        <v>92560</v>
      </c>
      <c r="F8" s="138">
        <v>95922</v>
      </c>
      <c r="G8" s="138">
        <v>63754</v>
      </c>
      <c r="H8" s="138">
        <v>69775</v>
      </c>
      <c r="I8" s="138">
        <v>72671</v>
      </c>
      <c r="J8" s="138">
        <v>80411</v>
      </c>
      <c r="K8" s="138">
        <v>73908</v>
      </c>
      <c r="L8" s="138">
        <v>76677</v>
      </c>
      <c r="M8" s="138">
        <v>71753</v>
      </c>
      <c r="N8" s="138">
        <v>77117</v>
      </c>
      <c r="O8" s="138">
        <v>76240</v>
      </c>
      <c r="P8" s="138">
        <v>72562</v>
      </c>
      <c r="Q8" s="138">
        <v>86900</v>
      </c>
      <c r="R8" s="138">
        <v>62764</v>
      </c>
      <c r="S8" s="138">
        <v>86098</v>
      </c>
      <c r="T8" s="138">
        <v>82778</v>
      </c>
      <c r="U8" s="138">
        <v>109706</v>
      </c>
      <c r="V8" s="138">
        <v>78680</v>
      </c>
      <c r="W8" s="138">
        <v>108347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9444.5500455877627</v>
      </c>
      <c r="D9" s="39">
        <v>9995.2890529507986</v>
      </c>
      <c r="E9" s="39">
        <v>10331.115203083958</v>
      </c>
      <c r="F9" s="39">
        <v>10824.318126411643</v>
      </c>
      <c r="G9" s="39">
        <v>8271.3176293854194</v>
      </c>
      <c r="H9" s="39">
        <v>9062.9990251055278</v>
      </c>
      <c r="I9" s="39">
        <v>9556.4556677493383</v>
      </c>
      <c r="J9" s="39">
        <v>9221.0914337217982</v>
      </c>
      <c r="K9" s="39">
        <v>8135.7329789502546</v>
      </c>
      <c r="L9" s="39">
        <v>8743.4542190250359</v>
      </c>
      <c r="M9" s="39">
        <v>9663.8683632749598</v>
      </c>
      <c r="N9" s="39">
        <v>9537.4054697143729</v>
      </c>
      <c r="O9" s="39">
        <v>8982.8325472344295</v>
      </c>
      <c r="P9" s="39">
        <v>9390.2593060390209</v>
      </c>
      <c r="Q9" s="39">
        <v>10729.657803697337</v>
      </c>
      <c r="R9" s="39">
        <v>7701.7558776122751</v>
      </c>
      <c r="S9" s="39">
        <v>9526.9871811237535</v>
      </c>
      <c r="T9" s="39">
        <v>9672.6678522209986</v>
      </c>
      <c r="U9" s="39">
        <v>9899.6869227485149</v>
      </c>
      <c r="V9" s="39">
        <v>9591.9367800226319</v>
      </c>
      <c r="W9" s="39">
        <v>11554.34085306077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5211.6899999999996</v>
      </c>
      <c r="C11" s="41">
        <v>5766.64</v>
      </c>
      <c r="D11" s="41">
        <v>5736.48</v>
      </c>
      <c r="E11" s="41">
        <v>5665.7</v>
      </c>
      <c r="F11" s="41">
        <v>5561.61</v>
      </c>
      <c r="G11" s="41">
        <v>5295.38</v>
      </c>
      <c r="H11" s="41">
        <v>5442.56</v>
      </c>
      <c r="I11" s="41">
        <v>5321.96</v>
      </c>
      <c r="J11" s="41">
        <v>5332.63</v>
      </c>
      <c r="K11" s="41">
        <v>5608.3</v>
      </c>
      <c r="L11" s="41">
        <v>6179.75</v>
      </c>
      <c r="M11" s="41">
        <v>5239.13</v>
      </c>
      <c r="N11" s="41">
        <v>5839.92</v>
      </c>
      <c r="O11" s="41">
        <v>5238.58</v>
      </c>
      <c r="P11" s="41">
        <v>5237.1400000000003</v>
      </c>
      <c r="Q11" s="41">
        <v>5014.74</v>
      </c>
      <c r="R11" s="41">
        <v>5325.9</v>
      </c>
      <c r="S11" s="41">
        <v>5508.23</v>
      </c>
      <c r="T11" s="41">
        <v>5349.59</v>
      </c>
      <c r="U11" s="41">
        <v>5482.97</v>
      </c>
      <c r="V11" s="41">
        <v>4871.03</v>
      </c>
      <c r="W11" s="41">
        <v>5623.37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5439.5204761904761</v>
      </c>
      <c r="C12" s="187">
        <f t="shared" ref="C12:W12" si="0">AVERAGE($B11:$V11)</f>
        <v>5439.5204761904761</v>
      </c>
      <c r="D12" s="187">
        <f t="shared" si="0"/>
        <v>5439.5204761904761</v>
      </c>
      <c r="E12" s="187">
        <f t="shared" si="0"/>
        <v>5439.5204761904761</v>
      </c>
      <c r="F12" s="187">
        <f t="shared" si="0"/>
        <v>5439.5204761904761</v>
      </c>
      <c r="G12" s="187">
        <f t="shared" si="0"/>
        <v>5439.5204761904761</v>
      </c>
      <c r="H12" s="187">
        <f t="shared" si="0"/>
        <v>5439.5204761904761</v>
      </c>
      <c r="I12" s="187">
        <f t="shared" si="0"/>
        <v>5439.5204761904761</v>
      </c>
      <c r="J12" s="187">
        <f t="shared" si="0"/>
        <v>5439.5204761904761</v>
      </c>
      <c r="K12" s="187">
        <f t="shared" si="0"/>
        <v>5439.5204761904761</v>
      </c>
      <c r="L12" s="187">
        <f t="shared" si="0"/>
        <v>5439.5204761904761</v>
      </c>
      <c r="M12" s="187">
        <f t="shared" si="0"/>
        <v>5439.5204761904761</v>
      </c>
      <c r="N12" s="187">
        <f t="shared" si="0"/>
        <v>5439.5204761904761</v>
      </c>
      <c r="O12" s="187">
        <f t="shared" si="0"/>
        <v>5439.5204761904761</v>
      </c>
      <c r="P12" s="187">
        <f t="shared" si="0"/>
        <v>5439.5204761904761</v>
      </c>
      <c r="Q12" s="187">
        <f t="shared" si="0"/>
        <v>5439.5204761904761</v>
      </c>
      <c r="R12" s="187">
        <f t="shared" si="0"/>
        <v>5439.5204761904761</v>
      </c>
      <c r="S12" s="187">
        <f t="shared" si="0"/>
        <v>5439.5204761904761</v>
      </c>
      <c r="T12" s="187">
        <f t="shared" si="0"/>
        <v>5439.5204761904761</v>
      </c>
      <c r="U12" s="187">
        <f t="shared" si="0"/>
        <v>5439.5204761904761</v>
      </c>
      <c r="V12" s="187">
        <f t="shared" si="0"/>
        <v>5439.5204761904761</v>
      </c>
      <c r="W12" s="187">
        <f t="shared" si="0"/>
        <v>5439.5204761904761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0.958115705752424</v>
      </c>
      <c r="C13" s="189">
        <f t="shared" si="1"/>
        <v>1.0601375663978785</v>
      </c>
      <c r="D13" s="189">
        <f t="shared" si="1"/>
        <v>1.054592960006191</v>
      </c>
      <c r="E13" s="189">
        <f t="shared" si="1"/>
        <v>1.0415807836002351</v>
      </c>
      <c r="F13" s="189">
        <f t="shared" si="1"/>
        <v>1.0224449056390037</v>
      </c>
      <c r="G13" s="189">
        <f t="shared" si="1"/>
        <v>0.97350125313041869</v>
      </c>
      <c r="H13" s="189">
        <f t="shared" si="1"/>
        <v>1.0005587852500655</v>
      </c>
      <c r="I13" s="189">
        <f t="shared" si="1"/>
        <v>0.9783877132726948</v>
      </c>
      <c r="J13" s="189">
        <f t="shared" si="1"/>
        <v>0.98034928323951531</v>
      </c>
      <c r="K13" s="189">
        <f t="shared" si="1"/>
        <v>1.0310283828415199</v>
      </c>
      <c r="L13" s="189">
        <f t="shared" si="1"/>
        <v>1.1360835991057685</v>
      </c>
      <c r="M13" s="189">
        <f t="shared" si="1"/>
        <v>0.96316026806634658</v>
      </c>
      <c r="N13" s="189">
        <f t="shared" si="1"/>
        <v>1.0736093421400152</v>
      </c>
      <c r="O13" s="189">
        <f t="shared" si="1"/>
        <v>0.96305915621238669</v>
      </c>
      <c r="P13" s="189">
        <f t="shared" si="1"/>
        <v>0.9627944269947466</v>
      </c>
      <c r="Q13" s="189">
        <f t="shared" si="1"/>
        <v>0.92190847004808629</v>
      </c>
      <c r="R13" s="189">
        <f t="shared" ref="R13:V13" si="2">R11/R12</f>
        <v>0.97911204182651601</v>
      </c>
      <c r="S13" s="189">
        <f t="shared" si="2"/>
        <v>1.0126315406128674</v>
      </c>
      <c r="T13" s="189">
        <f t="shared" si="2"/>
        <v>0.98346720513616703</v>
      </c>
      <c r="U13" s="189">
        <f t="shared" si="2"/>
        <v>1.0079877489200948</v>
      </c>
      <c r="V13" s="189">
        <f t="shared" si="2"/>
        <v>0.89548886180705878</v>
      </c>
      <c r="W13" s="189">
        <f t="shared" ref="W13" si="3">W11/W12</f>
        <v>1.0337988476400186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2.2725284016502223</v>
      </c>
      <c r="C17" s="14">
        <f t="shared" si="4"/>
        <v>2.2366462533877036</v>
      </c>
      <c r="D17" s="14">
        <f t="shared" si="4"/>
        <v>2.2007639062757494</v>
      </c>
      <c r="E17" s="14">
        <f t="shared" si="4"/>
        <v>2.1648822438984632</v>
      </c>
      <c r="F17" s="14">
        <f t="shared" si="4"/>
        <v>2.1290003911525295</v>
      </c>
      <c r="G17" s="14">
        <f t="shared" si="4"/>
        <v>2.1239997761056002</v>
      </c>
      <c r="H17" s="14">
        <f t="shared" si="4"/>
        <v>2.114999830979658</v>
      </c>
      <c r="I17" s="14">
        <f t="shared" si="4"/>
        <v>2.1049999860383499</v>
      </c>
      <c r="J17" s="14">
        <f t="shared" si="4"/>
        <v>2.089999791019105</v>
      </c>
      <c r="K17" s="14">
        <f t="shared" si="4"/>
        <v>2.0820000093813471</v>
      </c>
      <c r="L17" s="14">
        <f t="shared" si="4"/>
        <v>2.072000030974916</v>
      </c>
      <c r="M17" s="14">
        <f t="shared" si="4"/>
        <v>2.0660002252305056</v>
      </c>
      <c r="N17" s="14">
        <f t="shared" si="4"/>
        <v>2.0570001957500157</v>
      </c>
      <c r="O17" s="14">
        <f t="shared" si="4"/>
        <v>2.0489999811210331</v>
      </c>
      <c r="P17" s="14">
        <f t="shared" si="4"/>
        <v>2.0439998770136207</v>
      </c>
      <c r="Q17" s="14">
        <f t="shared" si="4"/>
        <v>2.0270001044663437</v>
      </c>
      <c r="R17" s="14">
        <f t="shared" ref="R17:V17" si="5">R4/R6</f>
        <v>2.0270000310294232</v>
      </c>
      <c r="S17" s="14">
        <f t="shared" si="5"/>
        <v>2.0099997845110171</v>
      </c>
      <c r="T17" s="14">
        <f t="shared" si="5"/>
        <v>1.9939996961871487</v>
      </c>
      <c r="U17" s="14">
        <f t="shared" si="5"/>
        <v>1.9580003122626981</v>
      </c>
      <c r="V17" s="14">
        <f t="shared" si="5"/>
        <v>1.9460002035708008</v>
      </c>
      <c r="W17" s="14">
        <f t="shared" ref="W17" si="6">W4/W6</f>
        <v>1.9150000917047356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45.376121801715691</v>
      </c>
      <c r="C18" s="94">
        <f t="shared" si="7"/>
        <v>46.188775030943887</v>
      </c>
      <c r="D18" s="94">
        <f t="shared" si="7"/>
        <v>47.05185255733835</v>
      </c>
      <c r="E18" s="94">
        <f t="shared" si="7"/>
        <v>47.979091152859858</v>
      </c>
      <c r="F18" s="94">
        <f t="shared" si="7"/>
        <v>48.959729423764635</v>
      </c>
      <c r="G18" s="94">
        <f t="shared" si="7"/>
        <v>49.396154991844917</v>
      </c>
      <c r="H18" s="94">
        <f t="shared" si="7"/>
        <v>49.955102766963876</v>
      </c>
      <c r="I18" s="94">
        <f t="shared" si="7"/>
        <v>50.572754173571688</v>
      </c>
      <c r="J18" s="94">
        <f t="shared" si="7"/>
        <v>51.092615796595176</v>
      </c>
      <c r="K18" s="94">
        <f t="shared" si="7"/>
        <v>51.370275954440537</v>
      </c>
      <c r="L18" s="94">
        <f t="shared" si="7"/>
        <v>51.757009111775233</v>
      </c>
      <c r="M18" s="94">
        <f t="shared" si="7"/>
        <v>52.314048618154679</v>
      </c>
      <c r="N18" s="94">
        <f t="shared" si="7"/>
        <v>52.814361519250944</v>
      </c>
      <c r="O18" s="94">
        <f t="shared" si="7"/>
        <v>53.204114527609363</v>
      </c>
      <c r="P18" s="94">
        <f t="shared" si="7"/>
        <v>53.664208156998278</v>
      </c>
      <c r="Q18" s="94">
        <f t="shared" si="7"/>
        <v>54.398510074376517</v>
      </c>
      <c r="R18" s="94">
        <f t="shared" ref="R18:V18" si="8">R7*1000/R4</f>
        <v>54.612601844110081</v>
      </c>
      <c r="S18" s="94">
        <f t="shared" si="8"/>
        <v>55.149879245114334</v>
      </c>
      <c r="T18" s="94">
        <f t="shared" si="8"/>
        <v>55.760861615815337</v>
      </c>
      <c r="U18" s="94">
        <f t="shared" si="8"/>
        <v>56.452079126206819</v>
      </c>
      <c r="V18" s="94">
        <f t="shared" si="8"/>
        <v>57.039389234089342</v>
      </c>
      <c r="W18" s="94">
        <f t="shared" ref="W18" si="9">W7*1000/W4</f>
        <v>57.959959635280903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103.11852555113877</v>
      </c>
      <c r="C19" s="15">
        <f t="shared" si="10"/>
        <v>103.30795062152816</v>
      </c>
      <c r="D19" s="15">
        <f t="shared" si="10"/>
        <v>103.55001883159855</v>
      </c>
      <c r="E19" s="15">
        <f t="shared" si="10"/>
        <v>103.86908251521216</v>
      </c>
      <c r="F19" s="15">
        <f t="shared" si="10"/>
        <v>104.23528309391692</v>
      </c>
      <c r="G19" s="15">
        <f t="shared" si="10"/>
        <v>104.91742214315613</v>
      </c>
      <c r="H19" s="15">
        <f t="shared" si="10"/>
        <v>105.65503390870003</v>
      </c>
      <c r="I19" s="15">
        <f t="shared" si="10"/>
        <v>106.45564682928931</v>
      </c>
      <c r="J19" s="15">
        <f t="shared" si="10"/>
        <v>106.78355633750334</v>
      </c>
      <c r="K19" s="15">
        <f t="shared" si="10"/>
        <v>106.95291501906759</v>
      </c>
      <c r="L19" s="15">
        <f t="shared" si="10"/>
        <v>107.2405244827673</v>
      </c>
      <c r="M19" s="15">
        <f t="shared" si="10"/>
        <v>108.08083622782719</v>
      </c>
      <c r="N19" s="15">
        <f t="shared" si="10"/>
        <v>108.6391519835113</v>
      </c>
      <c r="O19" s="15">
        <f t="shared" si="10"/>
        <v>109.01522966263286</v>
      </c>
      <c r="P19" s="15">
        <f t="shared" si="10"/>
        <v>109.68963487293782</v>
      </c>
      <c r="Q19" s="15">
        <f t="shared" si="10"/>
        <v>110.26578560357466</v>
      </c>
      <c r="R19" s="15">
        <f t="shared" ref="R19:V19" si="11">R7*1000/R6</f>
        <v>110.69974563260867</v>
      </c>
      <c r="S19" s="15">
        <f t="shared" si="11"/>
        <v>110.85124539848843</v>
      </c>
      <c r="T19" s="15">
        <f t="shared" si="11"/>
        <v>111.18714112106942</v>
      </c>
      <c r="U19" s="15">
        <f t="shared" si="11"/>
        <v>110.53318855699149</v>
      </c>
      <c r="V19" s="15">
        <f t="shared" si="11"/>
        <v>110.99866306109202</v>
      </c>
      <c r="W19" s="15">
        <f t="shared" ref="W19" si="12">W7*1000/W6</f>
        <v>110.99332801676572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48.350460932357684</v>
      </c>
      <c r="D20" s="4">
        <f t="shared" si="13"/>
        <v>49.740835176154164</v>
      </c>
      <c r="E20" s="4">
        <f t="shared" si="13"/>
        <v>51.5572304706306</v>
      </c>
      <c r="F20" s="4">
        <f t="shared" si="13"/>
        <v>53.00374807282585</v>
      </c>
      <c r="G20" s="4">
        <f t="shared" si="13"/>
        <v>61.08193603744612</v>
      </c>
      <c r="H20" s="4">
        <f t="shared" si="13"/>
        <v>61.41320336051902</v>
      </c>
      <c r="I20" s="4">
        <f t="shared" si="13"/>
        <v>62.471741929837037</v>
      </c>
      <c r="J20" s="4">
        <f t="shared" si="13"/>
        <v>54.868188579181279</v>
      </c>
      <c r="K20" s="4">
        <f t="shared" si="13"/>
        <v>52.871850273775529</v>
      </c>
      <c r="L20" s="4">
        <f t="shared" si="13"/>
        <v>55.033631326050539</v>
      </c>
      <c r="M20" s="4">
        <f t="shared" si="13"/>
        <v>65.189939403842132</v>
      </c>
      <c r="N20" s="4">
        <f t="shared" si="13"/>
        <v>60.123712179640364</v>
      </c>
      <c r="O20" s="4">
        <f t="shared" si="13"/>
        <v>57.502729750186369</v>
      </c>
      <c r="P20" s="4">
        <f t="shared" si="13"/>
        <v>63.312210279112278</v>
      </c>
      <c r="Q20" s="4">
        <f t="shared" si="13"/>
        <v>60.913327448368314</v>
      </c>
      <c r="R20" s="4">
        <f t="shared" ref="R20:V20" si="14">IF(SUM(R21)=0,"",R21/R17)</f>
        <v>60.537625112675642</v>
      </c>
      <c r="S20" s="4">
        <f t="shared" si="14"/>
        <v>55.051164087674387</v>
      </c>
      <c r="T20" s="4">
        <f t="shared" si="14"/>
        <v>58.601166070288642</v>
      </c>
      <c r="U20" s="4">
        <f t="shared" si="14"/>
        <v>46.086987698881956</v>
      </c>
      <c r="V20" s="4">
        <f t="shared" si="14"/>
        <v>62.646826390658539</v>
      </c>
      <c r="W20" s="4">
        <f t="shared" ref="W20" si="15">IF(SUM(W21)=0,"",W21/W17)</f>
        <v>55.687726173823222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108.14287729392635</v>
      </c>
      <c r="D21" s="3">
        <f t="shared" si="16"/>
        <v>109.46783472369124</v>
      </c>
      <c r="E21" s="3">
        <f t="shared" si="16"/>
        <v>111.61533279044899</v>
      </c>
      <c r="F21" s="3">
        <f t="shared" si="16"/>
        <v>112.84500037959637</v>
      </c>
      <c r="G21" s="3">
        <f t="shared" si="16"/>
        <v>129.73801846763214</v>
      </c>
      <c r="H21" s="3">
        <f t="shared" si="16"/>
        <v>129.8889147274171</v>
      </c>
      <c r="I21" s="3">
        <f t="shared" si="16"/>
        <v>131.50301589009837</v>
      </c>
      <c r="J21" s="3">
        <f t="shared" si="16"/>
        <v>114.67450266408572</v>
      </c>
      <c r="K21" s="3">
        <f t="shared" si="16"/>
        <v>110.07919276600983</v>
      </c>
      <c r="L21" s="3">
        <f t="shared" si="16"/>
        <v>114.02968581223882</v>
      </c>
      <c r="M21" s="3">
        <f t="shared" si="16"/>
        <v>134.68242949110086</v>
      </c>
      <c r="N21" s="3">
        <f t="shared" si="16"/>
        <v>123.67448772273784</v>
      </c>
      <c r="O21" s="3">
        <f t="shared" si="16"/>
        <v>117.82309217253973</v>
      </c>
      <c r="P21" s="3">
        <f t="shared" si="16"/>
        <v>129.410150023966</v>
      </c>
      <c r="Q21" s="3">
        <f t="shared" si="16"/>
        <v>123.47132110123518</v>
      </c>
      <c r="R21" s="3">
        <f t="shared" ref="R21:V21" si="17">IF(SUM(R9)=0,"",R9*1000/R8)</f>
        <v>122.70976798184111</v>
      </c>
      <c r="S21" s="3">
        <f t="shared" si="17"/>
        <v>110.65282795330616</v>
      </c>
      <c r="T21" s="3">
        <f t="shared" si="17"/>
        <v>116.8507073403682</v>
      </c>
      <c r="U21" s="3">
        <f t="shared" si="17"/>
        <v>90.238336305657995</v>
      </c>
      <c r="V21" s="3">
        <f t="shared" si="17"/>
        <v>121.91073690928613</v>
      </c>
      <c r="W21" s="3">
        <f t="shared" ref="W21" si="18">IF(SUM(W9)=0,"",W9*1000/W8)</f>
        <v>106.64200072969967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16477.75759835602</v>
      </c>
      <c r="C22" s="13">
        <f t="shared" si="19"/>
        <v>16887.796262805638</v>
      </c>
      <c r="D22" s="13">
        <f t="shared" si="19"/>
        <v>17263.960618043177</v>
      </c>
      <c r="E22" s="13">
        <f t="shared" si="19"/>
        <v>17937.029998913906</v>
      </c>
      <c r="F22" s="13">
        <f t="shared" si="19"/>
        <v>18562.097541616211</v>
      </c>
      <c r="G22" s="13">
        <f t="shared" si="19"/>
        <v>19089.547961245775</v>
      </c>
      <c r="H22" s="13">
        <f t="shared" si="19"/>
        <v>19766.332542413918</v>
      </c>
      <c r="I22" s="13">
        <f t="shared" si="19"/>
        <v>20375.733865952145</v>
      </c>
      <c r="J22" s="13">
        <f t="shared" si="19"/>
        <v>20684.560501384596</v>
      </c>
      <c r="K22" s="13">
        <f t="shared" si="19"/>
        <v>19982.879934836481</v>
      </c>
      <c r="L22" s="13">
        <f t="shared" si="19"/>
        <v>20484.988765125494</v>
      </c>
      <c r="M22" s="13">
        <f t="shared" si="19"/>
        <v>20984.429893666016</v>
      </c>
      <c r="N22" s="13">
        <f t="shared" si="19"/>
        <v>20963.757096386744</v>
      </c>
      <c r="O22" s="13">
        <f t="shared" si="19"/>
        <v>20756.686709274767</v>
      </c>
      <c r="P22" s="13">
        <f t="shared" si="19"/>
        <v>20788.394864595863</v>
      </c>
      <c r="Q22" s="13">
        <f t="shared" si="19"/>
        <v>21043.347534144908</v>
      </c>
      <c r="R22" s="13">
        <f t="shared" ref="R22:V22" si="20">R3*1000000/R4</f>
        <v>21493.522615360976</v>
      </c>
      <c r="S22" s="13">
        <f t="shared" si="20"/>
        <v>21593.129976154833</v>
      </c>
      <c r="T22" s="13">
        <f t="shared" si="20"/>
        <v>21923.513910039113</v>
      </c>
      <c r="U22" s="13">
        <f t="shared" si="20"/>
        <v>22064.965398420401</v>
      </c>
      <c r="V22" s="13">
        <f t="shared" si="20"/>
        <v>21206.581149197795</v>
      </c>
      <c r="W22" s="13">
        <f t="shared" ref="W22" si="21">W3*1000000/W4</f>
        <v>21860.337261124547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37446.17213777182</v>
      </c>
      <c r="C23" s="46">
        <f t="shared" si="22"/>
        <v>37772.026239179089</v>
      </c>
      <c r="D23" s="46">
        <f t="shared" si="22"/>
        <v>37993.901407555401</v>
      </c>
      <c r="E23" s="46">
        <f t="shared" si="22"/>
        <v>38831.557752922788</v>
      </c>
      <c r="F23" s="46">
        <f t="shared" si="22"/>
        <v>39518.712926712324</v>
      </c>
      <c r="G23" s="46">
        <f t="shared" si="22"/>
        <v>40546.195595643141</v>
      </c>
      <c r="H23" s="46">
        <f t="shared" si="22"/>
        <v>41805.789986293152</v>
      </c>
      <c r="I23" s="46">
        <f t="shared" si="22"/>
        <v>42890.9195033504</v>
      </c>
      <c r="J23" s="46">
        <f t="shared" si="22"/>
        <v>43230.727125215846</v>
      </c>
      <c r="K23" s="46">
        <f t="shared" si="22"/>
        <v>41604.356211795886</v>
      </c>
      <c r="L23" s="46">
        <f t="shared" si="22"/>
        <v>42444.897355860827</v>
      </c>
      <c r="M23" s="46">
        <f t="shared" si="22"/>
        <v>43353.836886647747</v>
      </c>
      <c r="N23" s="46">
        <f t="shared" si="22"/>
        <v>43122.452450923316</v>
      </c>
      <c r="O23" s="46">
        <f t="shared" si="22"/>
        <v>42530.450675439199</v>
      </c>
      <c r="P23" s="46">
        <f t="shared" si="22"/>
        <v>42491.476546544523</v>
      </c>
      <c r="Q23" s="46">
        <f t="shared" si="22"/>
        <v>42654.867650033302</v>
      </c>
      <c r="R23" s="46">
        <f t="shared" ref="R23:V23" si="23">R3*1000000/R6</f>
        <v>43567.37100826831</v>
      </c>
      <c r="S23" s="46">
        <f t="shared" si="23"/>
        <v>43402.186598989596</v>
      </c>
      <c r="T23" s="46">
        <f t="shared" si="23"/>
        <v>43715.480075972715</v>
      </c>
      <c r="U23" s="46">
        <f t="shared" si="23"/>
        <v>43203.209140172774</v>
      </c>
      <c r="V23" s="46">
        <f t="shared" si="23"/>
        <v>41268.011233379621</v>
      </c>
      <c r="W23" s="46">
        <f t="shared" ref="W23" si="24">W3*1000000/W6</f>
        <v>41862.547859749953</v>
      </c>
      <c r="DA23" s="11"/>
    </row>
    <row r="24" spans="1:105" ht="12" customHeight="1" x14ac:dyDescent="0.25">
      <c r="A24" s="180" t="s">
        <v>191</v>
      </c>
      <c r="B24" s="15">
        <v>1.1448561741504177</v>
      </c>
      <c r="C24" s="15">
        <v>1.1406320678592803</v>
      </c>
      <c r="D24" s="15">
        <v>1.1421294198105216</v>
      </c>
      <c r="E24" s="15">
        <v>1.1608974360476543</v>
      </c>
      <c r="F24" s="15">
        <v>1.167056062531217</v>
      </c>
      <c r="G24" s="15">
        <v>1.1789901881484084</v>
      </c>
      <c r="H24" s="15">
        <v>1.1986001598509581</v>
      </c>
      <c r="I24" s="15">
        <v>1.2132704413876989</v>
      </c>
      <c r="J24" s="15">
        <v>1.2303275876449904</v>
      </c>
      <c r="K24" s="15">
        <v>1.2065689788799219</v>
      </c>
      <c r="L24" s="15">
        <v>1.2278013401237371</v>
      </c>
      <c r="M24" s="15">
        <v>1.2524774023228715</v>
      </c>
      <c r="N24" s="15">
        <v>1.2660323864700429</v>
      </c>
      <c r="O24" s="15">
        <v>1.2626642842971338</v>
      </c>
      <c r="P24" s="15">
        <v>1.2589971327016116</v>
      </c>
      <c r="Q24" s="15">
        <v>1.2469462993986788</v>
      </c>
      <c r="R24" s="15">
        <v>1.2517600071569621</v>
      </c>
      <c r="S24" s="15">
        <v>1.2254635388974102</v>
      </c>
      <c r="T24" s="15">
        <v>1.2172294532173475</v>
      </c>
      <c r="U24" s="15">
        <v>1.1893597125675694</v>
      </c>
      <c r="V24" s="15">
        <v>1.2263823830862774</v>
      </c>
      <c r="W24" s="15">
        <v>1.1916702914518267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4631.3472055030088</v>
      </c>
      <c r="C28" s="22">
        <v>5171.3251934651762</v>
      </c>
      <c r="D28" s="22">
        <v>5196.4715391229593</v>
      </c>
      <c r="E28" s="22">
        <v>5446.9999999999991</v>
      </c>
      <c r="F28" s="22">
        <v>5218.793895098881</v>
      </c>
      <c r="G28" s="22">
        <v>5164.2352536543412</v>
      </c>
      <c r="H28" s="22">
        <v>5219.0967325881338</v>
      </c>
      <c r="I28" s="22">
        <v>5258.9303525365431</v>
      </c>
      <c r="J28" s="22">
        <v>5129.4425623387788</v>
      </c>
      <c r="K28" s="22">
        <v>5360.1695614789332</v>
      </c>
      <c r="L28" s="22">
        <v>5926.8258813413577</v>
      </c>
      <c r="M28" s="22">
        <v>5203.4343078245911</v>
      </c>
      <c r="N28" s="22">
        <v>5575.1052450558909</v>
      </c>
      <c r="O28" s="22">
        <v>5289.1808254514171</v>
      </c>
      <c r="P28" s="22">
        <v>5254.1444539982795</v>
      </c>
      <c r="Q28" s="22">
        <v>5089.0593293207221</v>
      </c>
      <c r="R28" s="22">
        <v>5471.8090283748925</v>
      </c>
      <c r="S28" s="22">
        <v>5385.1067067927779</v>
      </c>
      <c r="T28" s="22">
        <v>5297.7973344797929</v>
      </c>
      <c r="U28" s="22">
        <v>5213.303783319001</v>
      </c>
      <c r="V28" s="22">
        <v>4950.3520206362864</v>
      </c>
      <c r="W28" s="22">
        <v>5444.7542562338767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11.317712811693895</v>
      </c>
      <c r="C29" s="31">
        <v>12.561908856405843</v>
      </c>
      <c r="D29" s="31">
        <v>12.127944969905414</v>
      </c>
      <c r="E29" s="31">
        <v>11.918400687876186</v>
      </c>
      <c r="F29" s="31">
        <v>11.881685296646598</v>
      </c>
      <c r="G29" s="31">
        <v>11.844368013757522</v>
      </c>
      <c r="H29" s="31">
        <v>11.997420464316418</v>
      </c>
      <c r="I29" s="31">
        <v>11.261564918314701</v>
      </c>
      <c r="J29" s="31">
        <v>7.3323301805674976</v>
      </c>
      <c r="K29" s="31">
        <v>7.2172828890799652</v>
      </c>
      <c r="L29" s="31">
        <v>8.0815133276010318</v>
      </c>
      <c r="M29" s="31">
        <v>5.619862424763542</v>
      </c>
      <c r="N29" s="31">
        <v>5.6303525365434215</v>
      </c>
      <c r="O29" s="31">
        <v>4.7378331900257944</v>
      </c>
      <c r="P29" s="31">
        <v>4.4084264832330167</v>
      </c>
      <c r="Q29" s="31">
        <v>3.6006018916595011</v>
      </c>
      <c r="R29" s="31">
        <v>3.8024075666380051</v>
      </c>
      <c r="S29" s="31">
        <v>3.553998280309544</v>
      </c>
      <c r="T29" s="31">
        <v>3.64359415305245</v>
      </c>
      <c r="U29" s="31">
        <v>3.7403267411865859</v>
      </c>
      <c r="V29" s="31">
        <v>3.4809114359415299</v>
      </c>
      <c r="W29" s="31">
        <v>3.9896818572656918</v>
      </c>
      <c r="DA29" s="59" t="s">
        <v>231</v>
      </c>
    </row>
    <row r="30" spans="1:105" ht="12" customHeight="1" x14ac:dyDescent="0.25">
      <c r="A30" s="73" t="s">
        <v>75</v>
      </c>
      <c r="B30" s="98">
        <v>883.25442820292335</v>
      </c>
      <c r="C30" s="98">
        <v>1083.6343078245914</v>
      </c>
      <c r="D30" s="98">
        <v>1003.525365434222</v>
      </c>
      <c r="E30" s="98">
        <v>1083.7106620808254</v>
      </c>
      <c r="F30" s="98">
        <v>908.9519346517626</v>
      </c>
      <c r="G30" s="98">
        <v>841.56397248495261</v>
      </c>
      <c r="H30" s="98">
        <v>783.58495270851245</v>
      </c>
      <c r="I30" s="98">
        <v>792.91616509028358</v>
      </c>
      <c r="J30" s="98">
        <v>638.70808254514179</v>
      </c>
      <c r="K30" s="98">
        <v>621.47738607050724</v>
      </c>
      <c r="L30" s="98">
        <v>723.7993121238178</v>
      </c>
      <c r="M30" s="98">
        <v>582.55262252794489</v>
      </c>
      <c r="N30" s="98">
        <v>613.18624247635421</v>
      </c>
      <c r="O30" s="98">
        <v>551.88202923473773</v>
      </c>
      <c r="P30" s="98">
        <v>548.9255374032673</v>
      </c>
      <c r="Q30" s="98">
        <v>516.47944969905404</v>
      </c>
      <c r="R30" s="98">
        <v>515.89441100601891</v>
      </c>
      <c r="S30" s="98">
        <v>481.62141014617367</v>
      </c>
      <c r="T30" s="98">
        <v>448.97085124677551</v>
      </c>
      <c r="U30" s="98">
        <v>417.35606190885636</v>
      </c>
      <c r="V30" s="98">
        <v>430.73516766981936</v>
      </c>
      <c r="W30" s="98">
        <v>348.82854686156492</v>
      </c>
      <c r="DA30" s="63"/>
    </row>
    <row r="31" spans="1:105" ht="12" customHeight="1" x14ac:dyDescent="0.25">
      <c r="A31" s="97" t="s">
        <v>74</v>
      </c>
      <c r="B31" s="98">
        <v>3.310404127257093</v>
      </c>
      <c r="C31" s="98">
        <v>5.5173688736027513</v>
      </c>
      <c r="D31" s="98">
        <v>5.5173688736027513</v>
      </c>
      <c r="E31" s="98">
        <v>6.6208082545141869</v>
      </c>
      <c r="F31" s="98">
        <v>5.5173688736027513</v>
      </c>
      <c r="G31" s="98">
        <v>6.6208082545141869</v>
      </c>
      <c r="H31" s="98">
        <v>3.310404127257093</v>
      </c>
      <c r="I31" s="98">
        <v>4.4138435081685294</v>
      </c>
      <c r="J31" s="98">
        <v>6.6208082545141869</v>
      </c>
      <c r="K31" s="98">
        <v>7.7242476354256224</v>
      </c>
      <c r="L31" s="98">
        <v>5.5173688736027513</v>
      </c>
      <c r="M31" s="98">
        <v>4.4138435081685294</v>
      </c>
      <c r="N31" s="98">
        <v>3.310404127257093</v>
      </c>
      <c r="O31" s="98">
        <v>4.4233877901977641</v>
      </c>
      <c r="P31" s="98">
        <v>4.4233877901977641</v>
      </c>
      <c r="Q31" s="98">
        <v>5.5293207222699907</v>
      </c>
      <c r="R31" s="98">
        <v>4.4233877901977641</v>
      </c>
      <c r="S31" s="98">
        <v>4.4233877901977641</v>
      </c>
      <c r="T31" s="98">
        <v>4.4233877901977641</v>
      </c>
      <c r="U31" s="98">
        <v>4.4233877901977641</v>
      </c>
      <c r="V31" s="98">
        <v>5.5293207222699907</v>
      </c>
      <c r="W31" s="98">
        <v>5.5293207222699907</v>
      </c>
      <c r="DA31" s="63" t="s">
        <v>232</v>
      </c>
    </row>
    <row r="32" spans="1:105" ht="12" customHeight="1" x14ac:dyDescent="0.25">
      <c r="A32" s="97" t="s">
        <v>201</v>
      </c>
      <c r="B32" s="98">
        <v>879.94402407566622</v>
      </c>
      <c r="C32" s="98">
        <v>1078.1169389509887</v>
      </c>
      <c r="D32" s="98">
        <v>998.00799656061918</v>
      </c>
      <c r="E32" s="98">
        <v>1077.0898538263111</v>
      </c>
      <c r="F32" s="98">
        <v>903.43456577815982</v>
      </c>
      <c r="G32" s="98">
        <v>834.94316423043847</v>
      </c>
      <c r="H32" s="98">
        <v>780.27454858125532</v>
      </c>
      <c r="I32" s="98">
        <v>788.50232158211509</v>
      </c>
      <c r="J32" s="98">
        <v>632.08727429062765</v>
      </c>
      <c r="K32" s="98">
        <v>613.75313843508161</v>
      </c>
      <c r="L32" s="98">
        <v>718.28194325021502</v>
      </c>
      <c r="M32" s="98">
        <v>578.13877901977639</v>
      </c>
      <c r="N32" s="98">
        <v>609.87583834909708</v>
      </c>
      <c r="O32" s="98">
        <v>547.45864144453992</v>
      </c>
      <c r="P32" s="98">
        <v>544.50214961306949</v>
      </c>
      <c r="Q32" s="98">
        <v>510.95012897678407</v>
      </c>
      <c r="R32" s="98">
        <v>511.47102321582116</v>
      </c>
      <c r="S32" s="98">
        <v>477.19802235597592</v>
      </c>
      <c r="T32" s="98">
        <v>444.54746345657776</v>
      </c>
      <c r="U32" s="98">
        <v>412.93267411865861</v>
      </c>
      <c r="V32" s="98">
        <v>425.20584694754939</v>
      </c>
      <c r="W32" s="98">
        <v>343.29922613929494</v>
      </c>
      <c r="DA32" s="63" t="s">
        <v>233</v>
      </c>
    </row>
    <row r="33" spans="1:105" ht="12" customHeight="1" x14ac:dyDescent="0.25">
      <c r="A33" s="73" t="s">
        <v>192</v>
      </c>
      <c r="B33" s="98">
        <v>22.42046431642304</v>
      </c>
      <c r="C33" s="98">
        <v>26.074806534823729</v>
      </c>
      <c r="D33" s="98">
        <v>28.783319002579539</v>
      </c>
      <c r="E33" s="98">
        <v>28.503869303525359</v>
      </c>
      <c r="F33" s="98">
        <v>29.578675838349099</v>
      </c>
      <c r="G33" s="98">
        <v>30.28804815133276</v>
      </c>
      <c r="H33" s="98">
        <v>35.877042132416157</v>
      </c>
      <c r="I33" s="98">
        <v>38.907566638005157</v>
      </c>
      <c r="J33" s="98">
        <v>38.456147893379189</v>
      </c>
      <c r="K33" s="98">
        <v>41.100687876182278</v>
      </c>
      <c r="L33" s="98">
        <v>46.044453998280297</v>
      </c>
      <c r="M33" s="98">
        <v>30.933104041272571</v>
      </c>
      <c r="N33" s="98">
        <v>33.31883061049011</v>
      </c>
      <c r="O33" s="98">
        <v>29.449355116079101</v>
      </c>
      <c r="P33" s="98">
        <v>28.67609630266552</v>
      </c>
      <c r="Q33" s="98">
        <v>25.365434221840069</v>
      </c>
      <c r="R33" s="98">
        <v>26.225623387790201</v>
      </c>
      <c r="S33" s="98">
        <v>25.90034393809114</v>
      </c>
      <c r="T33" s="98">
        <v>24.508082545141871</v>
      </c>
      <c r="U33" s="98">
        <v>26.657867583834911</v>
      </c>
      <c r="V33" s="98">
        <v>23.94909716251075</v>
      </c>
      <c r="W33" s="98">
        <v>28.06775580395529</v>
      </c>
      <c r="DA33" s="63" t="s">
        <v>234</v>
      </c>
    </row>
    <row r="34" spans="1:105" ht="12" customHeight="1" x14ac:dyDescent="0.25">
      <c r="A34" s="73" t="s">
        <v>73</v>
      </c>
      <c r="B34" s="98">
        <v>936.10868443680135</v>
      </c>
      <c r="C34" s="98">
        <v>1051.8056749785039</v>
      </c>
      <c r="D34" s="98">
        <v>1082.9033533963891</v>
      </c>
      <c r="E34" s="98">
        <v>1093.890283748925</v>
      </c>
      <c r="F34" s="98">
        <v>1101.9155631986243</v>
      </c>
      <c r="G34" s="98">
        <v>1106.7641444539984</v>
      </c>
      <c r="H34" s="98">
        <v>1140.345829750645</v>
      </c>
      <c r="I34" s="98">
        <v>1150.4968185726568</v>
      </c>
      <c r="J34" s="98">
        <v>1214.5074806534819</v>
      </c>
      <c r="K34" s="98">
        <v>1288.8360275150474</v>
      </c>
      <c r="L34" s="98">
        <v>1438.7544282029228</v>
      </c>
      <c r="M34" s="98">
        <v>1232.2316423043849</v>
      </c>
      <c r="N34" s="98">
        <v>1337.9359415305248</v>
      </c>
      <c r="O34" s="98">
        <v>1255.2993981083398</v>
      </c>
      <c r="P34" s="98">
        <v>1271.2697334479792</v>
      </c>
      <c r="Q34" s="98">
        <v>1199.2983662940669</v>
      </c>
      <c r="R34" s="98">
        <v>1304.8920034393811</v>
      </c>
      <c r="S34" s="98">
        <v>1789.6419604471198</v>
      </c>
      <c r="T34" s="98">
        <v>1782.3257093723134</v>
      </c>
      <c r="U34" s="98">
        <v>1785.884866723989</v>
      </c>
      <c r="V34" s="98">
        <v>1652.7630266552019</v>
      </c>
      <c r="W34" s="98">
        <v>1938.650902837489</v>
      </c>
      <c r="DA34" s="63"/>
    </row>
    <row r="35" spans="1:105" ht="12" customHeight="1" x14ac:dyDescent="0.25">
      <c r="A35" s="97" t="s">
        <v>204</v>
      </c>
      <c r="B35" s="98">
        <v>935.72656921754083</v>
      </c>
      <c r="C35" s="98">
        <v>1051.3996560619089</v>
      </c>
      <c r="D35" s="98">
        <v>1082.4973344797941</v>
      </c>
      <c r="E35" s="98">
        <v>1093.4842648323299</v>
      </c>
      <c r="F35" s="98">
        <v>1101.4856405846949</v>
      </c>
      <c r="G35" s="98">
        <v>1106.2864144453999</v>
      </c>
      <c r="H35" s="98">
        <v>1139.7248495270851</v>
      </c>
      <c r="I35" s="98">
        <v>1149.875838349097</v>
      </c>
      <c r="J35" s="98">
        <v>1213.743164230438</v>
      </c>
      <c r="K35" s="98">
        <v>1279.9751504729149</v>
      </c>
      <c r="L35" s="98">
        <v>1421.8974204643159</v>
      </c>
      <c r="M35" s="98">
        <v>1217.4930352536539</v>
      </c>
      <c r="N35" s="98">
        <v>1329.5595872742911</v>
      </c>
      <c r="O35" s="98">
        <v>1251.4331040412719</v>
      </c>
      <c r="P35" s="98">
        <v>1267.26852966466</v>
      </c>
      <c r="Q35" s="98">
        <v>1195.113241616509</v>
      </c>
      <c r="R35" s="98">
        <v>1300.3964746345659</v>
      </c>
      <c r="S35" s="98">
        <v>1273.526311263973</v>
      </c>
      <c r="T35" s="98">
        <v>1251.385296646604</v>
      </c>
      <c r="U35" s="98">
        <v>1229.960791057609</v>
      </c>
      <c r="V35" s="98">
        <v>1131.0785898538261</v>
      </c>
      <c r="W35" s="98">
        <v>1268.5344797936368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8.0249355116079091</v>
      </c>
      <c r="L37" s="98">
        <v>15.925537403267409</v>
      </c>
      <c r="M37" s="98">
        <v>13.711607910576095</v>
      </c>
      <c r="N37" s="98">
        <v>7.2537403267411857</v>
      </c>
      <c r="O37" s="98">
        <v>2.6243336199484091</v>
      </c>
      <c r="P37" s="98">
        <v>2.6398108340498712</v>
      </c>
      <c r="Q37" s="98">
        <v>2.7042992261392951</v>
      </c>
      <c r="R37" s="98">
        <v>2.8474634565778159</v>
      </c>
      <c r="S37" s="98">
        <v>2.6686156491831472</v>
      </c>
      <c r="T37" s="98">
        <v>2.6371453138435079</v>
      </c>
      <c r="U37" s="98">
        <v>2.6613929492691319</v>
      </c>
      <c r="V37" s="98">
        <v>3.4365434221840059</v>
      </c>
      <c r="W37" s="98">
        <v>13.767841788478073</v>
      </c>
      <c r="DA37" s="63" t="s">
        <v>237</v>
      </c>
    </row>
    <row r="38" spans="1:105" ht="12" customHeight="1" x14ac:dyDescent="0.25">
      <c r="A38" s="97" t="s">
        <v>52</v>
      </c>
      <c r="B38" s="98">
        <v>0.3821152192605331</v>
      </c>
      <c r="C38" s="98">
        <v>0.40601891659501288</v>
      </c>
      <c r="D38" s="98">
        <v>0.40601891659501288</v>
      </c>
      <c r="E38" s="98">
        <v>0.40601891659501288</v>
      </c>
      <c r="F38" s="98">
        <v>0.42992261392949271</v>
      </c>
      <c r="G38" s="98">
        <v>0.47773000859845233</v>
      </c>
      <c r="H38" s="98">
        <v>0.62098022355975924</v>
      </c>
      <c r="I38" s="98">
        <v>0.62098022355975924</v>
      </c>
      <c r="J38" s="98">
        <v>0.76431642304385194</v>
      </c>
      <c r="K38" s="98">
        <v>0.83594153052450548</v>
      </c>
      <c r="L38" s="98">
        <v>0.93147033533963886</v>
      </c>
      <c r="M38" s="98">
        <v>1.026999140154772</v>
      </c>
      <c r="N38" s="98">
        <v>1.1226139294926909</v>
      </c>
      <c r="O38" s="98">
        <v>1.241960447119518</v>
      </c>
      <c r="P38" s="98">
        <v>1.361392949269131</v>
      </c>
      <c r="Q38" s="98">
        <v>1.4808254514187451</v>
      </c>
      <c r="R38" s="98">
        <v>1.6480653482373171</v>
      </c>
      <c r="S38" s="98">
        <v>1.791315563198624</v>
      </c>
      <c r="T38" s="98">
        <v>1.982459157351677</v>
      </c>
      <c r="U38" s="98">
        <v>2.1735167669819431</v>
      </c>
      <c r="V38" s="98">
        <v>2.3884780739466889</v>
      </c>
      <c r="W38" s="98">
        <v>2.6273430782459162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67.363127609159818</v>
      </c>
      <c r="C40" s="98">
        <v>83.993175377379401</v>
      </c>
      <c r="D40" s="98">
        <v>99.069237982352291</v>
      </c>
      <c r="E40" s="98">
        <v>122.65735863716387</v>
      </c>
      <c r="F40" s="98">
        <v>134.95436777700368</v>
      </c>
      <c r="G40" s="98">
        <v>157.02483092555985</v>
      </c>
      <c r="H40" s="98">
        <v>176.96285090038731</v>
      </c>
      <c r="I40" s="98">
        <v>195.16530736192794</v>
      </c>
      <c r="J40" s="98">
        <v>206.45269139911494</v>
      </c>
      <c r="K40" s="98">
        <v>237.10725701479129</v>
      </c>
      <c r="L40" s="98">
        <v>290.34976612401647</v>
      </c>
      <c r="M40" s="98">
        <v>270.37963939911418</v>
      </c>
      <c r="N40" s="98">
        <v>336.27835604326606</v>
      </c>
      <c r="O40" s="98">
        <v>352.68569844789147</v>
      </c>
      <c r="P40" s="98">
        <v>381.39657557906082</v>
      </c>
      <c r="Q40" s="98">
        <v>406.01627133498602</v>
      </c>
      <c r="R40" s="98">
        <v>481.39423982788236</v>
      </c>
      <c r="S40" s="98">
        <v>511.65571797076529</v>
      </c>
      <c r="T40" s="98">
        <v>526.32080825451442</v>
      </c>
      <c r="U40" s="98">
        <v>551.08916595012806</v>
      </c>
      <c r="V40" s="98">
        <v>515.85941530524451</v>
      </c>
      <c r="W40" s="98">
        <v>653.7212381771285</v>
      </c>
      <c r="DA40" s="63" t="s">
        <v>240</v>
      </c>
    </row>
    <row r="41" spans="1:105" ht="12" customHeight="1" x14ac:dyDescent="0.25">
      <c r="A41" s="73" t="s">
        <v>203</v>
      </c>
      <c r="B41" s="98">
        <v>1278.5898538263109</v>
      </c>
      <c r="C41" s="98">
        <v>1393.8091143594149</v>
      </c>
      <c r="D41" s="98">
        <v>1427.3430782459161</v>
      </c>
      <c r="E41" s="98">
        <v>1516.7669819432499</v>
      </c>
      <c r="F41" s="98">
        <v>1465.176268271711</v>
      </c>
      <c r="G41" s="98">
        <v>1430.782459157351</v>
      </c>
      <c r="H41" s="98">
        <v>1469.4754944110059</v>
      </c>
      <c r="I41" s="98">
        <v>1488.3920894239041</v>
      </c>
      <c r="J41" s="98">
        <v>1476.784178847807</v>
      </c>
      <c r="K41" s="98">
        <v>1566.112553740327</v>
      </c>
      <c r="L41" s="98">
        <v>1740.756663800516</v>
      </c>
      <c r="M41" s="98">
        <v>1509.7926913155629</v>
      </c>
      <c r="N41" s="98">
        <v>1660.528288907997</v>
      </c>
      <c r="O41" s="98">
        <v>1598.2851246775581</v>
      </c>
      <c r="P41" s="98">
        <v>1572.4897678417881</v>
      </c>
      <c r="Q41" s="98">
        <v>1545.691229578676</v>
      </c>
      <c r="R41" s="98">
        <v>1684.795098882201</v>
      </c>
      <c r="S41" s="98">
        <v>1660.3611349957009</v>
      </c>
      <c r="T41" s="98">
        <v>1610.155717970765</v>
      </c>
      <c r="U41" s="98">
        <v>1592.146775580396</v>
      </c>
      <c r="V41" s="98">
        <v>1460.1843508168531</v>
      </c>
      <c r="W41" s="98">
        <v>1692.8680997420461</v>
      </c>
      <c r="DA41" s="63" t="s">
        <v>241</v>
      </c>
    </row>
    <row r="42" spans="1:105" ht="12" customHeight="1" x14ac:dyDescent="0.25">
      <c r="A42" s="32" t="s">
        <v>53</v>
      </c>
      <c r="B42" s="33">
        <v>1499.6560619088559</v>
      </c>
      <c r="C42" s="33">
        <v>1603.439380911436</v>
      </c>
      <c r="D42" s="33">
        <v>1641.7884780739471</v>
      </c>
      <c r="E42" s="33">
        <v>1712.209802235597</v>
      </c>
      <c r="F42" s="33">
        <v>1701.289767841788</v>
      </c>
      <c r="G42" s="33">
        <v>1742.9922613929491</v>
      </c>
      <c r="H42" s="33">
        <v>1777.8159931212381</v>
      </c>
      <c r="I42" s="33">
        <v>1776.956147893379</v>
      </c>
      <c r="J42" s="33">
        <v>1753.6543422184011</v>
      </c>
      <c r="K42" s="33">
        <v>1835.42562338779</v>
      </c>
      <c r="L42" s="33">
        <v>1969.3895098882199</v>
      </c>
      <c r="M42" s="33">
        <v>1842.3043852106621</v>
      </c>
      <c r="N42" s="33">
        <v>1924.5055889939811</v>
      </c>
      <c r="O42" s="33">
        <v>1849.5270851246769</v>
      </c>
      <c r="P42" s="33">
        <v>1828.3748925193461</v>
      </c>
      <c r="Q42" s="33">
        <v>1798.624247635425</v>
      </c>
      <c r="R42" s="33">
        <v>1936.199484092863</v>
      </c>
      <c r="S42" s="33">
        <v>1935.683576956148</v>
      </c>
      <c r="T42" s="33">
        <v>1954.514187446259</v>
      </c>
      <c r="U42" s="33">
        <v>1938.607050730868</v>
      </c>
      <c r="V42" s="33">
        <v>1895.0988822012041</v>
      </c>
      <c r="W42" s="33">
        <v>2086.0705073086838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4631.3472055030079</v>
      </c>
      <c r="C44" s="205">
        <f t="shared" si="25"/>
        <v>5171.3251934651753</v>
      </c>
      <c r="D44" s="205">
        <f t="shared" si="25"/>
        <v>5196.4715391229583</v>
      </c>
      <c r="E44" s="205">
        <f t="shared" si="25"/>
        <v>5447</v>
      </c>
      <c r="F44" s="205">
        <f t="shared" si="25"/>
        <v>5218.7938950988819</v>
      </c>
      <c r="G44" s="205">
        <f t="shared" si="25"/>
        <v>5164.2352536543412</v>
      </c>
      <c r="H44" s="205">
        <f t="shared" si="25"/>
        <v>5219.0967325881338</v>
      </c>
      <c r="I44" s="205">
        <f t="shared" si="25"/>
        <v>5258.9303525365449</v>
      </c>
      <c r="J44" s="205">
        <f t="shared" si="25"/>
        <v>5129.442562338776</v>
      </c>
      <c r="K44" s="205">
        <f t="shared" si="25"/>
        <v>5360.1695614789342</v>
      </c>
      <c r="L44" s="205">
        <f t="shared" si="25"/>
        <v>5926.8258813413577</v>
      </c>
      <c r="M44" s="205">
        <f t="shared" si="25"/>
        <v>5203.4343078245884</v>
      </c>
      <c r="N44" s="205">
        <f t="shared" si="25"/>
        <v>5575.10524505589</v>
      </c>
      <c r="O44" s="205">
        <f t="shared" si="25"/>
        <v>5289.180825451419</v>
      </c>
      <c r="P44" s="205">
        <f t="shared" si="25"/>
        <v>5254.1444539982785</v>
      </c>
      <c r="Q44" s="205">
        <f t="shared" si="25"/>
        <v>5089.0593293207239</v>
      </c>
      <c r="R44" s="205">
        <f t="shared" ref="R44:V44" si="26">SUM(R45,R50)</f>
        <v>5471.8090283748934</v>
      </c>
      <c r="S44" s="205">
        <f t="shared" si="26"/>
        <v>5385.1067067927779</v>
      </c>
      <c r="T44" s="205">
        <f t="shared" si="26"/>
        <v>5297.7973344797938</v>
      </c>
      <c r="U44" s="205">
        <f t="shared" si="26"/>
        <v>5213.3037833190028</v>
      </c>
      <c r="V44" s="205">
        <f t="shared" si="26"/>
        <v>4950.3520206362846</v>
      </c>
      <c r="W44" s="205">
        <f t="shared" ref="W44" si="27">SUM(W45,W50)</f>
        <v>5444.7542562338767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4200.9654018065712</v>
      </c>
      <c r="C45" s="192">
        <f t="shared" si="28"/>
        <v>4715.2211634778032</v>
      </c>
      <c r="D45" s="192">
        <f t="shared" si="28"/>
        <v>4718.6114611434559</v>
      </c>
      <c r="E45" s="192">
        <f t="shared" si="28"/>
        <v>4949.3225750939719</v>
      </c>
      <c r="F45" s="192">
        <f t="shared" si="28"/>
        <v>4698.6380665742026</v>
      </c>
      <c r="G45" s="192">
        <f t="shared" si="28"/>
        <v>4631.3547298717485</v>
      </c>
      <c r="H45" s="192">
        <f t="shared" si="28"/>
        <v>4669.8539847250704</v>
      </c>
      <c r="I45" s="192">
        <f t="shared" si="28"/>
        <v>4692.5423639491592</v>
      </c>
      <c r="J45" s="192">
        <f t="shared" si="28"/>
        <v>4547.6501767862565</v>
      </c>
      <c r="K45" s="192">
        <f t="shared" si="28"/>
        <v>4772.8406965989088</v>
      </c>
      <c r="L45" s="192">
        <f t="shared" si="28"/>
        <v>5331.224244578445</v>
      </c>
      <c r="M45" s="192">
        <f t="shared" si="28"/>
        <v>4606.7060025931069</v>
      </c>
      <c r="N45" s="192">
        <f t="shared" si="28"/>
        <v>4977.5341201428664</v>
      </c>
      <c r="O45" s="192">
        <f t="shared" si="28"/>
        <v>4686.2408724317547</v>
      </c>
      <c r="P45" s="192">
        <f t="shared" si="28"/>
        <v>4646.5059773799139</v>
      </c>
      <c r="Q45" s="192">
        <f t="shared" si="28"/>
        <v>4482.6042774875059</v>
      </c>
      <c r="R45" s="192">
        <f t="shared" ref="R45:V45" si="29">SUM(R46:R49)</f>
        <v>4870.3490287775921</v>
      </c>
      <c r="S45" s="192">
        <f t="shared" si="29"/>
        <v>4795.1574839298628</v>
      </c>
      <c r="T45" s="192">
        <f t="shared" si="29"/>
        <v>4719.3081751170403</v>
      </c>
      <c r="U45" s="192">
        <f t="shared" si="29"/>
        <v>4643.552934682868</v>
      </c>
      <c r="V45" s="192">
        <f t="shared" si="29"/>
        <v>4373.8355578599503</v>
      </c>
      <c r="W45" s="192">
        <f t="shared" ref="W45" si="30">SUM(W46:W49)</f>
        <v>4852.3600689863861</v>
      </c>
      <c r="DA45" s="213" t="s">
        <v>244</v>
      </c>
    </row>
    <row r="46" spans="1:105" ht="12" customHeight="1" x14ac:dyDescent="0.25">
      <c r="A46" s="97" t="s">
        <v>57</v>
      </c>
      <c r="B46" s="74">
        <v>3765.071326721913</v>
      </c>
      <c r="C46" s="74">
        <v>4262.3456574343618</v>
      </c>
      <c r="D46" s="74">
        <v>4263.0147761045373</v>
      </c>
      <c r="E46" s="74">
        <v>4484.8007195326945</v>
      </c>
      <c r="F46" s="74">
        <v>4233.8880552363698</v>
      </c>
      <c r="G46" s="74">
        <v>4157.1208127367181</v>
      </c>
      <c r="H46" s="74">
        <v>4196.2014183692881</v>
      </c>
      <c r="I46" s="74">
        <v>4220.5687834008913</v>
      </c>
      <c r="J46" s="74">
        <v>4080.7211918694888</v>
      </c>
      <c r="K46" s="74">
        <v>4289.7090430469398</v>
      </c>
      <c r="L46" s="74">
        <v>4836.0935707853432</v>
      </c>
      <c r="M46" s="74">
        <v>4097.9577086081335</v>
      </c>
      <c r="N46" s="74">
        <v>4464.9143750050198</v>
      </c>
      <c r="O46" s="74">
        <v>4171.9820243100976</v>
      </c>
      <c r="P46" s="74">
        <v>4140.5558449594337</v>
      </c>
      <c r="Q46" s="74">
        <v>3975.9581518857731</v>
      </c>
      <c r="R46" s="74">
        <v>4372.4765128120007</v>
      </c>
      <c r="S46" s="74">
        <v>4310.3173039203539</v>
      </c>
      <c r="T46" s="74">
        <v>4246.3630077901726</v>
      </c>
      <c r="U46" s="74">
        <v>4175.6563751466992</v>
      </c>
      <c r="V46" s="74">
        <v>3886.6365038509266</v>
      </c>
      <c r="W46" s="74">
        <v>4375.26409999103</v>
      </c>
      <c r="DA46" s="90" t="s">
        <v>245</v>
      </c>
    </row>
    <row r="47" spans="1:105" ht="12" customHeight="1" x14ac:dyDescent="0.25">
      <c r="A47" s="97" t="s">
        <v>56</v>
      </c>
      <c r="B47" s="74">
        <v>5.0746606441088158</v>
      </c>
      <c r="C47" s="74">
        <v>5.3071190823607095</v>
      </c>
      <c r="D47" s="74">
        <v>5.5405949891064363</v>
      </c>
      <c r="E47" s="74">
        <v>6.8340995087431775</v>
      </c>
      <c r="F47" s="74">
        <v>5.8457346702480084</v>
      </c>
      <c r="G47" s="74">
        <v>6.0308864154015254</v>
      </c>
      <c r="H47" s="74">
        <v>6.1483153257589613</v>
      </c>
      <c r="I47" s="74">
        <v>6.2053446803352568</v>
      </c>
      <c r="J47" s="74">
        <v>6.7048031934995924</v>
      </c>
      <c r="K47" s="74">
        <v>6.7941198432771648</v>
      </c>
      <c r="L47" s="74">
        <v>9.07878200968538</v>
      </c>
      <c r="M47" s="74">
        <v>7.2649439294348896</v>
      </c>
      <c r="N47" s="74">
        <v>7.1013449368946562</v>
      </c>
      <c r="O47" s="74">
        <v>7.1804629016881449</v>
      </c>
      <c r="P47" s="74">
        <v>7.6256502146555256</v>
      </c>
      <c r="Q47" s="74">
        <v>7.4806534823731727</v>
      </c>
      <c r="R47" s="74">
        <v>7.7386070507308666</v>
      </c>
      <c r="S47" s="74">
        <v>7.5666380051590751</v>
      </c>
      <c r="T47" s="74">
        <v>7.9105760963026741</v>
      </c>
      <c r="U47" s="74">
        <v>8.942390369733447</v>
      </c>
      <c r="V47" s="74">
        <v>10.060189165950119</v>
      </c>
      <c r="W47" s="74">
        <v>12.29578675838348</v>
      </c>
      <c r="DA47" s="90" t="s">
        <v>246</v>
      </c>
    </row>
    <row r="48" spans="1:105" ht="12" customHeight="1" x14ac:dyDescent="0.25">
      <c r="A48" s="97" t="s">
        <v>55</v>
      </c>
      <c r="B48" s="74">
        <v>393.41052667481466</v>
      </c>
      <c r="C48" s="74">
        <v>408.02112689405607</v>
      </c>
      <c r="D48" s="74">
        <v>409.77716397612539</v>
      </c>
      <c r="E48" s="74">
        <v>415.98259800710053</v>
      </c>
      <c r="F48" s="74">
        <v>417.13129682469184</v>
      </c>
      <c r="G48" s="74">
        <v>424.50183328342041</v>
      </c>
      <c r="H48" s="74">
        <v>425.51390495596911</v>
      </c>
      <c r="I48" s="74">
        <v>422.52499391193555</v>
      </c>
      <c r="J48" s="74">
        <v>413.87710102269227</v>
      </c>
      <c r="K48" s="74">
        <v>425.87813609033714</v>
      </c>
      <c r="L48" s="74">
        <v>435.00146271090892</v>
      </c>
      <c r="M48" s="74">
        <v>450.0838310544608</v>
      </c>
      <c r="N48" s="74">
        <v>452.15382868160839</v>
      </c>
      <c r="O48" s="74">
        <v>452.56679684441485</v>
      </c>
      <c r="P48" s="74">
        <v>443.82922839160545</v>
      </c>
      <c r="Q48" s="74">
        <v>443.64971806887735</v>
      </c>
      <c r="R48" s="74">
        <v>435.18890282684612</v>
      </c>
      <c r="S48" s="74">
        <v>422.30626673936649</v>
      </c>
      <c r="T48" s="74">
        <v>408.96640455474511</v>
      </c>
      <c r="U48" s="74">
        <v>402.34802280451868</v>
      </c>
      <c r="V48" s="74">
        <v>402.29486890263269</v>
      </c>
      <c r="W48" s="74">
        <v>390.5438198986169</v>
      </c>
      <c r="DA48" s="90" t="s">
        <v>247</v>
      </c>
    </row>
    <row r="49" spans="1:105" ht="12" customHeight="1" x14ac:dyDescent="0.25">
      <c r="A49" s="107" t="s">
        <v>54</v>
      </c>
      <c r="B49" s="193">
        <v>37.408887765734654</v>
      </c>
      <c r="C49" s="193">
        <v>39.547260067025697</v>
      </c>
      <c r="D49" s="193">
        <v>40.278926073687508</v>
      </c>
      <c r="E49" s="193">
        <v>41.705158045433883</v>
      </c>
      <c r="F49" s="193">
        <v>41.772979842892667</v>
      </c>
      <c r="G49" s="193">
        <v>43.701197436208361</v>
      </c>
      <c r="H49" s="193">
        <v>41.99034607405423</v>
      </c>
      <c r="I49" s="193">
        <v>43.243241955996091</v>
      </c>
      <c r="J49" s="193">
        <v>46.347080700576186</v>
      </c>
      <c r="K49" s="193">
        <v>50.459397618354636</v>
      </c>
      <c r="L49" s="193">
        <v>51.050429072507598</v>
      </c>
      <c r="M49" s="193">
        <v>51.399519001078652</v>
      </c>
      <c r="N49" s="193">
        <v>53.364571519343464</v>
      </c>
      <c r="O49" s="193">
        <v>54.511588375554126</v>
      </c>
      <c r="P49" s="193">
        <v>54.495253814219765</v>
      </c>
      <c r="Q49" s="193">
        <v>55.515754050482229</v>
      </c>
      <c r="R49" s="193">
        <v>54.945006088014566</v>
      </c>
      <c r="S49" s="193">
        <v>54.967275264984039</v>
      </c>
      <c r="T49" s="193">
        <v>56.068186675819376</v>
      </c>
      <c r="U49" s="193">
        <v>56.606146361917567</v>
      </c>
      <c r="V49" s="193">
        <v>74.843995940440422</v>
      </c>
      <c r="W49" s="193">
        <v>74.256362338355714</v>
      </c>
      <c r="DA49" s="214" t="s">
        <v>248</v>
      </c>
    </row>
    <row r="50" spans="1:105" ht="12" customHeight="1" x14ac:dyDescent="0.25">
      <c r="A50" s="209" t="s">
        <v>58</v>
      </c>
      <c r="B50" s="77">
        <v>430.38180369643703</v>
      </c>
      <c r="C50" s="77">
        <v>456.10402998737226</v>
      </c>
      <c r="D50" s="77">
        <v>477.86007797950253</v>
      </c>
      <c r="E50" s="77">
        <v>497.67742490602791</v>
      </c>
      <c r="F50" s="77">
        <v>520.15582852467924</v>
      </c>
      <c r="G50" s="77">
        <v>532.88052378259295</v>
      </c>
      <c r="H50" s="77">
        <v>549.24274786306376</v>
      </c>
      <c r="I50" s="77">
        <v>566.38798858738573</v>
      </c>
      <c r="J50" s="77">
        <v>581.79238555252005</v>
      </c>
      <c r="K50" s="77">
        <v>587.32886488002532</v>
      </c>
      <c r="L50" s="77">
        <v>595.60163676291245</v>
      </c>
      <c r="M50" s="77">
        <v>596.72830523148173</v>
      </c>
      <c r="N50" s="77">
        <v>597.57112491302382</v>
      </c>
      <c r="O50" s="77">
        <v>602.93995301966424</v>
      </c>
      <c r="P50" s="77">
        <v>607.63847661836462</v>
      </c>
      <c r="Q50" s="77">
        <v>606.45505183321802</v>
      </c>
      <c r="R50" s="77">
        <v>601.45999959730159</v>
      </c>
      <c r="S50" s="77">
        <v>589.94922286291489</v>
      </c>
      <c r="T50" s="77">
        <v>578.48915936275398</v>
      </c>
      <c r="U50" s="77">
        <v>569.75084863613449</v>
      </c>
      <c r="V50" s="77">
        <v>576.51646277633415</v>
      </c>
      <c r="W50" s="77">
        <v>592.39418724749089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0.90707200635161767</v>
      </c>
      <c r="C53" s="195">
        <f t="shared" si="34"/>
        <v>0.91180132501360867</v>
      </c>
      <c r="D53" s="195">
        <f t="shared" si="34"/>
        <v>0.90804143265640713</v>
      </c>
      <c r="E53" s="195">
        <f t="shared" si="34"/>
        <v>0.90863274740113309</v>
      </c>
      <c r="F53" s="195">
        <f t="shared" si="34"/>
        <v>0.90033026040496211</v>
      </c>
      <c r="G53" s="195">
        <f t="shared" si="34"/>
        <v>0.89681327483957796</v>
      </c>
      <c r="H53" s="195">
        <f t="shared" si="34"/>
        <v>0.89476287258031029</v>
      </c>
      <c r="I53" s="195">
        <f t="shared" si="34"/>
        <v>0.89229977379065317</v>
      </c>
      <c r="J53" s="195">
        <f t="shared" si="34"/>
        <v>0.88657785354218865</v>
      </c>
      <c r="K53" s="195">
        <f t="shared" si="34"/>
        <v>0.89042718553142663</v>
      </c>
      <c r="L53" s="195">
        <f t="shared" si="34"/>
        <v>0.89950748534085223</v>
      </c>
      <c r="M53" s="195">
        <f t="shared" si="34"/>
        <v>0.88532029618704711</v>
      </c>
      <c r="N53" s="195">
        <f t="shared" si="34"/>
        <v>0.89281437772982652</v>
      </c>
      <c r="O53" s="195">
        <f t="shared" si="34"/>
        <v>0.88600504068260799</v>
      </c>
      <c r="P53" s="195">
        <f t="shared" si="34"/>
        <v>0.88435063368766609</v>
      </c>
      <c r="Q53" s="195">
        <f t="shared" si="34"/>
        <v>0.88083160116858639</v>
      </c>
      <c r="R53" s="195">
        <f t="shared" ref="R53:V53" si="35">IF(R45=0,0,R45/R$44)</f>
        <v>0.89008022822464394</v>
      </c>
      <c r="S53" s="195">
        <f t="shared" si="35"/>
        <v>0.89044799760072479</v>
      </c>
      <c r="T53" s="195">
        <f t="shared" si="35"/>
        <v>0.89080572116306578</v>
      </c>
      <c r="U53" s="195">
        <f t="shared" si="35"/>
        <v>0.89071213335789767</v>
      </c>
      <c r="V53" s="195">
        <f t="shared" si="35"/>
        <v>0.88354030978543774</v>
      </c>
      <c r="W53" s="195">
        <f t="shared" ref="W53" si="36">IF(W45=0,0,W45/W$44)</f>
        <v>0.89119909561221444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0.81295380364664127</v>
      </c>
      <c r="C54" s="196">
        <f t="shared" si="37"/>
        <v>0.82422696271751394</v>
      </c>
      <c r="D54" s="196">
        <f t="shared" si="37"/>
        <v>0.82036719416422199</v>
      </c>
      <c r="E54" s="196">
        <f t="shared" si="37"/>
        <v>0.82335243611762332</v>
      </c>
      <c r="F54" s="196">
        <f t="shared" si="37"/>
        <v>0.81127711504616706</v>
      </c>
      <c r="G54" s="196">
        <f t="shared" si="37"/>
        <v>0.80498285003477255</v>
      </c>
      <c r="H54" s="196">
        <f t="shared" si="37"/>
        <v>0.80400912904490374</v>
      </c>
      <c r="I54" s="196">
        <f t="shared" si="37"/>
        <v>0.80255270567810055</v>
      </c>
      <c r="J54" s="196">
        <f t="shared" si="37"/>
        <v>0.79554866679487268</v>
      </c>
      <c r="K54" s="196">
        <f t="shared" si="37"/>
        <v>0.80029353434546169</v>
      </c>
      <c r="L54" s="196">
        <f t="shared" si="37"/>
        <v>0.81596687124050282</v>
      </c>
      <c r="M54" s="196">
        <f t="shared" si="37"/>
        <v>0.78754865847847633</v>
      </c>
      <c r="N54" s="196">
        <f t="shared" si="37"/>
        <v>0.80086638345788919</v>
      </c>
      <c r="O54" s="196">
        <f t="shared" si="37"/>
        <v>0.78877659168592118</v>
      </c>
      <c r="P54" s="196">
        <f t="shared" si="37"/>
        <v>0.78805519741821517</v>
      </c>
      <c r="Q54" s="196">
        <f t="shared" si="37"/>
        <v>0.78127565323874404</v>
      </c>
      <c r="R54" s="196">
        <f t="shared" ref="R54:V54" si="38">IF(R46=0,0,R46/R$44)</f>
        <v>0.79909157833138222</v>
      </c>
      <c r="S54" s="196">
        <f t="shared" si="38"/>
        <v>0.80041446504362046</v>
      </c>
      <c r="T54" s="196">
        <f t="shared" si="38"/>
        <v>0.80153368271629732</v>
      </c>
      <c r="U54" s="196">
        <f t="shared" si="38"/>
        <v>0.80096164518698065</v>
      </c>
      <c r="V54" s="196">
        <f t="shared" si="38"/>
        <v>0.78512325742672429</v>
      </c>
      <c r="W54" s="196">
        <f t="shared" ref="W54" si="39">IF(W46=0,0,W46/W$44)</f>
        <v>0.80357420998048668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1.095720190893712E-3</v>
      </c>
      <c r="C55" s="197">
        <f t="shared" si="40"/>
        <v>1.0262590117262654E-3</v>
      </c>
      <c r="D55" s="197">
        <f t="shared" si="40"/>
        <v>1.0662225218386471E-3</v>
      </c>
      <c r="E55" s="197">
        <f t="shared" si="40"/>
        <v>1.2546538477589825E-3</v>
      </c>
      <c r="F55" s="197">
        <f t="shared" si="40"/>
        <v>1.1201313536711814E-3</v>
      </c>
      <c r="G55" s="197">
        <f t="shared" si="40"/>
        <v>1.1678179089796344E-3</v>
      </c>
      <c r="H55" s="197">
        <f t="shared" si="40"/>
        <v>1.1780420330914294E-3</v>
      </c>
      <c r="I55" s="197">
        <f t="shared" si="40"/>
        <v>1.1799632747260527E-3</v>
      </c>
      <c r="J55" s="197">
        <f t="shared" si="40"/>
        <v>1.3071212148328508E-3</v>
      </c>
      <c r="K55" s="197">
        <f t="shared" si="40"/>
        <v>1.2675195747730388E-3</v>
      </c>
      <c r="L55" s="197">
        <f t="shared" si="40"/>
        <v>1.5318118317372725E-3</v>
      </c>
      <c r="M55" s="197">
        <f t="shared" si="40"/>
        <v>1.3961825017201307E-3</v>
      </c>
      <c r="N55" s="197">
        <f t="shared" si="40"/>
        <v>1.2737597990983695E-3</v>
      </c>
      <c r="O55" s="197">
        <f t="shared" si="40"/>
        <v>1.3575756130582489E-3</v>
      </c>
      <c r="P55" s="197">
        <f t="shared" si="40"/>
        <v>1.4513590711904747E-3</v>
      </c>
      <c r="Q55" s="197">
        <f t="shared" si="40"/>
        <v>1.4699481767235898E-3</v>
      </c>
      <c r="R55" s="197">
        <f t="shared" ref="R55:V55" si="41">IF(R47=0,0,R47/R$44)</f>
        <v>1.414268482434447E-3</v>
      </c>
      <c r="S55" s="197">
        <f t="shared" si="41"/>
        <v>1.4051045628519323E-3</v>
      </c>
      <c r="T55" s="197">
        <f t="shared" si="41"/>
        <v>1.4931820900014547E-3</v>
      </c>
      <c r="U55" s="197">
        <f t="shared" si="41"/>
        <v>1.7153019930176321E-3</v>
      </c>
      <c r="V55" s="197">
        <f t="shared" si="41"/>
        <v>2.0322169259908611E-3</v>
      </c>
      <c r="W55" s="197">
        <f t="shared" ref="W55" si="42">IF(W47=0,0,W47/W$44)</f>
        <v>2.2582813070591077E-3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8.494515941438395E-2</v>
      </c>
      <c r="C56" s="197">
        <f t="shared" si="43"/>
        <v>7.8900690176989502E-2</v>
      </c>
      <c r="D56" s="197">
        <f t="shared" si="43"/>
        <v>7.8856809065731184E-2</v>
      </c>
      <c r="E56" s="197">
        <f t="shared" si="43"/>
        <v>7.6369120250982289E-2</v>
      </c>
      <c r="F56" s="197">
        <f t="shared" si="43"/>
        <v>7.992867800670031E-2</v>
      </c>
      <c r="G56" s="197">
        <f t="shared" si="43"/>
        <v>8.22003283028271E-2</v>
      </c>
      <c r="H56" s="197">
        <f t="shared" si="43"/>
        <v>8.153018170731588E-2</v>
      </c>
      <c r="I56" s="197">
        <f t="shared" si="43"/>
        <v>8.0344284025008747E-2</v>
      </c>
      <c r="J56" s="197">
        <f t="shared" si="43"/>
        <v>8.0686565059027479E-2</v>
      </c>
      <c r="K56" s="197">
        <f t="shared" si="43"/>
        <v>7.9452362692204154E-2</v>
      </c>
      <c r="L56" s="197">
        <f t="shared" si="43"/>
        <v>7.339535046581451E-2</v>
      </c>
      <c r="M56" s="197">
        <f t="shared" si="43"/>
        <v>8.6497456185360852E-2</v>
      </c>
      <c r="N56" s="197">
        <f t="shared" si="43"/>
        <v>8.1102294720370893E-2</v>
      </c>
      <c r="O56" s="197">
        <f t="shared" si="43"/>
        <v>8.5564629340459233E-2</v>
      </c>
      <c r="P56" s="197">
        <f t="shared" si="43"/>
        <v>8.447221660490549E-2</v>
      </c>
      <c r="Q56" s="197">
        <f t="shared" si="43"/>
        <v>8.7177155808103868E-2</v>
      </c>
      <c r="R56" s="197">
        <f t="shared" ref="R56:V56" si="44">IF(R48=0,0,R48/R$44)</f>
        <v>7.9532911432052586E-2</v>
      </c>
      <c r="S56" s="197">
        <f t="shared" si="44"/>
        <v>7.8421151099321587E-2</v>
      </c>
      <c r="T56" s="197">
        <f t="shared" si="44"/>
        <v>7.7195554819180848E-2</v>
      </c>
      <c r="U56" s="197">
        <f t="shared" si="44"/>
        <v>7.7177168169618435E-2</v>
      </c>
      <c r="V56" s="197">
        <f t="shared" si="44"/>
        <v>8.12659114393494E-2</v>
      </c>
      <c r="W56" s="197">
        <f t="shared" ref="W56" si="45">IF(W48=0,0,W48/W$44)</f>
        <v>7.172845669783362E-2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8.0773230996987397E-3</v>
      </c>
      <c r="C57" s="198">
        <f t="shared" si="46"/>
        <v>7.6474131073791685E-3</v>
      </c>
      <c r="D57" s="198">
        <f t="shared" si="46"/>
        <v>7.7512069046154417E-3</v>
      </c>
      <c r="E57" s="198">
        <f t="shared" si="46"/>
        <v>7.6565371847684754E-3</v>
      </c>
      <c r="F57" s="198">
        <f t="shared" si="46"/>
        <v>8.0043359984234789E-3</v>
      </c>
      <c r="G57" s="198">
        <f t="shared" si="46"/>
        <v>8.4622785929987041E-3</v>
      </c>
      <c r="H57" s="198">
        <f t="shared" si="46"/>
        <v>8.0455197949993451E-3</v>
      </c>
      <c r="I57" s="198">
        <f t="shared" si="46"/>
        <v>8.2228208128176748E-3</v>
      </c>
      <c r="J57" s="198">
        <f t="shared" si="46"/>
        <v>9.0355004734557695E-3</v>
      </c>
      <c r="K57" s="198">
        <f t="shared" si="46"/>
        <v>9.4137689189877586E-3</v>
      </c>
      <c r="L57" s="198">
        <f t="shared" si="46"/>
        <v>8.613451802797668E-3</v>
      </c>
      <c r="M57" s="198">
        <f t="shared" si="46"/>
        <v>9.8779990214899749E-3</v>
      </c>
      <c r="N57" s="198">
        <f t="shared" si="46"/>
        <v>9.5719397524680252E-3</v>
      </c>
      <c r="O57" s="198">
        <f t="shared" si="46"/>
        <v>1.030624404316933E-2</v>
      </c>
      <c r="P57" s="198">
        <f t="shared" si="46"/>
        <v>1.0371860593355056E-2</v>
      </c>
      <c r="Q57" s="198">
        <f t="shared" si="46"/>
        <v>1.0908843945014951E-2</v>
      </c>
      <c r="R57" s="198">
        <f t="shared" ref="R57:V57" si="47">IF(R49=0,0,R49/R$44)</f>
        <v>1.0041469978774647E-2</v>
      </c>
      <c r="S57" s="198">
        <f t="shared" si="47"/>
        <v>1.0207276894931028E-2</v>
      </c>
      <c r="T57" s="198">
        <f t="shared" si="47"/>
        <v>1.0583301537586069E-2</v>
      </c>
      <c r="U57" s="198">
        <f t="shared" si="47"/>
        <v>1.0858018008281071E-2</v>
      </c>
      <c r="V57" s="198">
        <f t="shared" si="47"/>
        <v>1.5118923993372998E-2</v>
      </c>
      <c r="W57" s="198">
        <f t="shared" ref="W57" si="48">IF(W49=0,0,W49/W$44)</f>
        <v>1.3638147626834983E-2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9.292799364838239E-2</v>
      </c>
      <c r="C58" s="195">
        <f t="shared" si="49"/>
        <v>8.8198674986391334E-2</v>
      </c>
      <c r="D58" s="195">
        <f t="shared" si="49"/>
        <v>9.1958567343592923E-2</v>
      </c>
      <c r="E58" s="195">
        <f t="shared" si="49"/>
        <v>9.1367252598866883E-2</v>
      </c>
      <c r="F58" s="195">
        <f t="shared" si="49"/>
        <v>9.9669739595037929E-2</v>
      </c>
      <c r="G58" s="195">
        <f t="shared" si="49"/>
        <v>0.10318672516042204</v>
      </c>
      <c r="H58" s="195">
        <f t="shared" si="49"/>
        <v>0.10523712741968973</v>
      </c>
      <c r="I58" s="195">
        <f t="shared" si="49"/>
        <v>0.10770022620934679</v>
      </c>
      <c r="J58" s="195">
        <f t="shared" si="49"/>
        <v>0.1134221464578114</v>
      </c>
      <c r="K58" s="195">
        <f t="shared" si="49"/>
        <v>0.10957281446857334</v>
      </c>
      <c r="L58" s="195">
        <f t="shared" si="49"/>
        <v>0.10049251465914771</v>
      </c>
      <c r="M58" s="195">
        <f t="shared" si="49"/>
        <v>0.11467970381295296</v>
      </c>
      <c r="N58" s="195">
        <f t="shared" si="49"/>
        <v>0.10718562227017352</v>
      </c>
      <c r="O58" s="195">
        <f t="shared" si="49"/>
        <v>0.11399495931739198</v>
      </c>
      <c r="P58" s="195">
        <f t="shared" si="49"/>
        <v>0.11564936631233393</v>
      </c>
      <c r="Q58" s="195">
        <f t="shared" si="49"/>
        <v>0.11916839883141356</v>
      </c>
      <c r="R58" s="195">
        <f t="shared" ref="R58:V58" si="50">IF(R50=0,0,R50/R$44)</f>
        <v>0.10991977177535615</v>
      </c>
      <c r="S58" s="195">
        <f t="shared" si="50"/>
        <v>0.10955200239927511</v>
      </c>
      <c r="T58" s="195">
        <f t="shared" si="50"/>
        <v>0.10919427883693432</v>
      </c>
      <c r="U58" s="195">
        <f t="shared" si="50"/>
        <v>0.10928786664210229</v>
      </c>
      <c r="V58" s="195">
        <f t="shared" si="50"/>
        <v>0.11645969021456229</v>
      </c>
      <c r="W58" s="195">
        <f t="shared" ref="W58" si="51">IF(W50=0,0,W50/W$44)</f>
        <v>0.10880090438778563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2841.0214721039997</v>
      </c>
      <c r="C62" s="22">
        <v>3475.8326750399992</v>
      </c>
      <c r="D62" s="22">
        <v>3232.0411272072006</v>
      </c>
      <c r="E62" s="22">
        <v>3478.7282664383997</v>
      </c>
      <c r="F62" s="22">
        <v>2939.4252123336</v>
      </c>
      <c r="G62" s="22">
        <v>2731.3354697328004</v>
      </c>
      <c r="H62" s="22">
        <v>2566.7825630831999</v>
      </c>
      <c r="I62" s="22">
        <v>2599.4173131647999</v>
      </c>
      <c r="J62" s="22">
        <v>2101.7057340527999</v>
      </c>
      <c r="K62" s="22">
        <v>2053.4412230783996</v>
      </c>
      <c r="L62" s="22">
        <v>2376.6828861815998</v>
      </c>
      <c r="M62" s="22">
        <v>1892.7828640656001</v>
      </c>
      <c r="N62" s="22">
        <v>1993.5439045595999</v>
      </c>
      <c r="O62" s="22">
        <v>1789.9803959832</v>
      </c>
      <c r="P62" s="22">
        <v>1777.9374837719997</v>
      </c>
      <c r="Q62" s="22">
        <v>1666.01598291</v>
      </c>
      <c r="R62" s="22">
        <v>1667.9356888032003</v>
      </c>
      <c r="S62" s="22">
        <v>1559.9058982847998</v>
      </c>
      <c r="T62" s="22">
        <v>1456.1550427499999</v>
      </c>
      <c r="U62" s="22">
        <v>1363.58706708</v>
      </c>
      <c r="V62" s="22">
        <v>1397.4331654116002</v>
      </c>
      <c r="W62" s="22">
        <v>1155.77590536</v>
      </c>
      <c r="DA62" s="57" t="s">
        <v>250</v>
      </c>
    </row>
    <row r="63" spans="1:105" ht="12" customHeight="1" x14ac:dyDescent="0.25">
      <c r="A63" s="30" t="s">
        <v>51</v>
      </c>
      <c r="B63" s="31">
        <v>48.981712823999999</v>
      </c>
      <c r="C63" s="31">
        <v>54.428089319999984</v>
      </c>
      <c r="D63" s="31">
        <v>52.806290407199988</v>
      </c>
      <c r="E63" s="31">
        <v>51.889614638400019</v>
      </c>
      <c r="F63" s="31">
        <v>51.728635173599976</v>
      </c>
      <c r="G63" s="31">
        <v>51.546590092799995</v>
      </c>
      <c r="H63" s="31">
        <v>52.216884403199984</v>
      </c>
      <c r="I63" s="31">
        <v>49.292412364799993</v>
      </c>
      <c r="J63" s="31">
        <v>31.808682892800004</v>
      </c>
      <c r="K63" s="31">
        <v>31.297713638400001</v>
      </c>
      <c r="L63" s="31">
        <v>35.063354541599999</v>
      </c>
      <c r="M63" s="31">
        <v>24.520000665599998</v>
      </c>
      <c r="N63" s="31">
        <v>24.749873319600002</v>
      </c>
      <c r="O63" s="31">
        <v>20.682558943199997</v>
      </c>
      <c r="P63" s="31">
        <v>19.181850731999994</v>
      </c>
      <c r="Q63" s="31">
        <v>15.924174749999999</v>
      </c>
      <c r="R63" s="31">
        <v>16.874478403199998</v>
      </c>
      <c r="S63" s="31">
        <v>15.772077604799998</v>
      </c>
      <c r="T63" s="31">
        <v>16.114314149999998</v>
      </c>
      <c r="U63" s="31">
        <v>16.428436199999997</v>
      </c>
      <c r="V63" s="31">
        <v>15.289020291599996</v>
      </c>
      <c r="W63" s="31">
        <v>17.584300800000001</v>
      </c>
      <c r="DA63" s="59" t="s">
        <v>251</v>
      </c>
    </row>
    <row r="64" spans="1:105" ht="12" customHeight="1" x14ac:dyDescent="0.25">
      <c r="A64" s="73" t="s">
        <v>75</v>
      </c>
      <c r="B64" s="98">
        <v>2739.3786892799994</v>
      </c>
      <c r="C64" s="98">
        <v>3360.1602157199995</v>
      </c>
      <c r="D64" s="98">
        <v>3111.6287268000005</v>
      </c>
      <c r="E64" s="98">
        <v>3359.8889117999997</v>
      </c>
      <c r="F64" s="98">
        <v>2818.2223371599998</v>
      </c>
      <c r="G64" s="98">
        <v>2608.6484696400003</v>
      </c>
      <c r="H64" s="98">
        <v>2430.2978686800002</v>
      </c>
      <c r="I64" s="98">
        <v>2458.7390105999998</v>
      </c>
      <c r="J64" s="98">
        <v>1979.57145096</v>
      </c>
      <c r="K64" s="98">
        <v>1925.6064274799999</v>
      </c>
      <c r="L64" s="98">
        <v>2233.4705575200001</v>
      </c>
      <c r="M64" s="98">
        <v>1795.60734948</v>
      </c>
      <c r="N64" s="98">
        <v>1890.5349351599998</v>
      </c>
      <c r="O64" s="98">
        <v>1700.1273448799998</v>
      </c>
      <c r="P64" s="98">
        <v>1691.4013671599998</v>
      </c>
      <c r="Q64" s="98">
        <v>1590.5136081600001</v>
      </c>
      <c r="R64" s="98">
        <v>1589.4626025600001</v>
      </c>
      <c r="S64" s="98">
        <v>1483.2992275199999</v>
      </c>
      <c r="T64" s="98">
        <v>1382.4762717599999</v>
      </c>
      <c r="U64" s="98">
        <v>1284.5447701199998</v>
      </c>
      <c r="V64" s="98">
        <v>1325.89263024</v>
      </c>
      <c r="W64" s="98">
        <v>1072.26620568</v>
      </c>
      <c r="DA64" s="63"/>
    </row>
    <row r="65" spans="1:105" ht="12" customHeight="1" x14ac:dyDescent="0.25">
      <c r="A65" s="97" t="s">
        <v>74</v>
      </c>
      <c r="B65" s="98">
        <v>8.7456599999999991</v>
      </c>
      <c r="C65" s="98">
        <v>14.576175720000002</v>
      </c>
      <c r="D65" s="98">
        <v>14.576175720000002</v>
      </c>
      <c r="E65" s="98">
        <v>17.491320000000002</v>
      </c>
      <c r="F65" s="98">
        <v>14.576175720000002</v>
      </c>
      <c r="G65" s="98">
        <v>17.491320000000002</v>
      </c>
      <c r="H65" s="98">
        <v>8.7456599999999991</v>
      </c>
      <c r="I65" s="98">
        <v>11.660804280000001</v>
      </c>
      <c r="J65" s="98">
        <v>17.491320000000002</v>
      </c>
      <c r="K65" s="98">
        <v>20.406464280000002</v>
      </c>
      <c r="L65" s="98">
        <v>14.576175720000002</v>
      </c>
      <c r="M65" s="98">
        <v>11.660804280000001</v>
      </c>
      <c r="N65" s="98">
        <v>8.7456599999999991</v>
      </c>
      <c r="O65" s="98">
        <v>11.686019040000001</v>
      </c>
      <c r="P65" s="98">
        <v>11.686019040000001</v>
      </c>
      <c r="Q65" s="98">
        <v>14.607750960000001</v>
      </c>
      <c r="R65" s="98">
        <v>11.686019040000001</v>
      </c>
      <c r="S65" s="98">
        <v>11.686019040000001</v>
      </c>
      <c r="T65" s="98">
        <v>11.686019040000001</v>
      </c>
      <c r="U65" s="98">
        <v>11.686019040000001</v>
      </c>
      <c r="V65" s="98">
        <v>14.607750960000001</v>
      </c>
      <c r="W65" s="98">
        <v>14.607750960000001</v>
      </c>
      <c r="DA65" s="63" t="s">
        <v>252</v>
      </c>
    </row>
    <row r="66" spans="1:105" ht="12" customHeight="1" x14ac:dyDescent="0.25">
      <c r="A66" s="97" t="s">
        <v>201</v>
      </c>
      <c r="B66" s="98">
        <v>2730.6330292799994</v>
      </c>
      <c r="C66" s="98">
        <v>3345.5840399999997</v>
      </c>
      <c r="D66" s="98">
        <v>3097.0525510800007</v>
      </c>
      <c r="E66" s="98">
        <v>3342.3975917999996</v>
      </c>
      <c r="F66" s="98">
        <v>2803.64616144</v>
      </c>
      <c r="G66" s="98">
        <v>2591.1571496400002</v>
      </c>
      <c r="H66" s="98">
        <v>2421.5522086800001</v>
      </c>
      <c r="I66" s="98">
        <v>2447.0782063199999</v>
      </c>
      <c r="J66" s="98">
        <v>1962.0801309599999</v>
      </c>
      <c r="K66" s="98">
        <v>1905.1999632</v>
      </c>
      <c r="L66" s="98">
        <v>2218.8943818000002</v>
      </c>
      <c r="M66" s="98">
        <v>1783.9465451999999</v>
      </c>
      <c r="N66" s="98">
        <v>1881.7892751599998</v>
      </c>
      <c r="O66" s="98">
        <v>1688.4413258399998</v>
      </c>
      <c r="P66" s="98">
        <v>1679.7153481199998</v>
      </c>
      <c r="Q66" s="98">
        <v>1575.9058572000001</v>
      </c>
      <c r="R66" s="98">
        <v>1577.77658352</v>
      </c>
      <c r="S66" s="98">
        <v>1471.6132084799999</v>
      </c>
      <c r="T66" s="98">
        <v>1370.7902527199999</v>
      </c>
      <c r="U66" s="98">
        <v>1272.8587510799998</v>
      </c>
      <c r="V66" s="98">
        <v>1311.28487928</v>
      </c>
      <c r="W66" s="98">
        <v>1057.65845472</v>
      </c>
      <c r="DA66" s="63" t="s">
        <v>253</v>
      </c>
    </row>
    <row r="67" spans="1:105" ht="12" customHeight="1" x14ac:dyDescent="0.25">
      <c r="A67" s="73" t="s">
        <v>192</v>
      </c>
      <c r="B67" s="98">
        <v>52.661069999999995</v>
      </c>
      <c r="C67" s="98">
        <v>61.244370000000004</v>
      </c>
      <c r="D67" s="98">
        <v>67.606110000000015</v>
      </c>
      <c r="E67" s="98">
        <v>66.949739999999991</v>
      </c>
      <c r="F67" s="98">
        <v>69.474240000000009</v>
      </c>
      <c r="G67" s="98">
        <v>71.140410000000003</v>
      </c>
      <c r="H67" s="98">
        <v>84.267809999999997</v>
      </c>
      <c r="I67" s="98">
        <v>91.385890200000006</v>
      </c>
      <c r="J67" s="98">
        <v>90.325600200000011</v>
      </c>
      <c r="K67" s="98">
        <v>96.537081959999995</v>
      </c>
      <c r="L67" s="98">
        <v>108.14897411999998</v>
      </c>
      <c r="M67" s="98">
        <v>72.655513920000004</v>
      </c>
      <c r="N67" s="98">
        <v>78.259096080000006</v>
      </c>
      <c r="O67" s="98">
        <v>69.170492159999995</v>
      </c>
      <c r="P67" s="98">
        <v>67.354265880000014</v>
      </c>
      <c r="Q67" s="98">
        <v>59.57820000000001</v>
      </c>
      <c r="R67" s="98">
        <v>61.598607840000014</v>
      </c>
      <c r="S67" s="98">
        <v>60.834593159999997</v>
      </c>
      <c r="T67" s="98">
        <v>57.564456839999998</v>
      </c>
      <c r="U67" s="98">
        <v>62.613860760000009</v>
      </c>
      <c r="V67" s="98">
        <v>56.251514880000009</v>
      </c>
      <c r="W67" s="98">
        <v>65.925398880000017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2841.0214721039997</v>
      </c>
      <c r="C78" s="203">
        <f t="shared" si="52"/>
        <v>3475.8326750399997</v>
      </c>
      <c r="D78" s="203">
        <f t="shared" si="52"/>
        <v>3232.0411272072001</v>
      </c>
      <c r="E78" s="203">
        <f t="shared" si="52"/>
        <v>3478.7282664383997</v>
      </c>
      <c r="F78" s="203">
        <f t="shared" si="52"/>
        <v>2939.4252123336005</v>
      </c>
      <c r="G78" s="203">
        <f t="shared" si="52"/>
        <v>2731.3354697328004</v>
      </c>
      <c r="H78" s="203">
        <f t="shared" si="52"/>
        <v>2566.782563083199</v>
      </c>
      <c r="I78" s="203">
        <f t="shared" si="52"/>
        <v>2599.4173131648008</v>
      </c>
      <c r="J78" s="203">
        <f t="shared" si="52"/>
        <v>2101.7057340527995</v>
      </c>
      <c r="K78" s="203">
        <f t="shared" si="52"/>
        <v>2053.4412230783992</v>
      </c>
      <c r="L78" s="203">
        <f t="shared" si="52"/>
        <v>2376.6828861816007</v>
      </c>
      <c r="M78" s="203">
        <f t="shared" si="52"/>
        <v>1892.7828640655994</v>
      </c>
      <c r="N78" s="203">
        <f t="shared" si="52"/>
        <v>1993.5439045595997</v>
      </c>
      <c r="O78" s="203">
        <f t="shared" si="52"/>
        <v>1789.9803959832004</v>
      </c>
      <c r="P78" s="203">
        <f t="shared" si="52"/>
        <v>1777.9374837720009</v>
      </c>
      <c r="Q78" s="203">
        <f t="shared" si="52"/>
        <v>1666.0159829100005</v>
      </c>
      <c r="R78" s="203">
        <f t="shared" ref="R78:V78" si="53">R79+R84</f>
        <v>1667.9356888032007</v>
      </c>
      <c r="S78" s="203">
        <f t="shared" si="53"/>
        <v>1559.9058982847998</v>
      </c>
      <c r="T78" s="203">
        <f t="shared" si="53"/>
        <v>1456.1550427500003</v>
      </c>
      <c r="U78" s="203">
        <f t="shared" si="53"/>
        <v>1363.5870670800009</v>
      </c>
      <c r="V78" s="203">
        <f t="shared" si="53"/>
        <v>1397.4331654116002</v>
      </c>
      <c r="W78" s="203">
        <f t="shared" ref="W78" si="54">W79+W84</f>
        <v>1155.77590536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2841.0214721039997</v>
      </c>
      <c r="C79" s="192">
        <f t="shared" si="55"/>
        <v>3475.8326750399997</v>
      </c>
      <c r="D79" s="192">
        <f t="shared" si="55"/>
        <v>3232.0411272072001</v>
      </c>
      <c r="E79" s="192">
        <f t="shared" si="55"/>
        <v>3478.7282664383997</v>
      </c>
      <c r="F79" s="192">
        <f t="shared" si="55"/>
        <v>2939.4252123336005</v>
      </c>
      <c r="G79" s="192">
        <f t="shared" si="55"/>
        <v>2731.3354697328004</v>
      </c>
      <c r="H79" s="192">
        <f t="shared" si="55"/>
        <v>2566.782563083199</v>
      </c>
      <c r="I79" s="192">
        <f t="shared" si="55"/>
        <v>2599.4173131648008</v>
      </c>
      <c r="J79" s="192">
        <f t="shared" si="55"/>
        <v>2101.7057340527995</v>
      </c>
      <c r="K79" s="192">
        <f t="shared" si="55"/>
        <v>2053.4412230783992</v>
      </c>
      <c r="L79" s="192">
        <f t="shared" si="55"/>
        <v>2376.6828861816007</v>
      </c>
      <c r="M79" s="192">
        <f t="shared" si="55"/>
        <v>1892.7828640655994</v>
      </c>
      <c r="N79" s="192">
        <f t="shared" si="55"/>
        <v>1993.5439045595997</v>
      </c>
      <c r="O79" s="192">
        <f t="shared" si="55"/>
        <v>1789.9803959832004</v>
      </c>
      <c r="P79" s="192">
        <f t="shared" si="55"/>
        <v>1777.9374837720009</v>
      </c>
      <c r="Q79" s="192">
        <f t="shared" si="55"/>
        <v>1666.0159829100005</v>
      </c>
      <c r="R79" s="192">
        <f t="shared" ref="R79:V79" si="56">SUM(R80:R83)</f>
        <v>1667.9356888032007</v>
      </c>
      <c r="S79" s="192">
        <f t="shared" si="56"/>
        <v>1559.9058982847998</v>
      </c>
      <c r="T79" s="192">
        <f t="shared" si="56"/>
        <v>1456.1550427500003</v>
      </c>
      <c r="U79" s="192">
        <f t="shared" si="56"/>
        <v>1363.5870670800009</v>
      </c>
      <c r="V79" s="192">
        <f t="shared" si="56"/>
        <v>1397.4331654116002</v>
      </c>
      <c r="W79" s="192">
        <f t="shared" ref="W79" si="57">SUM(W80:W83)</f>
        <v>1155.77590536</v>
      </c>
      <c r="DA79" s="213" t="s">
        <v>264</v>
      </c>
    </row>
    <row r="80" spans="1:105" ht="12" customHeight="1" x14ac:dyDescent="0.25">
      <c r="A80" s="97" t="s">
        <v>57</v>
      </c>
      <c r="B80" s="74">
        <v>2593.9725344185554</v>
      </c>
      <c r="C80" s="74">
        <v>3191.2422900055308</v>
      </c>
      <c r="D80" s="74">
        <v>2966.2624884588818</v>
      </c>
      <c r="E80" s="74">
        <v>3200.5651179832453</v>
      </c>
      <c r="F80" s="74">
        <v>2693.4066412943675</v>
      </c>
      <c r="G80" s="74">
        <v>2493.3746868103622</v>
      </c>
      <c r="H80" s="74">
        <v>2352.1635022255359</v>
      </c>
      <c r="I80" s="74">
        <v>2382.1033233847884</v>
      </c>
      <c r="J80" s="74">
        <v>1916.705072916865</v>
      </c>
      <c r="K80" s="74">
        <v>1872.8579918081657</v>
      </c>
      <c r="L80" s="74">
        <v>2191.6660412449969</v>
      </c>
      <c r="M80" s="74">
        <v>1718.2629814134912</v>
      </c>
      <c r="N80" s="74">
        <v>1825.5670767681047</v>
      </c>
      <c r="O80" s="74">
        <v>1626.679173534596</v>
      </c>
      <c r="P80" s="74">
        <v>1618.2320719939528</v>
      </c>
      <c r="Q80" s="74">
        <v>1509.3013947969437</v>
      </c>
      <c r="R80" s="74">
        <v>1528.8683011912556</v>
      </c>
      <c r="S80" s="74">
        <v>1431.8504823630842</v>
      </c>
      <c r="T80" s="74">
        <v>1338.326327664284</v>
      </c>
      <c r="U80" s="74">
        <v>1253.3921807250381</v>
      </c>
      <c r="V80" s="74">
        <v>1275.2412518720007</v>
      </c>
      <c r="W80" s="74">
        <v>1065.1696662262218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237.86967144058906</v>
      </c>
      <c r="C82" s="74">
        <v>269.5353862947635</v>
      </c>
      <c r="D82" s="74">
        <v>250.6627832780255</v>
      </c>
      <c r="E82" s="74">
        <v>260.14185446455542</v>
      </c>
      <c r="F82" s="74">
        <v>230.8611417667222</v>
      </c>
      <c r="G82" s="74">
        <v>219.83767765774667</v>
      </c>
      <c r="H82" s="74">
        <v>205.14538139323142</v>
      </c>
      <c r="I82" s="74">
        <v>204.84394607507093</v>
      </c>
      <c r="J82" s="74">
        <v>166.63439145787589</v>
      </c>
      <c r="K82" s="74">
        <v>159.21360238385932</v>
      </c>
      <c r="L82" s="74">
        <v>169.44591050672554</v>
      </c>
      <c r="M82" s="74">
        <v>162.10596821339925</v>
      </c>
      <c r="N82" s="74">
        <v>158.45622876562717</v>
      </c>
      <c r="O82" s="74">
        <v>150.88815469113061</v>
      </c>
      <c r="P82" s="74">
        <v>147.3083211430079</v>
      </c>
      <c r="Q82" s="74">
        <v>141.45313857204121</v>
      </c>
      <c r="R82" s="74">
        <v>126.75785607257146</v>
      </c>
      <c r="S82" s="74">
        <v>115.73592782119078</v>
      </c>
      <c r="T82" s="74">
        <v>105.51147161245613</v>
      </c>
      <c r="U82" s="74">
        <v>97.774548893163569</v>
      </c>
      <c r="V82" s="74">
        <v>106.63223424476546</v>
      </c>
      <c r="W82" s="74">
        <v>74.994793081899971</v>
      </c>
      <c r="DA82" s="90" t="s">
        <v>267</v>
      </c>
    </row>
    <row r="83" spans="1:105" ht="12" customHeight="1" x14ac:dyDescent="0.25">
      <c r="A83" s="107" t="s">
        <v>54</v>
      </c>
      <c r="B83" s="193">
        <v>9.1792662448550431</v>
      </c>
      <c r="C83" s="193">
        <v>15.054998739705283</v>
      </c>
      <c r="D83" s="193">
        <v>15.115855470292956</v>
      </c>
      <c r="E83" s="193">
        <v>18.021293990599236</v>
      </c>
      <c r="F83" s="193">
        <v>15.157429272510965</v>
      </c>
      <c r="G83" s="193">
        <v>18.123105264691752</v>
      </c>
      <c r="H83" s="193">
        <v>9.4736794644319495</v>
      </c>
      <c r="I83" s="193">
        <v>12.470043704941217</v>
      </c>
      <c r="J83" s="193">
        <v>18.366269678058565</v>
      </c>
      <c r="K83" s="193">
        <v>21.369628886374198</v>
      </c>
      <c r="L83" s="193">
        <v>15.570934429878456</v>
      </c>
      <c r="M83" s="193">
        <v>12.413914438709121</v>
      </c>
      <c r="N83" s="193">
        <v>9.5205990258677957</v>
      </c>
      <c r="O83" s="193">
        <v>12.413067757473668</v>
      </c>
      <c r="P83" s="193">
        <v>12.397090635040364</v>
      </c>
      <c r="Q83" s="193">
        <v>15.261449541015534</v>
      </c>
      <c r="R83" s="193">
        <v>12.3095315393736</v>
      </c>
      <c r="S83" s="193">
        <v>12.319488100524838</v>
      </c>
      <c r="T83" s="193">
        <v>12.317243473260277</v>
      </c>
      <c r="U83" s="193">
        <v>12.420337461799216</v>
      </c>
      <c r="V83" s="193">
        <v>15.559679294834096</v>
      </c>
      <c r="W83" s="193">
        <v>15.611446051878104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0.91304221382653428</v>
      </c>
      <c r="C88" s="196">
        <f t="shared" si="64"/>
        <v>0.91812310555737731</v>
      </c>
      <c r="D88" s="196">
        <f t="shared" si="64"/>
        <v>0.91776755669629206</v>
      </c>
      <c r="E88" s="196">
        <f t="shared" si="64"/>
        <v>0.92003883972807565</v>
      </c>
      <c r="F88" s="196">
        <f t="shared" si="64"/>
        <v>0.91630385083214294</v>
      </c>
      <c r="G88" s="196">
        <f t="shared" si="64"/>
        <v>0.91287749690237885</v>
      </c>
      <c r="H88" s="196">
        <f t="shared" si="64"/>
        <v>0.91638595962726799</v>
      </c>
      <c r="I88" s="196">
        <f t="shared" si="64"/>
        <v>0.91639896038261293</v>
      </c>
      <c r="J88" s="196">
        <f t="shared" si="64"/>
        <v>0.91197594499626233</v>
      </c>
      <c r="K88" s="196">
        <f t="shared" si="64"/>
        <v>0.91205824192059726</v>
      </c>
      <c r="L88" s="196">
        <f t="shared" si="64"/>
        <v>0.92215333142998579</v>
      </c>
      <c r="M88" s="196">
        <f t="shared" si="64"/>
        <v>0.90779719852426788</v>
      </c>
      <c r="N88" s="196">
        <f t="shared" si="64"/>
        <v>0.91573958947816436</v>
      </c>
      <c r="O88" s="196">
        <f t="shared" si="64"/>
        <v>0.90876926763272936</v>
      </c>
      <c r="P88" s="196">
        <f t="shared" si="64"/>
        <v>0.91017377537975996</v>
      </c>
      <c r="Q88" s="196">
        <f t="shared" si="64"/>
        <v>0.90593452300539978</v>
      </c>
      <c r="R88" s="196">
        <f t="shared" ref="R88:V88" si="65">IF(R80=0,0,R80/R$78)</f>
        <v>0.91662305174863745</v>
      </c>
      <c r="S88" s="196">
        <f t="shared" si="65"/>
        <v>0.91790824301483864</v>
      </c>
      <c r="T88" s="196">
        <f t="shared" si="65"/>
        <v>0.9190823012478172</v>
      </c>
      <c r="U88" s="196">
        <f t="shared" si="65"/>
        <v>0.91918749523568355</v>
      </c>
      <c r="V88" s="196">
        <f t="shared" si="65"/>
        <v>0.91255974413373175</v>
      </c>
      <c r="W88" s="196">
        <f t="shared" ref="W88" si="66">IF(W80=0,0,W80/W$78)</f>
        <v>0.92160570339493597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8.3726812266725972E-2</v>
      </c>
      <c r="C90" s="197">
        <f t="shared" si="70"/>
        <v>7.7545558573719808E-2</v>
      </c>
      <c r="D90" s="197">
        <f t="shared" si="70"/>
        <v>7.7555567337295198E-2</v>
      </c>
      <c r="E90" s="197">
        <f t="shared" si="70"/>
        <v>7.4780734377650745E-2</v>
      </c>
      <c r="F90" s="197">
        <f t="shared" si="70"/>
        <v>7.8539552834359164E-2</v>
      </c>
      <c r="G90" s="197">
        <f t="shared" si="70"/>
        <v>8.0487248854587912E-2</v>
      </c>
      <c r="H90" s="197">
        <f t="shared" si="70"/>
        <v>7.9923163085077381E-2</v>
      </c>
      <c r="I90" s="197">
        <f t="shared" si="70"/>
        <v>7.8803793849350268E-2</v>
      </c>
      <c r="J90" s="197">
        <f t="shared" si="70"/>
        <v>7.9285310382890009E-2</v>
      </c>
      <c r="K90" s="197">
        <f t="shared" si="70"/>
        <v>7.7535018092787483E-2</v>
      </c>
      <c r="L90" s="197">
        <f t="shared" si="70"/>
        <v>7.1295127966759922E-2</v>
      </c>
      <c r="M90" s="197">
        <f t="shared" si="70"/>
        <v>8.5644249687047591E-2</v>
      </c>
      <c r="N90" s="197">
        <f t="shared" si="70"/>
        <v>7.9484694770558487E-2</v>
      </c>
      <c r="O90" s="197">
        <f t="shared" si="70"/>
        <v>8.429598169328037E-2</v>
      </c>
      <c r="P90" s="197">
        <f t="shared" si="70"/>
        <v>8.285348753122887E-2</v>
      </c>
      <c r="Q90" s="197">
        <f t="shared" si="70"/>
        <v>8.4905030937919054E-2</v>
      </c>
      <c r="R90" s="197">
        <f t="shared" ref="R90:V90" si="71">IF(R82=0,0,R82/R$78)</f>
        <v>7.5996848633609143E-2</v>
      </c>
      <c r="S90" s="197">
        <f t="shared" si="71"/>
        <v>7.4194172833405292E-2</v>
      </c>
      <c r="T90" s="197">
        <f t="shared" si="71"/>
        <v>7.2458954242395776E-2</v>
      </c>
      <c r="U90" s="197">
        <f t="shared" si="71"/>
        <v>7.1703928009920898E-2</v>
      </c>
      <c r="V90" s="197">
        <f t="shared" si="71"/>
        <v>7.6305784694438661E-2</v>
      </c>
      <c r="W90" s="197">
        <f t="shared" ref="W90" si="72">IF(W82=0,0,W82/W$78)</f>
        <v>6.4886967044481395E-2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3.2309739067396329E-3</v>
      </c>
      <c r="C91" s="198">
        <f t="shared" si="73"/>
        <v>4.3313358689028468E-3</v>
      </c>
      <c r="D91" s="198">
        <f t="shared" si="73"/>
        <v>4.6768759664127585E-3</v>
      </c>
      <c r="E91" s="198">
        <f t="shared" si="73"/>
        <v>5.1804258942736688E-3</v>
      </c>
      <c r="F91" s="198">
        <f t="shared" si="73"/>
        <v>5.1565963334979795E-3</v>
      </c>
      <c r="G91" s="198">
        <f t="shared" si="73"/>
        <v>6.6352542430332404E-3</v>
      </c>
      <c r="H91" s="198">
        <f t="shared" si="73"/>
        <v>3.6908772876547207E-3</v>
      </c>
      <c r="I91" s="198">
        <f t="shared" si="73"/>
        <v>4.7972457680367179E-3</v>
      </c>
      <c r="J91" s="198">
        <f t="shared" si="73"/>
        <v>8.7387446208476507E-3</v>
      </c>
      <c r="K91" s="198">
        <f t="shared" si="73"/>
        <v>1.0406739986615296E-2</v>
      </c>
      <c r="L91" s="198">
        <f t="shared" si="73"/>
        <v>6.5515406032543343E-3</v>
      </c>
      <c r="M91" s="198">
        <f t="shared" si="73"/>
        <v>6.5585517886846655E-3</v>
      </c>
      <c r="N91" s="198">
        <f t="shared" si="73"/>
        <v>4.7757157512771323E-3</v>
      </c>
      <c r="O91" s="198">
        <f t="shared" si="73"/>
        <v>6.934750673990157E-3</v>
      </c>
      <c r="P91" s="198">
        <f t="shared" si="73"/>
        <v>6.9727370890112477E-3</v>
      </c>
      <c r="Q91" s="198">
        <f t="shared" si="73"/>
        <v>9.1604460566810601E-3</v>
      </c>
      <c r="R91" s="198">
        <f t="shared" ref="R91:V91" si="74">IF(R83=0,0,R83/R$78)</f>
        <v>7.3800996177533062E-3</v>
      </c>
      <c r="S91" s="198">
        <f t="shared" si="74"/>
        <v>7.8975841517560617E-3</v>
      </c>
      <c r="T91" s="198">
        <f t="shared" si="74"/>
        <v>8.4587445097870397E-3</v>
      </c>
      <c r="U91" s="198">
        <f t="shared" si="74"/>
        <v>9.1085767543954872E-3</v>
      </c>
      <c r="V91" s="198">
        <f t="shared" si="74"/>
        <v>1.1134471171829636E-2</v>
      </c>
      <c r="W91" s="198">
        <f t="shared" ref="W91" si="75">IF(W83=0,0,W83/W$78)</f>
        <v>1.3507329560582478E-2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23669.902776093211</v>
      </c>
      <c r="C96" s="203">
        <f t="shared" si="79"/>
        <v>25963.045432136703</v>
      </c>
      <c r="D96" s="203">
        <f t="shared" si="79"/>
        <v>25602.622157433663</v>
      </c>
      <c r="E96" s="203">
        <f t="shared" si="79"/>
        <v>26341.627004356964</v>
      </c>
      <c r="F96" s="203">
        <f t="shared" si="79"/>
        <v>24755.824562992075</v>
      </c>
      <c r="G96" s="203">
        <f t="shared" si="79"/>
        <v>24360.706857333833</v>
      </c>
      <c r="H96" s="203">
        <f t="shared" si="79"/>
        <v>24426.697084962503</v>
      </c>
      <c r="I96" s="203">
        <f t="shared" si="79"/>
        <v>24397.528867706191</v>
      </c>
      <c r="J96" s="203">
        <f t="shared" si="79"/>
        <v>23522.344197842591</v>
      </c>
      <c r="K96" s="203">
        <f t="shared" si="79"/>
        <v>24367.56899589879</v>
      </c>
      <c r="L96" s="203">
        <f t="shared" si="79"/>
        <v>26688.369112588007</v>
      </c>
      <c r="M96" s="203">
        <f t="shared" si="79"/>
        <v>23259.447093700102</v>
      </c>
      <c r="N96" s="203">
        <f t="shared" si="79"/>
        <v>24692.864416836328</v>
      </c>
      <c r="O96" s="203">
        <f t="shared" si="79"/>
        <v>23226.103192433311</v>
      </c>
      <c r="P96" s="203">
        <f t="shared" si="79"/>
        <v>22912.099984926659</v>
      </c>
      <c r="Q96" s="203">
        <f t="shared" si="79"/>
        <v>21925.248033476655</v>
      </c>
      <c r="R96" s="203">
        <f t="shared" si="79"/>
        <v>23507.425267111623</v>
      </c>
      <c r="S96" s="203">
        <f t="shared" si="79"/>
        <v>22874.261813270397</v>
      </c>
      <c r="T96" s="203">
        <f t="shared" si="79"/>
        <v>22284.449483879835</v>
      </c>
      <c r="U96" s="203">
        <f t="shared" si="79"/>
        <v>21514.446762758416</v>
      </c>
      <c r="V96" s="203">
        <f t="shared" si="79"/>
        <v>20276.988011511257</v>
      </c>
      <c r="W96" s="203">
        <f t="shared" si="79"/>
        <v>21913.103360926649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21470.306201258598</v>
      </c>
      <c r="C97" s="192">
        <f t="shared" si="80"/>
        <v>23673.139226410771</v>
      </c>
      <c r="D97" s="192">
        <f t="shared" si="80"/>
        <v>23248.241703596734</v>
      </c>
      <c r="E97" s="192">
        <f t="shared" si="80"/>
        <v>23934.864915984745</v>
      </c>
      <c r="F97" s="192">
        <f t="shared" si="80"/>
        <v>22288.417975338212</v>
      </c>
      <c r="G97" s="192">
        <f t="shared" si="80"/>
        <v>21847.005294132519</v>
      </c>
      <c r="H97" s="192">
        <f t="shared" si="80"/>
        <v>21856.101651390141</v>
      </c>
      <c r="I97" s="192">
        <f t="shared" si="80"/>
        <v>21769.909489705165</v>
      </c>
      <c r="J97" s="192">
        <f t="shared" si="80"/>
        <v>20854.389429203842</v>
      </c>
      <c r="K97" s="192">
        <f t="shared" si="80"/>
        <v>21697.545879261012</v>
      </c>
      <c r="L97" s="192">
        <f t="shared" si="80"/>
        <v>24006.38778831251</v>
      </c>
      <c r="M97" s="192">
        <f t="shared" si="80"/>
        <v>20592.060590141529</v>
      </c>
      <c r="N97" s="192">
        <f t="shared" si="80"/>
        <v>22046.144378684701</v>
      </c>
      <c r="O97" s="192">
        <f t="shared" si="80"/>
        <v>20578.44450391033</v>
      </c>
      <c r="P97" s="192">
        <f t="shared" si="80"/>
        <v>20262.330140785056</v>
      </c>
      <c r="Q97" s="192">
        <f t="shared" si="80"/>
        <v>19312.451331345645</v>
      </c>
      <c r="R97" s="192">
        <f t="shared" si="80"/>
        <v>20923.494446724475</v>
      </c>
      <c r="S97" s="192">
        <f t="shared" si="80"/>
        <v>20368.340628221351</v>
      </c>
      <c r="T97" s="192">
        <f t="shared" si="80"/>
        <v>19851.115093209486</v>
      </c>
      <c r="U97" s="192">
        <f t="shared" si="80"/>
        <v>19163.178774071464</v>
      </c>
      <c r="V97" s="192">
        <f t="shared" si="80"/>
        <v>17915.536269206263</v>
      </c>
      <c r="W97" s="192">
        <f t="shared" si="80"/>
        <v>19528.937897314805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19242.537493771171</v>
      </c>
      <c r="C98" s="74">
        <f t="shared" si="81"/>
        <v>21399.442079426866</v>
      </c>
      <c r="D98" s="74">
        <f t="shared" si="81"/>
        <v>21003.551302540596</v>
      </c>
      <c r="E98" s="74">
        <f t="shared" si="81"/>
        <v>21688.442765339081</v>
      </c>
      <c r="F98" s="74">
        <f t="shared" si="81"/>
        <v>20083.833932053247</v>
      </c>
      <c r="G98" s="74">
        <f t="shared" si="81"/>
        <v>19609.951234878215</v>
      </c>
      <c r="H98" s="74">
        <f t="shared" si="81"/>
        <v>19639.28744872439</v>
      </c>
      <c r="I98" s="74">
        <f t="shared" si="81"/>
        <v>19580.302804637169</v>
      </c>
      <c r="J98" s="74">
        <f t="shared" si="81"/>
        <v>18713.169566483783</v>
      </c>
      <c r="K98" s="74">
        <f t="shared" si="81"/>
        <v>19501.207915134735</v>
      </c>
      <c r="L98" s="74">
        <f t="shared" si="81"/>
        <v>21776.825043310109</v>
      </c>
      <c r="M98" s="74">
        <f t="shared" si="81"/>
        <v>18317.946355594613</v>
      </c>
      <c r="N98" s="74">
        <f t="shared" si="81"/>
        <v>19775.68502272771</v>
      </c>
      <c r="O98" s="74">
        <f t="shared" si="81"/>
        <v>18320.206514273039</v>
      </c>
      <c r="P98" s="74">
        <f t="shared" si="81"/>
        <v>18055.999476887264</v>
      </c>
      <c r="Q98" s="74">
        <f t="shared" si="81"/>
        <v>17129.662479775961</v>
      </c>
      <c r="R98" s="74">
        <f t="shared" si="81"/>
        <v>18784.585559203239</v>
      </c>
      <c r="S98" s="74">
        <f t="shared" si="81"/>
        <v>18308.890032536543</v>
      </c>
      <c r="T98" s="74">
        <f t="shared" si="81"/>
        <v>17861.736862119495</v>
      </c>
      <c r="U98" s="74">
        <f t="shared" si="81"/>
        <v>17232.246674386693</v>
      </c>
      <c r="V98" s="74">
        <f t="shared" si="81"/>
        <v>15919.934878400356</v>
      </c>
      <c r="W98" s="74">
        <f t="shared" si="81"/>
        <v>17608.804721477383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25.935590388256458</v>
      </c>
      <c r="C99" s="74">
        <f t="shared" si="82"/>
        <v>26.644809346588747</v>
      </c>
      <c r="D99" s="74">
        <f t="shared" si="82"/>
        <v>27.298092362380945</v>
      </c>
      <c r="E99" s="74">
        <f t="shared" si="82"/>
        <v>33.049623677248384</v>
      </c>
      <c r="F99" s="74">
        <f t="shared" si="82"/>
        <v>27.729775278990598</v>
      </c>
      <c r="G99" s="74">
        <f t="shared" si="82"/>
        <v>28.448869743397449</v>
      </c>
      <c r="H99" s="74">
        <f t="shared" si="82"/>
        <v>28.775675895677718</v>
      </c>
      <c r="I99" s="74">
        <f t="shared" si="82"/>
        <v>28.788188057962003</v>
      </c>
      <c r="J99" s="74">
        <f t="shared" si="82"/>
        <v>30.746555123600473</v>
      </c>
      <c r="K99" s="74">
        <f t="shared" si="82"/>
        <v>30.886370691934317</v>
      </c>
      <c r="L99" s="74">
        <f t="shared" si="82"/>
        <v>40.881559576433879</v>
      </c>
      <c r="M99" s="74">
        <f t="shared" si="82"/>
        <v>32.474433031909236</v>
      </c>
      <c r="N99" s="74">
        <f t="shared" si="82"/>
        <v>31.452778018752717</v>
      </c>
      <c r="O99" s="74">
        <f t="shared" si="82"/>
        <v>31.531191280421805</v>
      </c>
      <c r="P99" s="74">
        <f t="shared" si="82"/>
        <v>33.253684153146452</v>
      </c>
      <c r="Q99" s="74">
        <f t="shared" si="82"/>
        <v>32.228978371021483</v>
      </c>
      <c r="R99" s="74">
        <f t="shared" si="82"/>
        <v>33.245810658459135</v>
      </c>
      <c r="S99" s="74">
        <f t="shared" si="82"/>
        <v>32.140729645695956</v>
      </c>
      <c r="T99" s="74">
        <f t="shared" si="82"/>
        <v>33.274740854871531</v>
      </c>
      <c r="U99" s="74">
        <f t="shared" si="82"/>
        <v>36.903773410831249</v>
      </c>
      <c r="V99" s="74">
        <f t="shared" si="82"/>
        <v>41.20723824510695</v>
      </c>
      <c r="W99" s="74">
        <f t="shared" si="82"/>
        <v>49.485951699634768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2010.6436646382074</v>
      </c>
      <c r="C100" s="74">
        <f t="shared" si="83"/>
        <v>2048.5022036921209</v>
      </c>
      <c r="D100" s="74">
        <f t="shared" si="83"/>
        <v>2018.941087050805</v>
      </c>
      <c r="E100" s="74">
        <f t="shared" si="83"/>
        <v>2011.6868803022594</v>
      </c>
      <c r="F100" s="74">
        <f t="shared" si="83"/>
        <v>1978.7003302857559</v>
      </c>
      <c r="G100" s="74">
        <f t="shared" si="83"/>
        <v>2002.4581013617726</v>
      </c>
      <c r="H100" s="74">
        <f t="shared" si="83"/>
        <v>1991.5130518465558</v>
      </c>
      <c r="I100" s="74">
        <f t="shared" si="83"/>
        <v>1960.2019888553364</v>
      </c>
      <c r="J100" s="74">
        <f t="shared" si="83"/>
        <v>1897.9371554600637</v>
      </c>
      <c r="K100" s="74">
        <f t="shared" si="83"/>
        <v>1936.0609297894594</v>
      </c>
      <c r="L100" s="74">
        <f t="shared" si="83"/>
        <v>1958.802204379416</v>
      </c>
      <c r="M100" s="74">
        <f t="shared" si="83"/>
        <v>2011.8830058830438</v>
      </c>
      <c r="N100" s="74">
        <f t="shared" si="83"/>
        <v>2002.6479674244192</v>
      </c>
      <c r="O100" s="74">
        <f t="shared" si="83"/>
        <v>1987.332910683813</v>
      </c>
      <c r="P100" s="74">
        <f t="shared" si="83"/>
        <v>1935.4358727999766</v>
      </c>
      <c r="Q100" s="74">
        <f t="shared" si="83"/>
        <v>1911.380763945717</v>
      </c>
      <c r="R100" s="74">
        <f t="shared" si="83"/>
        <v>1869.6139717647836</v>
      </c>
      <c r="S100" s="74">
        <f t="shared" si="83"/>
        <v>1793.8259419439196</v>
      </c>
      <c r="T100" s="74">
        <f t="shared" si="83"/>
        <v>1720.2604417481125</v>
      </c>
      <c r="U100" s="74">
        <f t="shared" si="83"/>
        <v>1660.424075885709</v>
      </c>
      <c r="V100" s="74">
        <f t="shared" si="83"/>
        <v>1647.8279120002235</v>
      </c>
      <c r="W100" s="74">
        <f t="shared" si="83"/>
        <v>1571.7930855393795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191.18945246096104</v>
      </c>
      <c r="C101" s="193">
        <f t="shared" si="84"/>
        <v>198.5501339452031</v>
      </c>
      <c r="D101" s="193">
        <f t="shared" si="84"/>
        <v>198.45122164296012</v>
      </c>
      <c r="E101" s="193">
        <f t="shared" si="84"/>
        <v>201.68564666616049</v>
      </c>
      <c r="F101" s="193">
        <f t="shared" si="84"/>
        <v>198.15393772021369</v>
      </c>
      <c r="G101" s="193">
        <f t="shared" si="84"/>
        <v>206.14708814913283</v>
      </c>
      <c r="H101" s="193">
        <f t="shared" si="84"/>
        <v>196.52547492351857</v>
      </c>
      <c r="I101" s="193">
        <f t="shared" si="84"/>
        <v>200.61650815469449</v>
      </c>
      <c r="J101" s="193">
        <f t="shared" si="84"/>
        <v>212.53615213639637</v>
      </c>
      <c r="K101" s="193">
        <f t="shared" si="84"/>
        <v>229.39066364488178</v>
      </c>
      <c r="L101" s="193">
        <f t="shared" si="84"/>
        <v>229.87898104655079</v>
      </c>
      <c r="M101" s="193">
        <f t="shared" si="84"/>
        <v>229.75679563196749</v>
      </c>
      <c r="N101" s="193">
        <f t="shared" si="84"/>
        <v>236.35861051381883</v>
      </c>
      <c r="O101" s="193">
        <f t="shared" si="84"/>
        <v>239.373887673052</v>
      </c>
      <c r="P101" s="193">
        <f t="shared" si="84"/>
        <v>237.64110694467186</v>
      </c>
      <c r="Q101" s="193">
        <f t="shared" si="84"/>
        <v>239.17910925294274</v>
      </c>
      <c r="R101" s="193">
        <f t="shared" si="84"/>
        <v>236.04910509798995</v>
      </c>
      <c r="S101" s="193">
        <f t="shared" si="84"/>
        <v>233.48392409519809</v>
      </c>
      <c r="T101" s="193">
        <f t="shared" si="84"/>
        <v>235.84304848700452</v>
      </c>
      <c r="U101" s="193">
        <f t="shared" si="84"/>
        <v>233.60425038823527</v>
      </c>
      <c r="V101" s="193">
        <f t="shared" si="84"/>
        <v>306.5662405605741</v>
      </c>
      <c r="W101" s="193">
        <f t="shared" si="84"/>
        <v>298.85413859841145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2199.5965748346189</v>
      </c>
      <c r="C102" s="77">
        <f t="shared" si="85"/>
        <v>2289.9062057259371</v>
      </c>
      <c r="D102" s="77">
        <f t="shared" si="85"/>
        <v>2354.3804538369277</v>
      </c>
      <c r="E102" s="77">
        <f t="shared" si="85"/>
        <v>2406.7620883722157</v>
      </c>
      <c r="F102" s="77">
        <f t="shared" si="85"/>
        <v>2467.4065876538639</v>
      </c>
      <c r="G102" s="77">
        <f t="shared" si="85"/>
        <v>2513.7015632013149</v>
      </c>
      <c r="H102" s="77">
        <f t="shared" si="85"/>
        <v>2570.5954335723623</v>
      </c>
      <c r="I102" s="77">
        <f t="shared" si="85"/>
        <v>2627.6193780010253</v>
      </c>
      <c r="J102" s="77">
        <f t="shared" si="85"/>
        <v>2667.9547686387527</v>
      </c>
      <c r="K102" s="77">
        <f t="shared" si="85"/>
        <v>2670.023116637778</v>
      </c>
      <c r="L102" s="77">
        <f t="shared" si="85"/>
        <v>2681.9813242754958</v>
      </c>
      <c r="M102" s="77">
        <f t="shared" si="85"/>
        <v>2667.3865035585777</v>
      </c>
      <c r="N102" s="77">
        <f t="shared" si="85"/>
        <v>2646.7200381516277</v>
      </c>
      <c r="O102" s="77">
        <f t="shared" si="85"/>
        <v>2647.6586885229835</v>
      </c>
      <c r="P102" s="77">
        <f t="shared" si="85"/>
        <v>2649.7698441416042</v>
      </c>
      <c r="Q102" s="77">
        <f t="shared" si="85"/>
        <v>2612.7967021310119</v>
      </c>
      <c r="R102" s="77">
        <f t="shared" si="85"/>
        <v>2583.9308203871506</v>
      </c>
      <c r="S102" s="77">
        <f t="shared" si="85"/>
        <v>2505.921185049046</v>
      </c>
      <c r="T102" s="77">
        <f t="shared" si="85"/>
        <v>2433.3343906703517</v>
      </c>
      <c r="U102" s="77">
        <f t="shared" si="85"/>
        <v>2351.267988686951</v>
      </c>
      <c r="V102" s="77">
        <f t="shared" si="85"/>
        <v>2361.4517423049942</v>
      </c>
      <c r="W102" s="77">
        <f t="shared" si="85"/>
        <v>2384.1654636118442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14841.455806005864</v>
      </c>
      <c r="C104" s="153">
        <f t="shared" si="86"/>
        <v>16405.588789646477</v>
      </c>
      <c r="D104" s="153">
        <f t="shared" si="86"/>
        <v>16406.522962896797</v>
      </c>
      <c r="E104" s="153">
        <f t="shared" si="86"/>
        <v>17166.14786240687</v>
      </c>
      <c r="F104" s="153">
        <f t="shared" si="86"/>
        <v>16296.565642205998</v>
      </c>
      <c r="G104" s="153">
        <f t="shared" si="86"/>
        <v>16281.727317362347</v>
      </c>
      <c r="H104" s="153">
        <f t="shared" si="86"/>
        <v>16590.952318178912</v>
      </c>
      <c r="I104" s="153">
        <f t="shared" si="86"/>
        <v>16759.269799689042</v>
      </c>
      <c r="J104" s="153">
        <f t="shared" si="86"/>
        <v>16384.909242451165</v>
      </c>
      <c r="K104" s="153">
        <f t="shared" si="86"/>
        <v>17363.227215516468</v>
      </c>
      <c r="L104" s="153">
        <f t="shared" si="86"/>
        <v>19519.397318827308</v>
      </c>
      <c r="M104" s="153">
        <f t="shared" si="86"/>
        <v>17073.616503092217</v>
      </c>
      <c r="N104" s="153">
        <f t="shared" si="86"/>
        <v>18743.798706705114</v>
      </c>
      <c r="O104" s="153">
        <f t="shared" si="86"/>
        <v>17912.135137266476</v>
      </c>
      <c r="P104" s="153">
        <f t="shared" si="86"/>
        <v>17829.003406502867</v>
      </c>
      <c r="Q104" s="153">
        <f t="shared" si="86"/>
        <v>17273.243513948626</v>
      </c>
      <c r="R104" s="153">
        <f t="shared" ref="R104:V104" si="87">SUM(R105:R108)</f>
        <v>19038.452077861162</v>
      </c>
      <c r="S104" s="153">
        <f t="shared" si="87"/>
        <v>18865.486902059598</v>
      </c>
      <c r="T104" s="153">
        <f t="shared" si="87"/>
        <v>18657.215865047874</v>
      </c>
      <c r="U104" s="153">
        <f t="shared" si="87"/>
        <v>18336.798891685543</v>
      </c>
      <c r="V104" s="153">
        <f t="shared" si="87"/>
        <v>17258.783886609104</v>
      </c>
      <c r="W104" s="153">
        <f t="shared" ref="W104" si="88">SUM(W105:W108)</f>
        <v>19432.898992476272</v>
      </c>
      <c r="DA104" s="217" t="s">
        <v>277</v>
      </c>
    </row>
    <row r="105" spans="1:105" ht="12" customHeight="1" x14ac:dyDescent="0.25">
      <c r="A105" s="97" t="s">
        <v>57</v>
      </c>
      <c r="B105" s="74">
        <v>13214.453337507512</v>
      </c>
      <c r="C105" s="74">
        <v>14743.846300524716</v>
      </c>
      <c r="D105" s="74">
        <v>14748.338630711862</v>
      </c>
      <c r="E105" s="74">
        <v>15487.163364807466</v>
      </c>
      <c r="F105" s="74">
        <v>14636.787842226595</v>
      </c>
      <c r="G105" s="74">
        <v>14582.692670674101</v>
      </c>
      <c r="H105" s="74">
        <v>14885.795275576964</v>
      </c>
      <c r="I105" s="74">
        <v>15065.02709280395</v>
      </c>
      <c r="J105" s="74">
        <v>14705.979913513331</v>
      </c>
      <c r="K105" s="74">
        <v>15629.630994899569</v>
      </c>
      <c r="L105" s="74">
        <v>17726.862152636437</v>
      </c>
      <c r="M105" s="74">
        <v>15249.617228486921</v>
      </c>
      <c r="N105" s="74">
        <v>16905.831280681683</v>
      </c>
      <c r="O105" s="74">
        <v>16063.494909273937</v>
      </c>
      <c r="P105" s="74">
        <v>16005.628030344036</v>
      </c>
      <c r="Q105" s="74">
        <v>15455.670927552754</v>
      </c>
      <c r="R105" s="74">
        <v>17233.172615938573</v>
      </c>
      <c r="S105" s="74">
        <v>17106.06155636477</v>
      </c>
      <c r="T105" s="74">
        <v>16929.645393169558</v>
      </c>
      <c r="U105" s="74">
        <v>16622.62775853281</v>
      </c>
      <c r="V105" s="74">
        <v>15457.77902871733</v>
      </c>
      <c r="W105" s="74">
        <v>17639.898371061998</v>
      </c>
      <c r="DA105" s="90" t="s">
        <v>278</v>
      </c>
    </row>
    <row r="106" spans="1:105" ht="12" customHeight="1" x14ac:dyDescent="0.25">
      <c r="A106" s="97" t="s">
        <v>56</v>
      </c>
      <c r="B106" s="74">
        <v>51.223829594237628</v>
      </c>
      <c r="C106" s="74">
        <v>55.210591676784027</v>
      </c>
      <c r="D106" s="74">
        <v>59.546946038942721</v>
      </c>
      <c r="E106" s="74">
        <v>75.824947220651154</v>
      </c>
      <c r="F106" s="74">
        <v>67.292398534679435</v>
      </c>
      <c r="G106" s="74">
        <v>73.34910242888327</v>
      </c>
      <c r="H106" s="74">
        <v>79.084350678050313</v>
      </c>
      <c r="I106" s="74">
        <v>82.062626569372682</v>
      </c>
      <c r="J106" s="74">
        <v>89.809115119600122</v>
      </c>
      <c r="K106" s="74">
        <v>93.118117754951001</v>
      </c>
      <c r="L106" s="74">
        <v>127.10140520735891</v>
      </c>
      <c r="M106" s="74">
        <v>103.98283038537839</v>
      </c>
      <c r="N106" s="74">
        <v>104.33116492548832</v>
      </c>
      <c r="O106" s="74">
        <v>108.9600779413862</v>
      </c>
      <c r="P106" s="74">
        <v>119.13589125131287</v>
      </c>
      <c r="Q106" s="74">
        <v>119.86792701965093</v>
      </c>
      <c r="R106" s="74">
        <v>127.91076039227593</v>
      </c>
      <c r="S106" s="74">
        <v>127.85918617029031</v>
      </c>
      <c r="T106" s="74">
        <v>136.62444282663535</v>
      </c>
      <c r="U106" s="74">
        <v>155.91328471414073</v>
      </c>
      <c r="V106" s="74">
        <v>178.73242893911274</v>
      </c>
      <c r="W106" s="74">
        <v>219.62333462504782</v>
      </c>
      <c r="DA106" s="90" t="s">
        <v>279</v>
      </c>
    </row>
    <row r="107" spans="1:105" ht="12" customHeight="1" x14ac:dyDescent="0.25">
      <c r="A107" s="97" t="s">
        <v>55</v>
      </c>
      <c r="B107" s="74">
        <v>1432.8061322312269</v>
      </c>
      <c r="C107" s="74">
        <v>1459.0856261163749</v>
      </c>
      <c r="D107" s="74">
        <v>1450.7312761349501</v>
      </c>
      <c r="E107" s="74">
        <v>1452.9743349014977</v>
      </c>
      <c r="F107" s="74">
        <v>1443.6081074851934</v>
      </c>
      <c r="G107" s="74">
        <v>1470.833723083794</v>
      </c>
      <c r="H107" s="74">
        <v>1475.63903146967</v>
      </c>
      <c r="I107" s="74">
        <v>1459.0078278092903</v>
      </c>
      <c r="J107" s="74">
        <v>1428.0131427071808</v>
      </c>
      <c r="K107" s="74">
        <v>1466.6469648855598</v>
      </c>
      <c r="L107" s="74">
        <v>1489.2088401252286</v>
      </c>
      <c r="M107" s="74">
        <v>1542.5448849476536</v>
      </c>
      <c r="N107" s="74">
        <v>1549.5926519929601</v>
      </c>
      <c r="O107" s="74">
        <v>1553.4119123065725</v>
      </c>
      <c r="P107" s="74">
        <v>1518.7626689577005</v>
      </c>
      <c r="Q107" s="74">
        <v>1510.9395820948032</v>
      </c>
      <c r="R107" s="74">
        <v>1491.0863222960934</v>
      </c>
      <c r="S107" s="74">
        <v>1445.5601231755788</v>
      </c>
      <c r="T107" s="74">
        <v>1400.7764598251749</v>
      </c>
      <c r="U107" s="74">
        <v>1367.3410032389556</v>
      </c>
      <c r="V107" s="74">
        <v>1368.1255154714336</v>
      </c>
      <c r="W107" s="74">
        <v>1322.5832528217229</v>
      </c>
      <c r="DA107" s="90" t="s">
        <v>280</v>
      </c>
    </row>
    <row r="108" spans="1:105" ht="12" customHeight="1" x14ac:dyDescent="0.25">
      <c r="A108" s="109" t="s">
        <v>54</v>
      </c>
      <c r="B108" s="77">
        <v>142.97250667288856</v>
      </c>
      <c r="C108" s="77">
        <v>147.44627132860336</v>
      </c>
      <c r="D108" s="77">
        <v>147.90611001104193</v>
      </c>
      <c r="E108" s="77">
        <v>150.18521547725302</v>
      </c>
      <c r="F108" s="77">
        <v>148.87729395953147</v>
      </c>
      <c r="G108" s="77">
        <v>154.8518211755684</v>
      </c>
      <c r="H108" s="77">
        <v>150.43366045422744</v>
      </c>
      <c r="I108" s="77">
        <v>153.17225250642954</v>
      </c>
      <c r="J108" s="77">
        <v>161.10707111105486</v>
      </c>
      <c r="K108" s="77">
        <v>173.83113797638666</v>
      </c>
      <c r="L108" s="77">
        <v>176.22492085828438</v>
      </c>
      <c r="M108" s="77">
        <v>177.47155927226498</v>
      </c>
      <c r="N108" s="77">
        <v>184.0436091049867</v>
      </c>
      <c r="O108" s="77">
        <v>186.26823774457836</v>
      </c>
      <c r="P108" s="77">
        <v>185.47681594981532</v>
      </c>
      <c r="Q108" s="77">
        <v>186.76507728141482</v>
      </c>
      <c r="R108" s="77">
        <v>186.28237923422</v>
      </c>
      <c r="S108" s="77">
        <v>186.00603634895603</v>
      </c>
      <c r="T108" s="77">
        <v>190.1695692265049</v>
      </c>
      <c r="U108" s="77">
        <v>190.91684519963843</v>
      </c>
      <c r="V108" s="77">
        <v>254.14691348123048</v>
      </c>
      <c r="W108" s="77">
        <v>250.79403396750493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1248.4867418407325</v>
      </c>
      <c r="C110" s="203">
        <f t="shared" si="89"/>
        <v>1500.4893985234403</v>
      </c>
      <c r="D110" s="203">
        <f t="shared" si="89"/>
        <v>1369.2194435190186</v>
      </c>
      <c r="E110" s="203">
        <f t="shared" si="89"/>
        <v>1446.5252267418912</v>
      </c>
      <c r="F110" s="203">
        <f t="shared" si="89"/>
        <v>1198.9192983129867</v>
      </c>
      <c r="G110" s="203">
        <f t="shared" si="89"/>
        <v>1107.8454989652187</v>
      </c>
      <c r="H110" s="203">
        <f t="shared" si="89"/>
        <v>1032.9487301273123</v>
      </c>
      <c r="I110" s="203">
        <f t="shared" si="89"/>
        <v>1036.9187169342454</v>
      </c>
      <c r="J110" s="203">
        <f t="shared" si="89"/>
        <v>828.71008476848647</v>
      </c>
      <c r="K110" s="203">
        <f t="shared" si="89"/>
        <v>802.6685331944891</v>
      </c>
      <c r="L110" s="203">
        <f t="shared" si="89"/>
        <v>920.21941321180861</v>
      </c>
      <c r="M110" s="203">
        <f t="shared" si="89"/>
        <v>727.49563435849063</v>
      </c>
      <c r="N110" s="203">
        <f t="shared" si="89"/>
        <v>759.21449576837199</v>
      </c>
      <c r="O110" s="203">
        <f t="shared" si="89"/>
        <v>675.85961448515184</v>
      </c>
      <c r="P110" s="203">
        <f t="shared" si="89"/>
        <v>666.65272462524808</v>
      </c>
      <c r="Q110" s="203">
        <f t="shared" si="89"/>
        <v>617.17233424117819</v>
      </c>
      <c r="R110" s="203">
        <f t="shared" ref="R110:V110" si="90">R78*1000000/R$6</f>
        <v>616.13193444930926</v>
      </c>
      <c r="S110" s="203">
        <f t="shared" si="90"/>
        <v>569.73311078975246</v>
      </c>
      <c r="T110" s="203">
        <f t="shared" si="90"/>
        <v>526.66501839152806</v>
      </c>
      <c r="U110" s="203">
        <f t="shared" si="90"/>
        <v>483.86065528327225</v>
      </c>
      <c r="V110" s="203">
        <f t="shared" si="90"/>
        <v>492.17402887803263</v>
      </c>
      <c r="W110" s="203">
        <f t="shared" ref="W110" si="91">W78*1000000/W$6</f>
        <v>399.96273166606056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1248.4867418407325</v>
      </c>
      <c r="C111" s="192">
        <f t="shared" si="92"/>
        <v>1500.4893985234403</v>
      </c>
      <c r="D111" s="192">
        <f t="shared" si="92"/>
        <v>1369.2194435190186</v>
      </c>
      <c r="E111" s="192">
        <f t="shared" si="92"/>
        <v>1446.5252267418912</v>
      </c>
      <c r="F111" s="192">
        <f t="shared" si="92"/>
        <v>1198.9192983129867</v>
      </c>
      <c r="G111" s="192">
        <f t="shared" si="92"/>
        <v>1107.8454989652187</v>
      </c>
      <c r="H111" s="192">
        <f t="shared" si="92"/>
        <v>1032.9487301273123</v>
      </c>
      <c r="I111" s="192">
        <f t="shared" si="92"/>
        <v>1036.9187169342454</v>
      </c>
      <c r="J111" s="192">
        <f t="shared" si="92"/>
        <v>828.71008476848647</v>
      </c>
      <c r="K111" s="192">
        <f t="shared" si="92"/>
        <v>802.6685331944891</v>
      </c>
      <c r="L111" s="192">
        <f t="shared" si="92"/>
        <v>920.21941321180861</v>
      </c>
      <c r="M111" s="192">
        <f t="shared" si="92"/>
        <v>727.49563435849063</v>
      </c>
      <c r="N111" s="192">
        <f t="shared" si="92"/>
        <v>759.21449576837199</v>
      </c>
      <c r="O111" s="192">
        <f t="shared" si="92"/>
        <v>675.85961448515184</v>
      </c>
      <c r="P111" s="192">
        <f t="shared" si="92"/>
        <v>666.65272462524808</v>
      </c>
      <c r="Q111" s="192">
        <f t="shared" si="92"/>
        <v>617.17233424117819</v>
      </c>
      <c r="R111" s="192">
        <f t="shared" ref="R111:V111" si="93">R79*1000000/R$6</f>
        <v>616.13193444930926</v>
      </c>
      <c r="S111" s="192">
        <f t="shared" si="93"/>
        <v>569.73311078975246</v>
      </c>
      <c r="T111" s="192">
        <f t="shared" si="93"/>
        <v>526.66501839152806</v>
      </c>
      <c r="U111" s="192">
        <f t="shared" si="93"/>
        <v>483.86065528327225</v>
      </c>
      <c r="V111" s="192">
        <f t="shared" si="93"/>
        <v>492.17402887803263</v>
      </c>
      <c r="W111" s="192">
        <f t="shared" ref="W111" si="94">W79*1000000/W$6</f>
        <v>399.96273166606056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1139.9210987033393</v>
      </c>
      <c r="C112" s="74">
        <f t="shared" si="95"/>
        <v>1377.6339864282622</v>
      </c>
      <c r="D112" s="74">
        <f t="shared" si="95"/>
        <v>1256.6251832595065</v>
      </c>
      <c r="E112" s="74">
        <f t="shared" si="95"/>
        <v>1330.8593912490012</v>
      </c>
      <c r="F112" s="74">
        <f t="shared" si="95"/>
        <v>1098.5743698811602</v>
      </c>
      <c r="G112" s="74">
        <f t="shared" si="95"/>
        <v>1011.3272260499359</v>
      </c>
      <c r="H112" s="74">
        <f t="shared" si="95"/>
        <v>946.57971330348482</v>
      </c>
      <c r="I112" s="74">
        <f t="shared" si="95"/>
        <v>950.23123419981539</v>
      </c>
      <c r="J112" s="74">
        <f t="shared" si="95"/>
        <v>755.76366268467314</v>
      </c>
      <c r="K112" s="74">
        <f t="shared" si="95"/>
        <v>732.08045123035026</v>
      </c>
      <c r="L112" s="74">
        <f t="shared" si="95"/>
        <v>848.58339753981613</v>
      </c>
      <c r="M112" s="74">
        <f t="shared" si="95"/>
        <v>660.41849880927293</v>
      </c>
      <c r="N112" s="74">
        <f t="shared" si="95"/>
        <v>695.24277068080062</v>
      </c>
      <c r="O112" s="74">
        <f t="shared" si="95"/>
        <v>614.2004468782103</v>
      </c>
      <c r="P112" s="74">
        <f t="shared" si="95"/>
        <v>606.76982723936555</v>
      </c>
      <c r="Q112" s="74">
        <f t="shared" si="95"/>
        <v>559.11772423291097</v>
      </c>
      <c r="R112" s="74">
        <f t="shared" ref="R112:V112" si="96">R80*1000000/R$6</f>
        <v>564.7607340347173</v>
      </c>
      <c r="S112" s="74">
        <f t="shared" si="96"/>
        <v>522.96271871240015</v>
      </c>
      <c r="T112" s="74">
        <f t="shared" si="96"/>
        <v>484.04849709000962</v>
      </c>
      <c r="U112" s="74">
        <f t="shared" si="96"/>
        <v>444.75866377292755</v>
      </c>
      <c r="V112" s="74">
        <f t="shared" si="96"/>
        <v>449.13820586220533</v>
      </c>
      <c r="W112" s="74">
        <f t="shared" ref="W112" si="97">W80*1000000/W$6</f>
        <v>368.60793464885973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104.53181505159542</v>
      </c>
      <c r="C114" s="74">
        <f t="shared" si="101"/>
        <v>116.35628854244504</v>
      </c>
      <c r="D114" s="74">
        <f t="shared" si="101"/>
        <v>106.19059075137312</v>
      </c>
      <c r="E114" s="74">
        <f t="shared" si="101"/>
        <v>108.17221875155637</v>
      </c>
      <c r="F114" s="74">
        <f t="shared" si="101"/>
        <v>94.162585573985623</v>
      </c>
      <c r="G114" s="74">
        <f t="shared" si="101"/>
        <v>89.167436367648662</v>
      </c>
      <c r="H114" s="74">
        <f t="shared" si="101"/>
        <v>82.556529816488748</v>
      </c>
      <c r="I114" s="74">
        <f t="shared" si="101"/>
        <v>81.713128807819047</v>
      </c>
      <c r="J114" s="74">
        <f t="shared" si="101"/>
        <v>65.704536288300545</v>
      </c>
      <c r="K114" s="74">
        <f t="shared" si="101"/>
        <v>62.2349192437459</v>
      </c>
      <c r="L114" s="74">
        <f t="shared" si="101"/>
        <v>65.607160822432633</v>
      </c>
      <c r="M114" s="74">
        <f t="shared" si="101"/>
        <v>62.305817755235651</v>
      </c>
      <c r="N114" s="74">
        <f t="shared" si="101"/>
        <v>60.34593246153252</v>
      </c>
      <c r="O114" s="74">
        <f t="shared" si="101"/>
        <v>56.972249689867887</v>
      </c>
      <c r="P114" s="74">
        <f t="shared" si="101"/>
        <v>55.234503207397744</v>
      </c>
      <c r="Q114" s="74">
        <f t="shared" si="101"/>
        <v>52.401036132774948</v>
      </c>
      <c r="R114" s="74">
        <f t="shared" ref="R114:V114" si="102">R82*1000000/R$6</f>
        <v>46.824085360676953</v>
      </c>
      <c r="S114" s="74">
        <f t="shared" si="102"/>
        <v>42.270876890848541</v>
      </c>
      <c r="T114" s="74">
        <f t="shared" si="102"/>
        <v>38.161596468702257</v>
      </c>
      <c r="U114" s="74">
        <f t="shared" si="102"/>
        <v>34.694709593264903</v>
      </c>
      <c r="V114" s="74">
        <f t="shared" si="102"/>
        <v>37.555725479761598</v>
      </c>
      <c r="W114" s="74">
        <f t="shared" ref="W114" si="103">W82*1000000/W$6</f>
        <v>25.952368588636425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4.0338280857977873</v>
      </c>
      <c r="C115" s="193">
        <f t="shared" si="104"/>
        <v>6.4991235527330353</v>
      </c>
      <c r="D115" s="193">
        <f t="shared" si="104"/>
        <v>6.4036695081391501</v>
      </c>
      <c r="E115" s="193">
        <f t="shared" si="104"/>
        <v>7.493616741333784</v>
      </c>
      <c r="F115" s="193">
        <f t="shared" si="104"/>
        <v>6.1823428578407178</v>
      </c>
      <c r="G115" s="193">
        <f t="shared" si="104"/>
        <v>7.3508365476342439</v>
      </c>
      <c r="H115" s="193">
        <f t="shared" si="104"/>
        <v>3.8124870073386816</v>
      </c>
      <c r="I115" s="193">
        <f t="shared" si="104"/>
        <v>4.9743539266108723</v>
      </c>
      <c r="J115" s="193">
        <f t="shared" si="104"/>
        <v>7.2418857955128111</v>
      </c>
      <c r="K115" s="193">
        <f t="shared" si="104"/>
        <v>8.3531627203929375</v>
      </c>
      <c r="L115" s="193">
        <f t="shared" si="104"/>
        <v>6.0288548495600427</v>
      </c>
      <c r="M115" s="193">
        <f t="shared" si="104"/>
        <v>4.7713177939821643</v>
      </c>
      <c r="N115" s="193">
        <f t="shared" si="104"/>
        <v>3.6257926260389395</v>
      </c>
      <c r="O115" s="193">
        <f t="shared" si="104"/>
        <v>4.686917917073635</v>
      </c>
      <c r="P115" s="193">
        <f t="shared" si="104"/>
        <v>4.6483941784848692</v>
      </c>
      <c r="Q115" s="193">
        <f t="shared" si="104"/>
        <v>5.6535738754922455</v>
      </c>
      <c r="R115" s="193">
        <f t="shared" ref="R115:V115" si="105">R83*1000000/R$6</f>
        <v>4.5471150539149523</v>
      </c>
      <c r="S115" s="193">
        <f t="shared" si="105"/>
        <v>4.499515186503829</v>
      </c>
      <c r="T115" s="193">
        <f t="shared" si="105"/>
        <v>4.4549248328162276</v>
      </c>
      <c r="U115" s="193">
        <f t="shared" si="105"/>
        <v>4.4072819170797812</v>
      </c>
      <c r="V115" s="193">
        <f t="shared" si="105"/>
        <v>5.4800975360657009</v>
      </c>
      <c r="W115" s="193">
        <f t="shared" ref="W115" si="106">W83*1000000/W$6</f>
        <v>5.4024284285642965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0.69125496706403988</v>
      </c>
      <c r="C118" s="206">
        <f t="shared" si="110"/>
        <v>0.69300436383796948</v>
      </c>
      <c r="D118" s="206">
        <f t="shared" si="110"/>
        <v>0.70571027142919562</v>
      </c>
      <c r="E118" s="206">
        <f t="shared" si="110"/>
        <v>0.7172026214755266</v>
      </c>
      <c r="F118" s="206">
        <f t="shared" si="110"/>
        <v>0.73116744581144766</v>
      </c>
      <c r="G118" s="206">
        <f t="shared" si="110"/>
        <v>0.74526128859112573</v>
      </c>
      <c r="H118" s="206">
        <f t="shared" si="110"/>
        <v>0.75909933906825766</v>
      </c>
      <c r="I118" s="206">
        <f t="shared" si="110"/>
        <v>0.76983644822291897</v>
      </c>
      <c r="J118" s="206">
        <f t="shared" si="110"/>
        <v>0.78568156109649723</v>
      </c>
      <c r="K118" s="206">
        <f t="shared" si="110"/>
        <v>0.80023922116061152</v>
      </c>
      <c r="L118" s="206">
        <f t="shared" si="110"/>
        <v>0.81309181085253945</v>
      </c>
      <c r="M118" s="206">
        <f t="shared" si="110"/>
        <v>0.82913589091060802</v>
      </c>
      <c r="N118" s="206">
        <f t="shared" si="110"/>
        <v>0.85020756395061725</v>
      </c>
      <c r="O118" s="206">
        <f t="shared" si="110"/>
        <v>0.87043192860679042</v>
      </c>
      <c r="P118" s="206">
        <f t="shared" si="110"/>
        <v>0.8799088398335656</v>
      </c>
      <c r="Q118" s="206">
        <f t="shared" si="110"/>
        <v>0.89440968510883845</v>
      </c>
      <c r="R118" s="206">
        <f t="shared" ref="R118:V118" si="111">IF(R104=0,"",R104/R97)</f>
        <v>0.9099078610571949</v>
      </c>
      <c r="S118" s="206">
        <f t="shared" si="111"/>
        <v>0.92621619239421626</v>
      </c>
      <c r="T118" s="206">
        <f t="shared" si="111"/>
        <v>0.93985732173957259</v>
      </c>
      <c r="U118" s="206">
        <f t="shared" si="111"/>
        <v>0.95687668042297624</v>
      </c>
      <c r="V118" s="206">
        <f t="shared" si="111"/>
        <v>0.96334174022320485</v>
      </c>
      <c r="W118" s="206">
        <f t="shared" ref="W118" si="112">IF(W104=0,"",W104/W97)</f>
        <v>0.99508222590785445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0.68673132853632446</v>
      </c>
      <c r="C119" s="199">
        <f t="shared" si="113"/>
        <v>0.68898274290521111</v>
      </c>
      <c r="D119" s="199">
        <f t="shared" si="113"/>
        <v>0.7021830936241672</v>
      </c>
      <c r="E119" s="199">
        <f t="shared" si="113"/>
        <v>0.7140744742429338</v>
      </c>
      <c r="F119" s="199">
        <f t="shared" si="113"/>
        <v>0.72878454839574647</v>
      </c>
      <c r="G119" s="199">
        <f t="shared" si="113"/>
        <v>0.74363737553499654</v>
      </c>
      <c r="H119" s="199">
        <f t="shared" si="113"/>
        <v>0.7579600489295667</v>
      </c>
      <c r="I119" s="199">
        <f t="shared" si="113"/>
        <v>0.76939704370844186</v>
      </c>
      <c r="J119" s="199">
        <f t="shared" si="113"/>
        <v>0.78586259058179386</v>
      </c>
      <c r="K119" s="199">
        <f t="shared" si="113"/>
        <v>0.80146989165576432</v>
      </c>
      <c r="L119" s="199">
        <f t="shared" si="113"/>
        <v>0.81402418017231437</v>
      </c>
      <c r="M119" s="199">
        <f t="shared" si="113"/>
        <v>0.83249600869310481</v>
      </c>
      <c r="N119" s="199">
        <f t="shared" si="113"/>
        <v>0.85487967983168345</v>
      </c>
      <c r="O119" s="199">
        <f t="shared" si="113"/>
        <v>0.87681844070693604</v>
      </c>
      <c r="P119" s="199">
        <f t="shared" si="113"/>
        <v>0.88644375797818209</v>
      </c>
      <c r="Q119" s="199">
        <f t="shared" si="113"/>
        <v>0.90227527517254957</v>
      </c>
      <c r="R119" s="199">
        <f t="shared" ref="R119:V119" si="114">IF(R105=0,"",R105/R98)</f>
        <v>0.91741031824337627</v>
      </c>
      <c r="S119" s="199">
        <f t="shared" si="114"/>
        <v>0.93430358290239124</v>
      </c>
      <c r="T119" s="199">
        <f t="shared" si="114"/>
        <v>0.94781630274003859</v>
      </c>
      <c r="U119" s="199">
        <f t="shared" si="114"/>
        <v>0.96462336412813798</v>
      </c>
      <c r="V119" s="199">
        <f t="shared" si="114"/>
        <v>0.97096999119575145</v>
      </c>
      <c r="W119" s="199">
        <f t="shared" ref="W119" si="115">IF(W105=0,"",W105/W98)</f>
        <v>1.0017658012611548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1.9750400444877321</v>
      </c>
      <c r="C120" s="200">
        <f t="shared" si="116"/>
        <v>2.0720955799915477</v>
      </c>
      <c r="D120" s="200">
        <f t="shared" si="116"/>
        <v>2.1813592410949343</v>
      </c>
      <c r="E120" s="200">
        <f t="shared" si="116"/>
        <v>2.2942756613852047</v>
      </c>
      <c r="F120" s="200">
        <f t="shared" si="116"/>
        <v>2.4267199375994717</v>
      </c>
      <c r="G120" s="200">
        <f t="shared" si="116"/>
        <v>2.5782782616840687</v>
      </c>
      <c r="H120" s="200">
        <f t="shared" si="116"/>
        <v>2.7483055815877209</v>
      </c>
      <c r="I120" s="200">
        <f t="shared" si="116"/>
        <v>2.8505658780659684</v>
      </c>
      <c r="J120" s="200">
        <f t="shared" si="116"/>
        <v>2.9209488594273232</v>
      </c>
      <c r="K120" s="200">
        <f t="shared" si="116"/>
        <v>3.0148611076298426</v>
      </c>
      <c r="L120" s="200">
        <f t="shared" si="116"/>
        <v>3.1090155689810413</v>
      </c>
      <c r="M120" s="200">
        <f t="shared" si="116"/>
        <v>3.201990633160718</v>
      </c>
      <c r="N120" s="200">
        <f t="shared" si="116"/>
        <v>3.3170731330404006</v>
      </c>
      <c r="O120" s="200">
        <f t="shared" si="116"/>
        <v>3.4556283323504231</v>
      </c>
      <c r="P120" s="200">
        <f t="shared" si="116"/>
        <v>3.582637361401662</v>
      </c>
      <c r="Q120" s="200">
        <f t="shared" si="116"/>
        <v>3.7192592839811995</v>
      </c>
      <c r="R120" s="200">
        <f t="shared" ref="R120:V120" si="117">IF(R106=0,"",R106/R99)</f>
        <v>3.847424919377926</v>
      </c>
      <c r="S120" s="200">
        <f t="shared" si="117"/>
        <v>3.9781046534957012</v>
      </c>
      <c r="T120" s="200">
        <f t="shared" si="117"/>
        <v>4.1059506194962019</v>
      </c>
      <c r="U120" s="200">
        <f t="shared" si="117"/>
        <v>4.2248602325414293</v>
      </c>
      <c r="V120" s="200">
        <f t="shared" si="117"/>
        <v>4.3374037317421017</v>
      </c>
      <c r="W120" s="200">
        <f t="shared" ref="W120" si="118">IF(W106=0,"",W106/W99)</f>
        <v>4.4380945921399499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0.71261067161248792</v>
      </c>
      <c r="C121" s="200">
        <f t="shared" si="119"/>
        <v>0.7122694930406176</v>
      </c>
      <c r="D121" s="200">
        <f t="shared" si="119"/>
        <v>0.71856047976819626</v>
      </c>
      <c r="E121" s="200">
        <f t="shared" si="119"/>
        <v>0.72226664553441133</v>
      </c>
      <c r="F121" s="200">
        <f t="shared" si="119"/>
        <v>0.72957389524300198</v>
      </c>
      <c r="G121" s="200">
        <f t="shared" si="119"/>
        <v>0.73451410647920812</v>
      </c>
      <c r="H121" s="200">
        <f t="shared" si="119"/>
        <v>0.74096377631140264</v>
      </c>
      <c r="I121" s="200">
        <f t="shared" si="119"/>
        <v>0.74431504309475816</v>
      </c>
      <c r="J121" s="200">
        <f t="shared" si="119"/>
        <v>0.75240275401059187</v>
      </c>
      <c r="K121" s="200">
        <f t="shared" si="119"/>
        <v>0.75754173968329241</v>
      </c>
      <c r="L121" s="200">
        <f t="shared" si="119"/>
        <v>0.76026504197091038</v>
      </c>
      <c r="M121" s="200">
        <f t="shared" si="119"/>
        <v>0.76671699121520687</v>
      </c>
      <c r="N121" s="200">
        <f t="shared" si="119"/>
        <v>0.77377186465071646</v>
      </c>
      <c r="O121" s="200">
        <f t="shared" si="119"/>
        <v>0.7816566132204118</v>
      </c>
      <c r="P121" s="200">
        <f t="shared" si="119"/>
        <v>0.78471350578023602</v>
      </c>
      <c r="Q121" s="200">
        <f t="shared" si="119"/>
        <v>0.79049638386844923</v>
      </c>
      <c r="R121" s="200">
        <f t="shared" ref="R121:V121" si="120">IF(R107=0,"",R107/R100)</f>
        <v>0.79753700219121337</v>
      </c>
      <c r="S121" s="200">
        <f t="shared" si="120"/>
        <v>0.80585305930466433</v>
      </c>
      <c r="T121" s="200">
        <f t="shared" si="120"/>
        <v>0.8142816202886809</v>
      </c>
      <c r="U121" s="200">
        <f t="shared" si="120"/>
        <v>0.82348902494056164</v>
      </c>
      <c r="V121" s="200">
        <f t="shared" si="120"/>
        <v>0.83025994735744468</v>
      </c>
      <c r="W121" s="200">
        <f t="shared" ref="W121" si="121">IF(W107=0,"",W107/W100)</f>
        <v>0.84144870275203099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0.74780540888929059</v>
      </c>
      <c r="C122" s="201">
        <f t="shared" si="122"/>
        <v>0.7426148167157437</v>
      </c>
      <c r="D122" s="201">
        <f t="shared" si="122"/>
        <v>0.74530208877798954</v>
      </c>
      <c r="E122" s="201">
        <f t="shared" si="122"/>
        <v>0.74464999349133953</v>
      </c>
      <c r="F122" s="201">
        <f t="shared" si="122"/>
        <v>0.75132140028295025</v>
      </c>
      <c r="G122" s="201">
        <f t="shared" si="122"/>
        <v>0.7511715181906623</v>
      </c>
      <c r="H122" s="201">
        <f t="shared" si="122"/>
        <v>0.76546646439995325</v>
      </c>
      <c r="I122" s="201">
        <f t="shared" si="122"/>
        <v>0.76350771885790725</v>
      </c>
      <c r="J122" s="201">
        <f t="shared" si="122"/>
        <v>0.75802196234202746</v>
      </c>
      <c r="K122" s="201">
        <f t="shared" si="122"/>
        <v>0.7577951744605157</v>
      </c>
      <c r="L122" s="201">
        <f t="shared" si="122"/>
        <v>0.76659866881260708</v>
      </c>
      <c r="M122" s="201">
        <f t="shared" si="122"/>
        <v>0.77243225291383832</v>
      </c>
      <c r="N122" s="201">
        <f t="shared" si="122"/>
        <v>0.77866259538797933</v>
      </c>
      <c r="O122" s="201">
        <f t="shared" si="122"/>
        <v>0.77814769002286577</v>
      </c>
      <c r="P122" s="201">
        <f t="shared" si="122"/>
        <v>0.78049129771558612</v>
      </c>
      <c r="Q122" s="201">
        <f t="shared" si="122"/>
        <v>0.78085865385468212</v>
      </c>
      <c r="R122" s="201">
        <f t="shared" ref="R122:V122" si="123">IF(R108=0,"",R108/R101)</f>
        <v>0.7891679112991743</v>
      </c>
      <c r="S122" s="201">
        <f t="shared" si="123"/>
        <v>0.79665457512661997</v>
      </c>
      <c r="T122" s="201">
        <f t="shared" si="123"/>
        <v>0.80633951454788655</v>
      </c>
      <c r="U122" s="201">
        <f t="shared" si="123"/>
        <v>0.81726614512512885</v>
      </c>
      <c r="V122" s="201">
        <f t="shared" si="123"/>
        <v>0.82901141696655234</v>
      </c>
      <c r="W122" s="201">
        <f t="shared" ref="W122" si="124">IF(W108=0,"",W108/W101)</f>
        <v>0.83918541380653988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229.54074109947177</v>
      </c>
      <c r="C126" s="203">
        <f t="shared" si="125"/>
        <v>251.31701167176487</v>
      </c>
      <c r="D126" s="203">
        <f t="shared" si="125"/>
        <v>247.24884115251322</v>
      </c>
      <c r="E126" s="203">
        <f t="shared" si="125"/>
        <v>253.60411747643096</v>
      </c>
      <c r="F126" s="203">
        <f t="shared" si="125"/>
        <v>237.49947069925312</v>
      </c>
      <c r="G126" s="203">
        <f t="shared" si="125"/>
        <v>232.18933862189738</v>
      </c>
      <c r="H126" s="203">
        <f t="shared" si="125"/>
        <v>231.19293214245153</v>
      </c>
      <c r="I126" s="203">
        <f t="shared" si="125"/>
        <v>229.18022288502652</v>
      </c>
      <c r="J126" s="203">
        <f t="shared" si="125"/>
        <v>220.28058443284243</v>
      </c>
      <c r="K126" s="203">
        <f t="shared" si="125"/>
        <v>227.83454748806551</v>
      </c>
      <c r="L126" s="203">
        <f t="shared" si="125"/>
        <v>248.86458958783456</v>
      </c>
      <c r="M126" s="203">
        <f t="shared" si="125"/>
        <v>215.20417407458561</v>
      </c>
      <c r="N126" s="203">
        <f t="shared" si="125"/>
        <v>227.29249967437232</v>
      </c>
      <c r="O126" s="203">
        <f t="shared" si="125"/>
        <v>213.05374730036019</v>
      </c>
      <c r="P126" s="203">
        <f t="shared" si="125"/>
        <v>208.88117652563579</v>
      </c>
      <c r="Q126" s="203">
        <f t="shared" si="125"/>
        <v>198.83999296301999</v>
      </c>
      <c r="R126" s="203">
        <f t="shared" ref="R126:V126" si="126">IF(R96=0,0,R96/R$19)</f>
        <v>212.35301971811464</v>
      </c>
      <c r="S126" s="203">
        <f t="shared" si="126"/>
        <v>206.35096819203</v>
      </c>
      <c r="T126" s="203">
        <f t="shared" si="126"/>
        <v>200.42290195783298</v>
      </c>
      <c r="U126" s="203">
        <f t="shared" si="126"/>
        <v>194.64241503958294</v>
      </c>
      <c r="V126" s="203">
        <f t="shared" si="126"/>
        <v>182.67776793267416</v>
      </c>
      <c r="W126" s="203">
        <f t="shared" ref="W126" si="127">IF(W96=0,0,W96/W$19)</f>
        <v>197.42721254034873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208.20998056853514</v>
      </c>
      <c r="C127" s="192">
        <f t="shared" si="128"/>
        <v>229.15118424077582</v>
      </c>
      <c r="D127" s="192">
        <f t="shared" si="128"/>
        <v>224.5121919427645</v>
      </c>
      <c r="E127" s="192">
        <f t="shared" si="128"/>
        <v>230.43300601484916</v>
      </c>
      <c r="F127" s="192">
        <f t="shared" si="128"/>
        <v>213.82796030069923</v>
      </c>
      <c r="G127" s="192">
        <f t="shared" si="128"/>
        <v>208.23048115233951</v>
      </c>
      <c r="H127" s="192">
        <f t="shared" si="128"/>
        <v>206.8628520840447</v>
      </c>
      <c r="I127" s="192">
        <f t="shared" si="128"/>
        <v>204.49746103760066</v>
      </c>
      <c r="J127" s="192">
        <f t="shared" si="128"/>
        <v>195.29588772348831</v>
      </c>
      <c r="K127" s="192">
        <f t="shared" si="128"/>
        <v>202.87007488662434</v>
      </c>
      <c r="L127" s="192">
        <f t="shared" si="128"/>
        <v>223.85556117053628</v>
      </c>
      <c r="M127" s="192">
        <f t="shared" si="128"/>
        <v>190.52462313240102</v>
      </c>
      <c r="N127" s="192">
        <f t="shared" si="128"/>
        <v>202.93001165943153</v>
      </c>
      <c r="O127" s="192">
        <f t="shared" si="128"/>
        <v>188.76669404443774</v>
      </c>
      <c r="P127" s="192">
        <f t="shared" si="128"/>
        <v>184.72420082587126</v>
      </c>
      <c r="Q127" s="192">
        <f t="shared" si="128"/>
        <v>175.14454937796737</v>
      </c>
      <c r="R127" s="192">
        <f t="shared" ref="R127:V127" si="129">IF(R97=0,0,R97/R$19)</f>
        <v>189.0112242548918</v>
      </c>
      <c r="S127" s="192">
        <f t="shared" si="129"/>
        <v>183.74480642956397</v>
      </c>
      <c r="T127" s="192">
        <f t="shared" si="129"/>
        <v>178.53786771614185</v>
      </c>
      <c r="U127" s="192">
        <f t="shared" si="129"/>
        <v>173.37036074184027</v>
      </c>
      <c r="V127" s="192">
        <f t="shared" si="129"/>
        <v>161.4031716701472</v>
      </c>
      <c r="W127" s="192">
        <f t="shared" ref="W127" si="130">IF(W97=0,0,W97/W$19)</f>
        <v>175.94695326519923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186.60601856868453</v>
      </c>
      <c r="C128" s="74">
        <f t="shared" si="131"/>
        <v>207.14225720946084</v>
      </c>
      <c r="D128" s="74">
        <f t="shared" si="131"/>
        <v>202.83483807664271</v>
      </c>
      <c r="E128" s="74">
        <f t="shared" si="131"/>
        <v>208.80556793367938</v>
      </c>
      <c r="F128" s="74">
        <f t="shared" si="131"/>
        <v>192.67788541388171</v>
      </c>
      <c r="G128" s="74">
        <f t="shared" si="131"/>
        <v>186.90843555154385</v>
      </c>
      <c r="H128" s="74">
        <f t="shared" si="131"/>
        <v>185.88122801318997</v>
      </c>
      <c r="I128" s="74">
        <f t="shared" si="131"/>
        <v>183.9292079642882</v>
      </c>
      <c r="J128" s="74">
        <f t="shared" si="131"/>
        <v>175.24392526634318</v>
      </c>
      <c r="K128" s="74">
        <f t="shared" si="131"/>
        <v>182.33451525522287</v>
      </c>
      <c r="L128" s="74">
        <f t="shared" si="131"/>
        <v>203.06526052853715</v>
      </c>
      <c r="M128" s="74">
        <f t="shared" si="131"/>
        <v>169.48375859140842</v>
      </c>
      <c r="N128" s="74">
        <f t="shared" si="131"/>
        <v>182.03092220131802</v>
      </c>
      <c r="O128" s="74">
        <f t="shared" si="131"/>
        <v>168.05180864149162</v>
      </c>
      <c r="P128" s="74">
        <f t="shared" si="131"/>
        <v>164.60989680385896</v>
      </c>
      <c r="Q128" s="74">
        <f t="shared" si="131"/>
        <v>155.34884539217072</v>
      </c>
      <c r="R128" s="74">
        <f t="shared" ref="R128:V128" si="132">IF(R98=0,0,R98/R$19)</f>
        <v>169.68950968998334</v>
      </c>
      <c r="S128" s="74">
        <f t="shared" si="132"/>
        <v>165.16629981665685</v>
      </c>
      <c r="T128" s="74">
        <f t="shared" si="132"/>
        <v>160.64570670694926</v>
      </c>
      <c r="U128" s="74">
        <f t="shared" si="132"/>
        <v>155.90110897327148</v>
      </c>
      <c r="V128" s="74">
        <f t="shared" si="132"/>
        <v>143.42456421874434</v>
      </c>
      <c r="W128" s="74">
        <f t="shared" ref="W128" si="133">IF(W98=0,0,W98/W$19)</f>
        <v>158.6474163457604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0.25151242465539736</v>
      </c>
      <c r="C129" s="74">
        <f t="shared" si="134"/>
        <v>0.2579163480282638</v>
      </c>
      <c r="D129" s="74">
        <f t="shared" si="134"/>
        <v>0.26362228293531575</v>
      </c>
      <c r="E129" s="74">
        <f t="shared" si="134"/>
        <v>0.3181853817993251</v>
      </c>
      <c r="F129" s="74">
        <f t="shared" si="134"/>
        <v>0.26603060361054348</v>
      </c>
      <c r="G129" s="74">
        <f t="shared" si="134"/>
        <v>0.27115486791678856</v>
      </c>
      <c r="H129" s="74">
        <f t="shared" si="134"/>
        <v>0.27235499181746248</v>
      </c>
      <c r="I129" s="74">
        <f t="shared" si="134"/>
        <v>0.27042424629786255</v>
      </c>
      <c r="J129" s="74">
        <f t="shared" si="134"/>
        <v>0.2879334251279474</v>
      </c>
      <c r="K129" s="74">
        <f t="shared" si="134"/>
        <v>0.2887847487506805</v>
      </c>
      <c r="L129" s="74">
        <f t="shared" si="134"/>
        <v>0.3812137228310854</v>
      </c>
      <c r="M129" s="74">
        <f t="shared" si="134"/>
        <v>0.30046430214006947</v>
      </c>
      <c r="N129" s="74">
        <f t="shared" si="134"/>
        <v>0.28951604872179471</v>
      </c>
      <c r="O129" s="74">
        <f t="shared" si="134"/>
        <v>0.2892365716056437</v>
      </c>
      <c r="P129" s="74">
        <f t="shared" si="134"/>
        <v>0.30316159035142037</v>
      </c>
      <c r="Q129" s="74">
        <f t="shared" si="134"/>
        <v>0.29228448511572269</v>
      </c>
      <c r="R129" s="74">
        <f t="shared" ref="R129:V129" si="135">IF(R99=0,0,R99/R$19)</f>
        <v>0.30032418293711022</v>
      </c>
      <c r="S129" s="74">
        <f t="shared" si="135"/>
        <v>0.28994468695553532</v>
      </c>
      <c r="T129" s="74">
        <f t="shared" si="135"/>
        <v>0.2992678876295537</v>
      </c>
      <c r="U129" s="74">
        <f t="shared" si="135"/>
        <v>0.33387052244316168</v>
      </c>
      <c r="V129" s="74">
        <f t="shared" si="135"/>
        <v>0.37124085199501095</v>
      </c>
      <c r="W129" s="74">
        <f t="shared" ref="W129" si="136">IF(W99=0,0,W99/W$19)</f>
        <v>0.44584618358465511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19.498374844790469</v>
      </c>
      <c r="C130" s="74">
        <f t="shared" si="137"/>
        <v>19.82908567412078</v>
      </c>
      <c r="D130" s="74">
        <f t="shared" si="137"/>
        <v>19.497254658487034</v>
      </c>
      <c r="E130" s="74">
        <f t="shared" si="137"/>
        <v>19.367523343701794</v>
      </c>
      <c r="F130" s="74">
        <f t="shared" si="137"/>
        <v>18.983018720282356</v>
      </c>
      <c r="G130" s="74">
        <f t="shared" si="137"/>
        <v>19.086039863136257</v>
      </c>
      <c r="H130" s="74">
        <f t="shared" si="137"/>
        <v>18.849201767021221</v>
      </c>
      <c r="I130" s="74">
        <f t="shared" si="137"/>
        <v>18.413320920389381</v>
      </c>
      <c r="J130" s="74">
        <f t="shared" si="137"/>
        <v>17.773683707081137</v>
      </c>
      <c r="K130" s="74">
        <f t="shared" si="137"/>
        <v>18.10199310083599</v>
      </c>
      <c r="L130" s="74">
        <f t="shared" si="137"/>
        <v>18.265503771330213</v>
      </c>
      <c r="M130" s="74">
        <f t="shared" si="137"/>
        <v>18.614613617923244</v>
      </c>
      <c r="N130" s="74">
        <f t="shared" si="137"/>
        <v>18.433943296320749</v>
      </c>
      <c r="O130" s="74">
        <f t="shared" si="137"/>
        <v>18.229864917351183</v>
      </c>
      <c r="P130" s="74">
        <f t="shared" si="137"/>
        <v>17.644655988161006</v>
      </c>
      <c r="Q130" s="74">
        <f t="shared" si="137"/>
        <v>17.334305047419466</v>
      </c>
      <c r="R130" s="74">
        <f t="shared" ref="R130:V130" si="138">IF(R100=0,0,R100/R$19)</f>
        <v>16.889053909569725</v>
      </c>
      <c r="S130" s="74">
        <f t="shared" si="138"/>
        <v>16.182280456078487</v>
      </c>
      <c r="T130" s="74">
        <f t="shared" si="138"/>
        <v>15.471757115105207</v>
      </c>
      <c r="U130" s="74">
        <f t="shared" si="138"/>
        <v>15.021950398450558</v>
      </c>
      <c r="V130" s="74">
        <f t="shared" si="138"/>
        <v>14.84547531075472</v>
      </c>
      <c r="W130" s="74">
        <f t="shared" ref="W130" si="139">IF(W100=0,0,W100/W$19)</f>
        <v>14.161149265674398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1.8540747304047314</v>
      </c>
      <c r="C131" s="193">
        <f t="shared" si="140"/>
        <v>1.9219250091660185</v>
      </c>
      <c r="D131" s="193">
        <f t="shared" si="140"/>
        <v>1.9164769246995272</v>
      </c>
      <c r="E131" s="193">
        <f t="shared" si="140"/>
        <v>1.9417293556686861</v>
      </c>
      <c r="F131" s="193">
        <f t="shared" si="140"/>
        <v>1.9010255629245543</v>
      </c>
      <c r="G131" s="193">
        <f t="shared" si="140"/>
        <v>1.9648508697426095</v>
      </c>
      <c r="H131" s="193">
        <f t="shared" si="140"/>
        <v>1.8600673120160338</v>
      </c>
      <c r="I131" s="193">
        <f t="shared" si="140"/>
        <v>1.8845079066251895</v>
      </c>
      <c r="J131" s="193">
        <f t="shared" si="140"/>
        <v>1.9903453249360619</v>
      </c>
      <c r="K131" s="193">
        <f t="shared" si="140"/>
        <v>2.1447817818147916</v>
      </c>
      <c r="L131" s="193">
        <f t="shared" si="140"/>
        <v>2.1435831478378353</v>
      </c>
      <c r="M131" s="193">
        <f t="shared" si="140"/>
        <v>2.1257866209293153</v>
      </c>
      <c r="N131" s="193">
        <f t="shared" si="140"/>
        <v>2.1756301130709503</v>
      </c>
      <c r="O131" s="193">
        <f t="shared" si="140"/>
        <v>2.1957839139892412</v>
      </c>
      <c r="P131" s="193">
        <f t="shared" si="140"/>
        <v>2.1664864434998838</v>
      </c>
      <c r="Q131" s="193">
        <f t="shared" si="140"/>
        <v>2.1691144532614559</v>
      </c>
      <c r="R131" s="193">
        <f t="shared" ref="R131:V131" si="141">IF(R101=0,0,R101/R$19)</f>
        <v>2.132336472401589</v>
      </c>
      <c r="S131" s="193">
        <f t="shared" si="141"/>
        <v>2.1062814698731556</v>
      </c>
      <c r="T131" s="193">
        <f t="shared" si="141"/>
        <v>2.1211360064577955</v>
      </c>
      <c r="U131" s="193">
        <f t="shared" si="141"/>
        <v>2.1134308476751098</v>
      </c>
      <c r="V131" s="193">
        <f t="shared" si="141"/>
        <v>2.7618912886531306</v>
      </c>
      <c r="W131" s="193">
        <f t="shared" ref="W131" si="142">IF(W101=0,0,W101/W$19)</f>
        <v>2.6925414701798029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21.330760530936704</v>
      </c>
      <c r="C132" s="77">
        <f t="shared" si="143"/>
        <v>22.165827430989108</v>
      </c>
      <c r="D132" s="77">
        <f t="shared" si="143"/>
        <v>22.736649209748695</v>
      </c>
      <c r="E132" s="77">
        <f t="shared" si="143"/>
        <v>23.171111461581777</v>
      </c>
      <c r="F132" s="77">
        <f t="shared" si="143"/>
        <v>23.671510398553899</v>
      </c>
      <c r="G132" s="77">
        <f t="shared" si="143"/>
        <v>23.958857469557891</v>
      </c>
      <c r="H132" s="77">
        <f t="shared" si="143"/>
        <v>24.33008005840685</v>
      </c>
      <c r="I132" s="77">
        <f t="shared" si="143"/>
        <v>24.682761847425873</v>
      </c>
      <c r="J132" s="77">
        <f t="shared" si="143"/>
        <v>24.984696709354147</v>
      </c>
      <c r="K132" s="77">
        <f t="shared" si="143"/>
        <v>24.964472601441162</v>
      </c>
      <c r="L132" s="77">
        <f t="shared" si="143"/>
        <v>25.009028417298246</v>
      </c>
      <c r="M132" s="77">
        <f t="shared" si="143"/>
        <v>24.679550942184651</v>
      </c>
      <c r="N132" s="77">
        <f t="shared" si="143"/>
        <v>24.362488014940816</v>
      </c>
      <c r="O132" s="77">
        <f t="shared" si="143"/>
        <v>24.287053255922473</v>
      </c>
      <c r="P132" s="77">
        <f t="shared" si="143"/>
        <v>24.156975699764544</v>
      </c>
      <c r="Q132" s="77">
        <f t="shared" si="143"/>
        <v>23.695443585052633</v>
      </c>
      <c r="R132" s="77">
        <f t="shared" ref="R132:V132" si="144">IF(R102=0,0,R102/R$19)</f>
        <v>23.341795463222869</v>
      </c>
      <c r="S132" s="77">
        <f t="shared" si="144"/>
        <v>22.606161762466016</v>
      </c>
      <c r="T132" s="77">
        <f t="shared" si="144"/>
        <v>21.885034241691162</v>
      </c>
      <c r="U132" s="77">
        <f t="shared" si="144"/>
        <v>21.272054297742663</v>
      </c>
      <c r="V132" s="77">
        <f t="shared" si="144"/>
        <v>21.274596262526931</v>
      </c>
      <c r="W132" s="77">
        <f t="shared" ref="W132" si="145">IF(W102=0,0,W102/W$19)</f>
        <v>21.480259275149514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143.92618326030714</v>
      </c>
      <c r="C134" s="153">
        <f t="shared" si="146"/>
        <v>158.80277065749618</v>
      </c>
      <c r="D134" s="153">
        <f t="shared" si="146"/>
        <v>158.44055991509202</v>
      </c>
      <c r="E134" s="153">
        <f t="shared" si="146"/>
        <v>165.26715598833562</v>
      </c>
      <c r="F134" s="153">
        <f t="shared" si="146"/>
        <v>156.34404357613388</v>
      </c>
      <c r="G134" s="153">
        <f t="shared" si="146"/>
        <v>155.18611670754265</v>
      </c>
      <c r="H134" s="153">
        <f t="shared" si="146"/>
        <v>157.02945429477307</v>
      </c>
      <c r="I134" s="153">
        <f t="shared" si="146"/>
        <v>157.42959907579123</v>
      </c>
      <c r="J134" s="153">
        <f t="shared" si="146"/>
        <v>153.44037794231656</v>
      </c>
      <c r="K134" s="153">
        <f t="shared" si="146"/>
        <v>162.34459072406722</v>
      </c>
      <c r="L134" s="153">
        <f t="shared" si="146"/>
        <v>182.01512360156278</v>
      </c>
      <c r="M134" s="153">
        <f t="shared" si="146"/>
        <v>157.97080314129113</v>
      </c>
      <c r="N134" s="153">
        <f t="shared" si="146"/>
        <v>172.53263086543564</v>
      </c>
      <c r="O134" s="153">
        <f t="shared" si="146"/>
        <v>164.30855755382788</v>
      </c>
      <c r="P134" s="153">
        <f t="shared" si="146"/>
        <v>162.54045723787496</v>
      </c>
      <c r="Q134" s="153">
        <f t="shared" si="146"/>
        <v>156.65098125767719</v>
      </c>
      <c r="R134" s="153">
        <f t="shared" ref="R134:V134" si="147">IF(R104=0,0,R104/R$19)</f>
        <v>171.98279877757039</v>
      </c>
      <c r="S134" s="153">
        <f t="shared" si="147"/>
        <v>170.18741498340304</v>
      </c>
      <c r="T134" s="153">
        <f t="shared" si="147"/>
        <v>167.80012218078718</v>
      </c>
      <c r="U134" s="153">
        <f t="shared" si="147"/>
        <v>165.89405527038599</v>
      </c>
      <c r="V134" s="153">
        <f t="shared" si="147"/>
        <v>155.4864122742643</v>
      </c>
      <c r="W134" s="153">
        <f t="shared" ref="W134" si="148">IF(W104=0,0,W104/W$19)</f>
        <v>175.0816858968397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128.14819904454674</v>
      </c>
      <c r="C135" s="74">
        <f t="shared" si="149"/>
        <v>142.71744054375105</v>
      </c>
      <c r="D135" s="74">
        <f t="shared" si="149"/>
        <v>142.427194095414</v>
      </c>
      <c r="E135" s="74">
        <f t="shared" si="149"/>
        <v>149.10272614123932</v>
      </c>
      <c r="F135" s="74">
        <f t="shared" si="149"/>
        <v>140.42066570720317</v>
      </c>
      <c r="G135" s="74">
        <f t="shared" si="149"/>
        <v>138.99209847890211</v>
      </c>
      <c r="H135" s="74">
        <f t="shared" si="149"/>
        <v>140.89054467996542</v>
      </c>
      <c r="I135" s="74">
        <f t="shared" si="149"/>
        <v>141.51458885935853</v>
      </c>
      <c r="J135" s="74">
        <f t="shared" si="149"/>
        <v>137.71764509353073</v>
      </c>
      <c r="K135" s="74">
        <f t="shared" si="149"/>
        <v>146.13562418670978</v>
      </c>
      <c r="L135" s="74">
        <f t="shared" si="149"/>
        <v>165.30003222321989</v>
      </c>
      <c r="M135" s="74">
        <f t="shared" si="149"/>
        <v>141.09455256565323</v>
      </c>
      <c r="N135" s="74">
        <f t="shared" si="149"/>
        <v>155.61453649092883</v>
      </c>
      <c r="O135" s="74">
        <f t="shared" si="149"/>
        <v>147.35092481101307</v>
      </c>
      <c r="P135" s="74">
        <f t="shared" si="149"/>
        <v>145.91741552321349</v>
      </c>
      <c r="Q135" s="74">
        <f t="shared" si="149"/>
        <v>140.16742222395868</v>
      </c>
      <c r="R135" s="74">
        <f t="shared" ref="R135:V135" si="150">IF(R105=0,0,R105/R$19)</f>
        <v>155.67490708725009</v>
      </c>
      <c r="S135" s="74">
        <f t="shared" si="150"/>
        <v>154.31546569343305</v>
      </c>
      <c r="T135" s="74">
        <f t="shared" si="150"/>
        <v>152.26261978204127</v>
      </c>
      <c r="U135" s="74">
        <f t="shared" si="150"/>
        <v>150.38585220910457</v>
      </c>
      <c r="V135" s="74">
        <f t="shared" si="150"/>
        <v>139.26094785672868</v>
      </c>
      <c r="W135" s="74">
        <f t="shared" ref="W135" si="151">IF(W105=0,0,W105/W$19)</f>
        <v>158.9275561536227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0.49674711038061331</v>
      </c>
      <c r="C136" s="74">
        <f t="shared" si="152"/>
        <v>0.53442732475692711</v>
      </c>
      <c r="D136" s="74">
        <f t="shared" si="152"/>
        <v>0.57505490303949436</v>
      </c>
      <c r="E136" s="74">
        <f t="shared" si="152"/>
        <v>0.73000497727075042</v>
      </c>
      <c r="F136" s="74">
        <f t="shared" si="152"/>
        <v>0.64558176979332793</v>
      </c>
      <c r="G136" s="74">
        <f t="shared" si="152"/>
        <v>0.69911270149967086</v>
      </c>
      <c r="H136" s="74">
        <f t="shared" si="152"/>
        <v>0.74851474418521013</v>
      </c>
      <c r="I136" s="74">
        <f t="shared" si="152"/>
        <v>0.77086212909839424</v>
      </c>
      <c r="J136" s="74">
        <f t="shared" si="152"/>
        <v>0.84103880971848055</v>
      </c>
      <c r="K136" s="74">
        <f t="shared" si="152"/>
        <v>0.87064590748508242</v>
      </c>
      <c r="L136" s="74">
        <f t="shared" si="152"/>
        <v>1.1851993993910679</v>
      </c>
      <c r="M136" s="74">
        <f t="shared" si="152"/>
        <v>0.96208388105167431</v>
      </c>
      <c r="N136" s="74">
        <f t="shared" si="152"/>
        <v>0.96034590679908094</v>
      </c>
      <c r="O136" s="74">
        <f t="shared" si="152"/>
        <v>0.99949409159236435</v>
      </c>
      <c r="P136" s="74">
        <f t="shared" si="152"/>
        <v>1.0861180401349444</v>
      </c>
      <c r="Q136" s="74">
        <f t="shared" si="152"/>
        <v>1.0870817848303163</v>
      </c>
      <c r="R136" s="74">
        <f t="shared" ref="R136:V136" si="153">IF(R106=0,0,R106/R$19)</f>
        <v>1.1554747453240528</v>
      </c>
      <c r="S136" s="74">
        <f t="shared" si="153"/>
        <v>1.1534303084341695</v>
      </c>
      <c r="T136" s="74">
        <f t="shared" si="153"/>
        <v>1.2287791686078857</v>
      </c>
      <c r="U136" s="74">
        <f t="shared" si="153"/>
        <v>1.4105562930879445</v>
      </c>
      <c r="V136" s="74">
        <f t="shared" si="153"/>
        <v>1.6102214568182778</v>
      </c>
      <c r="W136" s="74">
        <f t="shared" ref="W136" si="154">IF(W106=0,0,W106/W$19)</f>
        <v>1.9787075362932929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13.894749993498175</v>
      </c>
      <c r="C137" s="74">
        <f t="shared" si="155"/>
        <v>14.12365280056498</v>
      </c>
      <c r="D137" s="74">
        <f t="shared" si="155"/>
        <v>14.009956661565143</v>
      </c>
      <c r="E137" s="74">
        <f t="shared" si="155"/>
        <v>13.988516117764901</v>
      </c>
      <c r="F137" s="74">
        <f t="shared" si="155"/>
        <v>13.849514911227224</v>
      </c>
      <c r="G137" s="74">
        <f t="shared" si="155"/>
        <v>14.018965516298076</v>
      </c>
      <c r="H137" s="74">
        <f t="shared" si="155"/>
        <v>13.966575721747606</v>
      </c>
      <c r="I137" s="74">
        <f t="shared" si="155"/>
        <v>13.705311754377234</v>
      </c>
      <c r="J137" s="74">
        <f t="shared" si="155"/>
        <v>13.372968570121033</v>
      </c>
      <c r="K137" s="74">
        <f t="shared" si="155"/>
        <v>13.713015345342253</v>
      </c>
      <c r="L137" s="74">
        <f t="shared" si="155"/>
        <v>13.886623991330186</v>
      </c>
      <c r="M137" s="74">
        <f t="shared" si="155"/>
        <v>14.272140545767725</v>
      </c>
      <c r="N137" s="74">
        <f t="shared" si="155"/>
        <v>14.263666677259682</v>
      </c>
      <c r="O137" s="74">
        <f t="shared" si="155"/>
        <v>14.249494470762331</v>
      </c>
      <c r="P137" s="74">
        <f t="shared" si="155"/>
        <v>13.845999858756057</v>
      </c>
      <c r="Q137" s="74">
        <f t="shared" si="155"/>
        <v>13.702705456857696</v>
      </c>
      <c r="R137" s="74">
        <f t="shared" ref="R137:V137" si="156">IF(R107=0,0,R107/R$19)</f>
        <v>13.469645424884032</v>
      </c>
      <c r="S137" s="74">
        <f t="shared" si="156"/>
        <v>13.040540212056928</v>
      </c>
      <c r="T137" s="74">
        <f t="shared" si="156"/>
        <v>12.598367452400794</v>
      </c>
      <c r="U137" s="74">
        <f t="shared" si="156"/>
        <v>12.370411286325531</v>
      </c>
      <c r="V137" s="74">
        <f t="shared" si="156"/>
        <v>12.325603550003459</v>
      </c>
      <c r="W137" s="74">
        <f t="shared" ref="W137" si="157">IF(W107=0,0,W107/W$19)</f>
        <v>11.915880679079599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1.3864871118816116</v>
      </c>
      <c r="C138" s="77">
        <f t="shared" si="158"/>
        <v>1.4272499884232268</v>
      </c>
      <c r="D138" s="77">
        <f t="shared" si="158"/>
        <v>1.4283542550733752</v>
      </c>
      <c r="E138" s="77">
        <f t="shared" si="158"/>
        <v>1.4459087520606302</v>
      </c>
      <c r="F138" s="77">
        <f t="shared" si="158"/>
        <v>1.42828118791016</v>
      </c>
      <c r="G138" s="77">
        <f t="shared" si="158"/>
        <v>1.4759400108427991</v>
      </c>
      <c r="H138" s="77">
        <f t="shared" si="158"/>
        <v>1.423819148874838</v>
      </c>
      <c r="I138" s="77">
        <f t="shared" si="158"/>
        <v>1.4388363329570886</v>
      </c>
      <c r="J138" s="77">
        <f t="shared" si="158"/>
        <v>1.5087254689463139</v>
      </c>
      <c r="K138" s="77">
        <f t="shared" si="158"/>
        <v>1.6253052845300757</v>
      </c>
      <c r="L138" s="77">
        <f t="shared" si="158"/>
        <v>1.6432679876216227</v>
      </c>
      <c r="M138" s="77">
        <f t="shared" si="158"/>
        <v>1.6420261488185266</v>
      </c>
      <c r="N138" s="77">
        <f t="shared" si="158"/>
        <v>1.6940817904480689</v>
      </c>
      <c r="O138" s="77">
        <f t="shared" si="158"/>
        <v>1.7086441804600949</v>
      </c>
      <c r="P138" s="77">
        <f t="shared" si="158"/>
        <v>1.6909238157704489</v>
      </c>
      <c r="Q138" s="77">
        <f t="shared" si="158"/>
        <v>1.6937717920304751</v>
      </c>
      <c r="R138" s="77">
        <f t="shared" ref="R138:V138" si="159">IF(R108=0,0,R108/R$19)</f>
        <v>1.6827715201122113</v>
      </c>
      <c r="S138" s="77">
        <f t="shared" si="159"/>
        <v>1.6779787694788715</v>
      </c>
      <c r="T138" s="77">
        <f t="shared" si="159"/>
        <v>1.7103557777372216</v>
      </c>
      <c r="U138" s="77">
        <f t="shared" si="159"/>
        <v>1.7272354818679705</v>
      </c>
      <c r="V138" s="77">
        <f t="shared" si="159"/>
        <v>2.2896394107139093</v>
      </c>
      <c r="W138" s="77">
        <f t="shared" ref="W138" si="160">IF(W108=0,0,W108/W$19)</f>
        <v>2.2595415278441071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12.107298229565744</v>
      </c>
      <c r="C140" s="203">
        <f t="shared" si="161"/>
        <v>14.524432916306017</v>
      </c>
      <c r="D140" s="203">
        <f t="shared" si="161"/>
        <v>13.222783143533315</v>
      </c>
      <c r="E140" s="203">
        <f t="shared" si="161"/>
        <v>13.926427303620788</v>
      </c>
      <c r="F140" s="203">
        <f t="shared" si="161"/>
        <v>11.502048660747146</v>
      </c>
      <c r="G140" s="203">
        <f t="shared" si="161"/>
        <v>10.559213868728136</v>
      </c>
      <c r="H140" s="203">
        <f t="shared" si="161"/>
        <v>9.7766163325442399</v>
      </c>
      <c r="I140" s="203">
        <f t="shared" si="161"/>
        <v>9.740382476817155</v>
      </c>
      <c r="J140" s="203">
        <f t="shared" si="161"/>
        <v>7.7606526059990015</v>
      </c>
      <c r="K140" s="203">
        <f t="shared" si="161"/>
        <v>7.5048775720735534</v>
      </c>
      <c r="L140" s="203">
        <f t="shared" si="161"/>
        <v>8.5808925091529229</v>
      </c>
      <c r="M140" s="203">
        <f t="shared" si="161"/>
        <v>6.7310326210372615</v>
      </c>
      <c r="N140" s="203">
        <f t="shared" si="161"/>
        <v>6.9884059467216915</v>
      </c>
      <c r="O140" s="203">
        <f t="shared" si="161"/>
        <v>6.1996806921080694</v>
      </c>
      <c r="P140" s="203">
        <f t="shared" si="161"/>
        <v>6.0776273473558797</v>
      </c>
      <c r="Q140" s="203">
        <f t="shared" si="161"/>
        <v>5.597133606430047</v>
      </c>
      <c r="R140" s="203">
        <f t="shared" ref="R140:V140" si="162">IF(R110=0,0,R110/R$19)</f>
        <v>5.5657935881274163</v>
      </c>
      <c r="S140" s="203">
        <f t="shared" si="162"/>
        <v>5.1396184927077178</v>
      </c>
      <c r="T140" s="203">
        <f t="shared" si="162"/>
        <v>4.7367439533142885</v>
      </c>
      <c r="U140" s="203">
        <f t="shared" si="162"/>
        <v>4.37751467771864</v>
      </c>
      <c r="V140" s="203">
        <f t="shared" si="162"/>
        <v>4.4340536660981886</v>
      </c>
      <c r="W140" s="203">
        <f t="shared" ref="W140" si="163">IF(W110=0,0,W110/W$19)</f>
        <v>3.603484450936056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12.107298229565744</v>
      </c>
      <c r="C141" s="192">
        <f t="shared" si="164"/>
        <v>14.524432916306017</v>
      </c>
      <c r="D141" s="192">
        <f t="shared" si="164"/>
        <v>13.222783143533315</v>
      </c>
      <c r="E141" s="192">
        <f t="shared" si="164"/>
        <v>13.926427303620788</v>
      </c>
      <c r="F141" s="192">
        <f t="shared" si="164"/>
        <v>11.502048660747146</v>
      </c>
      <c r="G141" s="192">
        <f t="shared" si="164"/>
        <v>10.559213868728136</v>
      </c>
      <c r="H141" s="192">
        <f t="shared" si="164"/>
        <v>9.7766163325442399</v>
      </c>
      <c r="I141" s="192">
        <f t="shared" si="164"/>
        <v>9.740382476817155</v>
      </c>
      <c r="J141" s="192">
        <f t="shared" si="164"/>
        <v>7.7606526059990015</v>
      </c>
      <c r="K141" s="192">
        <f t="shared" si="164"/>
        <v>7.5048775720735534</v>
      </c>
      <c r="L141" s="192">
        <f t="shared" si="164"/>
        <v>8.5808925091529229</v>
      </c>
      <c r="M141" s="192">
        <f t="shared" si="164"/>
        <v>6.7310326210372615</v>
      </c>
      <c r="N141" s="192">
        <f t="shared" si="164"/>
        <v>6.9884059467216915</v>
      </c>
      <c r="O141" s="192">
        <f t="shared" si="164"/>
        <v>6.1996806921080694</v>
      </c>
      <c r="P141" s="192">
        <f t="shared" si="164"/>
        <v>6.0776273473558797</v>
      </c>
      <c r="Q141" s="192">
        <f t="shared" si="164"/>
        <v>5.597133606430047</v>
      </c>
      <c r="R141" s="192">
        <f t="shared" ref="R141:V141" si="165">IF(R111=0,0,R111/R$19)</f>
        <v>5.5657935881274163</v>
      </c>
      <c r="S141" s="192">
        <f t="shared" si="165"/>
        <v>5.1396184927077178</v>
      </c>
      <c r="T141" s="192">
        <f t="shared" si="165"/>
        <v>4.7367439533142885</v>
      </c>
      <c r="U141" s="192">
        <f t="shared" si="165"/>
        <v>4.37751467771864</v>
      </c>
      <c r="V141" s="192">
        <f t="shared" si="165"/>
        <v>4.4340536660981886</v>
      </c>
      <c r="W141" s="192">
        <f t="shared" ref="W141" si="166">IF(W111=0,0,W111/W$19)</f>
        <v>3.603484450936056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11.054474378980789</v>
      </c>
      <c r="C142" s="74">
        <f t="shared" si="167"/>
        <v>13.335217455578675</v>
      </c>
      <c r="D142" s="74">
        <f t="shared" si="167"/>
        <v>12.135441378365487</v>
      </c>
      <c r="E142" s="74">
        <f t="shared" si="167"/>
        <v>12.812854017980664</v>
      </c>
      <c r="F142" s="74">
        <f t="shared" si="167"/>
        <v>10.5393714803013</v>
      </c>
      <c r="G142" s="74">
        <f t="shared" si="167"/>
        <v>9.6392687257414273</v>
      </c>
      <c r="H142" s="74">
        <f t="shared" si="167"/>
        <v>8.9591539398061748</v>
      </c>
      <c r="I142" s="74">
        <f t="shared" si="167"/>
        <v>8.9260763754842625</v>
      </c>
      <c r="J142" s="74">
        <f t="shared" si="167"/>
        <v>7.0775284941436452</v>
      </c>
      <c r="K142" s="74">
        <f t="shared" si="167"/>
        <v>6.844885444214726</v>
      </c>
      <c r="L142" s="74">
        <f t="shared" si="167"/>
        <v>7.9128986139579798</v>
      </c>
      <c r="M142" s="74">
        <f t="shared" si="167"/>
        <v>6.1104125565530856</v>
      </c>
      <c r="N142" s="74">
        <f t="shared" si="167"/>
        <v>6.3995599927576849</v>
      </c>
      <c r="O142" s="74">
        <f t="shared" si="167"/>
        <v>5.6340792821238237</v>
      </c>
      <c r="P142" s="74">
        <f t="shared" si="167"/>
        <v>5.5316970280941771</v>
      </c>
      <c r="Q142" s="74">
        <f t="shared" si="167"/>
        <v>5.0706365639386979</v>
      </c>
      <c r="R142" s="74">
        <f t="shared" ref="R142:V142" si="168">IF(R112=0,0,R112/R$19)</f>
        <v>5.1017347041523511</v>
      </c>
      <c r="S142" s="74">
        <f t="shared" si="168"/>
        <v>4.7176981804079148</v>
      </c>
      <c r="T142" s="74">
        <f t="shared" si="168"/>
        <v>4.3534575330337804</v>
      </c>
      <c r="U142" s="74">
        <f t="shared" si="168"/>
        <v>4.0237567519696373</v>
      </c>
      <c r="V142" s="74">
        <f t="shared" si="168"/>
        <v>4.0463388790097978</v>
      </c>
      <c r="W142" s="74">
        <f t="shared" ref="W142" si="169">IF(W112=0,0,W112/W$19)</f>
        <v>3.3209918220776382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1.0137054859241152</v>
      </c>
      <c r="C144" s="74">
        <f t="shared" si="173"/>
        <v>1.1263052634614723</v>
      </c>
      <c r="D144" s="74">
        <f t="shared" si="173"/>
        <v>1.0255004484747501</v>
      </c>
      <c r="E144" s="74">
        <f t="shared" si="173"/>
        <v>1.041428461021729</v>
      </c>
      <c r="F144" s="74">
        <f t="shared" si="173"/>
        <v>0.90336575849412037</v>
      </c>
      <c r="G144" s="74">
        <f t="shared" si="173"/>
        <v>0.84988207436113739</v>
      </c>
      <c r="H144" s="74">
        <f t="shared" si="173"/>
        <v>0.78137810156616427</v>
      </c>
      <c r="I144" s="74">
        <f t="shared" si="173"/>
        <v>0.76757909271692282</v>
      </c>
      <c r="J144" s="74">
        <f t="shared" si="173"/>
        <v>0.61530575064041504</v>
      </c>
      <c r="K144" s="74">
        <f t="shared" si="173"/>
        <v>0.58189081833487799</v>
      </c>
      <c r="L144" s="74">
        <f t="shared" si="173"/>
        <v>0.61177582950906939</v>
      </c>
      <c r="M144" s="74">
        <f t="shared" si="173"/>
        <v>0.57647423844777756</v>
      </c>
      <c r="N144" s="74">
        <f t="shared" si="173"/>
        <v>0.55547131360792945</v>
      </c>
      <c r="O144" s="74">
        <f t="shared" si="173"/>
        <v>0.52260817012612559</v>
      </c>
      <c r="P144" s="74">
        <f t="shared" si="173"/>
        <v>0.50355262164360592</v>
      </c>
      <c r="Q144" s="74">
        <f t="shared" si="173"/>
        <v>0.47522480201760958</v>
      </c>
      <c r="R144" s="74">
        <f t="shared" ref="R144:V144" si="174">IF(R114=0,0,R114/R$19)</f>
        <v>0.42298277284283159</v>
      </c>
      <c r="S144" s="74">
        <f t="shared" si="174"/>
        <v>0.38132974274572246</v>
      </c>
      <c r="T144" s="74">
        <f t="shared" si="174"/>
        <v>0.34321951337114487</v>
      </c>
      <c r="U144" s="74">
        <f t="shared" si="174"/>
        <v>0.31388499731350944</v>
      </c>
      <c r="V144" s="74">
        <f t="shared" si="174"/>
        <v>0.33834394436887483</v>
      </c>
      <c r="W144" s="74">
        <f t="shared" ref="W144" si="175">IF(W114=0,0,W114/W$19)</f>
        <v>0.23381917681318898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3.9118364660841877E-2</v>
      </c>
      <c r="C145" s="193">
        <f t="shared" si="176"/>
        <v>6.2910197265869425E-2</v>
      </c>
      <c r="D145" s="193">
        <f t="shared" si="176"/>
        <v>6.1841316693078713E-2</v>
      </c>
      <c r="E145" s="193">
        <f t="shared" si="176"/>
        <v>7.2144824618396969E-2</v>
      </c>
      <c r="F145" s="193">
        <f t="shared" si="176"/>
        <v>5.9311421951724078E-2</v>
      </c>
      <c r="G145" s="193">
        <f t="shared" si="176"/>
        <v>7.0063068625573793E-2</v>
      </c>
      <c r="H145" s="193">
        <f t="shared" si="176"/>
        <v>3.608429117190172E-2</v>
      </c>
      <c r="I145" s="193">
        <f t="shared" si="176"/>
        <v>4.6727008615970109E-2</v>
      </c>
      <c r="J145" s="193">
        <f t="shared" si="176"/>
        <v>6.7818361214941073E-2</v>
      </c>
      <c r="K145" s="193">
        <f t="shared" si="176"/>
        <v>7.8101309523950183E-2</v>
      </c>
      <c r="L145" s="193">
        <f t="shared" si="176"/>
        <v>5.6218065685876346E-2</v>
      </c>
      <c r="M145" s="193">
        <f t="shared" si="176"/>
        <v>4.4145826036398765E-2</v>
      </c>
      <c r="N145" s="193">
        <f t="shared" si="176"/>
        <v>3.337464035607756E-2</v>
      </c>
      <c r="O145" s="193">
        <f t="shared" si="176"/>
        <v>4.2993239858120202E-2</v>
      </c>
      <c r="P145" s="193">
        <f t="shared" si="176"/>
        <v>4.2377697618097392E-2</v>
      </c>
      <c r="Q145" s="193">
        <f t="shared" si="176"/>
        <v>5.1272240473739163E-2</v>
      </c>
      <c r="R145" s="193">
        <f t="shared" ref="R145:V145" si="177">IF(R115=0,0,R115/R$19)</f>
        <v>4.1076111132232945E-2</v>
      </c>
      <c r="S145" s="193">
        <f t="shared" si="177"/>
        <v>4.0590569554080844E-2</v>
      </c>
      <c r="T145" s="193">
        <f t="shared" si="177"/>
        <v>4.0066906909364194E-2</v>
      </c>
      <c r="U145" s="193">
        <f t="shared" si="177"/>
        <v>3.9872928435493053E-2</v>
      </c>
      <c r="V145" s="193">
        <f t="shared" si="177"/>
        <v>4.9370842719515785E-2</v>
      </c>
      <c r="W145" s="193">
        <f t="shared" ref="W145" si="178">IF(W115=0,0,W115/W$19)</f>
        <v>4.8673452045227904E-2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10415.668626585719</v>
      </c>
      <c r="C150" s="203">
        <f t="shared" si="182"/>
        <v>11608.024913556248</v>
      </c>
      <c r="D150" s="203">
        <f t="shared" si="182"/>
        <v>11633.516018880822</v>
      </c>
      <c r="E150" s="203">
        <f t="shared" si="182"/>
        <v>12167.695069142261</v>
      </c>
      <c r="F150" s="203">
        <f t="shared" si="182"/>
        <v>11627.90982372275</v>
      </c>
      <c r="G150" s="203">
        <f t="shared" si="182"/>
        <v>11469.260558021206</v>
      </c>
      <c r="H150" s="203">
        <f t="shared" si="182"/>
        <v>11549.266684171871</v>
      </c>
      <c r="I150" s="203">
        <f t="shared" si="182"/>
        <v>11590.275073408815</v>
      </c>
      <c r="J150" s="203">
        <f t="shared" si="182"/>
        <v>11254.711267876663</v>
      </c>
      <c r="K150" s="203">
        <f t="shared" si="182"/>
        <v>11703.923576417012</v>
      </c>
      <c r="L150" s="203">
        <f t="shared" si="182"/>
        <v>12880.486830895758</v>
      </c>
      <c r="M150" s="203">
        <f t="shared" si="182"/>
        <v>11258.201625367696</v>
      </c>
      <c r="N150" s="203">
        <f t="shared" si="182"/>
        <v>12004.30824841653</v>
      </c>
      <c r="O150" s="203">
        <f t="shared" si="182"/>
        <v>11335.335971904706</v>
      </c>
      <c r="P150" s="203">
        <f t="shared" si="182"/>
        <v>11209.442937150421</v>
      </c>
      <c r="Q150" s="203">
        <f t="shared" si="182"/>
        <v>10816.5993603878</v>
      </c>
      <c r="R150" s="203">
        <f t="shared" ref="R150:V150" si="183">IF(R96=0,0,R96/R$17)</f>
        <v>11597.150916259852</v>
      </c>
      <c r="S150" s="203">
        <f t="shared" si="183"/>
        <v>11380.230977902884</v>
      </c>
      <c r="T150" s="203">
        <f t="shared" si="183"/>
        <v>11175.753700710849</v>
      </c>
      <c r="U150" s="203">
        <f t="shared" si="183"/>
        <v>10987.969015130524</v>
      </c>
      <c r="V150" s="203">
        <f t="shared" si="183"/>
        <v>10419.828309526445</v>
      </c>
      <c r="W150" s="203">
        <f t="shared" ref="W150" si="184">IF(W96=0,0,W96/W$17)</f>
        <v>11442.873269744638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9447.7614386107089</v>
      </c>
      <c r="C151" s="192">
        <f t="shared" si="185"/>
        <v>10584.21249697157</v>
      </c>
      <c r="D151" s="192">
        <f t="shared" si="185"/>
        <v>10563.714552615802</v>
      </c>
      <c r="E151" s="192">
        <f t="shared" si="185"/>
        <v>11055.966200213952</v>
      </c>
      <c r="F151" s="192">
        <f t="shared" si="185"/>
        <v>10468.959079557721</v>
      </c>
      <c r="G151" s="192">
        <f t="shared" si="185"/>
        <v>10285.785121027404</v>
      </c>
      <c r="H151" s="192">
        <f t="shared" si="185"/>
        <v>10333.855034525699</v>
      </c>
      <c r="I151" s="192">
        <f t="shared" si="185"/>
        <v>10341.999826174133</v>
      </c>
      <c r="J151" s="192">
        <f t="shared" si="185"/>
        <v>9978.1777581111764</v>
      </c>
      <c r="K151" s="192">
        <f t="shared" si="185"/>
        <v>10421.491729823911</v>
      </c>
      <c r="L151" s="192">
        <f t="shared" si="185"/>
        <v>11586.094319225005</v>
      </c>
      <c r="M151" s="192">
        <f t="shared" si="185"/>
        <v>9967.114397504025</v>
      </c>
      <c r="N151" s="192">
        <f t="shared" si="185"/>
        <v>10717.618998887026</v>
      </c>
      <c r="O151" s="192">
        <f t="shared" si="185"/>
        <v>10043.164808938462</v>
      </c>
      <c r="P151" s="192">
        <f t="shared" si="185"/>
        <v>9913.0779647547079</v>
      </c>
      <c r="Q151" s="192">
        <f t="shared" si="185"/>
        <v>9527.6025338094933</v>
      </c>
      <c r="R151" s="192">
        <f t="shared" ref="R151:V151" si="186">IF(R97=0,0,R97/R$17)</f>
        <v>10322.394734300207</v>
      </c>
      <c r="S151" s="192">
        <f t="shared" si="186"/>
        <v>10133.503886507362</v>
      </c>
      <c r="T151" s="192">
        <f t="shared" si="186"/>
        <v>9955.4253349025294</v>
      </c>
      <c r="U151" s="192">
        <f t="shared" si="186"/>
        <v>9787.1173227373856</v>
      </c>
      <c r="V151" s="192">
        <f t="shared" si="186"/>
        <v>9206.3383325100694</v>
      </c>
      <c r="W151" s="192">
        <f t="shared" ref="W151" si="187">IF(W97=0,0,W97/W$17)</f>
        <v>10197.878309201604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8467.4574275058494</v>
      </c>
      <c r="C152" s="74">
        <f t="shared" si="188"/>
        <v>9567.6471176497016</v>
      </c>
      <c r="D152" s="74">
        <f t="shared" si="188"/>
        <v>9543.7548946737916</v>
      </c>
      <c r="E152" s="74">
        <f t="shared" si="188"/>
        <v>10018.301377114674</v>
      </c>
      <c r="F152" s="74">
        <f t="shared" si="188"/>
        <v>9433.4571358067769</v>
      </c>
      <c r="G152" s="74">
        <f t="shared" si="188"/>
        <v>9232.5580517873168</v>
      </c>
      <c r="H152" s="74">
        <f t="shared" si="188"/>
        <v>9285.7158478483489</v>
      </c>
      <c r="I152" s="74">
        <f t="shared" si="188"/>
        <v>9301.8066197176904</v>
      </c>
      <c r="J152" s="74">
        <f t="shared" si="188"/>
        <v>8953.6705443205101</v>
      </c>
      <c r="K152" s="74">
        <f t="shared" si="188"/>
        <v>9366.5743646799474</v>
      </c>
      <c r="L152" s="74">
        <f t="shared" si="188"/>
        <v>10510.05053946051</v>
      </c>
      <c r="M152" s="74">
        <f t="shared" si="188"/>
        <v>8866.3815869385307</v>
      </c>
      <c r="N152" s="74">
        <f t="shared" si="188"/>
        <v>9613.8469328230549</v>
      </c>
      <c r="O152" s="74">
        <f t="shared" si="188"/>
        <v>8941.0476735338125</v>
      </c>
      <c r="P152" s="74">
        <f t="shared" si="188"/>
        <v>8833.6597667842925</v>
      </c>
      <c r="Q152" s="74">
        <f t="shared" si="188"/>
        <v>8450.7457311087583</v>
      </c>
      <c r="R152" s="74">
        <f t="shared" ref="R152:V152" si="189">IF(R98=0,0,R98/R$17)</f>
        <v>9267.1856298213188</v>
      </c>
      <c r="S152" s="74">
        <f t="shared" si="189"/>
        <v>9108.9014902509753</v>
      </c>
      <c r="T152" s="74">
        <f t="shared" si="189"/>
        <v>8957.7430208610549</v>
      </c>
      <c r="U152" s="74">
        <f t="shared" si="189"/>
        <v>8800.9417396225126</v>
      </c>
      <c r="V152" s="74">
        <f t="shared" si="189"/>
        <v>8180.8495442026015</v>
      </c>
      <c r="W152" s="74">
        <f t="shared" ref="W152" si="190">IF(W98=0,0,W98/W$17)</f>
        <v>9195.1978476418772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11.412658415808153</v>
      </c>
      <c r="C153" s="74">
        <f t="shared" si="191"/>
        <v>11.912840175880104</v>
      </c>
      <c r="D153" s="74">
        <f t="shared" si="191"/>
        <v>12.403916787501409</v>
      </c>
      <c r="E153" s="74">
        <f t="shared" si="191"/>
        <v>15.266245436857336</v>
      </c>
      <c r="F153" s="74">
        <f t="shared" si="191"/>
        <v>13.024786371212993</v>
      </c>
      <c r="G153" s="74">
        <f t="shared" si="191"/>
        <v>13.394007882410925</v>
      </c>
      <c r="H153" s="74">
        <f t="shared" si="191"/>
        <v>13.605521605336943</v>
      </c>
      <c r="I153" s="74">
        <f t="shared" si="191"/>
        <v>13.676098930595208</v>
      </c>
      <c r="J153" s="74">
        <f t="shared" si="191"/>
        <v>14.711271865059921</v>
      </c>
      <c r="K153" s="74">
        <f t="shared" si="191"/>
        <v>14.834952234756235</v>
      </c>
      <c r="L153" s="74">
        <f t="shared" si="191"/>
        <v>19.730482126102245</v>
      </c>
      <c r="M153" s="74">
        <f t="shared" si="191"/>
        <v>15.718504110175511</v>
      </c>
      <c r="N153" s="74">
        <f t="shared" si="191"/>
        <v>15.290605262817937</v>
      </c>
      <c r="O153" s="74">
        <f t="shared" si="191"/>
        <v>15.388575681279754</v>
      </c>
      <c r="P153" s="74">
        <f t="shared" si="191"/>
        <v>16.268926689825264</v>
      </c>
      <c r="Q153" s="74">
        <f t="shared" si="191"/>
        <v>15.899840508151593</v>
      </c>
      <c r="R153" s="74">
        <f t="shared" ref="R153:V153" si="192">IF(R99=0,0,R99/R$17)</f>
        <v>16.40148502690208</v>
      </c>
      <c r="S153" s="74">
        <f t="shared" si="192"/>
        <v>15.990414473360252</v>
      </c>
      <c r="T153" s="74">
        <f t="shared" si="192"/>
        <v>16.687435268168919</v>
      </c>
      <c r="U153" s="74">
        <f t="shared" si="192"/>
        <v>18.847685150869371</v>
      </c>
      <c r="V153" s="74">
        <f t="shared" si="192"/>
        <v>21.175351456538383</v>
      </c>
      <c r="W153" s="74">
        <f t="shared" ref="W153" si="193">IF(W99=0,0,W99/W$17)</f>
        <v>25.841226804110651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884.76063189272168</v>
      </c>
      <c r="C154" s="74">
        <f t="shared" si="194"/>
        <v>915.88117727127701</v>
      </c>
      <c r="D154" s="74">
        <f t="shared" si="194"/>
        <v>917.38195146401017</v>
      </c>
      <c r="E154" s="74">
        <f t="shared" si="194"/>
        <v>929.23616791260963</v>
      </c>
      <c r="F154" s="74">
        <f t="shared" si="194"/>
        <v>929.40346019128299</v>
      </c>
      <c r="G154" s="74">
        <f t="shared" si="194"/>
        <v>942.77698326000916</v>
      </c>
      <c r="H154" s="74">
        <f t="shared" si="194"/>
        <v>941.61381134678209</v>
      </c>
      <c r="I154" s="74">
        <f t="shared" si="194"/>
        <v>931.21235242593696</v>
      </c>
      <c r="J154" s="74">
        <f t="shared" si="194"/>
        <v>908.10399293609987</v>
      </c>
      <c r="K154" s="74">
        <f t="shared" si="194"/>
        <v>929.90438091532349</v>
      </c>
      <c r="L154" s="74">
        <f t="shared" si="194"/>
        <v>945.36784512390273</v>
      </c>
      <c r="M154" s="74">
        <f t="shared" si="194"/>
        <v>973.80580181620064</v>
      </c>
      <c r="N154" s="74">
        <f t="shared" si="194"/>
        <v>973.57694547725657</v>
      </c>
      <c r="O154" s="74">
        <f t="shared" si="194"/>
        <v>969.90382088560034</v>
      </c>
      <c r="P154" s="74">
        <f t="shared" si="194"/>
        <v>946.88649180729828</v>
      </c>
      <c r="Q154" s="74">
        <f t="shared" si="194"/>
        <v>942.96036775436369</v>
      </c>
      <c r="R154" s="74">
        <f t="shared" ref="R154:V154" si="195">IF(R100=0,0,R100/R$17)</f>
        <v>922.35517668704222</v>
      </c>
      <c r="S154" s="74">
        <f t="shared" si="195"/>
        <v>892.45081306330223</v>
      </c>
      <c r="T154" s="74">
        <f t="shared" si="195"/>
        <v>862.71850744888775</v>
      </c>
      <c r="U154" s="74">
        <f t="shared" si="195"/>
        <v>848.02033252328499</v>
      </c>
      <c r="V154" s="74">
        <f t="shared" si="195"/>
        <v>846.77684461520198</v>
      </c>
      <c r="W154" s="74">
        <f t="shared" ref="W154" si="196">IF(W100=0,0,W100/W$17)</f>
        <v>820.77963982767608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84.130720796328291</v>
      </c>
      <c r="C155" s="193">
        <f t="shared" si="197"/>
        <v>88.771361874714003</v>
      </c>
      <c r="D155" s="193">
        <f t="shared" si="197"/>
        <v>90.173789690503384</v>
      </c>
      <c r="E155" s="193">
        <f t="shared" si="197"/>
        <v>93.162409749811729</v>
      </c>
      <c r="F155" s="193">
        <f t="shared" si="197"/>
        <v>93.073697188446033</v>
      </c>
      <c r="G155" s="193">
        <f t="shared" si="197"/>
        <v>97.056078097667225</v>
      </c>
      <c r="H155" s="193">
        <f t="shared" si="197"/>
        <v>92.919853725231221</v>
      </c>
      <c r="I155" s="193">
        <f t="shared" si="197"/>
        <v>95.304755099907894</v>
      </c>
      <c r="J155" s="193">
        <f t="shared" si="197"/>
        <v>101.69194898950759</v>
      </c>
      <c r="K155" s="193">
        <f t="shared" si="197"/>
        <v>110.17803199388253</v>
      </c>
      <c r="L155" s="193">
        <f t="shared" si="197"/>
        <v>110.9454525144907</v>
      </c>
      <c r="M155" s="193">
        <f t="shared" si="197"/>
        <v>111.20850463911896</v>
      </c>
      <c r="N155" s="193">
        <f t="shared" si="197"/>
        <v>114.90451532389798</v>
      </c>
      <c r="O155" s="193">
        <f t="shared" si="197"/>
        <v>116.82473883776592</v>
      </c>
      <c r="P155" s="193">
        <f t="shared" si="197"/>
        <v>116.26277947329264</v>
      </c>
      <c r="Q155" s="193">
        <f t="shared" si="197"/>
        <v>117.99659443821902</v>
      </c>
      <c r="R155" s="193">
        <f t="shared" ref="R155:V155" si="198">IF(R101=0,0,R101/R$17)</f>
        <v>116.45244276494219</v>
      </c>
      <c r="S155" s="193">
        <f t="shared" si="198"/>
        <v>116.16116871972646</v>
      </c>
      <c r="T155" s="193">
        <f t="shared" si="198"/>
        <v>118.27637132441632</v>
      </c>
      <c r="U155" s="193">
        <f t="shared" si="198"/>
        <v>119.30756544072165</v>
      </c>
      <c r="V155" s="193">
        <f t="shared" si="198"/>
        <v>157.53659223572654</v>
      </c>
      <c r="W155" s="193">
        <f t="shared" ref="W155" si="199">IF(W101=0,0,W101/W$17)</f>
        <v>156.05959492794128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967.90718797501358</v>
      </c>
      <c r="C156" s="77">
        <f t="shared" si="200"/>
        <v>1023.8124165846808</v>
      </c>
      <c r="D156" s="77">
        <f t="shared" si="200"/>
        <v>1069.8014662650191</v>
      </c>
      <c r="E156" s="77">
        <f t="shared" si="200"/>
        <v>1111.728868928308</v>
      </c>
      <c r="F156" s="77">
        <f t="shared" si="200"/>
        <v>1158.9507441650298</v>
      </c>
      <c r="G156" s="77">
        <f t="shared" si="200"/>
        <v>1183.475436993803</v>
      </c>
      <c r="H156" s="77">
        <f t="shared" si="200"/>
        <v>1215.4116496461725</v>
      </c>
      <c r="I156" s="77">
        <f t="shared" si="200"/>
        <v>1248.2752472346829</v>
      </c>
      <c r="J156" s="77">
        <f t="shared" si="200"/>
        <v>1276.533509765487</v>
      </c>
      <c r="K156" s="77">
        <f t="shared" si="200"/>
        <v>1282.4318465931026</v>
      </c>
      <c r="L156" s="77">
        <f t="shared" si="200"/>
        <v>1294.3925116707512</v>
      </c>
      <c r="M156" s="77">
        <f t="shared" si="200"/>
        <v>1291.087227863673</v>
      </c>
      <c r="N156" s="77">
        <f t="shared" si="200"/>
        <v>1286.6892495295026</v>
      </c>
      <c r="O156" s="77">
        <f t="shared" si="200"/>
        <v>1292.171162966247</v>
      </c>
      <c r="P156" s="77">
        <f t="shared" si="200"/>
        <v>1296.3649723957135</v>
      </c>
      <c r="Q156" s="77">
        <f t="shared" si="200"/>
        <v>1288.9968265783061</v>
      </c>
      <c r="R156" s="77">
        <f t="shared" ref="R156:V156" si="201">IF(R102=0,0,R102/R$17)</f>
        <v>1274.7561819596456</v>
      </c>
      <c r="S156" s="77">
        <f t="shared" si="201"/>
        <v>1246.7270913955217</v>
      </c>
      <c r="T156" s="77">
        <f t="shared" si="201"/>
        <v>1220.328365808321</v>
      </c>
      <c r="U156" s="77">
        <f t="shared" si="201"/>
        <v>1200.8516923931365</v>
      </c>
      <c r="V156" s="77">
        <f t="shared" si="201"/>
        <v>1213.4899770163761</v>
      </c>
      <c r="W156" s="77">
        <f t="shared" ref="W156" si="202">IF(W102=0,0,W102/W$17)</f>
        <v>1244.9949605430343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6530.8120220757519</v>
      </c>
      <c r="C158" s="153">
        <f t="shared" si="203"/>
        <v>7334.9054481896683</v>
      </c>
      <c r="D158" s="153">
        <f t="shared" si="203"/>
        <v>7454.9218642270425</v>
      </c>
      <c r="E158" s="153">
        <f t="shared" si="203"/>
        <v>7929.3679417382627</v>
      </c>
      <c r="F158" s="153">
        <f t="shared" si="203"/>
        <v>7654.5620705047822</v>
      </c>
      <c r="G158" s="153">
        <f t="shared" si="203"/>
        <v>7665.5974734683114</v>
      </c>
      <c r="H158" s="153">
        <f t="shared" si="203"/>
        <v>7844.4225267356451</v>
      </c>
      <c r="I158" s="153">
        <f t="shared" si="203"/>
        <v>7961.6484137039388</v>
      </c>
      <c r="J158" s="153">
        <f t="shared" si="203"/>
        <v>7839.6702778911367</v>
      </c>
      <c r="K158" s="153">
        <f t="shared" si="203"/>
        <v>8339.6864252060404</v>
      </c>
      <c r="L158" s="153">
        <f t="shared" si="203"/>
        <v>9420.5584107269806</v>
      </c>
      <c r="M158" s="153">
        <f t="shared" si="203"/>
        <v>8264.0922757824464</v>
      </c>
      <c r="N158" s="153">
        <f t="shared" si="203"/>
        <v>9112.2007403945918</v>
      </c>
      <c r="O158" s="153">
        <f t="shared" si="203"/>
        <v>8741.8913139601518</v>
      </c>
      <c r="P158" s="153">
        <f t="shared" si="203"/>
        <v>8722.6049311469978</v>
      </c>
      <c r="Q158" s="153">
        <f t="shared" si="203"/>
        <v>8521.5799821067212</v>
      </c>
      <c r="R158" s="153">
        <f t="shared" ref="R158:V158" si="204">IF(R104=0,0,R104/R$17)</f>
        <v>9392.4281136751524</v>
      </c>
      <c r="S158" s="153">
        <f t="shared" si="204"/>
        <v>9385.81538537284</v>
      </c>
      <c r="T158" s="153">
        <f t="shared" si="204"/>
        <v>9356.6793920397795</v>
      </c>
      <c r="U158" s="153">
        <f t="shared" si="204"/>
        <v>9365.0643346911565</v>
      </c>
      <c r="V158" s="153">
        <f t="shared" si="204"/>
        <v>8868.849990323848</v>
      </c>
      <c r="W158" s="153">
        <f t="shared" ref="W158" si="205">IF(W104=0,0,W104/W$17)</f>
        <v>10147.727447457759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5814.8682885158605</v>
      </c>
      <c r="C159" s="74">
        <f t="shared" si="206"/>
        <v>6591.9437542674277</v>
      </c>
      <c r="D159" s="74">
        <f t="shared" si="206"/>
        <v>6701.4633367328306</v>
      </c>
      <c r="E159" s="74">
        <f t="shared" si="206"/>
        <v>7153.8132886704216</v>
      </c>
      <c r="F159" s="74">
        <f t="shared" si="206"/>
        <v>6874.9577985295737</v>
      </c>
      <c r="G159" s="74">
        <f t="shared" si="206"/>
        <v>6865.6752391056207</v>
      </c>
      <c r="H159" s="74">
        <f t="shared" si="206"/>
        <v>7038.2016383811879</v>
      </c>
      <c r="I159" s="74">
        <f t="shared" si="206"/>
        <v>7156.782514358405</v>
      </c>
      <c r="J159" s="74">
        <f t="shared" si="206"/>
        <v>7036.3547291756167</v>
      </c>
      <c r="K159" s="74">
        <f t="shared" si="206"/>
        <v>7507.0273412456963</v>
      </c>
      <c r="L159" s="74">
        <f t="shared" si="206"/>
        <v>8555.4352739539318</v>
      </c>
      <c r="M159" s="74">
        <f t="shared" si="206"/>
        <v>7381.2272826763638</v>
      </c>
      <c r="N159" s="74">
        <f t="shared" si="206"/>
        <v>8218.6823878825853</v>
      </c>
      <c r="O159" s="74">
        <f t="shared" si="206"/>
        <v>7839.6754793942955</v>
      </c>
      <c r="P159" s="74">
        <f t="shared" si="206"/>
        <v>7830.54256036894</v>
      </c>
      <c r="Q159" s="74">
        <f t="shared" si="206"/>
        <v>7624.8989299494033</v>
      </c>
      <c r="R159" s="74">
        <f t="shared" ref="R159:V159" si="207">IF(R105=0,0,R105/R$17)</f>
        <v>8501.8117178748198</v>
      </c>
      <c r="S159" s="74">
        <f t="shared" si="207"/>
        <v>8510.4792986464163</v>
      </c>
      <c r="T159" s="74">
        <f t="shared" si="207"/>
        <v>8490.2948709279099</v>
      </c>
      <c r="U159" s="74">
        <f t="shared" si="207"/>
        <v>8489.5940283704149</v>
      </c>
      <c r="V159" s="74">
        <f t="shared" si="207"/>
        <v>7943.3594099081674</v>
      </c>
      <c r="W159" s="74">
        <f t="shared" ref="W159" si="208">IF(W105=0,0,W105/W$17)</f>
        <v>9211.4347395978129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22.540457385281023</v>
      </c>
      <c r="C160" s="74">
        <f t="shared" si="209"/>
        <v>24.684543473586899</v>
      </c>
      <c r="D160" s="74">
        <f t="shared" si="209"/>
        <v>27.05739851018879</v>
      </c>
      <c r="E160" s="74">
        <f t="shared" si="209"/>
        <v>35.024975346514729</v>
      </c>
      <c r="F160" s="74">
        <f t="shared" si="209"/>
        <v>31.607508769996443</v>
      </c>
      <c r="G160" s="74">
        <f t="shared" si="209"/>
        <v>34.533479360045156</v>
      </c>
      <c r="H160" s="74">
        <f t="shared" si="209"/>
        <v>37.392130968359844</v>
      </c>
      <c r="I160" s="74">
        <f t="shared" si="209"/>
        <v>38.984620956609177</v>
      </c>
      <c r="J160" s="74">
        <f t="shared" si="209"/>
        <v>42.970872774972044</v>
      </c>
      <c r="K160" s="74">
        <f t="shared" si="209"/>
        <v>44.725320526112988</v>
      </c>
      <c r="L160" s="74">
        <f t="shared" si="209"/>
        <v>61.342376113554032</v>
      </c>
      <c r="M160" s="74">
        <f t="shared" si="209"/>
        <v>50.330502928080236</v>
      </c>
      <c r="N160" s="74">
        <f t="shared" si="209"/>
        <v>50.720055905219539</v>
      </c>
      <c r="O160" s="74">
        <f t="shared" si="209"/>
        <v>53.177198118749033</v>
      </c>
      <c r="P160" s="74">
        <f t="shared" si="209"/>
        <v>58.285664588872663</v>
      </c>
      <c r="Q160" s="74">
        <f t="shared" si="209"/>
        <v>59.13562942376317</v>
      </c>
      <c r="R160" s="74">
        <f t="shared" ref="R160:V160" si="210">IF(R106=0,0,R106/R$17)</f>
        <v>63.103482207306996</v>
      </c>
      <c r="S160" s="74">
        <f t="shared" si="210"/>
        <v>63.611542227799426</v>
      </c>
      <c r="T160" s="74">
        <f t="shared" si="210"/>
        <v>68.517785177140937</v>
      </c>
      <c r="U160" s="74">
        <f t="shared" si="210"/>
        <v>79.628835469369619</v>
      </c>
      <c r="V160" s="74">
        <f t="shared" si="210"/>
        <v>91.846048428540129</v>
      </c>
      <c r="W160" s="74">
        <f t="shared" ref="W160" si="211">IF(W106=0,0,W106/W$17)</f>
        <v>114.68580893358539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630.48986810936162</v>
      </c>
      <c r="C161" s="74">
        <f t="shared" si="212"/>
        <v>652.35422182045647</v>
      </c>
      <c r="D161" s="74">
        <f t="shared" si="212"/>
        <v>659.19441517466328</v>
      </c>
      <c r="E161" s="74">
        <f t="shared" si="212"/>
        <v>671.15628990749155</v>
      </c>
      <c r="F161" s="74">
        <f t="shared" si="212"/>
        <v>678.06850270407858</v>
      </c>
      <c r="G161" s="74">
        <f t="shared" si="212"/>
        <v>692.48299346838894</v>
      </c>
      <c r="H161" s="74">
        <f t="shared" si="212"/>
        <v>697.70172548248433</v>
      </c>
      <c r="I161" s="74">
        <f t="shared" si="212"/>
        <v>693.1153622262824</v>
      </c>
      <c r="J161" s="74">
        <f t="shared" si="212"/>
        <v>683.25994521313669</v>
      </c>
      <c r="K161" s="74">
        <f t="shared" si="212"/>
        <v>704.44138245770921</v>
      </c>
      <c r="L161" s="74">
        <f t="shared" si="212"/>
        <v>718.73012445107304</v>
      </c>
      <c r="M161" s="74">
        <f t="shared" si="212"/>
        <v>746.63345439642944</v>
      </c>
      <c r="N161" s="74">
        <f t="shared" si="212"/>
        <v>753.32644848288578</v>
      </c>
      <c r="O161" s="74">
        <f t="shared" si="212"/>
        <v>758.13173578297528</v>
      </c>
      <c r="P161" s="74">
        <f t="shared" si="212"/>
        <v>743.03461856205377</v>
      </c>
      <c r="Q161" s="74">
        <f t="shared" si="212"/>
        <v>745.40676084108748</v>
      </c>
      <c r="R161" s="74">
        <f t="shared" ref="R161:V161" si="213">IF(R107=0,0,R107/R$17)</f>
        <v>735.6123825705306</v>
      </c>
      <c r="S161" s="74">
        <f t="shared" si="213"/>
        <v>719.18421798599729</v>
      </c>
      <c r="T161" s="74">
        <f t="shared" si="213"/>
        <v>702.49582409851268</v>
      </c>
      <c r="U161" s="74">
        <f t="shared" si="213"/>
        <v>698.33543675937074</v>
      </c>
      <c r="V161" s="74">
        <f t="shared" si="213"/>
        <v>703.04489843372073</v>
      </c>
      <c r="W161" s="74">
        <f t="shared" ref="W161" si="214">IF(W107=0,0,W107/W$17)</f>
        <v>690.6439631782772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62.913408065249016</v>
      </c>
      <c r="C162" s="77">
        <f t="shared" si="215"/>
        <v>65.922928628197695</v>
      </c>
      <c r="D162" s="77">
        <f t="shared" si="215"/>
        <v>67.2067138093593</v>
      </c>
      <c r="E162" s="77">
        <f t="shared" si="215"/>
        <v>69.373387813834825</v>
      </c>
      <c r="F162" s="77">
        <f t="shared" si="215"/>
        <v>69.928260501134574</v>
      </c>
      <c r="G162" s="77">
        <f t="shared" si="215"/>
        <v>72.905761534256186</v>
      </c>
      <c r="H162" s="77">
        <f t="shared" si="215"/>
        <v>71.12703190361357</v>
      </c>
      <c r="I162" s="77">
        <f t="shared" si="215"/>
        <v>72.765916162642185</v>
      </c>
      <c r="J162" s="77">
        <f t="shared" si="215"/>
        <v>77.084730727411909</v>
      </c>
      <c r="K162" s="77">
        <f t="shared" si="215"/>
        <v>83.492380976520479</v>
      </c>
      <c r="L162" s="77">
        <f t="shared" si="215"/>
        <v>85.050636208420883</v>
      </c>
      <c r="M162" s="77">
        <f t="shared" si="215"/>
        <v>85.901035781573697</v>
      </c>
      <c r="N162" s="77">
        <f t="shared" si="215"/>
        <v>89.471848123904238</v>
      </c>
      <c r="O162" s="77">
        <f t="shared" si="215"/>
        <v>90.906900664132124</v>
      </c>
      <c r="P162" s="77">
        <f t="shared" si="215"/>
        <v>90.74208762713117</v>
      </c>
      <c r="Q162" s="77">
        <f t="shared" si="215"/>
        <v>92.138661892464583</v>
      </c>
      <c r="R162" s="77">
        <f t="shared" ref="R162:V162" si="216">IF(R108=0,0,R108/R$17)</f>
        <v>91.900531022496068</v>
      </c>
      <c r="S162" s="77">
        <f t="shared" si="216"/>
        <v>92.540326512625299</v>
      </c>
      <c r="T162" s="77">
        <f t="shared" si="216"/>
        <v>95.370911836215427</v>
      </c>
      <c r="U162" s="77">
        <f t="shared" si="216"/>
        <v>97.506034092002622</v>
      </c>
      <c r="V162" s="77">
        <f t="shared" si="216"/>
        <v>130.59963355342163</v>
      </c>
      <c r="W162" s="77">
        <f t="shared" ref="W162" si="217">IF(W108=0,0,W108/W$17)</f>
        <v>130.96293574808539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549.38223915447202</v>
      </c>
      <c r="C164" s="203">
        <f t="shared" si="218"/>
        <v>670.86576442329488</v>
      </c>
      <c r="D164" s="203">
        <f t="shared" si="218"/>
        <v>622.15644286718839</v>
      </c>
      <c r="E164" s="203">
        <f t="shared" si="218"/>
        <v>668.1773250340982</v>
      </c>
      <c r="F164" s="203">
        <f t="shared" si="218"/>
        <v>563.13719024915463</v>
      </c>
      <c r="G164" s="203">
        <f t="shared" si="218"/>
        <v>521.58456485173338</v>
      </c>
      <c r="H164" s="203">
        <f t="shared" si="218"/>
        <v>488.39187360542496</v>
      </c>
      <c r="I164" s="203">
        <f t="shared" si="218"/>
        <v>492.59796855663933</v>
      </c>
      <c r="J164" s="203">
        <f t="shared" si="218"/>
        <v>396.51204192915208</v>
      </c>
      <c r="K164" s="203">
        <f t="shared" si="218"/>
        <v>385.52763188171019</v>
      </c>
      <c r="L164" s="203">
        <f t="shared" si="218"/>
        <v>444.12133178339172</v>
      </c>
      <c r="M164" s="203">
        <f t="shared" si="218"/>
        <v>352.12756778732842</v>
      </c>
      <c r="N164" s="203">
        <f t="shared" si="218"/>
        <v>369.08819811344262</v>
      </c>
      <c r="O164" s="203">
        <f t="shared" si="218"/>
        <v>329.84852157752618</v>
      </c>
      <c r="P164" s="203">
        <f t="shared" si="218"/>
        <v>326.1510590691712</v>
      </c>
      <c r="Q164" s="203">
        <f t="shared" si="218"/>
        <v>304.47572887701631</v>
      </c>
      <c r="R164" s="203">
        <f t="shared" ref="R164:V164" si="219">IF(R110=0,0,R110/R$17)</f>
        <v>303.96246917490339</v>
      </c>
      <c r="S164" s="203">
        <f t="shared" si="219"/>
        <v>283.44933923878722</v>
      </c>
      <c r="T164" s="203">
        <f t="shared" si="219"/>
        <v>264.12492409030813</v>
      </c>
      <c r="U164" s="203">
        <f t="shared" si="219"/>
        <v>247.11980496270439</v>
      </c>
      <c r="V164" s="203">
        <f t="shared" si="219"/>
        <v>252.91571294541541</v>
      </c>
      <c r="W164" s="203">
        <f t="shared" ref="W164" si="220">IF(W110=0,0,W110/W$17)</f>
        <v>208.85781332261618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549.38223915447202</v>
      </c>
      <c r="C165" s="192">
        <f t="shared" si="221"/>
        <v>670.86576442329488</v>
      </c>
      <c r="D165" s="192">
        <f t="shared" si="221"/>
        <v>622.15644286718839</v>
      </c>
      <c r="E165" s="192">
        <f t="shared" si="221"/>
        <v>668.1773250340982</v>
      </c>
      <c r="F165" s="192">
        <f t="shared" si="221"/>
        <v>563.13719024915463</v>
      </c>
      <c r="G165" s="192">
        <f t="shared" si="221"/>
        <v>521.58456485173338</v>
      </c>
      <c r="H165" s="192">
        <f t="shared" si="221"/>
        <v>488.39187360542496</v>
      </c>
      <c r="I165" s="192">
        <f t="shared" si="221"/>
        <v>492.59796855663933</v>
      </c>
      <c r="J165" s="192">
        <f t="shared" si="221"/>
        <v>396.51204192915208</v>
      </c>
      <c r="K165" s="192">
        <f t="shared" si="221"/>
        <v>385.52763188171019</v>
      </c>
      <c r="L165" s="192">
        <f t="shared" si="221"/>
        <v>444.12133178339172</v>
      </c>
      <c r="M165" s="192">
        <f t="shared" si="221"/>
        <v>352.12756778732842</v>
      </c>
      <c r="N165" s="192">
        <f t="shared" si="221"/>
        <v>369.08819811344262</v>
      </c>
      <c r="O165" s="192">
        <f t="shared" si="221"/>
        <v>329.84852157752618</v>
      </c>
      <c r="P165" s="192">
        <f t="shared" si="221"/>
        <v>326.1510590691712</v>
      </c>
      <c r="Q165" s="192">
        <f t="shared" si="221"/>
        <v>304.47572887701631</v>
      </c>
      <c r="R165" s="192">
        <f t="shared" ref="R165:V165" si="222">IF(R111=0,0,R111/R$17)</f>
        <v>303.96246917490339</v>
      </c>
      <c r="S165" s="192">
        <f t="shared" si="222"/>
        <v>283.44933923878722</v>
      </c>
      <c r="T165" s="192">
        <f t="shared" si="222"/>
        <v>264.12492409030813</v>
      </c>
      <c r="U165" s="192">
        <f t="shared" si="222"/>
        <v>247.11980496270439</v>
      </c>
      <c r="V165" s="192">
        <f t="shared" si="222"/>
        <v>252.91571294541541</v>
      </c>
      <c r="W165" s="192">
        <f t="shared" ref="W165" si="223">IF(W111=0,0,W111/W$17)</f>
        <v>208.85781332261618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501.60917587457772</v>
      </c>
      <c r="C166" s="74">
        <f t="shared" si="224"/>
        <v>615.9373590444394</v>
      </c>
      <c r="D166" s="74">
        <f t="shared" si="224"/>
        <v>570.99499845307571</v>
      </c>
      <c r="E166" s="74">
        <f t="shared" si="224"/>
        <v>614.74909085698096</v>
      </c>
      <c r="F166" s="74">
        <f t="shared" si="224"/>
        <v>516.0047759720934</v>
      </c>
      <c r="G166" s="74">
        <f t="shared" si="224"/>
        <v>476.14281198476698</v>
      </c>
      <c r="H166" s="74">
        <f t="shared" si="224"/>
        <v>447.55545576806668</v>
      </c>
      <c r="I166" s="74">
        <f t="shared" si="224"/>
        <v>451.41626627189135</v>
      </c>
      <c r="J166" s="74">
        <f t="shared" si="224"/>
        <v>361.60944414073606</v>
      </c>
      <c r="K166" s="74">
        <f t="shared" si="224"/>
        <v>351.62365414584377</v>
      </c>
      <c r="L166" s="74">
        <f t="shared" si="224"/>
        <v>409.5479656631768</v>
      </c>
      <c r="M166" s="74">
        <f t="shared" si="224"/>
        <v>319.660419560501</v>
      </c>
      <c r="N166" s="74">
        <f t="shared" si="224"/>
        <v>337.98867502163938</v>
      </c>
      <c r="O166" s="74">
        <f t="shared" si="224"/>
        <v>299.75619938374706</v>
      </c>
      <c r="P166" s="74">
        <f t="shared" si="224"/>
        <v>296.85414077709464</v>
      </c>
      <c r="Q166" s="74">
        <f t="shared" si="224"/>
        <v>275.83507420692121</v>
      </c>
      <c r="R166" s="74">
        <f t="shared" ref="R166:V166" si="225">IF(R112=0,0,R112/R$17)</f>
        <v>278.61900611215111</v>
      </c>
      <c r="S166" s="74">
        <f t="shared" si="225"/>
        <v>260.18048496439212</v>
      </c>
      <c r="T166" s="74">
        <f t="shared" si="225"/>
        <v>242.75254304982542</v>
      </c>
      <c r="U166" s="74">
        <f t="shared" si="225"/>
        <v>227.14943454679889</v>
      </c>
      <c r="V166" s="74">
        <f t="shared" si="225"/>
        <v>230.80069829286862</v>
      </c>
      <c r="W166" s="74">
        <f t="shared" ref="W166" si="226">IF(W112=0,0,W112/W$17)</f>
        <v>192.48455195671789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45.998023600360042</v>
      </c>
      <c r="C168" s="74">
        <f t="shared" si="230"/>
        <v>52.02266043018993</v>
      </c>
      <c r="D168" s="74">
        <f t="shared" si="230"/>
        <v>48.251695899118289</v>
      </c>
      <c r="E168" s="74">
        <f t="shared" si="230"/>
        <v>49.966791060544097</v>
      </c>
      <c r="F168" s="74">
        <f t="shared" si="230"/>
        <v>44.228543106566043</v>
      </c>
      <c r="G168" s="74">
        <f t="shared" si="230"/>
        <v>41.980906669933411</v>
      </c>
      <c r="H168" s="74">
        <f t="shared" si="230"/>
        <v>39.033823363592873</v>
      </c>
      <c r="I168" s="74">
        <f t="shared" si="230"/>
        <v>38.818588764746131</v>
      </c>
      <c r="J168" s="74">
        <f t="shared" si="230"/>
        <v>31.437580314906324</v>
      </c>
      <c r="K168" s="74">
        <f t="shared" si="230"/>
        <v>29.891891913217908</v>
      </c>
      <c r="L168" s="74">
        <f t="shared" si="230"/>
        <v>31.663687182264759</v>
      </c>
      <c r="M168" s="74">
        <f t="shared" si="230"/>
        <v>30.15770133727073</v>
      </c>
      <c r="N168" s="74">
        <f t="shared" si="230"/>
        <v>29.336862770462407</v>
      </c>
      <c r="O168" s="74">
        <f t="shared" si="230"/>
        <v>27.804904936454744</v>
      </c>
      <c r="P168" s="74">
        <f t="shared" si="230"/>
        <v>27.022752705884667</v>
      </c>
      <c r="Q168" s="74">
        <f t="shared" si="230"/>
        <v>25.85152118014852</v>
      </c>
      <c r="R168" s="74">
        <f t="shared" ref="R168:V168" si="231">IF(R114=0,0,R114/R$17)</f>
        <v>23.10018976018322</v>
      </c>
      <c r="S168" s="74">
        <f t="shared" si="231"/>
        <v>21.030289264997105</v>
      </c>
      <c r="T168" s="74">
        <f t="shared" si="231"/>
        <v>19.138215788935891</v>
      </c>
      <c r="U168" s="74">
        <f t="shared" si="231"/>
        <v>17.719460704871448</v>
      </c>
      <c r="V168" s="74">
        <f t="shared" si="231"/>
        <v>19.298931937853325</v>
      </c>
      <c r="W168" s="74">
        <f t="shared" ref="W168" si="232">IF(W114=0,0,W114/W$17)</f>
        <v>13.552150050047043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1.775039679534292</v>
      </c>
      <c r="C169" s="193">
        <f t="shared" si="233"/>
        <v>2.9057449486655447</v>
      </c>
      <c r="D169" s="193">
        <f t="shared" si="233"/>
        <v>2.9097485149944062</v>
      </c>
      <c r="E169" s="193">
        <f t="shared" si="233"/>
        <v>3.4614431165731561</v>
      </c>
      <c r="F169" s="193">
        <f t="shared" si="233"/>
        <v>2.9038711704951452</v>
      </c>
      <c r="G169" s="193">
        <f t="shared" si="233"/>
        <v>3.4608461970331104</v>
      </c>
      <c r="H169" s="193">
        <f t="shared" si="233"/>
        <v>1.8025944737653976</v>
      </c>
      <c r="I169" s="193">
        <f t="shared" si="233"/>
        <v>2.3631135200018223</v>
      </c>
      <c r="J169" s="193">
        <f t="shared" si="233"/>
        <v>3.4650174735096955</v>
      </c>
      <c r="K169" s="193">
        <f t="shared" si="233"/>
        <v>4.0120858226484959</v>
      </c>
      <c r="L169" s="193">
        <f t="shared" si="233"/>
        <v>2.909678937950281</v>
      </c>
      <c r="M169" s="193">
        <f t="shared" si="233"/>
        <v>2.3094468895567637</v>
      </c>
      <c r="N169" s="193">
        <f t="shared" si="233"/>
        <v>1.7626603213408625</v>
      </c>
      <c r="O169" s="193">
        <f t="shared" si="233"/>
        <v>2.2874172573244067</v>
      </c>
      <c r="P169" s="193">
        <f t="shared" si="233"/>
        <v>2.2741655861919083</v>
      </c>
      <c r="Q169" s="193">
        <f t="shared" si="233"/>
        <v>2.7891334899465554</v>
      </c>
      <c r="R169" s="193">
        <f t="shared" ref="R169:V169" si="234">IF(R115=0,0,R115/R$17)</f>
        <v>2.2432733025690554</v>
      </c>
      <c r="S169" s="193">
        <f t="shared" si="234"/>
        <v>2.238565009397973</v>
      </c>
      <c r="T169" s="193">
        <f t="shared" si="234"/>
        <v>2.2341652515468118</v>
      </c>
      <c r="U169" s="193">
        <f t="shared" si="234"/>
        <v>2.2509097110340357</v>
      </c>
      <c r="V169" s="193">
        <f t="shared" si="234"/>
        <v>2.8160827146934673</v>
      </c>
      <c r="W169" s="193">
        <f t="shared" ref="W169" si="235">IF(W115=0,0,W115/W$17)</f>
        <v>2.8211113158511902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2275572</v>
      </c>
      <c r="C3" s="67">
        <f t="shared" si="0"/>
        <v>2316466</v>
      </c>
      <c r="D3" s="67">
        <f t="shared" si="0"/>
        <v>2360499</v>
      </c>
      <c r="E3" s="67">
        <f t="shared" si="0"/>
        <v>2404886</v>
      </c>
      <c r="F3" s="67">
        <f t="shared" si="0"/>
        <v>2451729</v>
      </c>
      <c r="G3" s="67">
        <f t="shared" si="0"/>
        <v>2465448</v>
      </c>
      <c r="H3" s="67">
        <f t="shared" si="0"/>
        <v>2484908</v>
      </c>
      <c r="I3" s="67">
        <f t="shared" si="0"/>
        <v>2506867</v>
      </c>
      <c r="J3" s="67">
        <f t="shared" si="0"/>
        <v>2536117</v>
      </c>
      <c r="K3" s="67">
        <f t="shared" si="0"/>
        <v>2558268</v>
      </c>
      <c r="L3" s="67">
        <f t="shared" si="0"/>
        <v>2582735</v>
      </c>
      <c r="M3" s="67">
        <f t="shared" si="0"/>
        <v>2601779</v>
      </c>
      <c r="N3" s="67">
        <f t="shared" si="0"/>
        <v>2625798</v>
      </c>
      <c r="O3" s="67">
        <f t="shared" si="0"/>
        <v>2648450</v>
      </c>
      <c r="P3" s="67">
        <f t="shared" si="0"/>
        <v>2666962</v>
      </c>
      <c r="Q3" s="67">
        <f t="shared" si="0"/>
        <v>2699434</v>
      </c>
      <c r="R3" s="67">
        <f t="shared" si="0"/>
        <v>2707108</v>
      </c>
      <c r="S3" s="67">
        <f t="shared" si="0"/>
        <v>2737959</v>
      </c>
      <c r="T3" s="67">
        <f t="shared" si="0"/>
        <v>2764860</v>
      </c>
      <c r="U3" s="67">
        <f t="shared" si="0"/>
        <v>2818140</v>
      </c>
      <c r="V3" s="67">
        <f t="shared" si="0"/>
        <v>2839307</v>
      </c>
      <c r="W3" s="67">
        <f t="shared" si="0"/>
        <v>2889709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2275572</v>
      </c>
      <c r="C4" s="71">
        <f t="shared" si="1"/>
        <v>2316466</v>
      </c>
      <c r="D4" s="71">
        <f t="shared" si="1"/>
        <v>2360499</v>
      </c>
      <c r="E4" s="71">
        <f t="shared" si="1"/>
        <v>2404886</v>
      </c>
      <c r="F4" s="71">
        <f t="shared" si="1"/>
        <v>2451729</v>
      </c>
      <c r="G4" s="71">
        <f t="shared" si="1"/>
        <v>2465448</v>
      </c>
      <c r="H4" s="71">
        <f t="shared" si="1"/>
        <v>2484908</v>
      </c>
      <c r="I4" s="71">
        <f t="shared" si="1"/>
        <v>2506867</v>
      </c>
      <c r="J4" s="71">
        <f t="shared" si="1"/>
        <v>2536117</v>
      </c>
      <c r="K4" s="71">
        <f t="shared" si="1"/>
        <v>2558268</v>
      </c>
      <c r="L4" s="71">
        <f t="shared" si="1"/>
        <v>2582735</v>
      </c>
      <c r="M4" s="71">
        <f t="shared" si="1"/>
        <v>2601779</v>
      </c>
      <c r="N4" s="71">
        <f t="shared" si="1"/>
        <v>2625798</v>
      </c>
      <c r="O4" s="71">
        <f t="shared" si="1"/>
        <v>2648450</v>
      </c>
      <c r="P4" s="71">
        <f t="shared" si="1"/>
        <v>2666962</v>
      </c>
      <c r="Q4" s="71">
        <f t="shared" si="1"/>
        <v>2699434</v>
      </c>
      <c r="R4" s="71">
        <f t="shared" ref="R4:V4" si="2">SUM(R5:R13)</f>
        <v>2707108</v>
      </c>
      <c r="S4" s="71">
        <f t="shared" si="2"/>
        <v>2737959</v>
      </c>
      <c r="T4" s="71">
        <f t="shared" si="2"/>
        <v>2764860</v>
      </c>
      <c r="U4" s="71">
        <f t="shared" si="2"/>
        <v>2818140</v>
      </c>
      <c r="V4" s="71">
        <f t="shared" si="2"/>
        <v>2839307</v>
      </c>
      <c r="W4" s="71">
        <f t="shared" ref="W4" si="3">SUM(W5:W13)</f>
        <v>2889709</v>
      </c>
      <c r="DA4" s="88" t="s">
        <v>334</v>
      </c>
    </row>
    <row r="5" spans="1:105" ht="12" customHeight="1" x14ac:dyDescent="0.25">
      <c r="A5" s="28" t="s">
        <v>51</v>
      </c>
      <c r="B5" s="82">
        <v>6388</v>
      </c>
      <c r="C5" s="82">
        <v>6327</v>
      </c>
      <c r="D5" s="82">
        <v>6138</v>
      </c>
      <c r="E5" s="82">
        <v>6000</v>
      </c>
      <c r="F5" s="82">
        <v>6019</v>
      </c>
      <c r="G5" s="82">
        <v>5988</v>
      </c>
      <c r="H5" s="82">
        <v>5722</v>
      </c>
      <c r="I5" s="82">
        <v>5128</v>
      </c>
      <c r="J5" s="82">
        <v>4223</v>
      </c>
      <c r="K5" s="82">
        <v>3618</v>
      </c>
      <c r="L5" s="82">
        <v>3210</v>
      </c>
      <c r="M5" s="82">
        <v>2845</v>
      </c>
      <c r="N5" s="82">
        <v>2566</v>
      </c>
      <c r="O5" s="82">
        <v>2297</v>
      </c>
      <c r="P5" s="82">
        <v>2098</v>
      </c>
      <c r="Q5" s="82">
        <v>1893</v>
      </c>
      <c r="R5" s="82">
        <v>1786</v>
      </c>
      <c r="S5" s="82">
        <v>1750</v>
      </c>
      <c r="T5" s="82">
        <v>1806</v>
      </c>
      <c r="U5" s="82">
        <v>1890</v>
      </c>
      <c r="V5" s="82">
        <v>1970</v>
      </c>
      <c r="W5" s="82">
        <v>2009</v>
      </c>
      <c r="DA5" s="89" t="s">
        <v>335</v>
      </c>
    </row>
    <row r="6" spans="1:105" ht="12" customHeight="1" x14ac:dyDescent="0.25">
      <c r="A6" s="28" t="s">
        <v>74</v>
      </c>
      <c r="B6" s="82">
        <v>0</v>
      </c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336</v>
      </c>
    </row>
    <row r="7" spans="1:105" ht="12" customHeight="1" x14ac:dyDescent="0.25">
      <c r="A7" s="28" t="s">
        <v>205</v>
      </c>
      <c r="B7" s="82">
        <v>380797</v>
      </c>
      <c r="C7" s="82">
        <v>381431</v>
      </c>
      <c r="D7" s="82">
        <v>375745</v>
      </c>
      <c r="E7" s="82">
        <v>369445</v>
      </c>
      <c r="F7" s="82">
        <v>345116</v>
      </c>
      <c r="G7" s="82">
        <v>323809</v>
      </c>
      <c r="H7" s="82">
        <v>300319</v>
      </c>
      <c r="I7" s="82">
        <v>282602</v>
      </c>
      <c r="J7" s="82">
        <v>259232</v>
      </c>
      <c r="K7" s="82">
        <v>245904</v>
      </c>
      <c r="L7" s="82">
        <v>241900</v>
      </c>
      <c r="M7" s="82">
        <v>237072</v>
      </c>
      <c r="N7" s="82">
        <v>232809</v>
      </c>
      <c r="O7" s="82">
        <v>226970</v>
      </c>
      <c r="P7" s="82">
        <v>222337</v>
      </c>
      <c r="Q7" s="82">
        <v>214873</v>
      </c>
      <c r="R7" s="82">
        <v>203625</v>
      </c>
      <c r="S7" s="82">
        <v>193083</v>
      </c>
      <c r="T7" s="82">
        <v>186379</v>
      </c>
      <c r="U7" s="82">
        <v>179663</v>
      </c>
      <c r="V7" s="82">
        <v>178120</v>
      </c>
      <c r="W7" s="82">
        <v>162286</v>
      </c>
      <c r="DA7" s="89" t="s">
        <v>337</v>
      </c>
    </row>
    <row r="8" spans="1:105" ht="12" customHeight="1" x14ac:dyDescent="0.25">
      <c r="A8" s="28" t="s">
        <v>192</v>
      </c>
      <c r="B8" s="82">
        <v>10287</v>
      </c>
      <c r="C8" s="82">
        <v>10931</v>
      </c>
      <c r="D8" s="82">
        <v>11653</v>
      </c>
      <c r="E8" s="82">
        <v>12151</v>
      </c>
      <c r="F8" s="82">
        <v>13119</v>
      </c>
      <c r="G8" s="82">
        <v>14258</v>
      </c>
      <c r="H8" s="82">
        <v>15900</v>
      </c>
      <c r="I8" s="82">
        <v>17216</v>
      </c>
      <c r="J8" s="82">
        <v>18055</v>
      </c>
      <c r="K8" s="82">
        <v>18056</v>
      </c>
      <c r="L8" s="82">
        <v>17378</v>
      </c>
      <c r="M8" s="82">
        <v>15643</v>
      </c>
      <c r="N8" s="82">
        <v>14558</v>
      </c>
      <c r="O8" s="82">
        <v>13590</v>
      </c>
      <c r="P8" s="82">
        <v>13021</v>
      </c>
      <c r="Q8" s="82">
        <v>12346</v>
      </c>
      <c r="R8" s="82">
        <v>11875</v>
      </c>
      <c r="S8" s="82">
        <v>11834</v>
      </c>
      <c r="T8" s="82">
        <v>12002</v>
      </c>
      <c r="U8" s="82">
        <v>12624</v>
      </c>
      <c r="V8" s="82">
        <v>13062</v>
      </c>
      <c r="W8" s="82">
        <v>13325</v>
      </c>
      <c r="DA8" s="89" t="s">
        <v>338</v>
      </c>
    </row>
    <row r="9" spans="1:105" ht="12" customHeight="1" x14ac:dyDescent="0.25">
      <c r="A9" s="28" t="s">
        <v>207</v>
      </c>
      <c r="B9" s="82">
        <v>403771</v>
      </c>
      <c r="C9" s="82">
        <v>414256</v>
      </c>
      <c r="D9" s="82">
        <v>428012</v>
      </c>
      <c r="E9" s="82">
        <v>440670</v>
      </c>
      <c r="F9" s="82">
        <v>462650</v>
      </c>
      <c r="G9" s="82">
        <v>481358</v>
      </c>
      <c r="H9" s="82">
        <v>504288</v>
      </c>
      <c r="I9" s="82">
        <v>527457</v>
      </c>
      <c r="J9" s="82">
        <v>557931</v>
      </c>
      <c r="K9" s="82">
        <v>577490</v>
      </c>
      <c r="L9" s="82">
        <v>590885</v>
      </c>
      <c r="M9" s="82">
        <v>600609</v>
      </c>
      <c r="N9" s="82">
        <v>611165</v>
      </c>
      <c r="O9" s="82">
        <v>620265</v>
      </c>
      <c r="P9" s="82">
        <v>626603</v>
      </c>
      <c r="Q9" s="82">
        <v>625260</v>
      </c>
      <c r="R9" s="82">
        <v>622994</v>
      </c>
      <c r="S9" s="82">
        <v>623478</v>
      </c>
      <c r="T9" s="82">
        <v>627776</v>
      </c>
      <c r="U9" s="82">
        <v>634073</v>
      </c>
      <c r="V9" s="82">
        <v>639222</v>
      </c>
      <c r="W9" s="82">
        <v>640387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830312</v>
      </c>
      <c r="C11" s="82">
        <v>854771</v>
      </c>
      <c r="D11" s="82">
        <v>870673</v>
      </c>
      <c r="E11" s="82">
        <v>886015</v>
      </c>
      <c r="F11" s="82">
        <v>906893</v>
      </c>
      <c r="G11" s="82">
        <v>896352</v>
      </c>
      <c r="H11" s="82">
        <v>898625</v>
      </c>
      <c r="I11" s="82">
        <v>905015</v>
      </c>
      <c r="J11" s="82">
        <v>918718</v>
      </c>
      <c r="K11" s="82">
        <v>921123</v>
      </c>
      <c r="L11" s="82">
        <v>921736</v>
      </c>
      <c r="M11" s="82">
        <v>918736</v>
      </c>
      <c r="N11" s="82">
        <v>922299</v>
      </c>
      <c r="O11" s="82">
        <v>927294</v>
      </c>
      <c r="P11" s="82">
        <v>925846</v>
      </c>
      <c r="Q11" s="82">
        <v>938898</v>
      </c>
      <c r="R11" s="82">
        <v>923571</v>
      </c>
      <c r="S11" s="82">
        <v>924550</v>
      </c>
      <c r="T11" s="82">
        <v>915377</v>
      </c>
      <c r="U11" s="82">
        <v>931683</v>
      </c>
      <c r="V11" s="82">
        <v>917489</v>
      </c>
      <c r="W11" s="82">
        <v>951075</v>
      </c>
      <c r="DA11" s="89" t="s">
        <v>341</v>
      </c>
    </row>
    <row r="12" spans="1:105" ht="12" customHeight="1" x14ac:dyDescent="0.25">
      <c r="A12" s="28" t="s">
        <v>95</v>
      </c>
      <c r="B12" s="82">
        <v>198332</v>
      </c>
      <c r="C12" s="82">
        <v>213046</v>
      </c>
      <c r="D12" s="82">
        <v>239912</v>
      </c>
      <c r="E12" s="82">
        <v>267901</v>
      </c>
      <c r="F12" s="82">
        <v>296104</v>
      </c>
      <c r="G12" s="82">
        <v>322749</v>
      </c>
      <c r="H12" s="82">
        <v>343835</v>
      </c>
      <c r="I12" s="82">
        <v>361305</v>
      </c>
      <c r="J12" s="82">
        <v>376542</v>
      </c>
      <c r="K12" s="82">
        <v>391106</v>
      </c>
      <c r="L12" s="82">
        <v>406755</v>
      </c>
      <c r="M12" s="82">
        <v>424770</v>
      </c>
      <c r="N12" s="82">
        <v>447952</v>
      </c>
      <c r="O12" s="82">
        <v>473471</v>
      </c>
      <c r="P12" s="82">
        <v>499818</v>
      </c>
      <c r="Q12" s="82">
        <v>526122</v>
      </c>
      <c r="R12" s="82">
        <v>546423</v>
      </c>
      <c r="S12" s="82">
        <v>564355</v>
      </c>
      <c r="T12" s="82">
        <v>576405</v>
      </c>
      <c r="U12" s="82">
        <v>593222</v>
      </c>
      <c r="V12" s="82">
        <v>606089</v>
      </c>
      <c r="W12" s="82">
        <v>627278</v>
      </c>
      <c r="DA12" s="89" t="s">
        <v>342</v>
      </c>
    </row>
    <row r="13" spans="1:105" ht="12" customHeight="1" x14ac:dyDescent="0.25">
      <c r="A13" s="73" t="s">
        <v>94</v>
      </c>
      <c r="B13" s="83">
        <v>445685</v>
      </c>
      <c r="C13" s="83">
        <v>435704</v>
      </c>
      <c r="D13" s="83">
        <v>428366</v>
      </c>
      <c r="E13" s="83">
        <v>422704</v>
      </c>
      <c r="F13" s="83">
        <v>421828</v>
      </c>
      <c r="G13" s="83">
        <v>420934</v>
      </c>
      <c r="H13" s="83">
        <v>416219</v>
      </c>
      <c r="I13" s="83">
        <v>408144</v>
      </c>
      <c r="J13" s="83">
        <v>401416</v>
      </c>
      <c r="K13" s="83">
        <v>400971</v>
      </c>
      <c r="L13" s="83">
        <v>400871</v>
      </c>
      <c r="M13" s="83">
        <v>402104</v>
      </c>
      <c r="N13" s="83">
        <v>394449</v>
      </c>
      <c r="O13" s="83">
        <v>384563</v>
      </c>
      <c r="P13" s="83">
        <v>377239</v>
      </c>
      <c r="Q13" s="83">
        <v>380042</v>
      </c>
      <c r="R13" s="83">
        <v>396834</v>
      </c>
      <c r="S13" s="83">
        <v>418909</v>
      </c>
      <c r="T13" s="83">
        <v>445115</v>
      </c>
      <c r="U13" s="83">
        <v>464985</v>
      </c>
      <c r="V13" s="83">
        <v>483355</v>
      </c>
      <c r="W13" s="83">
        <v>493349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1631555</v>
      </c>
      <c r="C14" s="85">
        <f t="shared" si="4"/>
        <v>1667716</v>
      </c>
      <c r="D14" s="85">
        <f t="shared" si="4"/>
        <v>1692221</v>
      </c>
      <c r="E14" s="85">
        <f t="shared" si="4"/>
        <v>1714281</v>
      </c>
      <c r="F14" s="85">
        <f t="shared" si="4"/>
        <v>1733797</v>
      </c>
      <c r="G14" s="85">
        <f t="shared" si="4"/>
        <v>1721765</v>
      </c>
      <c r="H14" s="85">
        <f t="shared" si="4"/>
        <v>1724854</v>
      </c>
      <c r="I14" s="85">
        <f t="shared" si="4"/>
        <v>1737418</v>
      </c>
      <c r="J14" s="85">
        <f t="shared" si="4"/>
        <v>1758159</v>
      </c>
      <c r="K14" s="85">
        <f t="shared" si="4"/>
        <v>1766191</v>
      </c>
      <c r="L14" s="85">
        <f t="shared" si="4"/>
        <v>1775109</v>
      </c>
      <c r="M14" s="85">
        <f t="shared" si="4"/>
        <v>1774905</v>
      </c>
      <c r="N14" s="85">
        <f t="shared" si="4"/>
        <v>1783397</v>
      </c>
      <c r="O14" s="85">
        <f t="shared" si="4"/>
        <v>1790416</v>
      </c>
      <c r="P14" s="85">
        <f t="shared" si="4"/>
        <v>1789905</v>
      </c>
      <c r="Q14" s="85">
        <f t="shared" si="4"/>
        <v>1793270</v>
      </c>
      <c r="R14" s="85">
        <f t="shared" ref="R14:V14" si="5">SUM(R5:R11)</f>
        <v>1763851</v>
      </c>
      <c r="S14" s="85">
        <f t="shared" si="5"/>
        <v>1754695</v>
      </c>
      <c r="T14" s="85">
        <f t="shared" si="5"/>
        <v>1743340</v>
      </c>
      <c r="U14" s="85">
        <f t="shared" si="5"/>
        <v>1759933</v>
      </c>
      <c r="V14" s="85">
        <f t="shared" si="5"/>
        <v>1749863</v>
      </c>
      <c r="W14" s="85">
        <f t="shared" ref="W14" si="6">SUM(W5:W11)</f>
        <v>1769082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141105</v>
      </c>
      <c r="C15" s="71">
        <f t="shared" si="7"/>
        <v>150164</v>
      </c>
      <c r="D15" s="71">
        <f t="shared" si="7"/>
        <v>160284</v>
      </c>
      <c r="E15" s="71">
        <f t="shared" si="7"/>
        <v>166911</v>
      </c>
      <c r="F15" s="71">
        <f t="shared" si="7"/>
        <v>176132</v>
      </c>
      <c r="G15" s="71">
        <f t="shared" si="7"/>
        <v>186529</v>
      </c>
      <c r="H15" s="71">
        <f t="shared" si="7"/>
        <v>194962</v>
      </c>
      <c r="I15" s="71">
        <f t="shared" si="7"/>
        <v>200990</v>
      </c>
      <c r="J15" s="71">
        <f t="shared" si="7"/>
        <v>213414</v>
      </c>
      <c r="K15" s="71">
        <f t="shared" si="7"/>
        <v>219218</v>
      </c>
      <c r="L15" s="71">
        <f t="shared" si="7"/>
        <v>227084</v>
      </c>
      <c r="M15" s="71">
        <f t="shared" si="7"/>
        <v>231855</v>
      </c>
      <c r="N15" s="71">
        <f t="shared" si="7"/>
        <v>242033</v>
      </c>
      <c r="O15" s="71">
        <f t="shared" si="7"/>
        <v>254217</v>
      </c>
      <c r="P15" s="71">
        <f t="shared" si="7"/>
        <v>262312</v>
      </c>
      <c r="Q15" s="71">
        <f t="shared" si="7"/>
        <v>276771</v>
      </c>
      <c r="R15" s="71">
        <f t="shared" si="7"/>
        <v>283167</v>
      </c>
      <c r="S15" s="71">
        <f t="shared" si="7"/>
        <v>288623</v>
      </c>
      <c r="T15" s="71">
        <f t="shared" si="7"/>
        <v>299202</v>
      </c>
      <c r="U15" s="71">
        <f t="shared" si="7"/>
        <v>316162</v>
      </c>
      <c r="V15" s="71">
        <f t="shared" si="7"/>
        <v>338461</v>
      </c>
      <c r="W15" s="71">
        <f t="shared" si="7"/>
        <v>373577</v>
      </c>
      <c r="DA15" s="88" t="s">
        <v>344</v>
      </c>
    </row>
    <row r="16" spans="1:105" ht="12" customHeight="1" x14ac:dyDescent="0.25">
      <c r="A16" s="28" t="s">
        <v>91</v>
      </c>
      <c r="B16" s="82">
        <v>141105</v>
      </c>
      <c r="C16" s="82">
        <v>150164</v>
      </c>
      <c r="D16" s="82">
        <v>160284</v>
      </c>
      <c r="E16" s="82">
        <v>166911</v>
      </c>
      <c r="F16" s="82">
        <v>176132</v>
      </c>
      <c r="G16" s="82">
        <v>186529</v>
      </c>
      <c r="H16" s="82">
        <v>194962</v>
      </c>
      <c r="I16" s="82">
        <v>200990</v>
      </c>
      <c r="J16" s="82">
        <v>213414</v>
      </c>
      <c r="K16" s="82">
        <v>219218</v>
      </c>
      <c r="L16" s="82">
        <v>227084</v>
      </c>
      <c r="M16" s="82">
        <v>231855</v>
      </c>
      <c r="N16" s="82">
        <v>242033</v>
      </c>
      <c r="O16" s="82">
        <v>254217</v>
      </c>
      <c r="P16" s="82">
        <v>262312</v>
      </c>
      <c r="Q16" s="82">
        <v>276771</v>
      </c>
      <c r="R16" s="82">
        <v>283167</v>
      </c>
      <c r="S16" s="82">
        <v>288623</v>
      </c>
      <c r="T16" s="82">
        <v>299202</v>
      </c>
      <c r="U16" s="82">
        <v>316162</v>
      </c>
      <c r="V16" s="82">
        <v>338461</v>
      </c>
      <c r="W16" s="82">
        <v>373577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2275572</v>
      </c>
      <c r="C17" s="71">
        <f t="shared" si="8"/>
        <v>2316466</v>
      </c>
      <c r="D17" s="71">
        <f t="shared" si="8"/>
        <v>2360499</v>
      </c>
      <c r="E17" s="71">
        <f t="shared" si="8"/>
        <v>2404886</v>
      </c>
      <c r="F17" s="71">
        <f t="shared" si="8"/>
        <v>2451729</v>
      </c>
      <c r="G17" s="71">
        <f t="shared" si="8"/>
        <v>2465448</v>
      </c>
      <c r="H17" s="71">
        <f t="shared" si="8"/>
        <v>2484908</v>
      </c>
      <c r="I17" s="71">
        <f t="shared" si="8"/>
        <v>2506867</v>
      </c>
      <c r="J17" s="71">
        <f t="shared" si="8"/>
        <v>2536117</v>
      </c>
      <c r="K17" s="71">
        <f t="shared" si="8"/>
        <v>2558268</v>
      </c>
      <c r="L17" s="71">
        <f t="shared" si="8"/>
        <v>2582735</v>
      </c>
      <c r="M17" s="71">
        <f t="shared" si="8"/>
        <v>2601779</v>
      </c>
      <c r="N17" s="71">
        <f t="shared" si="8"/>
        <v>2625798</v>
      </c>
      <c r="O17" s="71">
        <f t="shared" si="8"/>
        <v>2648450</v>
      </c>
      <c r="P17" s="71">
        <f t="shared" si="8"/>
        <v>2666962</v>
      </c>
      <c r="Q17" s="71">
        <f t="shared" si="8"/>
        <v>2699434</v>
      </c>
      <c r="R17" s="71">
        <f t="shared" ref="R17:V17" si="9">SUM(R18:R25)</f>
        <v>2707108</v>
      </c>
      <c r="S17" s="71">
        <f t="shared" si="9"/>
        <v>2737959</v>
      </c>
      <c r="T17" s="71">
        <f t="shared" si="9"/>
        <v>2764860</v>
      </c>
      <c r="U17" s="71">
        <f t="shared" si="9"/>
        <v>2818140</v>
      </c>
      <c r="V17" s="71">
        <f t="shared" si="9"/>
        <v>2839307</v>
      </c>
      <c r="W17" s="71">
        <f t="shared" ref="W17" si="10">SUM(W18:W25)</f>
        <v>2889709</v>
      </c>
      <c r="DA17" s="88" t="s">
        <v>346</v>
      </c>
    </row>
    <row r="18" spans="1:105" ht="12" customHeight="1" x14ac:dyDescent="0.25">
      <c r="A18" s="28" t="s">
        <v>51</v>
      </c>
      <c r="B18" s="82">
        <v>2261</v>
      </c>
      <c r="C18" s="82">
        <v>2403</v>
      </c>
      <c r="D18" s="82">
        <v>2595</v>
      </c>
      <c r="E18" s="82">
        <v>2824</v>
      </c>
      <c r="F18" s="82">
        <v>3154</v>
      </c>
      <c r="G18" s="82">
        <v>3280</v>
      </c>
      <c r="H18" s="82">
        <v>3306</v>
      </c>
      <c r="I18" s="82">
        <v>3306</v>
      </c>
      <c r="J18" s="82">
        <v>3291</v>
      </c>
      <c r="K18" s="82">
        <v>3121</v>
      </c>
      <c r="L18" s="82">
        <v>3002</v>
      </c>
      <c r="M18" s="82">
        <v>2750</v>
      </c>
      <c r="N18" s="82">
        <v>2510</v>
      </c>
      <c r="O18" s="82">
        <v>2248</v>
      </c>
      <c r="P18" s="82">
        <v>2053</v>
      </c>
      <c r="Q18" s="82">
        <v>1852</v>
      </c>
      <c r="R18" s="82">
        <v>1747</v>
      </c>
      <c r="S18" s="82">
        <v>1713</v>
      </c>
      <c r="T18" s="82">
        <v>1769</v>
      </c>
      <c r="U18" s="82">
        <v>1855</v>
      </c>
      <c r="V18" s="82">
        <v>1938</v>
      </c>
      <c r="W18" s="82">
        <v>1980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367911</v>
      </c>
      <c r="C20" s="82">
        <v>368239</v>
      </c>
      <c r="D20" s="82">
        <v>362876</v>
      </c>
      <c r="E20" s="82">
        <v>356938</v>
      </c>
      <c r="F20" s="82">
        <v>333516</v>
      </c>
      <c r="G20" s="82">
        <v>312996</v>
      </c>
      <c r="H20" s="82">
        <v>290312</v>
      </c>
      <c r="I20" s="82">
        <v>273212</v>
      </c>
      <c r="J20" s="82">
        <v>250639</v>
      </c>
      <c r="K20" s="82">
        <v>237787</v>
      </c>
      <c r="L20" s="82">
        <v>233970</v>
      </c>
      <c r="M20" s="82">
        <v>229319</v>
      </c>
      <c r="N20" s="82">
        <v>225221</v>
      </c>
      <c r="O20" s="82">
        <v>219604</v>
      </c>
      <c r="P20" s="82">
        <v>215170</v>
      </c>
      <c r="Q20" s="82">
        <v>207970</v>
      </c>
      <c r="R20" s="82">
        <v>197061</v>
      </c>
      <c r="S20" s="82">
        <v>186807</v>
      </c>
      <c r="T20" s="82">
        <v>180305</v>
      </c>
      <c r="U20" s="82">
        <v>173832</v>
      </c>
      <c r="V20" s="82">
        <v>172503</v>
      </c>
      <c r="W20" s="82">
        <v>157219</v>
      </c>
      <c r="DA20" s="89" t="s">
        <v>349</v>
      </c>
    </row>
    <row r="21" spans="1:105" ht="12" customHeight="1" x14ac:dyDescent="0.25">
      <c r="A21" s="28" t="s">
        <v>192</v>
      </c>
      <c r="B21" s="82">
        <v>9930</v>
      </c>
      <c r="C21" s="82">
        <v>10553</v>
      </c>
      <c r="D21" s="82">
        <v>11254</v>
      </c>
      <c r="E21" s="82">
        <v>11739</v>
      </c>
      <c r="F21" s="82">
        <v>12679</v>
      </c>
      <c r="G21" s="82">
        <v>13783</v>
      </c>
      <c r="H21" s="82">
        <v>15371</v>
      </c>
      <c r="I21" s="82">
        <v>16644</v>
      </c>
      <c r="J21" s="82">
        <v>17457</v>
      </c>
      <c r="K21" s="82">
        <v>17460</v>
      </c>
      <c r="L21" s="82">
        <v>16807</v>
      </c>
      <c r="M21" s="82">
        <v>15130</v>
      </c>
      <c r="N21" s="82">
        <v>14078</v>
      </c>
      <c r="O21" s="82">
        <v>13146</v>
      </c>
      <c r="P21" s="82">
        <v>12594</v>
      </c>
      <c r="Q21" s="82">
        <v>11943</v>
      </c>
      <c r="R21" s="82">
        <v>11483</v>
      </c>
      <c r="S21" s="82">
        <v>11442</v>
      </c>
      <c r="T21" s="82">
        <v>11607</v>
      </c>
      <c r="U21" s="82">
        <v>12212</v>
      </c>
      <c r="V21" s="82">
        <v>12648</v>
      </c>
      <c r="W21" s="82">
        <v>12902</v>
      </c>
      <c r="DA21" s="89" t="s">
        <v>350</v>
      </c>
    </row>
    <row r="22" spans="1:105" ht="12" customHeight="1" x14ac:dyDescent="0.25">
      <c r="A22" s="28" t="s">
        <v>207</v>
      </c>
      <c r="B22" s="82">
        <v>98030</v>
      </c>
      <c r="C22" s="82">
        <v>104193</v>
      </c>
      <c r="D22" s="82">
        <v>113533</v>
      </c>
      <c r="E22" s="82">
        <v>123111</v>
      </c>
      <c r="F22" s="82">
        <v>136077</v>
      </c>
      <c r="G22" s="82">
        <v>148996</v>
      </c>
      <c r="H22" s="82">
        <v>164330</v>
      </c>
      <c r="I22" s="82">
        <v>181016</v>
      </c>
      <c r="J22" s="82">
        <v>201449</v>
      </c>
      <c r="K22" s="82">
        <v>217271</v>
      </c>
      <c r="L22" s="82">
        <v>228625</v>
      </c>
      <c r="M22" s="82">
        <v>232776</v>
      </c>
      <c r="N22" s="82">
        <v>236201</v>
      </c>
      <c r="O22" s="82">
        <v>238484</v>
      </c>
      <c r="P22" s="82">
        <v>241028</v>
      </c>
      <c r="Q22" s="82">
        <v>241490</v>
      </c>
      <c r="R22" s="82">
        <v>242968</v>
      </c>
      <c r="S22" s="82">
        <v>245134</v>
      </c>
      <c r="T22" s="82">
        <v>249605</v>
      </c>
      <c r="U22" s="82">
        <v>253441</v>
      </c>
      <c r="V22" s="82">
        <v>256519</v>
      </c>
      <c r="W22" s="82">
        <v>259884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813805</v>
      </c>
      <c r="C24" s="82">
        <v>815396</v>
      </c>
      <c r="D24" s="82">
        <v>830499</v>
      </c>
      <c r="E24" s="82">
        <v>842354</v>
      </c>
      <c r="F24" s="82">
        <v>852491</v>
      </c>
      <c r="G24" s="82">
        <v>853469</v>
      </c>
      <c r="H24" s="82">
        <v>858367</v>
      </c>
      <c r="I24" s="82">
        <v>864435</v>
      </c>
      <c r="J24" s="82">
        <v>873195</v>
      </c>
      <c r="K24" s="82">
        <v>877775</v>
      </c>
      <c r="L24" s="82">
        <v>880058</v>
      </c>
      <c r="M24" s="82">
        <v>886148</v>
      </c>
      <c r="N24" s="82">
        <v>895190</v>
      </c>
      <c r="O24" s="82">
        <v>906550</v>
      </c>
      <c r="P24" s="82">
        <v>910952</v>
      </c>
      <c r="Q24" s="82">
        <v>915907</v>
      </c>
      <c r="R24" s="82">
        <v>913091</v>
      </c>
      <c r="S24" s="82">
        <v>910860</v>
      </c>
      <c r="T24" s="82">
        <v>905406</v>
      </c>
      <c r="U24" s="82">
        <v>907736</v>
      </c>
      <c r="V24" s="82">
        <v>909163</v>
      </c>
      <c r="W24" s="82">
        <v>918883</v>
      </c>
      <c r="DA24" s="89" t="s">
        <v>353</v>
      </c>
    </row>
    <row r="25" spans="1:105" ht="12" customHeight="1" x14ac:dyDescent="0.25">
      <c r="A25" s="73" t="s">
        <v>53</v>
      </c>
      <c r="B25" s="83">
        <v>983635</v>
      </c>
      <c r="C25" s="83">
        <v>1015682</v>
      </c>
      <c r="D25" s="83">
        <v>1039742</v>
      </c>
      <c r="E25" s="83">
        <v>1067920</v>
      </c>
      <c r="F25" s="83">
        <v>1113812</v>
      </c>
      <c r="G25" s="83">
        <v>1132924</v>
      </c>
      <c r="H25" s="83">
        <v>1153222</v>
      </c>
      <c r="I25" s="83">
        <v>1168254</v>
      </c>
      <c r="J25" s="83">
        <v>1190086</v>
      </c>
      <c r="K25" s="83">
        <v>1204854</v>
      </c>
      <c r="L25" s="83">
        <v>1220273</v>
      </c>
      <c r="M25" s="83">
        <v>1235656</v>
      </c>
      <c r="N25" s="83">
        <v>1252598</v>
      </c>
      <c r="O25" s="83">
        <v>1268418</v>
      </c>
      <c r="P25" s="83">
        <v>1285165</v>
      </c>
      <c r="Q25" s="83">
        <v>1320272</v>
      </c>
      <c r="R25" s="83">
        <v>1340758</v>
      </c>
      <c r="S25" s="83">
        <v>1382003</v>
      </c>
      <c r="T25" s="83">
        <v>1416168</v>
      </c>
      <c r="U25" s="83">
        <v>1469064</v>
      </c>
      <c r="V25" s="83">
        <v>1486536</v>
      </c>
      <c r="W25" s="83">
        <v>1538841</v>
      </c>
      <c r="DA25" s="90" t="s">
        <v>354</v>
      </c>
    </row>
    <row r="26" spans="1:105" ht="12" customHeight="1" x14ac:dyDescent="0.25">
      <c r="A26" s="84" t="s">
        <v>52</v>
      </c>
      <c r="B26" s="85">
        <v>15463</v>
      </c>
      <c r="C26" s="85">
        <v>16133</v>
      </c>
      <c r="D26" s="85">
        <v>16229</v>
      </c>
      <c r="E26" s="85">
        <v>16200</v>
      </c>
      <c r="F26" s="85">
        <v>17267</v>
      </c>
      <c r="G26" s="85">
        <v>18833</v>
      </c>
      <c r="H26" s="85">
        <v>24399</v>
      </c>
      <c r="I26" s="85">
        <v>26531</v>
      </c>
      <c r="J26" s="85">
        <v>31775</v>
      </c>
      <c r="K26" s="85">
        <v>33839</v>
      </c>
      <c r="L26" s="85">
        <v>37129</v>
      </c>
      <c r="M26" s="85">
        <v>39529</v>
      </c>
      <c r="N26" s="85">
        <v>43004</v>
      </c>
      <c r="O26" s="85">
        <v>47455</v>
      </c>
      <c r="P26" s="85">
        <v>53205</v>
      </c>
      <c r="Q26" s="85">
        <v>58178</v>
      </c>
      <c r="R26" s="85">
        <v>65612</v>
      </c>
      <c r="S26" s="85">
        <v>73552</v>
      </c>
      <c r="T26" s="85">
        <v>84004</v>
      </c>
      <c r="U26" s="85">
        <v>94358</v>
      </c>
      <c r="V26" s="85">
        <v>103636</v>
      </c>
      <c r="W26" s="85">
        <v>106856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2275572</v>
      </c>
      <c r="C27" s="71">
        <f t="shared" si="11"/>
        <v>2316466</v>
      </c>
      <c r="D27" s="71">
        <f t="shared" si="11"/>
        <v>2360499</v>
      </c>
      <c r="E27" s="71">
        <f t="shared" si="11"/>
        <v>2404886</v>
      </c>
      <c r="F27" s="71">
        <f t="shared" si="11"/>
        <v>2451729</v>
      </c>
      <c r="G27" s="71">
        <f t="shared" si="11"/>
        <v>2465448</v>
      </c>
      <c r="H27" s="71">
        <f t="shared" si="11"/>
        <v>2484908</v>
      </c>
      <c r="I27" s="71">
        <f t="shared" si="11"/>
        <v>2506867</v>
      </c>
      <c r="J27" s="71">
        <f t="shared" si="11"/>
        <v>2536117</v>
      </c>
      <c r="K27" s="71">
        <f t="shared" si="11"/>
        <v>2558268</v>
      </c>
      <c r="L27" s="71">
        <f t="shared" si="11"/>
        <v>2582735</v>
      </c>
      <c r="M27" s="71">
        <f t="shared" si="11"/>
        <v>2601779</v>
      </c>
      <c r="N27" s="71">
        <f t="shared" si="11"/>
        <v>2625798</v>
      </c>
      <c r="O27" s="71">
        <f t="shared" si="11"/>
        <v>2648450</v>
      </c>
      <c r="P27" s="71">
        <f t="shared" si="11"/>
        <v>2666962</v>
      </c>
      <c r="Q27" s="71">
        <f t="shared" si="11"/>
        <v>2699434</v>
      </c>
      <c r="R27" s="71">
        <f t="shared" ref="R27:V27" si="12">SUM(R28:R32)</f>
        <v>2707108</v>
      </c>
      <c r="S27" s="71">
        <f t="shared" si="12"/>
        <v>2737959</v>
      </c>
      <c r="T27" s="71">
        <f t="shared" si="12"/>
        <v>2764860</v>
      </c>
      <c r="U27" s="71">
        <f t="shared" si="12"/>
        <v>2818140</v>
      </c>
      <c r="V27" s="71">
        <f t="shared" si="12"/>
        <v>2839307</v>
      </c>
      <c r="W27" s="71">
        <f t="shared" ref="W27" si="13">SUM(W28:W32)</f>
        <v>2889709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225283</v>
      </c>
      <c r="C29" s="82">
        <v>243068</v>
      </c>
      <c r="D29" s="82">
        <v>258138</v>
      </c>
      <c r="E29" s="82">
        <v>272204</v>
      </c>
      <c r="F29" s="82">
        <v>265261</v>
      </c>
      <c r="G29" s="82">
        <v>256759</v>
      </c>
      <c r="H29" s="82">
        <v>243927</v>
      </c>
      <c r="I29" s="82">
        <v>243170</v>
      </c>
      <c r="J29" s="82">
        <v>259068</v>
      </c>
      <c r="K29" s="82">
        <v>257861</v>
      </c>
      <c r="L29" s="82">
        <v>234232</v>
      </c>
      <c r="M29" s="82">
        <v>193152</v>
      </c>
      <c r="N29" s="82">
        <v>172773</v>
      </c>
      <c r="O29" s="82">
        <v>169188</v>
      </c>
      <c r="P29" s="82">
        <v>176973</v>
      </c>
      <c r="Q29" s="82">
        <v>179558</v>
      </c>
      <c r="R29" s="82">
        <v>180695</v>
      </c>
      <c r="S29" s="82">
        <v>175676</v>
      </c>
      <c r="T29" s="82">
        <v>168869</v>
      </c>
      <c r="U29" s="82">
        <v>166119</v>
      </c>
      <c r="V29" s="82">
        <v>161354</v>
      </c>
      <c r="W29" s="82">
        <v>159797</v>
      </c>
      <c r="DA29" s="89" t="s">
        <v>358</v>
      </c>
    </row>
    <row r="30" spans="1:105" ht="12" customHeight="1" x14ac:dyDescent="0.25">
      <c r="A30" s="28" t="s">
        <v>192</v>
      </c>
      <c r="B30" s="82">
        <v>9487</v>
      </c>
      <c r="C30" s="82">
        <v>10082</v>
      </c>
      <c r="D30" s="82">
        <v>10760</v>
      </c>
      <c r="E30" s="82">
        <v>11230</v>
      </c>
      <c r="F30" s="82">
        <v>12107</v>
      </c>
      <c r="G30" s="82">
        <v>13144</v>
      </c>
      <c r="H30" s="82">
        <v>14643</v>
      </c>
      <c r="I30" s="82">
        <v>15855</v>
      </c>
      <c r="J30" s="82">
        <v>16655</v>
      </c>
      <c r="K30" s="82">
        <v>16657</v>
      </c>
      <c r="L30" s="82">
        <v>16026</v>
      </c>
      <c r="M30" s="82">
        <v>14279</v>
      </c>
      <c r="N30" s="82">
        <v>13196</v>
      </c>
      <c r="O30" s="82">
        <v>12216</v>
      </c>
      <c r="P30" s="82">
        <v>11682</v>
      </c>
      <c r="Q30" s="82">
        <v>11056</v>
      </c>
      <c r="R30" s="82">
        <v>10652</v>
      </c>
      <c r="S30" s="82">
        <v>10645</v>
      </c>
      <c r="T30" s="82">
        <v>10832</v>
      </c>
      <c r="U30" s="82">
        <v>11486</v>
      </c>
      <c r="V30" s="82">
        <v>11950</v>
      </c>
      <c r="W30" s="82">
        <v>12223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2040802</v>
      </c>
      <c r="C32" s="86">
        <v>2063316</v>
      </c>
      <c r="D32" s="86">
        <v>2091601</v>
      </c>
      <c r="E32" s="86">
        <v>2121452</v>
      </c>
      <c r="F32" s="86">
        <v>2174361</v>
      </c>
      <c r="G32" s="86">
        <v>2195545</v>
      </c>
      <c r="H32" s="86">
        <v>2226338</v>
      </c>
      <c r="I32" s="86">
        <v>2247842</v>
      </c>
      <c r="J32" s="86">
        <v>2260394</v>
      </c>
      <c r="K32" s="86">
        <v>2283750</v>
      </c>
      <c r="L32" s="86">
        <v>2332477</v>
      </c>
      <c r="M32" s="86">
        <v>2394348</v>
      </c>
      <c r="N32" s="86">
        <v>2439829</v>
      </c>
      <c r="O32" s="86">
        <v>2467046</v>
      </c>
      <c r="P32" s="86">
        <v>2478307</v>
      </c>
      <c r="Q32" s="86">
        <v>2508820</v>
      </c>
      <c r="R32" s="86">
        <v>2515761</v>
      </c>
      <c r="S32" s="86">
        <v>2551638</v>
      </c>
      <c r="T32" s="86">
        <v>2585159</v>
      </c>
      <c r="U32" s="86">
        <v>2640535</v>
      </c>
      <c r="V32" s="86">
        <v>2666003</v>
      </c>
      <c r="W32" s="86">
        <v>2717689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4200.9654018065712</v>
      </c>
      <c r="C3" s="65">
        <f t="shared" si="0"/>
        <v>4715.2211634778032</v>
      </c>
      <c r="D3" s="65">
        <f t="shared" si="0"/>
        <v>4718.6114611434559</v>
      </c>
      <c r="E3" s="65">
        <f t="shared" si="0"/>
        <v>4949.322575093971</v>
      </c>
      <c r="F3" s="65">
        <f t="shared" si="0"/>
        <v>4698.6380665742026</v>
      </c>
      <c r="G3" s="65">
        <f t="shared" si="0"/>
        <v>4631.3547298717485</v>
      </c>
      <c r="H3" s="65">
        <f t="shared" si="0"/>
        <v>4669.8539847250704</v>
      </c>
      <c r="I3" s="65">
        <f t="shared" si="0"/>
        <v>4692.5423639491582</v>
      </c>
      <c r="J3" s="65">
        <f t="shared" si="0"/>
        <v>4547.6501767862565</v>
      </c>
      <c r="K3" s="65">
        <f t="shared" si="0"/>
        <v>4772.8406965989088</v>
      </c>
      <c r="L3" s="65">
        <f t="shared" si="0"/>
        <v>5331.224244578445</v>
      </c>
      <c r="M3" s="65">
        <f t="shared" si="0"/>
        <v>4606.7060025931069</v>
      </c>
      <c r="N3" s="65">
        <f t="shared" si="0"/>
        <v>4977.5341201428673</v>
      </c>
      <c r="O3" s="65">
        <f t="shared" si="0"/>
        <v>4686.2408724317538</v>
      </c>
      <c r="P3" s="65">
        <f t="shared" si="0"/>
        <v>4646.5059773799139</v>
      </c>
      <c r="Q3" s="65">
        <f t="shared" si="0"/>
        <v>4482.6042774875059</v>
      </c>
      <c r="R3" s="65">
        <f t="shared" ref="R3:V3" si="1">SUM(R4,R15,R17,R27)</f>
        <v>4870.3490287775921</v>
      </c>
      <c r="S3" s="65">
        <f t="shared" si="1"/>
        <v>4795.1574839298628</v>
      </c>
      <c r="T3" s="65">
        <f t="shared" si="1"/>
        <v>4719.3081751170403</v>
      </c>
      <c r="U3" s="65">
        <f t="shared" si="1"/>
        <v>4643.552934682868</v>
      </c>
      <c r="V3" s="65">
        <f t="shared" si="1"/>
        <v>4373.8355578599503</v>
      </c>
      <c r="W3" s="65">
        <f t="shared" ref="W3" si="2">SUM(W4,W15,W17,W27)</f>
        <v>4852.3600689863852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3765.071326721913</v>
      </c>
      <c r="C4" s="69">
        <f t="shared" si="3"/>
        <v>4262.3456574343618</v>
      </c>
      <c r="D4" s="69">
        <f t="shared" si="3"/>
        <v>4263.0147761045373</v>
      </c>
      <c r="E4" s="69">
        <f t="shared" si="3"/>
        <v>4484.8007195326936</v>
      </c>
      <c r="F4" s="69">
        <f t="shared" si="3"/>
        <v>4233.8880552363698</v>
      </c>
      <c r="G4" s="69">
        <f t="shared" si="3"/>
        <v>4157.1208127367181</v>
      </c>
      <c r="H4" s="69">
        <f t="shared" si="3"/>
        <v>4196.2014183692881</v>
      </c>
      <c r="I4" s="69">
        <f t="shared" si="3"/>
        <v>4220.5687834008904</v>
      </c>
      <c r="J4" s="69">
        <f t="shared" si="3"/>
        <v>4080.7211918694884</v>
      </c>
      <c r="K4" s="69">
        <f t="shared" si="3"/>
        <v>4289.7090430469398</v>
      </c>
      <c r="L4" s="69">
        <f t="shared" si="3"/>
        <v>4836.0935707853432</v>
      </c>
      <c r="M4" s="69">
        <f t="shared" si="3"/>
        <v>4097.9577086081335</v>
      </c>
      <c r="N4" s="69">
        <f t="shared" si="3"/>
        <v>4464.9143750050207</v>
      </c>
      <c r="O4" s="69">
        <f t="shared" si="3"/>
        <v>4171.9820243100967</v>
      </c>
      <c r="P4" s="69">
        <f t="shared" si="3"/>
        <v>4140.5558449594337</v>
      </c>
      <c r="Q4" s="69">
        <f t="shared" si="3"/>
        <v>3975.9581518857731</v>
      </c>
      <c r="R4" s="69">
        <f t="shared" ref="R4:V4" si="4">SUM(R5:R14)</f>
        <v>4372.4765128120007</v>
      </c>
      <c r="S4" s="69">
        <f t="shared" si="4"/>
        <v>4310.3173039203539</v>
      </c>
      <c r="T4" s="69">
        <f t="shared" si="4"/>
        <v>4246.3630077901726</v>
      </c>
      <c r="U4" s="69">
        <f t="shared" si="4"/>
        <v>4175.6563751466992</v>
      </c>
      <c r="V4" s="69">
        <f t="shared" si="4"/>
        <v>3886.6365038509266</v>
      </c>
      <c r="W4" s="69">
        <f t="shared" ref="W4" si="5">SUM(W5:W14)</f>
        <v>4375.2640999910291</v>
      </c>
      <c r="DA4" s="88" t="s">
        <v>245</v>
      </c>
    </row>
    <row r="5" spans="1:105" ht="12" customHeight="1" x14ac:dyDescent="0.25">
      <c r="A5" s="28" t="s">
        <v>51</v>
      </c>
      <c r="B5" s="72">
        <v>10.860916416074144</v>
      </c>
      <c r="C5" s="72">
        <v>12.04957123039309</v>
      </c>
      <c r="D5" s="72">
        <v>11.586911513384603</v>
      </c>
      <c r="E5" s="72">
        <v>11.358419749774269</v>
      </c>
      <c r="F5" s="72">
        <v>11.236830979001969</v>
      </c>
      <c r="G5" s="72">
        <v>11.118989725560452</v>
      </c>
      <c r="H5" s="72">
        <v>11.19976562334559</v>
      </c>
      <c r="I5" s="72">
        <v>10.456463179374863</v>
      </c>
      <c r="J5" s="72">
        <v>6.7590548579125018</v>
      </c>
      <c r="K5" s="72">
        <v>6.617717980753107</v>
      </c>
      <c r="L5" s="72">
        <v>7.4154508089882682</v>
      </c>
      <c r="M5" s="72">
        <v>5.0719232317027849</v>
      </c>
      <c r="N5" s="72">
        <v>5.1262897704437798</v>
      </c>
      <c r="O5" s="72">
        <v>4.2899613822194924</v>
      </c>
      <c r="P5" s="72">
        <v>3.9992281212526342</v>
      </c>
      <c r="Q5" s="72">
        <v>3.2577474816364504</v>
      </c>
      <c r="R5" s="72">
        <v>3.4782131141357637</v>
      </c>
      <c r="S5" s="72">
        <v>3.2556639093786215</v>
      </c>
      <c r="T5" s="72">
        <v>3.3414423118523584</v>
      </c>
      <c r="U5" s="72">
        <v>3.4293482964418001</v>
      </c>
      <c r="V5" s="72">
        <v>3.167897425124425</v>
      </c>
      <c r="W5" s="72">
        <v>3.6797651699217204</v>
      </c>
      <c r="DA5" s="89" t="s">
        <v>363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364</v>
      </c>
    </row>
    <row r="7" spans="1:105" ht="12" customHeight="1" x14ac:dyDescent="0.25">
      <c r="A7" s="28" t="s">
        <v>205</v>
      </c>
      <c r="B7" s="72">
        <v>805.46097892423472</v>
      </c>
      <c r="C7" s="72">
        <v>993.62878940631128</v>
      </c>
      <c r="D7" s="72">
        <v>919.82144068220941</v>
      </c>
      <c r="E7" s="72">
        <v>995.79082254914636</v>
      </c>
      <c r="F7" s="72">
        <v>831.85688137481361</v>
      </c>
      <c r="G7" s="72">
        <v>767.13161623985081</v>
      </c>
      <c r="H7" s="72">
        <v>717.65094630316366</v>
      </c>
      <c r="I7" s="72">
        <v>726.1519527664052</v>
      </c>
      <c r="J7" s="72">
        <v>581.70995555162528</v>
      </c>
      <c r="K7" s="72">
        <v>573.29934526630961</v>
      </c>
      <c r="L7" s="72">
        <v>681.80871742902571</v>
      </c>
      <c r="M7" s="72">
        <v>541.0270869297824</v>
      </c>
      <c r="N7" s="72">
        <v>568.00048386608728</v>
      </c>
      <c r="O7" s="72">
        <v>503.50940719677823</v>
      </c>
      <c r="P7" s="72">
        <v>501.59899135003661</v>
      </c>
      <c r="Q7" s="72">
        <v>469.73035694261768</v>
      </c>
      <c r="R7" s="72">
        <v>475.02460700755438</v>
      </c>
      <c r="S7" s="72">
        <v>444.05508746873232</v>
      </c>
      <c r="T7" s="72">
        <v>414.57770541452874</v>
      </c>
      <c r="U7" s="72">
        <v>385.59136188582403</v>
      </c>
      <c r="V7" s="72">
        <v>395.63883756592867</v>
      </c>
      <c r="W7" s="72">
        <v>333.65605725497358</v>
      </c>
      <c r="DA7" s="89" t="s">
        <v>365</v>
      </c>
    </row>
    <row r="8" spans="1:105" ht="12" customHeight="1" x14ac:dyDescent="0.25">
      <c r="A8" s="28" t="s">
        <v>192</v>
      </c>
      <c r="B8" s="72">
        <v>20.210260202656329</v>
      </c>
      <c r="C8" s="72">
        <v>23.685086324984034</v>
      </c>
      <c r="D8" s="72">
        <v>26.137045047389208</v>
      </c>
      <c r="E8" s="72">
        <v>25.971187518866778</v>
      </c>
      <c r="F8" s="72">
        <v>26.808531530902531</v>
      </c>
      <c r="G8" s="72">
        <v>27.364545160415886</v>
      </c>
      <c r="H8" s="72">
        <v>32.448994705697302</v>
      </c>
      <c r="I8" s="72">
        <v>35.234231359129893</v>
      </c>
      <c r="J8" s="72">
        <v>34.775655931176345</v>
      </c>
      <c r="K8" s="72">
        <v>37.25517420703536</v>
      </c>
      <c r="L8" s="72">
        <v>42.130432170223365</v>
      </c>
      <c r="M8" s="72">
        <v>27.834689668680593</v>
      </c>
      <c r="N8" s="72">
        <v>30.250035855165009</v>
      </c>
      <c r="O8" s="72">
        <v>26.594383069065181</v>
      </c>
      <c r="P8" s="72">
        <v>25.941564526830554</v>
      </c>
      <c r="Q8" s="72">
        <v>22.883199175896277</v>
      </c>
      <c r="R8" s="72">
        <v>23.926284156178461</v>
      </c>
      <c r="S8" s="72">
        <v>23.677206964617266</v>
      </c>
      <c r="T8" s="72">
        <v>22.441544515194717</v>
      </c>
      <c r="U8" s="72">
        <v>24.421686335922494</v>
      </c>
      <c r="V8" s="72">
        <v>21.715509502126917</v>
      </c>
      <c r="W8" s="72">
        <v>25.816625791887031</v>
      </c>
      <c r="DA8" s="89" t="s">
        <v>366</v>
      </c>
    </row>
    <row r="9" spans="1:105" ht="12" customHeight="1" x14ac:dyDescent="0.25">
      <c r="A9" s="28" t="s">
        <v>207</v>
      </c>
      <c r="B9" s="72">
        <v>913.61402293993103</v>
      </c>
      <c r="C9" s="72">
        <v>1027.645972107227</v>
      </c>
      <c r="D9" s="72">
        <v>1057.1567076912363</v>
      </c>
      <c r="E9" s="72">
        <v>1067.9417193042445</v>
      </c>
      <c r="F9" s="72">
        <v>1073.2231219091509</v>
      </c>
      <c r="G9" s="72">
        <v>1075.8760432657218</v>
      </c>
      <c r="H9" s="72">
        <v>1107.3877055009366</v>
      </c>
      <c r="I9" s="72">
        <v>1116.3411315090723</v>
      </c>
      <c r="J9" s="72">
        <v>1176.709637042776</v>
      </c>
      <c r="K9" s="72">
        <v>1240.3124462112128</v>
      </c>
      <c r="L9" s="72">
        <v>1380.2354183786113</v>
      </c>
      <c r="M9" s="72">
        <v>1175.9093668136597</v>
      </c>
      <c r="N9" s="72">
        <v>1288.156608568424</v>
      </c>
      <c r="O9" s="72">
        <v>1210.3332443774379</v>
      </c>
      <c r="P9" s="72">
        <v>1226.4131641530953</v>
      </c>
      <c r="Q9" s="72">
        <v>1155.1543231107303</v>
      </c>
      <c r="R9" s="72">
        <v>1261.0585554600186</v>
      </c>
      <c r="S9" s="72">
        <v>1235.8841979554807</v>
      </c>
      <c r="T9" s="72">
        <v>1214.0536830037272</v>
      </c>
      <c r="U9" s="72">
        <v>1193.6562147702291</v>
      </c>
      <c r="V9" s="72">
        <v>1095.2755899493641</v>
      </c>
      <c r="W9" s="72">
        <v>1233.3763638100695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1159.2427335745742</v>
      </c>
      <c r="C11" s="72">
        <v>1273.9660036739315</v>
      </c>
      <c r="D11" s="72">
        <v>1305.3518547944516</v>
      </c>
      <c r="E11" s="72">
        <v>1392.5875326270077</v>
      </c>
      <c r="F11" s="72">
        <v>1339.6442795255302</v>
      </c>
      <c r="G11" s="72">
        <v>1305.7059709023088</v>
      </c>
      <c r="H11" s="72">
        <v>1343.0987215500616</v>
      </c>
      <c r="I11" s="72">
        <v>1363.1245327403408</v>
      </c>
      <c r="J11" s="72">
        <v>1352.3013896971704</v>
      </c>
      <c r="K11" s="72">
        <v>1438.3080183897339</v>
      </c>
      <c r="L11" s="72">
        <v>1612.5207775246593</v>
      </c>
      <c r="M11" s="72">
        <v>1376.7498693796815</v>
      </c>
      <c r="N11" s="72">
        <v>1525.6836113891375</v>
      </c>
      <c r="O11" s="72">
        <v>1460.7874789036009</v>
      </c>
      <c r="P11" s="72">
        <v>1439.5652340481552</v>
      </c>
      <c r="Q11" s="72">
        <v>1411.4736604329034</v>
      </c>
      <c r="R11" s="72">
        <v>1554.1510640754343</v>
      </c>
      <c r="S11" s="72">
        <v>1534.473642243521</v>
      </c>
      <c r="T11" s="72">
        <v>1490.5745060924557</v>
      </c>
      <c r="U11" s="72">
        <v>1474.651229388508</v>
      </c>
      <c r="V11" s="72">
        <v>1344.6895095031637</v>
      </c>
      <c r="W11" s="72">
        <v>1578.1616972068286</v>
      </c>
      <c r="DA11" s="89" t="s">
        <v>369</v>
      </c>
    </row>
    <row r="12" spans="1:105" ht="12" customHeight="1" x14ac:dyDescent="0.25">
      <c r="A12" s="28" t="s">
        <v>95</v>
      </c>
      <c r="B12" s="72">
        <v>150.91049152087405</v>
      </c>
      <c r="C12" s="72">
        <v>183.23736217327448</v>
      </c>
      <c r="D12" s="72">
        <v>203.38109820520961</v>
      </c>
      <c r="E12" s="72">
        <v>233.85131036705317</v>
      </c>
      <c r="F12" s="72">
        <v>237.64448100952583</v>
      </c>
      <c r="G12" s="72">
        <v>254.90853213681442</v>
      </c>
      <c r="H12" s="72">
        <v>266.72363511998435</v>
      </c>
      <c r="I12" s="72">
        <v>273.90830845308051</v>
      </c>
      <c r="J12" s="72">
        <v>270.38045559765135</v>
      </c>
      <c r="K12" s="72">
        <v>289.02830967541632</v>
      </c>
      <c r="L12" s="72">
        <v>327.38081218793604</v>
      </c>
      <c r="M12" s="72">
        <v>279.17063364672953</v>
      </c>
      <c r="N12" s="72">
        <v>314.79916804476704</v>
      </c>
      <c r="O12" s="72">
        <v>299.95774487956453</v>
      </c>
      <c r="P12" s="72">
        <v>303.52233871503847</v>
      </c>
      <c r="Q12" s="72">
        <v>300.49978061806979</v>
      </c>
      <c r="R12" s="72">
        <v>330.51938850997914</v>
      </c>
      <c r="S12" s="72">
        <v>324.10962200881067</v>
      </c>
      <c r="T12" s="72">
        <v>310.14606007081773</v>
      </c>
      <c r="U12" s="72">
        <v>304.93844887104405</v>
      </c>
      <c r="V12" s="72">
        <v>270.31213619891776</v>
      </c>
      <c r="W12" s="72">
        <v>326.87707487877992</v>
      </c>
      <c r="DA12" s="89" t="s">
        <v>370</v>
      </c>
    </row>
    <row r="13" spans="1:105" ht="12" customHeight="1" x14ac:dyDescent="0.25">
      <c r="A13" s="73" t="s">
        <v>94</v>
      </c>
      <c r="B13" s="74">
        <v>686.544947739029</v>
      </c>
      <c r="C13" s="74">
        <v>726.55367909673453</v>
      </c>
      <c r="D13" s="74">
        <v>718.85870344542673</v>
      </c>
      <c r="E13" s="74">
        <v>735.41904427117265</v>
      </c>
      <c r="F13" s="74">
        <v>693.962560057578</v>
      </c>
      <c r="G13" s="74">
        <v>696.4490296214708</v>
      </c>
      <c r="H13" s="74">
        <v>699.38254992331133</v>
      </c>
      <c r="I13" s="74">
        <v>676.8161528731539</v>
      </c>
      <c r="J13" s="74">
        <v>640.91945581908772</v>
      </c>
      <c r="K13" s="74">
        <v>687.0521357393875</v>
      </c>
      <c r="L13" s="74">
        <v>763.95724658424876</v>
      </c>
      <c r="M13" s="74">
        <v>675.13510615623738</v>
      </c>
      <c r="N13" s="74">
        <v>714.10246575825443</v>
      </c>
      <c r="O13" s="74">
        <v>648.9770602886274</v>
      </c>
      <c r="P13" s="74">
        <v>622.09232565629407</v>
      </c>
      <c r="Q13" s="74">
        <v>596.49881908804321</v>
      </c>
      <c r="R13" s="74">
        <v>706.65841806926119</v>
      </c>
      <c r="S13" s="74">
        <v>728.74051958725227</v>
      </c>
      <c r="T13" s="74">
        <v>775.67313348103346</v>
      </c>
      <c r="U13" s="74">
        <v>774.11018419430695</v>
      </c>
      <c r="V13" s="74">
        <v>741.35515042801023</v>
      </c>
      <c r="W13" s="74">
        <v>858.08792195889885</v>
      </c>
      <c r="DA13" s="90" t="s">
        <v>371</v>
      </c>
    </row>
    <row r="14" spans="1:105" ht="12" customHeight="1" x14ac:dyDescent="0.25">
      <c r="A14" s="75" t="s">
        <v>97</v>
      </c>
      <c r="B14" s="76">
        <v>18.226975404539679</v>
      </c>
      <c r="C14" s="76">
        <v>21.57919342150554</v>
      </c>
      <c r="D14" s="76">
        <v>20.721014725229782</v>
      </c>
      <c r="E14" s="76">
        <v>21.880683145428215</v>
      </c>
      <c r="F14" s="76">
        <v>19.511368849866624</v>
      </c>
      <c r="G14" s="76">
        <v>18.566085684575526</v>
      </c>
      <c r="H14" s="76">
        <v>18.309099642786865</v>
      </c>
      <c r="I14" s="76">
        <v>18.536010520333299</v>
      </c>
      <c r="J14" s="76">
        <v>17.165587372089355</v>
      </c>
      <c r="K14" s="76">
        <v>17.835895577090703</v>
      </c>
      <c r="L14" s="76">
        <v>20.644715701650576</v>
      </c>
      <c r="M14" s="76">
        <v>17.059032781659582</v>
      </c>
      <c r="N14" s="76">
        <v>18.795711752741646</v>
      </c>
      <c r="O14" s="76">
        <v>17.532744212803685</v>
      </c>
      <c r="P14" s="76">
        <v>17.422998388730655</v>
      </c>
      <c r="Q14" s="76">
        <v>16.460265035875501</v>
      </c>
      <c r="R14" s="76">
        <v>17.659982419439014</v>
      </c>
      <c r="S14" s="76">
        <v>16.121363782561282</v>
      </c>
      <c r="T14" s="76">
        <v>15.554932900562537</v>
      </c>
      <c r="U14" s="76">
        <v>14.857901404422247</v>
      </c>
      <c r="V14" s="76">
        <v>14.481873278290422</v>
      </c>
      <c r="W14" s="76">
        <v>15.60859391967016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5.0746606441088158</v>
      </c>
      <c r="C15" s="69">
        <f t="shared" si="6"/>
        <v>5.3071190823607095</v>
      </c>
      <c r="D15" s="69">
        <f t="shared" si="6"/>
        <v>5.5405949891064363</v>
      </c>
      <c r="E15" s="69">
        <f t="shared" si="6"/>
        <v>6.8340995087431775</v>
      </c>
      <c r="F15" s="69">
        <f t="shared" si="6"/>
        <v>5.8457346702480084</v>
      </c>
      <c r="G15" s="69">
        <f t="shared" si="6"/>
        <v>6.0308864154015254</v>
      </c>
      <c r="H15" s="69">
        <f t="shared" si="6"/>
        <v>6.1483153257589613</v>
      </c>
      <c r="I15" s="69">
        <f t="shared" si="6"/>
        <v>6.2053446803352568</v>
      </c>
      <c r="J15" s="69">
        <f t="shared" si="6"/>
        <v>6.7048031934995924</v>
      </c>
      <c r="K15" s="69">
        <f t="shared" si="6"/>
        <v>6.7941198432771648</v>
      </c>
      <c r="L15" s="69">
        <f t="shared" si="6"/>
        <v>9.07878200968538</v>
      </c>
      <c r="M15" s="69">
        <f t="shared" si="6"/>
        <v>7.2649439294348896</v>
      </c>
      <c r="N15" s="69">
        <f t="shared" si="6"/>
        <v>7.1013449368946562</v>
      </c>
      <c r="O15" s="69">
        <f t="shared" si="6"/>
        <v>7.1804629016881449</v>
      </c>
      <c r="P15" s="69">
        <f t="shared" si="6"/>
        <v>7.6256502146555256</v>
      </c>
      <c r="Q15" s="69">
        <f t="shared" si="6"/>
        <v>7.4806534823731727</v>
      </c>
      <c r="R15" s="69">
        <f t="shared" si="6"/>
        <v>7.7386070507308666</v>
      </c>
      <c r="S15" s="69">
        <f t="shared" si="6"/>
        <v>7.5666380051590751</v>
      </c>
      <c r="T15" s="69">
        <f t="shared" si="6"/>
        <v>7.9105760963026741</v>
      </c>
      <c r="U15" s="69">
        <f t="shared" si="6"/>
        <v>8.942390369733447</v>
      </c>
      <c r="V15" s="69">
        <f t="shared" si="6"/>
        <v>10.060189165950119</v>
      </c>
      <c r="W15" s="69">
        <f t="shared" si="6"/>
        <v>12.29578675838348</v>
      </c>
      <c r="DA15" s="88" t="s">
        <v>246</v>
      </c>
    </row>
    <row r="16" spans="1:105" ht="12" customHeight="1" x14ac:dyDescent="0.25">
      <c r="A16" s="28" t="s">
        <v>91</v>
      </c>
      <c r="B16" s="72">
        <v>5.0746606441088158</v>
      </c>
      <c r="C16" s="72">
        <v>5.3071190823607095</v>
      </c>
      <c r="D16" s="72">
        <v>5.5405949891064363</v>
      </c>
      <c r="E16" s="72">
        <v>6.8340995087431775</v>
      </c>
      <c r="F16" s="72">
        <v>5.8457346702480084</v>
      </c>
      <c r="G16" s="72">
        <v>6.0308864154015254</v>
      </c>
      <c r="H16" s="72">
        <v>6.1483153257589613</v>
      </c>
      <c r="I16" s="72">
        <v>6.2053446803352568</v>
      </c>
      <c r="J16" s="72">
        <v>6.7048031934995924</v>
      </c>
      <c r="K16" s="72">
        <v>6.7941198432771648</v>
      </c>
      <c r="L16" s="72">
        <v>9.07878200968538</v>
      </c>
      <c r="M16" s="72">
        <v>7.2649439294348896</v>
      </c>
      <c r="N16" s="72">
        <v>7.1013449368946562</v>
      </c>
      <c r="O16" s="72">
        <v>7.1804629016881449</v>
      </c>
      <c r="P16" s="72">
        <v>7.6256502146555256</v>
      </c>
      <c r="Q16" s="72">
        <v>7.4806534823731727</v>
      </c>
      <c r="R16" s="72">
        <v>7.7386070507308666</v>
      </c>
      <c r="S16" s="72">
        <v>7.5666380051590751</v>
      </c>
      <c r="T16" s="72">
        <v>7.9105760963026741</v>
      </c>
      <c r="U16" s="72">
        <v>8.942390369733447</v>
      </c>
      <c r="V16" s="72">
        <v>10.060189165950119</v>
      </c>
      <c r="W16" s="72">
        <v>12.29578675838348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393.41052667481466</v>
      </c>
      <c r="C17" s="69">
        <f t="shared" si="7"/>
        <v>408.02112689405607</v>
      </c>
      <c r="D17" s="69">
        <f t="shared" si="7"/>
        <v>409.77716397612539</v>
      </c>
      <c r="E17" s="69">
        <f t="shared" si="7"/>
        <v>415.98259800710053</v>
      </c>
      <c r="F17" s="69">
        <f t="shared" si="7"/>
        <v>417.13129682469184</v>
      </c>
      <c r="G17" s="69">
        <f t="shared" si="7"/>
        <v>424.50183328342041</v>
      </c>
      <c r="H17" s="69">
        <f t="shared" si="7"/>
        <v>425.51390495596911</v>
      </c>
      <c r="I17" s="69">
        <f t="shared" si="7"/>
        <v>422.52499391193555</v>
      </c>
      <c r="J17" s="69">
        <f t="shared" si="7"/>
        <v>413.87710102269227</v>
      </c>
      <c r="K17" s="69">
        <f t="shared" si="7"/>
        <v>425.87813609033714</v>
      </c>
      <c r="L17" s="69">
        <f t="shared" si="7"/>
        <v>435.00146271090892</v>
      </c>
      <c r="M17" s="69">
        <f t="shared" si="7"/>
        <v>450.0838310544608</v>
      </c>
      <c r="N17" s="69">
        <f t="shared" si="7"/>
        <v>452.15382868160839</v>
      </c>
      <c r="O17" s="69">
        <f t="shared" si="7"/>
        <v>452.56679684441485</v>
      </c>
      <c r="P17" s="69">
        <f t="shared" si="7"/>
        <v>443.82922839160545</v>
      </c>
      <c r="Q17" s="69">
        <f t="shared" si="7"/>
        <v>443.64971806887735</v>
      </c>
      <c r="R17" s="69">
        <f t="shared" ref="R17:V17" si="8">SUM(R18:R26)</f>
        <v>435.18890282684612</v>
      </c>
      <c r="S17" s="69">
        <f t="shared" si="8"/>
        <v>422.30626673936649</v>
      </c>
      <c r="T17" s="69">
        <f t="shared" si="8"/>
        <v>408.96640455474511</v>
      </c>
      <c r="U17" s="69">
        <f t="shared" si="8"/>
        <v>402.34802280451868</v>
      </c>
      <c r="V17" s="69">
        <f t="shared" si="8"/>
        <v>402.29486890263269</v>
      </c>
      <c r="W17" s="69">
        <f t="shared" ref="W17" si="9">SUM(W18:W26)</f>
        <v>390.5438198986169</v>
      </c>
      <c r="DA17" s="88" t="s">
        <v>247</v>
      </c>
    </row>
    <row r="18" spans="1:105" ht="12" customHeight="1" x14ac:dyDescent="0.25">
      <c r="A18" s="28" t="s">
        <v>51</v>
      </c>
      <c r="B18" s="72">
        <v>0.45679639561975083</v>
      </c>
      <c r="C18" s="72">
        <v>0.51233762601275312</v>
      </c>
      <c r="D18" s="72">
        <v>0.54103345652081014</v>
      </c>
      <c r="E18" s="72">
        <v>0.55998093810191885</v>
      </c>
      <c r="F18" s="72">
        <v>0.64485431764462953</v>
      </c>
      <c r="G18" s="72">
        <v>0.7253782881970654</v>
      </c>
      <c r="H18" s="72">
        <v>0.79765484097082595</v>
      </c>
      <c r="I18" s="72">
        <v>0.80510173893983872</v>
      </c>
      <c r="J18" s="72">
        <v>0.57327532265499415</v>
      </c>
      <c r="K18" s="72">
        <v>0.59956490832685871</v>
      </c>
      <c r="L18" s="72">
        <v>0.66606251861276233</v>
      </c>
      <c r="M18" s="72">
        <v>0.547939193060757</v>
      </c>
      <c r="N18" s="72">
        <v>0.50406276609964329</v>
      </c>
      <c r="O18" s="72">
        <v>0.44787180780630265</v>
      </c>
      <c r="P18" s="72">
        <v>0.40919836198038356</v>
      </c>
      <c r="Q18" s="72">
        <v>0.34285441002305117</v>
      </c>
      <c r="R18" s="72">
        <v>0.32419445250224216</v>
      </c>
      <c r="S18" s="72">
        <v>0.29833437093092346</v>
      </c>
      <c r="T18" s="72">
        <v>0.30215184120009214</v>
      </c>
      <c r="U18" s="72">
        <v>0.31097844474478431</v>
      </c>
      <c r="V18" s="72">
        <v>0.31301401081710578</v>
      </c>
      <c r="W18" s="72">
        <v>0.30991668734397088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74.48304515143154</v>
      </c>
      <c r="C20" s="72">
        <v>84.488149544677356</v>
      </c>
      <c r="D20" s="72">
        <v>78.186555878409706</v>
      </c>
      <c r="E20" s="72">
        <v>81.299031277164829</v>
      </c>
      <c r="F20" s="72">
        <v>71.577684403346282</v>
      </c>
      <c r="G20" s="72">
        <v>67.811547990587755</v>
      </c>
      <c r="H20" s="72">
        <v>62.623602278091411</v>
      </c>
      <c r="I20" s="72">
        <v>62.350368815710056</v>
      </c>
      <c r="J20" s="72">
        <v>50.377318739002234</v>
      </c>
      <c r="K20" s="72">
        <v>48.47872868037971</v>
      </c>
      <c r="L20" s="72">
        <v>52.398763224456822</v>
      </c>
      <c r="M20" s="72">
        <v>50.823300000569752</v>
      </c>
      <c r="N20" s="72">
        <v>49.129094809751059</v>
      </c>
      <c r="O20" s="72">
        <v>46.573567867710217</v>
      </c>
      <c r="P20" s="72">
        <v>45.542969097083116</v>
      </c>
      <c r="Q20" s="72">
        <v>43.924071260305794</v>
      </c>
      <c r="R20" s="72">
        <v>39.293879664844837</v>
      </c>
      <c r="S20" s="72">
        <v>35.811550536426651</v>
      </c>
      <c r="T20" s="72">
        <v>32.606903355892655</v>
      </c>
      <c r="U20" s="72">
        <v>30.002705182104044</v>
      </c>
      <c r="V20" s="72">
        <v>33.00355280380483</v>
      </c>
      <c r="W20" s="72">
        <v>23.411010672799357</v>
      </c>
      <c r="DA20" s="89" t="s">
        <v>376</v>
      </c>
    </row>
    <row r="21" spans="1:105" ht="12" customHeight="1" x14ac:dyDescent="0.25">
      <c r="A21" s="28" t="s">
        <v>192</v>
      </c>
      <c r="B21" s="72">
        <v>2.0255961416888431</v>
      </c>
      <c r="C21" s="72">
        <v>2.1858611840511148</v>
      </c>
      <c r="D21" s="72">
        <v>2.416505160448045</v>
      </c>
      <c r="E21" s="72">
        <v>2.3070452196426734</v>
      </c>
      <c r="F21" s="72">
        <v>2.5226754555439057</v>
      </c>
      <c r="G21" s="72">
        <v>2.6545202493458642</v>
      </c>
      <c r="H21" s="72">
        <v>3.1180929494559062</v>
      </c>
      <c r="I21" s="72">
        <v>3.3288013821971898</v>
      </c>
      <c r="J21" s="72">
        <v>3.3079819080855177</v>
      </c>
      <c r="K21" s="72">
        <v>3.4354460862426324</v>
      </c>
      <c r="L21" s="72">
        <v>3.4905030473280165</v>
      </c>
      <c r="M21" s="72">
        <v>2.7777775256826329</v>
      </c>
      <c r="N21" s="72">
        <v>2.7388642625175419</v>
      </c>
      <c r="O21" s="72">
        <v>2.5454308655221545</v>
      </c>
      <c r="P21" s="72">
        <v>2.4317928583950827</v>
      </c>
      <c r="Q21" s="72">
        <v>2.2039227042204366</v>
      </c>
      <c r="R21" s="72">
        <v>2.0338786220371281</v>
      </c>
      <c r="S21" s="72">
        <v>1.9534373553868094</v>
      </c>
      <c r="T21" s="72">
        <v>1.7977940625046351</v>
      </c>
      <c r="U21" s="72">
        <v>1.9235449879039994</v>
      </c>
      <c r="V21" s="72">
        <v>1.8283039230245246</v>
      </c>
      <c r="W21" s="72">
        <v>1.8238065643673016</v>
      </c>
      <c r="DA21" s="89" t="s">
        <v>377</v>
      </c>
    </row>
    <row r="22" spans="1:105" ht="12" customHeight="1" x14ac:dyDescent="0.25">
      <c r="A22" s="28" t="s">
        <v>207</v>
      </c>
      <c r="B22" s="72">
        <v>22.112546277609756</v>
      </c>
      <c r="C22" s="72">
        <v>23.753683954682149</v>
      </c>
      <c r="D22" s="72">
        <v>25.340626788557714</v>
      </c>
      <c r="E22" s="72">
        <v>25.542545528085718</v>
      </c>
      <c r="F22" s="72">
        <v>28.262518675544143</v>
      </c>
      <c r="G22" s="72">
        <v>30.410371179677998</v>
      </c>
      <c r="H22" s="72">
        <v>32.337144026148472</v>
      </c>
      <c r="I22" s="72">
        <v>33.534706840025045</v>
      </c>
      <c r="J22" s="72">
        <v>37.033527187662045</v>
      </c>
      <c r="K22" s="72">
        <v>39.662704261702181</v>
      </c>
      <c r="L22" s="72">
        <v>41.662002085704927</v>
      </c>
      <c r="M22" s="72">
        <v>41.583668439993268</v>
      </c>
      <c r="N22" s="72">
        <v>41.402978705867852</v>
      </c>
      <c r="O22" s="72">
        <v>41.099859663834266</v>
      </c>
      <c r="P22" s="72">
        <v>40.855365511564237</v>
      </c>
      <c r="Q22" s="72">
        <v>39.958918505780069</v>
      </c>
      <c r="R22" s="72">
        <v>39.337919174548581</v>
      </c>
      <c r="S22" s="72">
        <v>37.642113308493357</v>
      </c>
      <c r="T22" s="72">
        <v>37.331613642877613</v>
      </c>
      <c r="U22" s="72">
        <v>36.304576287379383</v>
      </c>
      <c r="V22" s="72">
        <v>35.802999904461636</v>
      </c>
      <c r="W22" s="72">
        <v>35.158115983567399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119.34712025173665</v>
      </c>
      <c r="C24" s="72">
        <v>119.84311068548357</v>
      </c>
      <c r="D24" s="72">
        <v>121.9912234514648</v>
      </c>
      <c r="E24" s="72">
        <v>124.17944931624227</v>
      </c>
      <c r="F24" s="72">
        <v>125.53198874618052</v>
      </c>
      <c r="G24" s="72">
        <v>125.07648825504272</v>
      </c>
      <c r="H24" s="72">
        <v>126.37677286094437</v>
      </c>
      <c r="I24" s="72">
        <v>125.26755668356296</v>
      </c>
      <c r="J24" s="72">
        <v>124.48278915063588</v>
      </c>
      <c r="K24" s="72">
        <v>127.80453535059296</v>
      </c>
      <c r="L24" s="72">
        <v>128.23588627585656</v>
      </c>
      <c r="M24" s="72">
        <v>133.04282193588111</v>
      </c>
      <c r="N24" s="72">
        <v>134.84467751885879</v>
      </c>
      <c r="O24" s="72">
        <v>137.4976457739578</v>
      </c>
      <c r="P24" s="72">
        <v>132.92453379363349</v>
      </c>
      <c r="Q24" s="72">
        <v>134.21756914577315</v>
      </c>
      <c r="R24" s="72">
        <v>130.64403480676614</v>
      </c>
      <c r="S24" s="72">
        <v>125.88749275217918</v>
      </c>
      <c r="T24" s="72">
        <v>119.58121187830879</v>
      </c>
      <c r="U24" s="72">
        <v>117.49554619188913</v>
      </c>
      <c r="V24" s="72">
        <v>115.49484131368826</v>
      </c>
      <c r="W24" s="72">
        <v>114.70640253521819</v>
      </c>
      <c r="DA24" s="89" t="s">
        <v>380</v>
      </c>
    </row>
    <row r="25" spans="1:105" ht="12" customHeight="1" x14ac:dyDescent="0.25">
      <c r="A25" s="73" t="s">
        <v>53</v>
      </c>
      <c r="B25" s="74">
        <v>174.60330723746762</v>
      </c>
      <c r="C25" s="74">
        <v>176.8319649825541</v>
      </c>
      <c r="D25" s="74">
        <v>180.89520032412929</v>
      </c>
      <c r="E25" s="74">
        <v>181.6885268112681</v>
      </c>
      <c r="F25" s="74">
        <v>188.16165261250291</v>
      </c>
      <c r="G25" s="74">
        <v>197.34579731197056</v>
      </c>
      <c r="H25" s="74">
        <v>199.6396577767984</v>
      </c>
      <c r="I25" s="74">
        <v>196.61747822794075</v>
      </c>
      <c r="J25" s="74">
        <v>197.33789229160777</v>
      </c>
      <c r="K25" s="74">
        <v>205.06121527256829</v>
      </c>
      <c r="L25" s="74">
        <v>207.6167752236102</v>
      </c>
      <c r="M25" s="74">
        <v>220.28132481911848</v>
      </c>
      <c r="N25" s="74">
        <v>222.41153668902081</v>
      </c>
      <c r="O25" s="74">
        <v>223.16046041846457</v>
      </c>
      <c r="P25" s="74">
        <v>220.30397581968003</v>
      </c>
      <c r="Q25" s="74">
        <v>221.52155659135607</v>
      </c>
      <c r="R25" s="74">
        <v>221.90693075790989</v>
      </c>
      <c r="S25" s="74">
        <v>218.92202285275096</v>
      </c>
      <c r="T25" s="74">
        <v>215.36427061660962</v>
      </c>
      <c r="U25" s="74">
        <v>214.13715494351538</v>
      </c>
      <c r="V25" s="74">
        <v>213.4636788728896</v>
      </c>
      <c r="W25" s="74">
        <v>212.50722437707475</v>
      </c>
      <c r="DA25" s="90" t="s">
        <v>381</v>
      </c>
    </row>
    <row r="26" spans="1:105" ht="12" customHeight="1" x14ac:dyDescent="0.25">
      <c r="A26" s="32" t="s">
        <v>52</v>
      </c>
      <c r="B26" s="77">
        <v>0.3821152192605331</v>
      </c>
      <c r="C26" s="77">
        <v>0.40601891659501288</v>
      </c>
      <c r="D26" s="77">
        <v>0.40601891659501288</v>
      </c>
      <c r="E26" s="77">
        <v>0.40601891659501288</v>
      </c>
      <c r="F26" s="77">
        <v>0.42992261392949271</v>
      </c>
      <c r="G26" s="77">
        <v>0.47773000859845233</v>
      </c>
      <c r="H26" s="77">
        <v>0.62098022355975924</v>
      </c>
      <c r="I26" s="77">
        <v>0.62098022355975924</v>
      </c>
      <c r="J26" s="77">
        <v>0.76431642304385194</v>
      </c>
      <c r="K26" s="77">
        <v>0.83594153052450548</v>
      </c>
      <c r="L26" s="77">
        <v>0.93147033533963886</v>
      </c>
      <c r="M26" s="77">
        <v>1.026999140154772</v>
      </c>
      <c r="N26" s="77">
        <v>1.1226139294926909</v>
      </c>
      <c r="O26" s="77">
        <v>1.241960447119518</v>
      </c>
      <c r="P26" s="77">
        <v>1.361392949269131</v>
      </c>
      <c r="Q26" s="77">
        <v>1.4808254514187451</v>
      </c>
      <c r="R26" s="77">
        <v>1.6480653482373171</v>
      </c>
      <c r="S26" s="77">
        <v>1.791315563198624</v>
      </c>
      <c r="T26" s="77">
        <v>1.982459157351677</v>
      </c>
      <c r="U26" s="77">
        <v>2.1735167669819431</v>
      </c>
      <c r="V26" s="77">
        <v>2.3884780739466889</v>
      </c>
      <c r="W26" s="77">
        <v>2.6273430782459162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37.408887765734654</v>
      </c>
      <c r="C27" s="69">
        <f t="shared" si="10"/>
        <v>39.547260067025697</v>
      </c>
      <c r="D27" s="69">
        <f t="shared" si="10"/>
        <v>40.278926073687508</v>
      </c>
      <c r="E27" s="69">
        <f t="shared" si="10"/>
        <v>41.705158045433883</v>
      </c>
      <c r="F27" s="69">
        <f t="shared" si="10"/>
        <v>41.772979842892667</v>
      </c>
      <c r="G27" s="69">
        <f t="shared" si="10"/>
        <v>43.701197436208361</v>
      </c>
      <c r="H27" s="69">
        <f t="shared" si="10"/>
        <v>41.99034607405423</v>
      </c>
      <c r="I27" s="69">
        <f t="shared" si="10"/>
        <v>43.243241955996091</v>
      </c>
      <c r="J27" s="69">
        <f t="shared" si="10"/>
        <v>46.347080700576186</v>
      </c>
      <c r="K27" s="69">
        <f t="shared" si="10"/>
        <v>50.459397618354636</v>
      </c>
      <c r="L27" s="69">
        <f t="shared" si="10"/>
        <v>51.050429072507598</v>
      </c>
      <c r="M27" s="69">
        <f t="shared" si="10"/>
        <v>51.399519001078652</v>
      </c>
      <c r="N27" s="69">
        <f t="shared" si="10"/>
        <v>53.364571519343464</v>
      </c>
      <c r="O27" s="69">
        <f t="shared" si="10"/>
        <v>54.511588375554126</v>
      </c>
      <c r="P27" s="69">
        <f t="shared" si="10"/>
        <v>54.495253814219765</v>
      </c>
      <c r="Q27" s="69">
        <f t="shared" si="10"/>
        <v>55.515754050482229</v>
      </c>
      <c r="R27" s="69">
        <f t="shared" ref="R27:V27" si="11">SUM(R28:R32)</f>
        <v>54.945006088014566</v>
      </c>
      <c r="S27" s="69">
        <f t="shared" si="11"/>
        <v>54.967275264984039</v>
      </c>
      <c r="T27" s="69">
        <f t="shared" si="11"/>
        <v>56.068186675819376</v>
      </c>
      <c r="U27" s="69">
        <f t="shared" si="11"/>
        <v>56.606146361917567</v>
      </c>
      <c r="V27" s="69">
        <f t="shared" si="11"/>
        <v>74.843995940440422</v>
      </c>
      <c r="W27" s="69">
        <f t="shared" ref="W27" si="12">SUM(W28:W32)</f>
        <v>74.256362338355714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3.310404127257093</v>
      </c>
      <c r="C29" s="72">
        <v>5.5173688736027513</v>
      </c>
      <c r="D29" s="72">
        <v>5.5173688736027513</v>
      </c>
      <c r="E29" s="72">
        <v>6.6208082545141869</v>
      </c>
      <c r="F29" s="72">
        <v>5.5173688736027513</v>
      </c>
      <c r="G29" s="72">
        <v>6.6208082545141869</v>
      </c>
      <c r="H29" s="72">
        <v>3.310404127257093</v>
      </c>
      <c r="I29" s="72">
        <v>4.4138435081685294</v>
      </c>
      <c r="J29" s="72">
        <v>6.6208082545141869</v>
      </c>
      <c r="K29" s="72">
        <v>7.7242476354256224</v>
      </c>
      <c r="L29" s="72">
        <v>5.5173688736027513</v>
      </c>
      <c r="M29" s="72">
        <v>4.4138435081685294</v>
      </c>
      <c r="N29" s="72">
        <v>3.310404127257093</v>
      </c>
      <c r="O29" s="72">
        <v>4.4233877901977641</v>
      </c>
      <c r="P29" s="72">
        <v>4.4233877901977641</v>
      </c>
      <c r="Q29" s="72">
        <v>5.5293207222699907</v>
      </c>
      <c r="R29" s="72">
        <v>4.4233877901977641</v>
      </c>
      <c r="S29" s="72">
        <v>4.4233877901977641</v>
      </c>
      <c r="T29" s="72">
        <v>4.4233877901977641</v>
      </c>
      <c r="U29" s="72">
        <v>4.4233877901977641</v>
      </c>
      <c r="V29" s="72">
        <v>5.5293207222699907</v>
      </c>
      <c r="W29" s="72">
        <v>5.5293207222699907</v>
      </c>
      <c r="DA29" s="89" t="s">
        <v>384</v>
      </c>
    </row>
    <row r="30" spans="1:105" ht="12" customHeight="1" x14ac:dyDescent="0.25">
      <c r="A30" s="28" t="s">
        <v>192</v>
      </c>
      <c r="B30" s="72">
        <v>0.18460797207786914</v>
      </c>
      <c r="C30" s="72">
        <v>0.20385902578857865</v>
      </c>
      <c r="D30" s="72">
        <v>0.22976879474228759</v>
      </c>
      <c r="E30" s="72">
        <v>0.22563656501591209</v>
      </c>
      <c r="F30" s="72">
        <v>0.24746885190266393</v>
      </c>
      <c r="G30" s="72">
        <v>0.26898274157101215</v>
      </c>
      <c r="H30" s="72">
        <v>0.309954477262954</v>
      </c>
      <c r="I30" s="72">
        <v>0.34453389667807899</v>
      </c>
      <c r="J30" s="72">
        <v>0.37251005411734367</v>
      </c>
      <c r="K30" s="72">
        <v>0.4100675829043034</v>
      </c>
      <c r="L30" s="72">
        <v>0.42351878072891996</v>
      </c>
      <c r="M30" s="72">
        <v>0.32063684690935434</v>
      </c>
      <c r="N30" s="72">
        <v>0.32993049280754783</v>
      </c>
      <c r="O30" s="72">
        <v>0.30954118149176962</v>
      </c>
      <c r="P30" s="72">
        <v>0.30273891743988268</v>
      </c>
      <c r="Q30" s="72">
        <v>0.27831234172334296</v>
      </c>
      <c r="R30" s="72">
        <v>0.26546060957461887</v>
      </c>
      <c r="S30" s="72">
        <v>0.26969961808707438</v>
      </c>
      <c r="T30" s="72">
        <v>0.26874396744253426</v>
      </c>
      <c r="U30" s="72">
        <v>0.31263626000841527</v>
      </c>
      <c r="V30" s="72">
        <v>0.40528373735932066</v>
      </c>
      <c r="W30" s="72">
        <v>0.42732344770097935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33.91387566639969</v>
      </c>
      <c r="C32" s="77">
        <v>33.826032167634366</v>
      </c>
      <c r="D32" s="77">
        <v>34.531788405342468</v>
      </c>
      <c r="E32" s="77">
        <v>34.858713225903784</v>
      </c>
      <c r="F32" s="77">
        <v>36.008142117387251</v>
      </c>
      <c r="G32" s="77">
        <v>36.811406440123164</v>
      </c>
      <c r="H32" s="77">
        <v>38.36998746953418</v>
      </c>
      <c r="I32" s="77">
        <v>38.484864551149485</v>
      </c>
      <c r="J32" s="77">
        <v>39.353762391944656</v>
      </c>
      <c r="K32" s="77">
        <v>42.325082400024712</v>
      </c>
      <c r="L32" s="77">
        <v>45.109541418175922</v>
      </c>
      <c r="M32" s="77">
        <v>46.665038646000767</v>
      </c>
      <c r="N32" s="77">
        <v>49.724236899278822</v>
      </c>
      <c r="O32" s="77">
        <v>49.778659403864594</v>
      </c>
      <c r="P32" s="77">
        <v>49.769127106582118</v>
      </c>
      <c r="Q32" s="77">
        <v>49.708120986488893</v>
      </c>
      <c r="R32" s="77">
        <v>50.256157688242183</v>
      </c>
      <c r="S32" s="77">
        <v>50.2741878566992</v>
      </c>
      <c r="T32" s="77">
        <v>51.376054918179079</v>
      </c>
      <c r="U32" s="77">
        <v>51.870122311711384</v>
      </c>
      <c r="V32" s="77">
        <v>68.909391480811109</v>
      </c>
      <c r="W32" s="77">
        <v>68.299718168384743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2903.9382004629738</v>
      </c>
      <c r="C3" s="65">
        <f t="shared" si="0"/>
        <v>3267.6688427512654</v>
      </c>
      <c r="D3" s="65">
        <f t="shared" si="0"/>
        <v>3329.9725750124626</v>
      </c>
      <c r="E3" s="65">
        <f t="shared" si="0"/>
        <v>3549.6671253853992</v>
      </c>
      <c r="F3" s="65">
        <f t="shared" si="0"/>
        <v>3435.4911939294989</v>
      </c>
      <c r="G3" s="65">
        <f t="shared" si="0"/>
        <v>3451.5693939068242</v>
      </c>
      <c r="H3" s="65">
        <f t="shared" si="0"/>
        <v>3544.8830733500722</v>
      </c>
      <c r="I3" s="65">
        <f t="shared" si="0"/>
        <v>3612.4901465981998</v>
      </c>
      <c r="J3" s="65">
        <f t="shared" si="0"/>
        <v>3573.0048902181875</v>
      </c>
      <c r="K3" s="65">
        <f t="shared" si="0"/>
        <v>3819.4143217699816</v>
      </c>
      <c r="L3" s="65">
        <f t="shared" si="0"/>
        <v>4334.7747750852495</v>
      </c>
      <c r="M3" s="65">
        <f t="shared" si="0"/>
        <v>3819.5852856232809</v>
      </c>
      <c r="N3" s="65">
        <f t="shared" si="0"/>
        <v>4231.9371587677479</v>
      </c>
      <c r="O3" s="65">
        <f t="shared" si="0"/>
        <v>4079.0536805067404</v>
      </c>
      <c r="P3" s="65">
        <f t="shared" si="0"/>
        <v>4088.5016838360875</v>
      </c>
      <c r="Q3" s="65">
        <f t="shared" si="0"/>
        <v>4009.2846802951321</v>
      </c>
      <c r="R3" s="65">
        <f t="shared" ref="R3:V3" si="1">SUM(R4,R15,R17,R27)</f>
        <v>4431.5688673770055</v>
      </c>
      <c r="S3" s="65">
        <f t="shared" si="1"/>
        <v>4441.3525066961474</v>
      </c>
      <c r="T3" s="65">
        <f t="shared" si="1"/>
        <v>4435.4763419291721</v>
      </c>
      <c r="U3" s="65">
        <f t="shared" si="1"/>
        <v>4443.3075175077138</v>
      </c>
      <c r="V3" s="65">
        <f t="shared" si="1"/>
        <v>4213.4983577589383</v>
      </c>
      <c r="W3" s="65">
        <f t="shared" ref="W3" si="2">SUM(W4,W15,W17,W27)</f>
        <v>4828.4972583533645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2585.5924342337617</v>
      </c>
      <c r="C4" s="69">
        <f t="shared" si="3"/>
        <v>2936.6826022692421</v>
      </c>
      <c r="D4" s="69">
        <f t="shared" si="3"/>
        <v>2993.4169036506219</v>
      </c>
      <c r="E4" s="69">
        <f t="shared" si="3"/>
        <v>3202.4817158846395</v>
      </c>
      <c r="F4" s="69">
        <f t="shared" si="3"/>
        <v>3085.5921942935829</v>
      </c>
      <c r="G4" s="69">
        <f t="shared" si="3"/>
        <v>3091.390410965445</v>
      </c>
      <c r="H4" s="69">
        <f t="shared" si="3"/>
        <v>3180.5530323855041</v>
      </c>
      <c r="I4" s="69">
        <f t="shared" si="3"/>
        <v>3247.2931447167798</v>
      </c>
      <c r="J4" s="69">
        <f t="shared" si="3"/>
        <v>3206.8861272845816</v>
      </c>
      <c r="K4" s="69">
        <f t="shared" si="3"/>
        <v>3438.0726419655834</v>
      </c>
      <c r="L4" s="69">
        <f t="shared" si="3"/>
        <v>3936.6971041951397</v>
      </c>
      <c r="M4" s="69">
        <f t="shared" si="3"/>
        <v>3411.5334362094122</v>
      </c>
      <c r="N4" s="69">
        <f t="shared" si="3"/>
        <v>3816.9645713801733</v>
      </c>
      <c r="O4" s="69">
        <f t="shared" si="3"/>
        <v>3658.0707732129458</v>
      </c>
      <c r="P4" s="69">
        <f t="shared" si="3"/>
        <v>3670.369883324367</v>
      </c>
      <c r="Q4" s="69">
        <f t="shared" si="3"/>
        <v>3587.4087355672777</v>
      </c>
      <c r="R4" s="69">
        <f t="shared" ref="R4:V4" si="4">SUM(R5:R14)</f>
        <v>4011.3550691305454</v>
      </c>
      <c r="S4" s="69">
        <f t="shared" si="4"/>
        <v>4027.1449004989627</v>
      </c>
      <c r="T4" s="69">
        <f t="shared" si="4"/>
        <v>4024.7720861357516</v>
      </c>
      <c r="U4" s="69">
        <f t="shared" si="4"/>
        <v>4027.9357000371156</v>
      </c>
      <c r="V4" s="69">
        <f t="shared" si="4"/>
        <v>3773.8074119252205</v>
      </c>
      <c r="W4" s="69">
        <f t="shared" ref="W4" si="5">SUM(W5:W14)</f>
        <v>4382.9899468566809</v>
      </c>
      <c r="DA4" s="88" t="s">
        <v>390</v>
      </c>
    </row>
    <row r="5" spans="1:105" ht="12" customHeight="1" x14ac:dyDescent="0.25">
      <c r="A5" s="28" t="s">
        <v>51</v>
      </c>
      <c r="B5" s="72">
        <v>7.1964725891595558</v>
      </c>
      <c r="C5" s="72">
        <v>8.0154565876279964</v>
      </c>
      <c r="D5" s="72">
        <v>7.7334368405650444</v>
      </c>
      <c r="E5" s="72">
        <v>7.6146776241054592</v>
      </c>
      <c r="F5" s="72">
        <v>7.5839461180347154</v>
      </c>
      <c r="G5" s="72">
        <v>7.5573130435545073</v>
      </c>
      <c r="H5" s="72">
        <v>7.6516316436500018</v>
      </c>
      <c r="I5" s="72">
        <v>7.1641177565841456</v>
      </c>
      <c r="J5" s="72">
        <v>4.6459577996546688</v>
      </c>
      <c r="K5" s="72">
        <v>4.5605899336078446</v>
      </c>
      <c r="L5" s="72">
        <v>5.131415916070285</v>
      </c>
      <c r="M5" s="72">
        <v>3.5472313912029461</v>
      </c>
      <c r="N5" s="72">
        <v>3.6555632452965265</v>
      </c>
      <c r="O5" s="72">
        <v>3.1224414641676241</v>
      </c>
      <c r="P5" s="72">
        <v>2.9159706228613724</v>
      </c>
      <c r="Q5" s="72">
        <v>2.3807409073556514</v>
      </c>
      <c r="R5" s="72">
        <v>2.5622292533771742</v>
      </c>
      <c r="S5" s="72">
        <v>2.4496698390343505</v>
      </c>
      <c r="T5" s="72">
        <v>2.5824691817185124</v>
      </c>
      <c r="U5" s="72">
        <v>2.7251371984650001</v>
      </c>
      <c r="V5" s="72">
        <v>2.586475493672169</v>
      </c>
      <c r="W5" s="72">
        <v>3.0580110899004649</v>
      </c>
      <c r="DA5" s="89" t="s">
        <v>391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392</v>
      </c>
    </row>
    <row r="7" spans="1:105" ht="12" customHeight="1" x14ac:dyDescent="0.25">
      <c r="A7" s="28" t="s">
        <v>205</v>
      </c>
      <c r="B7" s="72">
        <v>396.35827387664841</v>
      </c>
      <c r="C7" s="72">
        <v>493.7674770965117</v>
      </c>
      <c r="D7" s="72">
        <v>461.03029031790192</v>
      </c>
      <c r="E7" s="72">
        <v>503.74976198965754</v>
      </c>
      <c r="F7" s="72">
        <v>422.64529361506777</v>
      </c>
      <c r="G7" s="72">
        <v>392.26221796544104</v>
      </c>
      <c r="H7" s="72">
        <v>369.42954215219373</v>
      </c>
      <c r="I7" s="72">
        <v>377.8364921174612</v>
      </c>
      <c r="J7" s="72">
        <v>305.73007609376106</v>
      </c>
      <c r="K7" s="72">
        <v>306.54303803786382</v>
      </c>
      <c r="L7" s="72">
        <v>373.65574610934408</v>
      </c>
      <c r="M7" s="72">
        <v>305.13697921415491</v>
      </c>
      <c r="N7" s="72">
        <v>331.52919492172879</v>
      </c>
      <c r="O7" s="72">
        <v>303.92623000725047</v>
      </c>
      <c r="P7" s="72">
        <v>304.44702489161847</v>
      </c>
      <c r="Q7" s="72">
        <v>287.03319670868405</v>
      </c>
      <c r="R7" s="72">
        <v>292.5562252766162</v>
      </c>
      <c r="S7" s="72">
        <v>276.94737980051855</v>
      </c>
      <c r="T7" s="72">
        <v>261.87492715393643</v>
      </c>
      <c r="U7" s="72">
        <v>246.13539000312417</v>
      </c>
      <c r="V7" s="72">
        <v>255.56983053924313</v>
      </c>
      <c r="W7" s="72">
        <v>216.74447343316459</v>
      </c>
      <c r="DA7" s="89" t="s">
        <v>393</v>
      </c>
    </row>
    <row r="8" spans="1:105" ht="12" customHeight="1" x14ac:dyDescent="0.25">
      <c r="A8" s="28" t="s">
        <v>192</v>
      </c>
      <c r="B8" s="72">
        <v>11.15363300903854</v>
      </c>
      <c r="C8" s="72">
        <v>13.349410121506381</v>
      </c>
      <c r="D8" s="72">
        <v>15.046071492042405</v>
      </c>
      <c r="E8" s="72">
        <v>15.222347409269052</v>
      </c>
      <c r="F8" s="72">
        <v>16.063792241455506</v>
      </c>
      <c r="G8" s="72">
        <v>16.767807397808774</v>
      </c>
      <c r="H8" s="72">
        <v>20.358356534175357</v>
      </c>
      <c r="I8" s="72">
        <v>22.536816404620872</v>
      </c>
      <c r="J8" s="72">
        <v>22.594785145255365</v>
      </c>
      <c r="K8" s="72">
        <v>24.504704250402156</v>
      </c>
      <c r="L8" s="72">
        <v>28.00401817703457</v>
      </c>
      <c r="M8" s="72">
        <v>18.684358458715774</v>
      </c>
      <c r="N8" s="72">
        <v>20.534522207453016</v>
      </c>
      <c r="O8" s="72">
        <v>18.280232870970025</v>
      </c>
      <c r="P8" s="72">
        <v>17.893215647708217</v>
      </c>
      <c r="Q8" s="72">
        <v>15.872180668049531</v>
      </c>
      <c r="R8" s="72">
        <v>16.79067666732864</v>
      </c>
      <c r="S8" s="72">
        <v>16.959967652827689</v>
      </c>
      <c r="T8" s="72">
        <v>16.44281832951782</v>
      </c>
      <c r="U8" s="72">
        <v>18.327868412736823</v>
      </c>
      <c r="V8" s="72">
        <v>16.682740701585086</v>
      </c>
      <c r="W8" s="72">
        <v>20.233596621330594</v>
      </c>
      <c r="DA8" s="89" t="s">
        <v>394</v>
      </c>
    </row>
    <row r="9" spans="1:105" ht="12" customHeight="1" x14ac:dyDescent="0.25">
      <c r="A9" s="28" t="s">
        <v>207</v>
      </c>
      <c r="B9" s="72">
        <v>450.03593042556139</v>
      </c>
      <c r="C9" s="72">
        <v>517.26501888351265</v>
      </c>
      <c r="D9" s="72">
        <v>545.04246981238475</v>
      </c>
      <c r="E9" s="72">
        <v>564.09818834456485</v>
      </c>
      <c r="F9" s="72">
        <v>583.30565318231243</v>
      </c>
      <c r="G9" s="72">
        <v>601.28619877550125</v>
      </c>
      <c r="H9" s="72">
        <v>637.34092920200669</v>
      </c>
      <c r="I9" s="72">
        <v>661.57656137346999</v>
      </c>
      <c r="J9" s="72">
        <v>718.87713258281929</v>
      </c>
      <c r="K9" s="72">
        <v>778.94718158827823</v>
      </c>
      <c r="L9" s="72">
        <v>890.85215871651599</v>
      </c>
      <c r="M9" s="72">
        <v>780.91823665688946</v>
      </c>
      <c r="N9" s="72">
        <v>881.6647830308973</v>
      </c>
      <c r="O9" s="72">
        <v>850.80944066787276</v>
      </c>
      <c r="P9" s="72">
        <v>868.54531007965784</v>
      </c>
      <c r="Q9" s="72">
        <v>824.89288382319523</v>
      </c>
      <c r="R9" s="72">
        <v>910.54964939446859</v>
      </c>
      <c r="S9" s="72">
        <v>905.78763532079358</v>
      </c>
      <c r="T9" s="72">
        <v>904.30359002672458</v>
      </c>
      <c r="U9" s="72">
        <v>903.50313311719231</v>
      </c>
      <c r="V9" s="72">
        <v>843.32626019594488</v>
      </c>
      <c r="W9" s="72">
        <v>964.44099276621273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969.58227010413361</v>
      </c>
      <c r="C11" s="72">
        <v>1069.1240205566951</v>
      </c>
      <c r="D11" s="72">
        <v>1098.8813645328116</v>
      </c>
      <c r="E11" s="72">
        <v>1176.0596987322451</v>
      </c>
      <c r="F11" s="72">
        <v>1135.2274002433223</v>
      </c>
      <c r="G11" s="72">
        <v>1109.4415299818552</v>
      </c>
      <c r="H11" s="72">
        <v>1144.9208648323599</v>
      </c>
      <c r="I11" s="72">
        <v>1166.0867563055961</v>
      </c>
      <c r="J11" s="72">
        <v>1161.1993193386102</v>
      </c>
      <c r="K11" s="72">
        <v>1239.6145708424076</v>
      </c>
      <c r="L11" s="72">
        <v>1395.258528816441</v>
      </c>
      <c r="M11" s="72">
        <v>1196.4694121230548</v>
      </c>
      <c r="N11" s="72">
        <v>1332.6554733472599</v>
      </c>
      <c r="O11" s="72">
        <v>1282.3524624164872</v>
      </c>
      <c r="P11" s="72">
        <v>1265.7825582811349</v>
      </c>
      <c r="Q11" s="72">
        <v>1244.5217436517944</v>
      </c>
      <c r="R11" s="72">
        <v>1374.1152895457635</v>
      </c>
      <c r="S11" s="72">
        <v>1362.6084694230158</v>
      </c>
      <c r="T11" s="72">
        <v>1329.0752752500687</v>
      </c>
      <c r="U11" s="72">
        <v>1321.2916498462448</v>
      </c>
      <c r="V11" s="72">
        <v>1209.9084259214037</v>
      </c>
      <c r="W11" s="72">
        <v>1427.7523915955408</v>
      </c>
      <c r="DA11" s="89" t="s">
        <v>397</v>
      </c>
    </row>
    <row r="12" spans="1:105" ht="12" customHeight="1" x14ac:dyDescent="0.25">
      <c r="A12" s="28" t="s">
        <v>95</v>
      </c>
      <c r="B12" s="72">
        <v>218.27361913003386</v>
      </c>
      <c r="C12" s="72">
        <v>267.23053755065388</v>
      </c>
      <c r="D12" s="72">
        <v>302.4503361875619</v>
      </c>
      <c r="E12" s="72">
        <v>356.50866900421704</v>
      </c>
      <c r="F12" s="72">
        <v>372.59884878652952</v>
      </c>
      <c r="G12" s="72">
        <v>411.93336306237427</v>
      </c>
      <c r="H12" s="72">
        <v>443.68648602037166</v>
      </c>
      <c r="I12" s="72">
        <v>469.07361581500845</v>
      </c>
      <c r="J12" s="72">
        <v>476.83314699676629</v>
      </c>
      <c r="K12" s="72">
        <v>526.13556669020761</v>
      </c>
      <c r="L12" s="72">
        <v>617.73057831195251</v>
      </c>
      <c r="M12" s="72">
        <v>549.55027304584371</v>
      </c>
      <c r="N12" s="72">
        <v>651.0775240880331</v>
      </c>
      <c r="O12" s="72">
        <v>652.643443327456</v>
      </c>
      <c r="P12" s="72">
        <v>684.9189142940993</v>
      </c>
      <c r="Q12" s="72">
        <v>706.51605195305581</v>
      </c>
      <c r="R12" s="72">
        <v>811.9136283378615</v>
      </c>
      <c r="S12" s="72">
        <v>835.76533997957597</v>
      </c>
      <c r="T12" s="72">
        <v>836.46686832533214</v>
      </c>
      <c r="U12" s="72">
        <v>856.02761482117205</v>
      </c>
      <c r="V12" s="72">
        <v>786.17155150416227</v>
      </c>
      <c r="W12" s="72">
        <v>980.59831305590842</v>
      </c>
      <c r="DA12" s="89" t="s">
        <v>398</v>
      </c>
    </row>
    <row r="13" spans="1:105" ht="12" customHeight="1" x14ac:dyDescent="0.25">
      <c r="A13" s="73" t="s">
        <v>94</v>
      </c>
      <c r="B13" s="74">
        <v>514.7652596946466</v>
      </c>
      <c r="C13" s="74">
        <v>546.3514880512289</v>
      </c>
      <c r="D13" s="74">
        <v>542.51191974212406</v>
      </c>
      <c r="E13" s="74">
        <v>557.34768963515194</v>
      </c>
      <c r="F13" s="74">
        <v>528.6558912569933</v>
      </c>
      <c r="G13" s="74">
        <v>533.57589505433464</v>
      </c>
      <c r="H13" s="74">
        <v>538.85612235795952</v>
      </c>
      <c r="I13" s="74">
        <v>524.48277442370613</v>
      </c>
      <c r="J13" s="74">
        <v>499.84012195562514</v>
      </c>
      <c r="K13" s="74">
        <v>539.93109504572533</v>
      </c>
      <c r="L13" s="74">
        <v>605.41994244613056</v>
      </c>
      <c r="M13" s="74">
        <v>540.16791253789131</v>
      </c>
      <c r="N13" s="74">
        <v>577.05179878676313</v>
      </c>
      <c r="O13" s="74">
        <v>529.40377824593793</v>
      </c>
      <c r="P13" s="74">
        <v>508.44389111855605</v>
      </c>
      <c r="Q13" s="74">
        <v>489.73167281926709</v>
      </c>
      <c r="R13" s="74">
        <v>585.20738823569013</v>
      </c>
      <c r="S13" s="74">
        <v>610.50507470063576</v>
      </c>
      <c r="T13" s="74">
        <v>658.47120496789069</v>
      </c>
      <c r="U13" s="74">
        <v>665.06700523375821</v>
      </c>
      <c r="V13" s="74">
        <v>645.08025429091867</v>
      </c>
      <c r="W13" s="74">
        <v>754.55357437495286</v>
      </c>
      <c r="DA13" s="90" t="s">
        <v>399</v>
      </c>
    </row>
    <row r="14" spans="1:105" ht="12" customHeight="1" x14ac:dyDescent="0.25">
      <c r="A14" s="75" t="s">
        <v>97</v>
      </c>
      <c r="B14" s="76">
        <v>18.226975404539679</v>
      </c>
      <c r="C14" s="76">
        <v>21.57919342150554</v>
      </c>
      <c r="D14" s="76">
        <v>20.721014725229782</v>
      </c>
      <c r="E14" s="76">
        <v>21.880683145428215</v>
      </c>
      <c r="F14" s="76">
        <v>19.511368849866624</v>
      </c>
      <c r="G14" s="76">
        <v>18.566085684575526</v>
      </c>
      <c r="H14" s="76">
        <v>18.309099642786865</v>
      </c>
      <c r="I14" s="76">
        <v>18.536010520333299</v>
      </c>
      <c r="J14" s="76">
        <v>17.165587372089355</v>
      </c>
      <c r="K14" s="76">
        <v>17.835895577090703</v>
      </c>
      <c r="L14" s="76">
        <v>20.644715701650576</v>
      </c>
      <c r="M14" s="76">
        <v>17.059032781659582</v>
      </c>
      <c r="N14" s="76">
        <v>18.795711752741646</v>
      </c>
      <c r="O14" s="76">
        <v>17.532744212803685</v>
      </c>
      <c r="P14" s="76">
        <v>17.422998388730655</v>
      </c>
      <c r="Q14" s="76">
        <v>16.460265035875501</v>
      </c>
      <c r="R14" s="76">
        <v>17.659982419439014</v>
      </c>
      <c r="S14" s="76">
        <v>16.121363782561282</v>
      </c>
      <c r="T14" s="76">
        <v>15.554932900562537</v>
      </c>
      <c r="U14" s="76">
        <v>14.857901404422247</v>
      </c>
      <c r="V14" s="76">
        <v>14.481873278290422</v>
      </c>
      <c r="W14" s="76">
        <v>15.60859391967016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10.022657984300817</v>
      </c>
      <c r="C15" s="69">
        <f t="shared" si="6"/>
        <v>10.996857993048426</v>
      </c>
      <c r="D15" s="69">
        <f t="shared" si="6"/>
        <v>12.086028080651612</v>
      </c>
      <c r="E15" s="69">
        <f t="shared" si="6"/>
        <v>15.679308170394059</v>
      </c>
      <c r="F15" s="69">
        <f t="shared" si="6"/>
        <v>14.185960874207316</v>
      </c>
      <c r="G15" s="69">
        <f t="shared" si="6"/>
        <v>15.549303343515511</v>
      </c>
      <c r="H15" s="69">
        <f t="shared" si="6"/>
        <v>16.897449327144685</v>
      </c>
      <c r="I15" s="69">
        <f t="shared" si="6"/>
        <v>17.688743807401856</v>
      </c>
      <c r="J15" s="69">
        <f t="shared" si="6"/>
        <v>19.584387240737311</v>
      </c>
      <c r="K15" s="69">
        <f t="shared" si="6"/>
        <v>20.483327676072484</v>
      </c>
      <c r="L15" s="69">
        <f t="shared" si="6"/>
        <v>28.226074615496827</v>
      </c>
      <c r="M15" s="69">
        <f t="shared" si="6"/>
        <v>23.262282412488339</v>
      </c>
      <c r="N15" s="69">
        <f t="shared" si="6"/>
        <v>23.555680498625748</v>
      </c>
      <c r="O15" s="69">
        <f t="shared" si="6"/>
        <v>24.813011042464687</v>
      </c>
      <c r="P15" s="69">
        <f t="shared" si="6"/>
        <v>27.319939364005496</v>
      </c>
      <c r="Q15" s="69">
        <f t="shared" si="6"/>
        <v>27.822489914562713</v>
      </c>
      <c r="R15" s="69">
        <f t="shared" si="6"/>
        <v>29.773709608255658</v>
      </c>
      <c r="S15" s="69">
        <f t="shared" si="6"/>
        <v>30.100877859640747</v>
      </c>
      <c r="T15" s="69">
        <f t="shared" si="6"/>
        <v>32.48043482318581</v>
      </c>
      <c r="U15" s="69">
        <f t="shared" si="6"/>
        <v>37.780349456948287</v>
      </c>
      <c r="V15" s="69">
        <f t="shared" si="6"/>
        <v>43.635102030423504</v>
      </c>
      <c r="W15" s="69">
        <f t="shared" si="6"/>
        <v>54.569864718487736</v>
      </c>
      <c r="DA15" s="88" t="s">
        <v>401</v>
      </c>
    </row>
    <row r="16" spans="1:105" ht="12" customHeight="1" x14ac:dyDescent="0.25">
      <c r="A16" s="28" t="s">
        <v>91</v>
      </c>
      <c r="B16" s="72">
        <v>10.022657984300817</v>
      </c>
      <c r="C16" s="72">
        <v>10.996857993048426</v>
      </c>
      <c r="D16" s="72">
        <v>12.086028080651612</v>
      </c>
      <c r="E16" s="72">
        <v>15.679308170394059</v>
      </c>
      <c r="F16" s="72">
        <v>14.185960874207316</v>
      </c>
      <c r="G16" s="72">
        <v>15.549303343515511</v>
      </c>
      <c r="H16" s="72">
        <v>16.897449327144685</v>
      </c>
      <c r="I16" s="72">
        <v>17.688743807401856</v>
      </c>
      <c r="J16" s="72">
        <v>19.584387240737311</v>
      </c>
      <c r="K16" s="72">
        <v>20.483327676072484</v>
      </c>
      <c r="L16" s="72">
        <v>28.226074615496827</v>
      </c>
      <c r="M16" s="72">
        <v>23.262282412488339</v>
      </c>
      <c r="N16" s="72">
        <v>23.555680498625748</v>
      </c>
      <c r="O16" s="72">
        <v>24.813011042464687</v>
      </c>
      <c r="P16" s="72">
        <v>27.319939364005496</v>
      </c>
      <c r="Q16" s="72">
        <v>27.822489914562713</v>
      </c>
      <c r="R16" s="72">
        <v>29.773709608255658</v>
      </c>
      <c r="S16" s="72">
        <v>30.100877859640747</v>
      </c>
      <c r="T16" s="72">
        <v>32.48043482318581</v>
      </c>
      <c r="U16" s="72">
        <v>37.780349456948287</v>
      </c>
      <c r="V16" s="72">
        <v>43.635102030423504</v>
      </c>
      <c r="W16" s="72">
        <v>54.569864718487736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280.34853963316232</v>
      </c>
      <c r="C17" s="69">
        <f t="shared" si="7"/>
        <v>290.62100120269088</v>
      </c>
      <c r="D17" s="69">
        <f t="shared" si="7"/>
        <v>294.44967554473556</v>
      </c>
      <c r="E17" s="69">
        <f t="shared" si="7"/>
        <v>300.45035566327806</v>
      </c>
      <c r="F17" s="69">
        <f t="shared" si="7"/>
        <v>304.32810505215519</v>
      </c>
      <c r="G17" s="69">
        <f t="shared" si="7"/>
        <v>311.80258477295729</v>
      </c>
      <c r="H17" s="69">
        <f t="shared" si="7"/>
        <v>315.29038988918614</v>
      </c>
      <c r="I17" s="69">
        <f t="shared" si="7"/>
        <v>314.49170905217471</v>
      </c>
      <c r="J17" s="69">
        <f t="shared" si="7"/>
        <v>311.40227063139349</v>
      </c>
      <c r="K17" s="69">
        <f t="shared" si="7"/>
        <v>322.62046410695206</v>
      </c>
      <c r="L17" s="69">
        <f t="shared" si="7"/>
        <v>330.7164053053167</v>
      </c>
      <c r="M17" s="69">
        <f t="shared" si="7"/>
        <v>345.08692074068966</v>
      </c>
      <c r="N17" s="69">
        <f t="shared" si="7"/>
        <v>349.86391112792865</v>
      </c>
      <c r="O17" s="69">
        <f t="shared" si="7"/>
        <v>353.75182967741551</v>
      </c>
      <c r="P17" s="69">
        <f t="shared" si="7"/>
        <v>348.27878977891379</v>
      </c>
      <c r="Q17" s="69">
        <f t="shared" si="7"/>
        <v>350.70349783770445</v>
      </c>
      <c r="R17" s="69">
        <f t="shared" ref="R17:V17" si="8">SUM(R18:R26)</f>
        <v>347.07925294740608</v>
      </c>
      <c r="S17" s="69">
        <f t="shared" si="8"/>
        <v>340.31679701545011</v>
      </c>
      <c r="T17" s="69">
        <f t="shared" si="8"/>
        <v>333.013826544474</v>
      </c>
      <c r="U17" s="69">
        <f t="shared" si="8"/>
        <v>331.32918098605592</v>
      </c>
      <c r="V17" s="69">
        <f t="shared" si="8"/>
        <v>334.00931667727002</v>
      </c>
      <c r="W17" s="69">
        <f t="shared" ref="W17" si="9">SUM(W18:W26)</f>
        <v>328.62259062151401</v>
      </c>
      <c r="DA17" s="88" t="s">
        <v>403</v>
      </c>
    </row>
    <row r="18" spans="1:105" ht="12" customHeight="1" x14ac:dyDescent="0.25">
      <c r="A18" s="28" t="s">
        <v>51</v>
      </c>
      <c r="B18" s="72">
        <v>0.2686777256355446</v>
      </c>
      <c r="C18" s="72">
        <v>0.30357977842328071</v>
      </c>
      <c r="D18" s="72">
        <v>0.32325345612300382</v>
      </c>
      <c r="E18" s="72">
        <v>0.33749986750757399</v>
      </c>
      <c r="F18" s="72">
        <v>0.39246982234592126</v>
      </c>
      <c r="G18" s="72">
        <v>0.44434815556162088</v>
      </c>
      <c r="H18" s="72">
        <v>0.49127551508667222</v>
      </c>
      <c r="I18" s="72">
        <v>0.49927787483627001</v>
      </c>
      <c r="J18" s="72">
        <v>0.36038478904936178</v>
      </c>
      <c r="K18" s="72">
        <v>0.37965801085665846</v>
      </c>
      <c r="L18" s="72">
        <v>0.42502856916837789</v>
      </c>
      <c r="M18" s="72">
        <v>0.35367310827752263</v>
      </c>
      <c r="N18" s="72">
        <v>0.33015953926459757</v>
      </c>
      <c r="O18" s="72">
        <v>0.2975019304036855</v>
      </c>
      <c r="P18" s="72">
        <v>0.27260574196327586</v>
      </c>
      <c r="Q18" s="72">
        <v>0.22940632089509996</v>
      </c>
      <c r="R18" s="72">
        <v>0.21840735720653992</v>
      </c>
      <c r="S18" s="72">
        <v>0.20394462453695755</v>
      </c>
      <c r="T18" s="72">
        <v>0.21051957558255516</v>
      </c>
      <c r="U18" s="72">
        <v>0.22123411531950085</v>
      </c>
      <c r="V18" s="72">
        <v>0.22702788509751085</v>
      </c>
      <c r="W18" s="72">
        <v>0.22751773480072568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42.439849538923369</v>
      </c>
      <c r="C20" s="72">
        <v>48.268552754072907</v>
      </c>
      <c r="D20" s="72">
        <v>44.776539737957663</v>
      </c>
      <c r="E20" s="72">
        <v>46.684382631377964</v>
      </c>
      <c r="F20" s="72">
        <v>41.15411483386675</v>
      </c>
      <c r="G20" s="72">
        <v>39.062871139915131</v>
      </c>
      <c r="H20" s="72">
        <v>36.147538073361908</v>
      </c>
      <c r="I20" s="72">
        <v>36.114654483296803</v>
      </c>
      <c r="J20" s="72">
        <v>29.283115353634003</v>
      </c>
      <c r="K20" s="72">
        <v>28.36631672461332</v>
      </c>
      <c r="L20" s="72">
        <v>30.972465356300752</v>
      </c>
      <c r="M20" s="72">
        <v>30.43366793976756</v>
      </c>
      <c r="N20" s="72">
        <v>29.958619900916613</v>
      </c>
      <c r="O20" s="72">
        <v>28.972921785776663</v>
      </c>
      <c r="P20" s="72">
        <v>28.485580585181868</v>
      </c>
      <c r="Q20" s="72">
        <v>27.664870684047315</v>
      </c>
      <c r="R20" s="72">
        <v>24.949499021935519</v>
      </c>
      <c r="S20" s="72">
        <v>23.062779969544732</v>
      </c>
      <c r="T20" s="72">
        <v>21.340315405903429</v>
      </c>
      <c r="U20" s="72">
        <v>19.929978140640284</v>
      </c>
      <c r="V20" s="72">
        <v>22.331662243182095</v>
      </c>
      <c r="W20" s="72">
        <v>16.030369852628031</v>
      </c>
      <c r="DA20" s="89" t="s">
        <v>406</v>
      </c>
    </row>
    <row r="21" spans="1:105" ht="12" customHeight="1" x14ac:dyDescent="0.25">
      <c r="A21" s="28" t="s">
        <v>192</v>
      </c>
      <c r="B21" s="72">
        <v>1.1941948639987416</v>
      </c>
      <c r="C21" s="72">
        <v>1.3049805900955544</v>
      </c>
      <c r="D21" s="72">
        <v>1.4613082572491312</v>
      </c>
      <c r="E21" s="72">
        <v>1.4106921720569749</v>
      </c>
      <c r="F21" s="72">
        <v>1.5640858555898405</v>
      </c>
      <c r="G21" s="72">
        <v>1.6691011104172619</v>
      </c>
      <c r="H21" s="72">
        <v>1.9907723017567966</v>
      </c>
      <c r="I21" s="72">
        <v>2.1529369078407719</v>
      </c>
      <c r="J21" s="72">
        <v>2.1635413952359133</v>
      </c>
      <c r="K21" s="72">
        <v>2.2667927491529216</v>
      </c>
      <c r="L21" s="72">
        <v>2.3202473582684395</v>
      </c>
      <c r="M21" s="72">
        <v>1.863098835632057</v>
      </c>
      <c r="N21" s="72">
        <v>1.854989692129875</v>
      </c>
      <c r="O21" s="72">
        <v>1.7417375451295263</v>
      </c>
      <c r="P21" s="72">
        <v>1.6732073232276603</v>
      </c>
      <c r="Q21" s="72">
        <v>1.5288776128717709</v>
      </c>
      <c r="R21" s="72">
        <v>1.4313896407929516</v>
      </c>
      <c r="S21" s="72">
        <v>1.4123859005166941</v>
      </c>
      <c r="T21" s="72">
        <v>1.3406060457737787</v>
      </c>
      <c r="U21" s="72">
        <v>1.4855751180432377</v>
      </c>
      <c r="V21" s="72">
        <v>1.4585450967016123</v>
      </c>
      <c r="W21" s="72">
        <v>1.4962518147464292</v>
      </c>
      <c r="DA21" s="89" t="s">
        <v>407</v>
      </c>
    </row>
    <row r="22" spans="1:105" ht="12" customHeight="1" x14ac:dyDescent="0.25">
      <c r="A22" s="28" t="s">
        <v>207</v>
      </c>
      <c r="B22" s="72">
        <v>11.745200310472361</v>
      </c>
      <c r="C22" s="72">
        <v>12.974114900872275</v>
      </c>
      <c r="D22" s="72">
        <v>14.296409374003796</v>
      </c>
      <c r="E22" s="72">
        <v>14.860497017756451</v>
      </c>
      <c r="F22" s="72">
        <v>16.994084106938359</v>
      </c>
      <c r="G22" s="72">
        <v>18.847123614171657</v>
      </c>
      <c r="H22" s="72">
        <v>20.655111994169626</v>
      </c>
      <c r="I22" s="72">
        <v>22.04534170729681</v>
      </c>
      <c r="J22" s="72">
        <v>25.282326953173737</v>
      </c>
      <c r="K22" s="72">
        <v>27.868508346889033</v>
      </c>
      <c r="L22" s="72">
        <v>30.054078632220055</v>
      </c>
      <c r="M22" s="72">
        <v>30.744960958132054</v>
      </c>
      <c r="N22" s="72">
        <v>31.419093932890238</v>
      </c>
      <c r="O22" s="72">
        <v>31.8425481428152</v>
      </c>
      <c r="P22" s="72">
        <v>31.796437361527083</v>
      </c>
      <c r="Q22" s="72">
        <v>31.271431065355422</v>
      </c>
      <c r="R22" s="72">
        <v>31.048581570990319</v>
      </c>
      <c r="S22" s="72">
        <v>30.099232159734974</v>
      </c>
      <c r="T22" s="72">
        <v>30.292660285481386</v>
      </c>
      <c r="U22" s="72">
        <v>29.901498053726939</v>
      </c>
      <c r="V22" s="72">
        <v>29.946224953342817</v>
      </c>
      <c r="W22" s="72">
        <v>29.850075263665985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100.6393093380767</v>
      </c>
      <c r="C24" s="72">
        <v>101.31744256108718</v>
      </c>
      <c r="D24" s="72">
        <v>103.46701811458388</v>
      </c>
      <c r="E24" s="72">
        <v>105.66480551547373</v>
      </c>
      <c r="F24" s="72">
        <v>107.17110256749912</v>
      </c>
      <c r="G24" s="72">
        <v>107.12380841952913</v>
      </c>
      <c r="H24" s="72">
        <v>108.62647745029163</v>
      </c>
      <c r="I24" s="72">
        <v>108.08513103811855</v>
      </c>
      <c r="J24" s="72">
        <v>107.8515680269909</v>
      </c>
      <c r="K24" s="72">
        <v>111.20241865296707</v>
      </c>
      <c r="L24" s="72">
        <v>112.0863232239405</v>
      </c>
      <c r="M24" s="72">
        <v>116.88599135869795</v>
      </c>
      <c r="N24" s="72">
        <v>119.16757494110765</v>
      </c>
      <c r="O24" s="72">
        <v>122.19137184778596</v>
      </c>
      <c r="P24" s="72">
        <v>118.37257655778599</v>
      </c>
      <c r="Q24" s="72">
        <v>119.882916212846</v>
      </c>
      <c r="R24" s="72">
        <v>117.12227215251103</v>
      </c>
      <c r="S24" s="72">
        <v>113.42010014096371</v>
      </c>
      <c r="T24" s="72">
        <v>108.27992048535303</v>
      </c>
      <c r="U24" s="72">
        <v>106.97239544377793</v>
      </c>
      <c r="V24" s="72">
        <v>105.72982366911407</v>
      </c>
      <c r="W24" s="72">
        <v>105.61680493346398</v>
      </c>
      <c r="DA24" s="89" t="s">
        <v>410</v>
      </c>
    </row>
    <row r="25" spans="1:105" ht="12" customHeight="1" x14ac:dyDescent="0.25">
      <c r="A25" s="73" t="s">
        <v>53</v>
      </c>
      <c r="B25" s="74">
        <v>123.67919263679508</v>
      </c>
      <c r="C25" s="74">
        <v>126.04631170154465</v>
      </c>
      <c r="D25" s="74">
        <v>129.71912768822304</v>
      </c>
      <c r="E25" s="74">
        <v>131.08645954251031</v>
      </c>
      <c r="F25" s="74">
        <v>136.62232525198576</v>
      </c>
      <c r="G25" s="74">
        <v>144.17760232476405</v>
      </c>
      <c r="H25" s="74">
        <v>146.75823433095977</v>
      </c>
      <c r="I25" s="74">
        <v>144.97338681722579</v>
      </c>
      <c r="J25" s="74">
        <v>145.69701769026574</v>
      </c>
      <c r="K25" s="74">
        <v>151.70082809194852</v>
      </c>
      <c r="L25" s="74">
        <v>153.92679183007894</v>
      </c>
      <c r="M25" s="74">
        <v>163.77852940002776</v>
      </c>
      <c r="N25" s="74">
        <v>166.01085919212696</v>
      </c>
      <c r="O25" s="74">
        <v>167.46378797838494</v>
      </c>
      <c r="P25" s="74">
        <v>166.31698925995875</v>
      </c>
      <c r="Q25" s="74">
        <v>168.64517049027012</v>
      </c>
      <c r="R25" s="74">
        <v>170.66103785573239</v>
      </c>
      <c r="S25" s="74">
        <v>170.32703865695441</v>
      </c>
      <c r="T25" s="74">
        <v>169.56734558902815</v>
      </c>
      <c r="U25" s="74">
        <v>170.6449833475661</v>
      </c>
      <c r="V25" s="74">
        <v>171.92755475588521</v>
      </c>
      <c r="W25" s="74">
        <v>172.77422794396296</v>
      </c>
      <c r="DA25" s="90" t="s">
        <v>411</v>
      </c>
    </row>
    <row r="26" spans="1:105" ht="12" customHeight="1" x14ac:dyDescent="0.25">
      <c r="A26" s="32" t="s">
        <v>52</v>
      </c>
      <c r="B26" s="77">
        <v>0.3821152192605331</v>
      </c>
      <c r="C26" s="77">
        <v>0.40601891659501299</v>
      </c>
      <c r="D26" s="77">
        <v>0.40601891659501288</v>
      </c>
      <c r="E26" s="77">
        <v>0.40601891659501282</v>
      </c>
      <c r="F26" s="77">
        <v>0.42992261392949277</v>
      </c>
      <c r="G26" s="77">
        <v>0.47773000859845249</v>
      </c>
      <c r="H26" s="77">
        <v>0.62098022355975946</v>
      </c>
      <c r="I26" s="77">
        <v>0.6209802235597589</v>
      </c>
      <c r="J26" s="77">
        <v>0.76431642304385161</v>
      </c>
      <c r="K26" s="77">
        <v>0.83594153052450593</v>
      </c>
      <c r="L26" s="77">
        <v>0.93147033533963985</v>
      </c>
      <c r="M26" s="77">
        <v>1.0269991401547733</v>
      </c>
      <c r="N26" s="77">
        <v>1.1226139294926889</v>
      </c>
      <c r="O26" s="77">
        <v>1.241960447119518</v>
      </c>
      <c r="P26" s="77">
        <v>1.361392949269129</v>
      </c>
      <c r="Q26" s="77">
        <v>1.4808254514187431</v>
      </c>
      <c r="R26" s="77">
        <v>1.6480653482373271</v>
      </c>
      <c r="S26" s="77">
        <v>1.7913155631986253</v>
      </c>
      <c r="T26" s="77">
        <v>1.9824591573516794</v>
      </c>
      <c r="U26" s="77">
        <v>2.173516766981948</v>
      </c>
      <c r="V26" s="77">
        <v>2.3884780739466951</v>
      </c>
      <c r="W26" s="77">
        <v>2.6273430782459268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27.974568611748786</v>
      </c>
      <c r="C27" s="69">
        <f t="shared" si="10"/>
        <v>29.368381286284134</v>
      </c>
      <c r="D27" s="69">
        <f t="shared" si="10"/>
        <v>30.01996773645352</v>
      </c>
      <c r="E27" s="69">
        <f t="shared" si="10"/>
        <v>31.055745667087628</v>
      </c>
      <c r="F27" s="69">
        <f t="shared" si="10"/>
        <v>31.384933709553575</v>
      </c>
      <c r="G27" s="69">
        <f t="shared" si="10"/>
        <v>32.82709482490651</v>
      </c>
      <c r="H27" s="69">
        <f t="shared" si="10"/>
        <v>32.142201748236744</v>
      </c>
      <c r="I27" s="69">
        <f t="shared" si="10"/>
        <v>33.016549021843119</v>
      </c>
      <c r="J27" s="69">
        <f t="shared" si="10"/>
        <v>35.132105061475073</v>
      </c>
      <c r="K27" s="69">
        <f t="shared" si="10"/>
        <v>38.237888021373578</v>
      </c>
      <c r="L27" s="69">
        <f t="shared" si="10"/>
        <v>39.135190969296744</v>
      </c>
      <c r="M27" s="69">
        <f t="shared" si="10"/>
        <v>39.702646260690827</v>
      </c>
      <c r="N27" s="69">
        <f t="shared" si="10"/>
        <v>41.552995761019424</v>
      </c>
      <c r="O27" s="69">
        <f t="shared" si="10"/>
        <v>42.41806657391475</v>
      </c>
      <c r="P27" s="69">
        <f t="shared" si="10"/>
        <v>42.533071368800634</v>
      </c>
      <c r="Q27" s="69">
        <f t="shared" si="10"/>
        <v>43.349956975587162</v>
      </c>
      <c r="R27" s="69">
        <f t="shared" ref="R27:V27" si="11">SUM(R28:R32)</f>
        <v>43.360835690798872</v>
      </c>
      <c r="S27" s="69">
        <f t="shared" si="11"/>
        <v>43.789931322093828</v>
      </c>
      <c r="T27" s="69">
        <f t="shared" si="11"/>
        <v>45.209994425760463</v>
      </c>
      <c r="U27" s="69">
        <f t="shared" si="11"/>
        <v>46.262287027593203</v>
      </c>
      <c r="V27" s="69">
        <f t="shared" si="11"/>
        <v>62.046527126023406</v>
      </c>
      <c r="W27" s="69">
        <f t="shared" ref="W27" si="12">SUM(W28:W32)</f>
        <v>62.314856156681401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2.0406305951841617</v>
      </c>
      <c r="C29" s="72">
        <v>3.4086899261868742</v>
      </c>
      <c r="D29" s="72">
        <v>3.4152516349651654</v>
      </c>
      <c r="E29" s="72">
        <v>4.1054357847312222</v>
      </c>
      <c r="F29" s="72">
        <v>3.4258144551051242</v>
      </c>
      <c r="G29" s="72">
        <v>4.1168976664665911</v>
      </c>
      <c r="H29" s="72">
        <v>2.0617040158420781</v>
      </c>
      <c r="I29" s="72">
        <v>2.7510994590478943</v>
      </c>
      <c r="J29" s="72">
        <v>4.1277647335117775</v>
      </c>
      <c r="K29" s="72">
        <v>4.8170974877328074</v>
      </c>
      <c r="L29" s="72">
        <v>3.4415141831563361</v>
      </c>
      <c r="M29" s="72">
        <v>2.7535778266570281</v>
      </c>
      <c r="N29" s="72">
        <v>2.0654748720192377</v>
      </c>
      <c r="O29" s="72">
        <v>2.760411245652115</v>
      </c>
      <c r="P29" s="72">
        <v>2.7607574846532041</v>
      </c>
      <c r="Q29" s="72">
        <v>3.451363497405127</v>
      </c>
      <c r="R29" s="72">
        <v>2.7616841966576646</v>
      </c>
      <c r="S29" s="72">
        <v>2.7624860332979195</v>
      </c>
      <c r="T29" s="72">
        <v>2.7632316935682573</v>
      </c>
      <c r="U29" s="72">
        <v>2.7645806678908684</v>
      </c>
      <c r="V29" s="72">
        <v>3.4586715861778146</v>
      </c>
      <c r="W29" s="72">
        <v>3.463576269857775</v>
      </c>
      <c r="DA29" s="89" t="s">
        <v>415</v>
      </c>
    </row>
    <row r="30" spans="1:105" ht="12" customHeight="1" x14ac:dyDescent="0.25">
      <c r="A30" s="28" t="s">
        <v>192</v>
      </c>
      <c r="B30" s="72">
        <v>0.11385530536380191</v>
      </c>
      <c r="C30" s="72">
        <v>0.12600009507279653</v>
      </c>
      <c r="D30" s="72">
        <v>0.14230846228666219</v>
      </c>
      <c r="E30" s="72">
        <v>0.14000361621514462</v>
      </c>
      <c r="F30" s="72">
        <v>0.15384253100981798</v>
      </c>
      <c r="G30" s="72">
        <v>0.16751621852384516</v>
      </c>
      <c r="H30" s="72">
        <v>0.19336038936268246</v>
      </c>
      <c r="I30" s="72">
        <v>0.21509885614509577</v>
      </c>
      <c r="J30" s="72">
        <v>0.23264076571803982</v>
      </c>
      <c r="K30" s="72">
        <v>0.25619320320790323</v>
      </c>
      <c r="L30" s="72">
        <v>0.26468748626776528</v>
      </c>
      <c r="M30" s="72">
        <v>0.20044368704559826</v>
      </c>
      <c r="N30" s="72">
        <v>0.20632374592013</v>
      </c>
      <c r="O30" s="72">
        <v>0.19363823953697734</v>
      </c>
      <c r="P30" s="72">
        <v>0.18942944410213763</v>
      </c>
      <c r="Q30" s="72">
        <v>0.17417597588658859</v>
      </c>
      <c r="R30" s="72">
        <v>0.16618718256964929</v>
      </c>
      <c r="S30" s="72">
        <v>0.16895746155588365</v>
      </c>
      <c r="T30" s="72">
        <v>0.16853226851831643</v>
      </c>
      <c r="U30" s="72">
        <v>0.1963645245964579</v>
      </c>
      <c r="V30" s="72">
        <v>0.25503674530634496</v>
      </c>
      <c r="W30" s="72">
        <v>0.26945288801565792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25.820082711200822</v>
      </c>
      <c r="C32" s="77">
        <v>25.833691265024463</v>
      </c>
      <c r="D32" s="77">
        <v>26.462407639201693</v>
      </c>
      <c r="E32" s="77">
        <v>26.810306266141261</v>
      </c>
      <c r="F32" s="77">
        <v>27.805276723438634</v>
      </c>
      <c r="G32" s="77">
        <v>28.542680939916071</v>
      </c>
      <c r="H32" s="77">
        <v>29.887137343031984</v>
      </c>
      <c r="I32" s="77">
        <v>30.050350706650129</v>
      </c>
      <c r="J32" s="77">
        <v>30.771699562245256</v>
      </c>
      <c r="K32" s="77">
        <v>33.164597330432869</v>
      </c>
      <c r="L32" s="77">
        <v>35.42898929987264</v>
      </c>
      <c r="M32" s="77">
        <v>36.748624746988199</v>
      </c>
      <c r="N32" s="77">
        <v>39.281197143080057</v>
      </c>
      <c r="O32" s="77">
        <v>39.464017088725655</v>
      </c>
      <c r="P32" s="77">
        <v>39.582884440045291</v>
      </c>
      <c r="Q32" s="77">
        <v>39.724417502295445</v>
      </c>
      <c r="R32" s="77">
        <v>40.43296431157156</v>
      </c>
      <c r="S32" s="77">
        <v>40.858487827240026</v>
      </c>
      <c r="T32" s="77">
        <v>42.278230463673893</v>
      </c>
      <c r="U32" s="77">
        <v>43.30134183510588</v>
      </c>
      <c r="V32" s="77">
        <v>58.332818794539243</v>
      </c>
      <c r="W32" s="77">
        <v>58.581826998807969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0.69125496706404022</v>
      </c>
      <c r="C3" s="66">
        <f>IF(RES_hh_tes!C3=0,"",RES_hh_tes!C3/RES_hh_fec!C3)</f>
        <v>0.69300436383796948</v>
      </c>
      <c r="D3" s="66">
        <f>IF(RES_hh_tes!D3=0,"",RES_hh_tes!D3/RES_hh_fec!D3)</f>
        <v>0.70571027142919585</v>
      </c>
      <c r="E3" s="66">
        <f>IF(RES_hh_tes!E3=0,"",RES_hh_tes!E3/RES_hh_fec!E3)</f>
        <v>0.71720262147552649</v>
      </c>
      <c r="F3" s="66">
        <f>IF(RES_hh_tes!F3=0,"",RES_hh_tes!F3/RES_hh_fec!F3)</f>
        <v>0.73116744581144777</v>
      </c>
      <c r="G3" s="66">
        <f>IF(RES_hh_tes!G3=0,"",RES_hh_tes!G3/RES_hh_fec!G3)</f>
        <v>0.74526128859112573</v>
      </c>
      <c r="H3" s="66">
        <f>IF(RES_hh_tes!H3=0,"",RES_hh_tes!H3/RES_hh_fec!H3)</f>
        <v>0.75909933906825811</v>
      </c>
      <c r="I3" s="66">
        <f>IF(RES_hh_tes!I3=0,"",RES_hh_tes!I3/RES_hh_fec!I3)</f>
        <v>0.76983644822291897</v>
      </c>
      <c r="J3" s="66">
        <f>IF(RES_hh_tes!J3=0,"",RES_hh_tes!J3/RES_hh_fec!J3)</f>
        <v>0.78568156109649723</v>
      </c>
      <c r="K3" s="66">
        <f>IF(RES_hh_tes!K3=0,"",RES_hh_tes!K3/RES_hh_fec!K3)</f>
        <v>0.80023922116061152</v>
      </c>
      <c r="L3" s="66">
        <f>IF(RES_hh_tes!L3=0,"",RES_hh_tes!L3/RES_hh_fec!L3)</f>
        <v>0.81309181085253945</v>
      </c>
      <c r="M3" s="66">
        <f>IF(RES_hh_tes!M3=0,"",RES_hh_tes!M3/RES_hh_fec!M3)</f>
        <v>0.82913589091060791</v>
      </c>
      <c r="N3" s="66">
        <f>IF(RES_hh_tes!N3=0,"",RES_hh_tes!N3/RES_hh_fec!N3)</f>
        <v>0.85020756395061758</v>
      </c>
      <c r="O3" s="66">
        <f>IF(RES_hh_tes!O3=0,"",RES_hh_tes!O3/RES_hh_fec!O3)</f>
        <v>0.87043192860679064</v>
      </c>
      <c r="P3" s="66">
        <f>IF(RES_hh_tes!P3=0,"",RES_hh_tes!P3/RES_hh_fec!P3)</f>
        <v>0.87990883983356549</v>
      </c>
      <c r="Q3" s="66">
        <f>IF(RES_hh_tes!Q3=0,"",RES_hh_tes!Q3/RES_hh_fec!Q3)</f>
        <v>0.89440968510883834</v>
      </c>
      <c r="R3" s="66">
        <f>IF(RES_hh_tes!R3=0,"",RES_hh_tes!R3/RES_hh_fec!R3)</f>
        <v>0.9099078610571949</v>
      </c>
      <c r="S3" s="66">
        <f>IF(RES_hh_tes!S3=0,"",RES_hh_tes!S3/RES_hh_fec!S3)</f>
        <v>0.92621619239421615</v>
      </c>
      <c r="T3" s="66">
        <f>IF(RES_hh_tes!T3=0,"",RES_hh_tes!T3/RES_hh_fec!T3)</f>
        <v>0.93985732173957282</v>
      </c>
      <c r="U3" s="66">
        <f>IF(RES_hh_tes!U3=0,"",RES_hh_tes!U3/RES_hh_fec!U3)</f>
        <v>0.95687668042297658</v>
      </c>
      <c r="V3" s="66">
        <f>IF(RES_hh_tes!V3=0,"",RES_hh_tes!V3/RES_hh_fec!V3)</f>
        <v>0.96334174022320529</v>
      </c>
      <c r="W3" s="66">
        <f>IF(RES_hh_tes!W3=0,"",RES_hh_tes!W3/RES_hh_fec!W3)</f>
        <v>0.99508222590785489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0.68673132853632457</v>
      </c>
      <c r="C4" s="70">
        <f>IF(RES_hh_tes!C4=0,"",RES_hh_tes!C4/RES_hh_fec!C4)</f>
        <v>0.68898274290521111</v>
      </c>
      <c r="D4" s="70">
        <f>IF(RES_hh_tes!D4=0,"",RES_hh_tes!D4/RES_hh_fec!D4)</f>
        <v>0.70218309362416753</v>
      </c>
      <c r="E4" s="70">
        <f>IF(RES_hh_tes!E4=0,"",RES_hh_tes!E4/RES_hh_fec!E4)</f>
        <v>0.7140744742429338</v>
      </c>
      <c r="F4" s="70">
        <f>IF(RES_hh_tes!F4=0,"",RES_hh_tes!F4/RES_hh_fec!F4)</f>
        <v>0.72878454839574647</v>
      </c>
      <c r="G4" s="70">
        <f>IF(RES_hh_tes!G4=0,"",RES_hh_tes!G4/RES_hh_fec!G4)</f>
        <v>0.74363737553499654</v>
      </c>
      <c r="H4" s="70">
        <f>IF(RES_hh_tes!H4=0,"",RES_hh_tes!H4/RES_hh_fec!H4)</f>
        <v>0.75796004892956703</v>
      </c>
      <c r="I4" s="70">
        <f>IF(RES_hh_tes!I4=0,"",RES_hh_tes!I4/RES_hh_fec!I4)</f>
        <v>0.76939704370844175</v>
      </c>
      <c r="J4" s="70">
        <f>IF(RES_hh_tes!J4=0,"",RES_hh_tes!J4/RES_hh_fec!J4)</f>
        <v>0.78586259058179386</v>
      </c>
      <c r="K4" s="70">
        <f>IF(RES_hh_tes!K4=0,"",RES_hh_tes!K4/RES_hh_fec!K4)</f>
        <v>0.80146989165576432</v>
      </c>
      <c r="L4" s="70">
        <f>IF(RES_hh_tes!L4=0,"",RES_hh_tes!L4/RES_hh_fec!L4)</f>
        <v>0.81402418017231448</v>
      </c>
      <c r="M4" s="70">
        <f>IF(RES_hh_tes!M4=0,"",RES_hh_tes!M4/RES_hh_fec!M4)</f>
        <v>0.83249600869310469</v>
      </c>
      <c r="N4" s="70">
        <f>IF(RES_hh_tes!N4=0,"",RES_hh_tes!N4/RES_hh_fec!N4)</f>
        <v>0.85487967983168345</v>
      </c>
      <c r="O4" s="70">
        <f>IF(RES_hh_tes!O4=0,"",RES_hh_tes!O4/RES_hh_fec!O4)</f>
        <v>0.87681844070693615</v>
      </c>
      <c r="P4" s="70">
        <f>IF(RES_hh_tes!P4=0,"",RES_hh_tes!P4/RES_hh_fec!P4)</f>
        <v>0.88644375797818198</v>
      </c>
      <c r="Q4" s="70">
        <f>IF(RES_hh_tes!Q4=0,"",RES_hh_tes!Q4/RES_hh_fec!Q4)</f>
        <v>0.90227527517254957</v>
      </c>
      <c r="R4" s="70">
        <f>IF(RES_hh_tes!R4=0,"",RES_hh_tes!R4/RES_hh_fec!R4)</f>
        <v>0.91741031824337627</v>
      </c>
      <c r="S4" s="70">
        <f>IF(RES_hh_tes!S4=0,"",RES_hh_tes!S4/RES_hh_fec!S4)</f>
        <v>0.93430358290239146</v>
      </c>
      <c r="T4" s="70">
        <f>IF(RES_hh_tes!T4=0,"",RES_hh_tes!T4/RES_hh_fec!T4)</f>
        <v>0.9478163027400387</v>
      </c>
      <c r="U4" s="70">
        <f>IF(RES_hh_tes!U4=0,"",RES_hh_tes!U4/RES_hh_fec!U4)</f>
        <v>0.96462336412813809</v>
      </c>
      <c r="V4" s="70">
        <f>IF(RES_hh_tes!V4=0,"",RES_hh_tes!V4/RES_hh_fec!V4)</f>
        <v>0.97096999119575145</v>
      </c>
      <c r="W4" s="70">
        <f>IF(RES_hh_tes!W4=0,"",RES_hh_tes!W4/RES_hh_fec!W4)</f>
        <v>1.0017658012611554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0.66260270436376667</v>
      </c>
      <c r="C5" s="78">
        <f>IF(RES_hh_tes!C5=0,"",RES_hh_tes!C5/RES_hh_fec!C5)</f>
        <v>0.66520678905240271</v>
      </c>
      <c r="D5" s="78">
        <f>IF(RES_hh_tes!D5=0,"",RES_hh_tes!D5/RES_hh_fec!D5)</f>
        <v>0.66742866135050538</v>
      </c>
      <c r="E5" s="78">
        <f>IF(RES_hh_tes!E5=0,"",RES_hh_tes!E5/RES_hh_fec!E5)</f>
        <v>0.67039938581744962</v>
      </c>
      <c r="F5" s="78">
        <f>IF(RES_hh_tes!F5=0,"",RES_hh_tes!F5/RES_hh_fec!F5)</f>
        <v>0.67491858978805297</v>
      </c>
      <c r="G5" s="78">
        <f>IF(RES_hh_tes!G5=0,"",RES_hh_tes!G5/RES_hh_fec!G5)</f>
        <v>0.67967623229129137</v>
      </c>
      <c r="H5" s="78">
        <f>IF(RES_hh_tes!H5=0,"",RES_hh_tes!H5/RES_hh_fec!H5)</f>
        <v>0.68319569364026655</v>
      </c>
      <c r="I5" s="78">
        <f>IF(RES_hh_tes!I5=0,"",RES_hh_tes!I5/RES_hh_fec!I5)</f>
        <v>0.68513775965043378</v>
      </c>
      <c r="J5" s="78">
        <f>IF(RES_hh_tes!J5=0,"",RES_hh_tes!J5/RES_hh_fec!J5)</f>
        <v>0.6873679674630645</v>
      </c>
      <c r="K5" s="78">
        <f>IF(RES_hh_tes!K5=0,"",RES_hh_tes!K5/RES_hh_fec!K5)</f>
        <v>0.68914842652283015</v>
      </c>
      <c r="L5" s="78">
        <f>IF(RES_hh_tes!L5=0,"",RES_hh_tes!L5/RES_hh_fec!L5)</f>
        <v>0.691989745229042</v>
      </c>
      <c r="M5" s="78">
        <f>IF(RES_hh_tes!M5=0,"",RES_hh_tes!M5/RES_hh_fec!M5)</f>
        <v>0.69938585998906033</v>
      </c>
      <c r="N5" s="78">
        <f>IF(RES_hh_tes!N5=0,"",RES_hh_tes!N5/RES_hh_fec!N5)</f>
        <v>0.71310117238652837</v>
      </c>
      <c r="O5" s="78">
        <f>IF(RES_hh_tes!O5=0,"",RES_hh_tes!O5/RES_hh_fec!O5)</f>
        <v>0.72784838509482574</v>
      </c>
      <c r="P5" s="78">
        <f>IF(RES_hh_tes!P5=0,"",RES_hh_tes!P5/RES_hh_fec!P5)</f>
        <v>0.7291333563507838</v>
      </c>
      <c r="Q5" s="78">
        <f>IF(RES_hh_tes!Q5=0,"",RES_hh_tes!Q5/RES_hh_fec!Q5)</f>
        <v>0.7307935684934499</v>
      </c>
      <c r="R5" s="78">
        <f>IF(RES_hh_tes!R5=0,"",RES_hh_tes!R5/RES_hh_fec!R5)</f>
        <v>0.73665102433316965</v>
      </c>
      <c r="S5" s="78">
        <f>IF(RES_hh_tes!S5=0,"",RES_hh_tes!S5/RES_hh_fec!S5)</f>
        <v>0.75243326928727616</v>
      </c>
      <c r="T5" s="78">
        <f>IF(RES_hh_tes!T5=0,"",RES_hh_tes!T5/RES_hh_fec!T5)</f>
        <v>0.77286062146226231</v>
      </c>
      <c r="U5" s="78">
        <f>IF(RES_hh_tes!U5=0,"",RES_hh_tes!U5/RES_hh_fec!U5)</f>
        <v>0.79465162558510882</v>
      </c>
      <c r="V5" s="78">
        <f>IF(RES_hh_tes!V5=0,"",RES_hh_tes!V5/RES_hh_fec!V5)</f>
        <v>0.81646440732549297</v>
      </c>
      <c r="W5" s="78">
        <f>IF(RES_hh_tes!W5=0,"",RES_hh_tes!W5/RES_hh_fec!W5)</f>
        <v>0.8310343048237282</v>
      </c>
      <c r="DA5" s="89" t="s">
        <v>420</v>
      </c>
    </row>
    <row r="6" spans="1:105" ht="12" customHeight="1" x14ac:dyDescent="0.25">
      <c r="A6" s="28" t="s">
        <v>74</v>
      </c>
      <c r="B6" s="78" t="str">
        <f>IF(RES_hh_tes!B6=0,"",RES_hh_tes!B6/RES_hh_fec!B6)</f>
        <v/>
      </c>
      <c r="C6" s="78" t="str">
        <f>IF(RES_hh_tes!C6=0,"",RES_hh_tes!C6/RES_hh_fec!C6)</f>
        <v/>
      </c>
      <c r="D6" s="78" t="str">
        <f>IF(RES_hh_tes!D6=0,"",RES_hh_tes!D6/RES_hh_fec!D6)</f>
        <v/>
      </c>
      <c r="E6" s="78" t="str">
        <f>IF(RES_hh_tes!E6=0,"",RES_hh_tes!E6/RES_hh_fec!E6)</f>
        <v/>
      </c>
      <c r="F6" s="78" t="str">
        <f>IF(RES_hh_tes!F6=0,"",RES_hh_tes!F6/RES_hh_fec!F6)</f>
        <v/>
      </c>
      <c r="G6" s="78" t="str">
        <f>IF(RES_hh_tes!G6=0,"",RES_hh_tes!G6/RES_hh_fec!G6)</f>
        <v/>
      </c>
      <c r="H6" s="78" t="str">
        <f>IF(RES_hh_tes!H6=0,"",RES_hh_tes!H6/RES_hh_fec!H6)</f>
        <v/>
      </c>
      <c r="I6" s="78" t="str">
        <f>IF(RES_hh_tes!I6=0,"",RES_hh_tes!I6/RES_hh_fec!I6)</f>
        <v/>
      </c>
      <c r="J6" s="78" t="str">
        <f>IF(RES_hh_tes!J6=0,"",RES_hh_tes!J6/RES_hh_fec!J6)</f>
        <v/>
      </c>
      <c r="K6" s="78" t="str">
        <f>IF(RES_hh_tes!K6=0,"",RES_hh_tes!K6/RES_hh_fec!K6)</f>
        <v/>
      </c>
      <c r="L6" s="78" t="str">
        <f>IF(RES_hh_tes!L6=0,"",RES_hh_tes!L6/RES_hh_fec!L6)</f>
        <v/>
      </c>
      <c r="M6" s="78" t="str">
        <f>IF(RES_hh_tes!M6=0,"",RES_hh_tes!M6/RES_hh_fec!M6)</f>
        <v/>
      </c>
      <c r="N6" s="78" t="str">
        <f>IF(RES_hh_tes!N6=0,"",RES_hh_tes!N6/RES_hh_fec!N6)</f>
        <v/>
      </c>
      <c r="O6" s="78" t="str">
        <f>IF(RES_hh_tes!O6=0,"",RES_hh_tes!O6/RES_hh_fec!O6)</f>
        <v/>
      </c>
      <c r="P6" s="78" t="str">
        <f>IF(RES_hh_tes!P6=0,"",RES_hh_tes!P6/RES_hh_fec!P6)</f>
        <v/>
      </c>
      <c r="Q6" s="78" t="str">
        <f>IF(RES_hh_tes!Q6=0,"",RES_hh_tes!Q6/RES_hh_fec!Q6)</f>
        <v/>
      </c>
      <c r="R6" s="78" t="str">
        <f>IF(RES_hh_tes!R6=0,"",RES_hh_tes!R6/RES_hh_fec!R6)</f>
        <v/>
      </c>
      <c r="S6" s="78" t="str">
        <f>IF(RES_hh_tes!S6=0,"",RES_hh_tes!S6/RES_hh_fec!S6)</f>
        <v/>
      </c>
      <c r="T6" s="78" t="str">
        <f>IF(RES_hh_tes!T6=0,"",RES_hh_tes!T6/RES_hh_fec!T6)</f>
        <v/>
      </c>
      <c r="U6" s="78" t="str">
        <f>IF(RES_hh_tes!U6=0,"",RES_hh_tes!U6/RES_hh_fec!U6)</f>
        <v/>
      </c>
      <c r="V6" s="78" t="str">
        <f>IF(RES_hh_tes!V6=0,"",RES_hh_tes!V6/RES_hh_fec!V6)</f>
        <v/>
      </c>
      <c r="W6" s="78" t="str">
        <f>IF(RES_hh_tes!W6=0,"",RES_hh_tes!W6/RES_hh_fec!W6)</f>
        <v/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0.49208873458528107</v>
      </c>
      <c r="C7" s="78">
        <f>IF(RES_hh_tes!C7=0,"",RES_hh_tes!C7/RES_hh_fec!C7)</f>
        <v>0.49693354536510115</v>
      </c>
      <c r="D7" s="78">
        <f>IF(RES_hh_tes!D7=0,"",RES_hh_tes!D7/RES_hh_fec!D7)</f>
        <v>0.50121716012182416</v>
      </c>
      <c r="E7" s="78">
        <f>IF(RES_hh_tes!E7=0,"",RES_hh_tes!E7/RES_hh_fec!E7)</f>
        <v>0.50587909687709076</v>
      </c>
      <c r="F7" s="78">
        <f>IF(RES_hh_tes!F7=0,"",RES_hh_tes!F7/RES_hh_fec!F7)</f>
        <v>0.50807452949906473</v>
      </c>
      <c r="G7" s="78">
        <f>IF(RES_hh_tes!G7=0,"",RES_hh_tes!G7/RES_hh_fec!G7)</f>
        <v>0.5113362683292102</v>
      </c>
      <c r="H7" s="78">
        <f>IF(RES_hh_tes!H7=0,"",RES_hh_tes!H7/RES_hh_fec!H7)</f>
        <v>0.51477608168042788</v>
      </c>
      <c r="I7" s="78">
        <f>IF(RES_hh_tes!I7=0,"",RES_hh_tes!I7/RES_hh_fec!I7)</f>
        <v>0.52032703441480233</v>
      </c>
      <c r="J7" s="78">
        <f>IF(RES_hh_tes!J7=0,"",RES_hh_tes!J7/RES_hh_fec!J7)</f>
        <v>0.52557133185702942</v>
      </c>
      <c r="K7" s="78">
        <f>IF(RES_hh_tes!K7=0,"",RES_hh_tes!K7/RES_hh_fec!K7)</f>
        <v>0.53469978741292323</v>
      </c>
      <c r="L7" s="78">
        <f>IF(RES_hh_tes!L7=0,"",RES_hh_tes!L7/RES_hh_fec!L7)</f>
        <v>0.54803603497228759</v>
      </c>
      <c r="M7" s="78">
        <f>IF(RES_hh_tes!M7=0,"",RES_hh_tes!M7/RES_hh_fec!M7)</f>
        <v>0.56399575286654235</v>
      </c>
      <c r="N7" s="78">
        <f>IF(RES_hh_tes!N7=0,"",RES_hh_tes!N7/RES_hh_fec!N7)</f>
        <v>0.58367766285193989</v>
      </c>
      <c r="O7" s="78">
        <f>IF(RES_hh_tes!O7=0,"",RES_hh_tes!O7/RES_hh_fec!O7)</f>
        <v>0.60361579279981958</v>
      </c>
      <c r="P7" s="78">
        <f>IF(RES_hh_tes!P7=0,"",RES_hh_tes!P7/RES_hh_fec!P7)</f>
        <v>0.60695302451109334</v>
      </c>
      <c r="Q7" s="78">
        <f>IF(RES_hh_tes!Q7=0,"",RES_hh_tes!Q7/RES_hh_fec!Q7)</f>
        <v>0.61105949927725889</v>
      </c>
      <c r="R7" s="78">
        <f>IF(RES_hh_tes!R7=0,"",RES_hh_tes!R7/RES_hh_fec!R7)</f>
        <v>0.61587593771108295</v>
      </c>
      <c r="S7" s="78">
        <f>IF(RES_hh_tes!S7=0,"",RES_hh_tes!S7/RES_hh_fec!S7)</f>
        <v>0.62367797963809957</v>
      </c>
      <c r="T7" s="78">
        <f>IF(RES_hh_tes!T7=0,"",RES_hh_tes!T7/RES_hh_fec!T7)</f>
        <v>0.63166669054741487</v>
      </c>
      <c r="U7" s="78">
        <f>IF(RES_hh_tes!U7=0,"",RES_hh_tes!U7/RES_hh_fec!U7)</f>
        <v>0.63833221989035738</v>
      </c>
      <c r="V7" s="78">
        <f>IF(RES_hh_tes!V7=0,"",RES_hh_tes!V7/RES_hh_fec!V7)</f>
        <v>0.64596749932735142</v>
      </c>
      <c r="W7" s="78">
        <f>IF(RES_hh_tes!W7=0,"",RES_hh_tes!W7/RES_hh_fec!W7)</f>
        <v>0.64960449157238764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0.55187973322444239</v>
      </c>
      <c r="C8" s="78">
        <f>IF(RES_hh_tes!C8=0,"",RES_hh_tes!C8/RES_hh_fec!C8)</f>
        <v>0.56362091901792466</v>
      </c>
      <c r="D8" s="78">
        <f>IF(RES_hh_tes!D8=0,"",RES_hh_tes!D8/RES_hh_fec!D8)</f>
        <v>0.57566077055620846</v>
      </c>
      <c r="E8" s="78">
        <f>IF(RES_hh_tes!E8=0,"",RES_hh_tes!E8/RES_hh_fec!E8)</f>
        <v>0.58612442724117919</v>
      </c>
      <c r="F8" s="78">
        <f>IF(RES_hh_tes!F8=0,"",RES_hh_tes!F8/RES_hh_fec!F8)</f>
        <v>0.5992044817127925</v>
      </c>
      <c r="G8" s="78">
        <f>IF(RES_hh_tes!G8=0,"",RES_hh_tes!G8/RES_hh_fec!G8)</f>
        <v>0.61275666376009064</v>
      </c>
      <c r="H8" s="78">
        <f>IF(RES_hh_tes!H8=0,"",RES_hh_tes!H8/RES_hh_fec!H8)</f>
        <v>0.62739560096759772</v>
      </c>
      <c r="I8" s="78">
        <f>IF(RES_hh_tes!I8=0,"",RES_hh_tes!I8/RES_hh_fec!I8)</f>
        <v>0.63962843902882904</v>
      </c>
      <c r="J8" s="78">
        <f>IF(RES_hh_tes!J8=0,"",RES_hh_tes!J8/RES_hh_fec!J8)</f>
        <v>0.64972994873115131</v>
      </c>
      <c r="K8" s="78">
        <f>IF(RES_hh_tes!K8=0,"",RES_hh_tes!K8/RES_hh_fec!K8)</f>
        <v>0.65775304429457282</v>
      </c>
      <c r="L8" s="78">
        <f>IF(RES_hh_tes!L8=0,"",RES_hh_tes!L8/RES_hh_fec!L8)</f>
        <v>0.66469809908161925</v>
      </c>
      <c r="M8" s="78">
        <f>IF(RES_hh_tes!M8=0,"",RES_hh_tes!M8/RES_hh_fec!M8)</f>
        <v>0.67126160489366937</v>
      </c>
      <c r="N8" s="78">
        <f>IF(RES_hh_tes!N8=0,"",RES_hh_tes!N8/RES_hh_fec!N8)</f>
        <v>0.67882637580235694</v>
      </c>
      <c r="O8" s="78">
        <f>IF(RES_hh_tes!O8=0,"",RES_hh_tes!O8/RES_hh_fec!O8)</f>
        <v>0.68737194705726234</v>
      </c>
      <c r="P8" s="78">
        <f>IF(RES_hh_tes!P8=0,"",RES_hh_tes!P8/RES_hh_fec!P8)</f>
        <v>0.68975082937660992</v>
      </c>
      <c r="Q8" s="78">
        <f>IF(RES_hh_tes!Q8=0,"",RES_hh_tes!Q8/RES_hh_fec!Q8)</f>
        <v>0.69361720562080709</v>
      </c>
      <c r="R8" s="78">
        <f>IF(RES_hh_tes!R8=0,"",RES_hh_tes!R8/RES_hh_fec!R8)</f>
        <v>0.70176700058094055</v>
      </c>
      <c r="S8" s="78">
        <f>IF(RES_hh_tes!S8=0,"",RES_hh_tes!S8/RES_hh_fec!S8)</f>
        <v>0.71629933708702709</v>
      </c>
      <c r="T8" s="78">
        <f>IF(RES_hh_tes!T8=0,"",RES_hh_tes!T8/RES_hh_fec!T8)</f>
        <v>0.73269548441216781</v>
      </c>
      <c r="U8" s="78">
        <f>IF(RES_hh_tes!U8=0,"",RES_hh_tes!U8/RES_hh_fec!U8)</f>
        <v>0.75047513757384898</v>
      </c>
      <c r="V8" s="78">
        <f>IF(RES_hh_tes!V8=0,"",RES_hh_tes!V8/RES_hh_fec!V8)</f>
        <v>0.76824081424159552</v>
      </c>
      <c r="W8" s="78">
        <f>IF(RES_hh_tes!W8=0,"",RES_hh_tes!W8/RES_hh_fec!W8)</f>
        <v>0.7837428788888855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0.49258868529336342</v>
      </c>
      <c r="C9" s="78">
        <f>IF(RES_hh_tes!C9=0,"",RES_hh_tes!C9/RES_hh_fec!C9)</f>
        <v>0.50334943445829028</v>
      </c>
      <c r="D9" s="78">
        <f>IF(RES_hh_tes!D9=0,"",RES_hh_tes!D9/RES_hh_fec!D9)</f>
        <v>0.51557395970434994</v>
      </c>
      <c r="E9" s="78">
        <f>IF(RES_hh_tes!E9=0,"",RES_hh_tes!E9/RES_hh_fec!E9)</f>
        <v>0.52821064871599011</v>
      </c>
      <c r="F9" s="78">
        <f>IF(RES_hh_tes!F9=0,"",RES_hh_tes!F9/RES_hh_fec!F9)</f>
        <v>0.543508280127876</v>
      </c>
      <c r="G9" s="78">
        <f>IF(RES_hh_tes!G9=0,"",RES_hh_tes!G9/RES_hh_fec!G9)</f>
        <v>0.55888055370240686</v>
      </c>
      <c r="H9" s="78">
        <f>IF(RES_hh_tes!H9=0,"",RES_hh_tes!H9/RES_hh_fec!H9)</f>
        <v>0.57553549315747543</v>
      </c>
      <c r="I9" s="78">
        <f>IF(RES_hh_tes!I9=0,"",RES_hh_tes!I9/RES_hh_fec!I9)</f>
        <v>0.59262938782802832</v>
      </c>
      <c r="J9" s="78">
        <f>IF(RES_hh_tes!J9=0,"",RES_hh_tes!J9/RES_hh_fec!J9)</f>
        <v>0.61092142866225763</v>
      </c>
      <c r="K9" s="78">
        <f>IF(RES_hh_tes!K9=0,"",RES_hh_tes!K9/RES_hh_fec!K9)</f>
        <v>0.62802496577997846</v>
      </c>
      <c r="L9" s="78">
        <f>IF(RES_hh_tes!L9=0,"",RES_hh_tes!L9/RES_hh_fec!L9)</f>
        <v>0.64543493584813016</v>
      </c>
      <c r="M9" s="78">
        <f>IF(RES_hh_tes!M9=0,"",RES_hh_tes!M9/RES_hh_fec!M9)</f>
        <v>0.66409730094499497</v>
      </c>
      <c r="N9" s="78">
        <f>IF(RES_hh_tes!N9=0,"",RES_hh_tes!N9/RES_hh_fec!N9)</f>
        <v>0.68443912577580446</v>
      </c>
      <c r="O9" s="78">
        <f>IF(RES_hh_tes!O9=0,"",RES_hh_tes!O9/RES_hh_fec!O9)</f>
        <v>0.70295469831988766</v>
      </c>
      <c r="P9" s="78">
        <f>IF(RES_hh_tes!P9=0,"",RES_hh_tes!P9/RES_hh_fec!P9)</f>
        <v>0.70819959819938449</v>
      </c>
      <c r="Q9" s="78">
        <f>IF(RES_hh_tes!Q9=0,"",RES_hh_tes!Q9/RES_hh_fec!Q9)</f>
        <v>0.71409756023059356</v>
      </c>
      <c r="R9" s="78">
        <f>IF(RES_hh_tes!R9=0,"",RES_hh_tes!R9/RES_hh_fec!R9)</f>
        <v>0.72205183926793259</v>
      </c>
      <c r="S9" s="78">
        <f>IF(RES_hh_tes!S9=0,"",RES_hh_tes!S9/RES_hh_fec!S9)</f>
        <v>0.73290655938415206</v>
      </c>
      <c r="T9" s="78">
        <f>IF(RES_hh_tes!T9=0,"",RES_hh_tes!T9/RES_hh_fec!T9)</f>
        <v>0.744862935376432</v>
      </c>
      <c r="U9" s="78">
        <f>IF(RES_hh_tes!U9=0,"",RES_hh_tes!U9/RES_hh_fec!U9)</f>
        <v>0.75692072971874125</v>
      </c>
      <c r="V9" s="78">
        <f>IF(RES_hh_tes!V9=0,"",RES_hh_tes!V9/RES_hh_fec!V9)</f>
        <v>0.76996718262928954</v>
      </c>
      <c r="W9" s="78">
        <f>IF(RES_hh_tes!W9=0,"",RES_hh_tes!W9/RES_hh_fec!W9)</f>
        <v>0.78195190135387516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0.83639279507440645</v>
      </c>
      <c r="C11" s="78">
        <f>IF(RES_hh_tes!C11=0,"",RES_hh_tes!C11/RES_hh_fec!C11)</f>
        <v>0.83920922338076365</v>
      </c>
      <c r="D11" s="78">
        <f>IF(RES_hh_tes!D11=0,"",RES_hh_tes!D11/RES_hh_fec!D11)</f>
        <v>0.84182771143022428</v>
      </c>
      <c r="E11" s="78">
        <f>IF(RES_hh_tes!E11=0,"",RES_hh_tes!E11/RES_hh_fec!E11)</f>
        <v>0.84451402240669227</v>
      </c>
      <c r="F11" s="78">
        <f>IF(RES_hh_tes!F11=0,"",RES_hh_tes!F11/RES_hh_fec!F11)</f>
        <v>0.84740958297182634</v>
      </c>
      <c r="G11" s="78">
        <f>IF(RES_hh_tes!G11=0,"",RES_hh_tes!G11/RES_hh_fec!G11)</f>
        <v>0.84968710774537937</v>
      </c>
      <c r="H11" s="78">
        <f>IF(RES_hh_tes!H11=0,"",RES_hh_tes!H11/RES_hh_fec!H11)</f>
        <v>0.85244728958643801</v>
      </c>
      <c r="I11" s="78">
        <f>IF(RES_hh_tes!I11=0,"",RES_hh_tes!I11/RES_hh_fec!I11)</f>
        <v>0.85545137534966653</v>
      </c>
      <c r="J11" s="78">
        <f>IF(RES_hh_tes!J11=0,"",RES_hh_tes!J11/RES_hh_fec!J11)</f>
        <v>0.85868381722113374</v>
      </c>
      <c r="K11" s="78">
        <f>IF(RES_hh_tes!K11=0,"",RES_hh_tes!K11/RES_hh_fec!K11)</f>
        <v>0.86185612191067762</v>
      </c>
      <c r="L11" s="78">
        <f>IF(RES_hh_tes!L11=0,"",RES_hh_tes!L11/RES_hh_fec!L11)</f>
        <v>0.86526545782452979</v>
      </c>
      <c r="M11" s="78">
        <f>IF(RES_hh_tes!M11=0,"",RES_hh_tes!M11/RES_hh_fec!M11)</f>
        <v>0.86905358680886946</v>
      </c>
      <c r="N11" s="78">
        <f>IF(RES_hh_tes!N11=0,"",RES_hh_tes!N11/RES_hh_fec!N11)</f>
        <v>0.87348088646890221</v>
      </c>
      <c r="O11" s="78">
        <f>IF(RES_hh_tes!O11=0,"",RES_hh_tes!O11/RES_hh_fec!O11)</f>
        <v>0.87785011915556754</v>
      </c>
      <c r="P11" s="78">
        <f>IF(RES_hh_tes!P11=0,"",RES_hh_tes!P11/RES_hh_fec!P11)</f>
        <v>0.87928113873774827</v>
      </c>
      <c r="Q11" s="78">
        <f>IF(RES_hh_tes!Q11=0,"",RES_hh_tes!Q11/RES_hh_fec!Q11)</f>
        <v>0.88171800759646879</v>
      </c>
      <c r="R11" s="78">
        <f>IF(RES_hh_tes!R11=0,"",RES_hh_tes!R11/RES_hh_fec!R11)</f>
        <v>0.88415812420604412</v>
      </c>
      <c r="S11" s="78">
        <f>IF(RES_hh_tes!S11=0,"",RES_hh_tes!S11/RES_hh_fec!S11)</f>
        <v>0.88799731185396913</v>
      </c>
      <c r="T11" s="78">
        <f>IF(RES_hh_tes!T11=0,"",RES_hh_tes!T11/RES_hh_fec!T11)</f>
        <v>0.8916530303032234</v>
      </c>
      <c r="U11" s="78">
        <f>IF(RES_hh_tes!U11=0,"",RES_hh_tes!U11/RES_hh_fec!U11)</f>
        <v>0.8960028130815334</v>
      </c>
      <c r="V11" s="78">
        <f>IF(RES_hh_tes!V11=0,"",RES_hh_tes!V11/RES_hh_fec!V11)</f>
        <v>0.89976787754404441</v>
      </c>
      <c r="W11" s="78">
        <f>IF(RES_hh_tes!W11=0,"",RES_hh_tes!W11/RES_hh_fec!W11)</f>
        <v>0.90469334930793488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1.4463780279970933</v>
      </c>
      <c r="C12" s="78">
        <f>IF(RES_hh_tes!C12=0,"",RES_hh_tes!C12/RES_hh_fec!C12)</f>
        <v>1.4583845476773076</v>
      </c>
      <c r="D12" s="78">
        <f>IF(RES_hh_tes!D12=0,"",RES_hh_tes!D12/RES_hh_fec!D12)</f>
        <v>1.4871113336323534</v>
      </c>
      <c r="E12" s="78">
        <f>IF(RES_hh_tes!E12=0,"",RES_hh_tes!E12/RES_hh_fec!E12)</f>
        <v>1.5245100335107842</v>
      </c>
      <c r="F12" s="78">
        <f>IF(RES_hh_tes!F12=0,"",RES_hh_tes!F12/RES_hh_fec!F12)</f>
        <v>1.5678834501172114</v>
      </c>
      <c r="G12" s="78">
        <f>IF(RES_hh_tes!G12=0,"",RES_hh_tes!G12/RES_hh_fec!G12)</f>
        <v>1.6160046100037231</v>
      </c>
      <c r="H12" s="78">
        <f>IF(RES_hh_tes!H12=0,"",RES_hh_tes!H12/RES_hh_fec!H12)</f>
        <v>1.6634689528761912</v>
      </c>
      <c r="I12" s="78">
        <f>IF(RES_hh_tes!I12=0,"",RES_hh_tes!I12/RES_hh_fec!I12)</f>
        <v>1.7125205820303149</v>
      </c>
      <c r="J12" s="78">
        <f>IF(RES_hh_tes!J12=0,"",RES_hh_tes!J12/RES_hh_fec!J12)</f>
        <v>1.7635636641811632</v>
      </c>
      <c r="K12" s="78">
        <f>IF(RES_hh_tes!K12=0,"",RES_hh_tes!K12/RES_hh_fec!K12)</f>
        <v>1.8203599753984887</v>
      </c>
      <c r="L12" s="78">
        <f>IF(RES_hh_tes!L12=0,"",RES_hh_tes!L12/RES_hh_fec!L12)</f>
        <v>1.8868869381304438</v>
      </c>
      <c r="M12" s="78">
        <f>IF(RES_hh_tes!M12=0,"",RES_hh_tes!M12/RES_hh_fec!M12)</f>
        <v>1.9685103188226463</v>
      </c>
      <c r="N12" s="78">
        <f>IF(RES_hh_tes!N12=0,"",RES_hh_tes!N12/RES_hh_fec!N12)</f>
        <v>2.0682314001396742</v>
      </c>
      <c r="O12" s="78">
        <f>IF(RES_hh_tes!O12=0,"",RES_hh_tes!O12/RES_hh_fec!O12)</f>
        <v>2.1757846045598779</v>
      </c>
      <c r="P12" s="78">
        <f>IF(RES_hh_tes!P12=0,"",RES_hh_tes!P12/RES_hh_fec!P12)</f>
        <v>2.2565683870047355</v>
      </c>
      <c r="Q12" s="78">
        <f>IF(RES_hh_tes!Q12=0,"",RES_hh_tes!Q12/RES_hh_fec!Q12)</f>
        <v>2.3511366647253094</v>
      </c>
      <c r="R12" s="78">
        <f>IF(RES_hh_tes!R12=0,"",RES_hh_tes!R12/RES_hh_fec!R12)</f>
        <v>2.456478066228021</v>
      </c>
      <c r="S12" s="78">
        <f>IF(RES_hh_tes!S12=0,"",RES_hh_tes!S12/RES_hh_fec!S12)</f>
        <v>2.5786501949542746</v>
      </c>
      <c r="T12" s="78">
        <f>IF(RES_hh_tes!T12=0,"",RES_hh_tes!T12/RES_hh_fec!T12)</f>
        <v>2.6970094933152984</v>
      </c>
      <c r="U12" s="78">
        <f>IF(RES_hh_tes!U12=0,"",RES_hh_tes!U12/RES_hh_fec!U12)</f>
        <v>2.8072144329138995</v>
      </c>
      <c r="V12" s="78">
        <f>IF(RES_hh_tes!V12=0,"",RES_hh_tes!V12/RES_hh_fec!V12)</f>
        <v>2.9083842204022723</v>
      </c>
      <c r="W12" s="78">
        <f>IF(RES_hh_tes!W12=0,"",RES_hh_tes!W12/RES_hh_fec!W12)</f>
        <v>2.9998993151158015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0.74979105357908815</v>
      </c>
      <c r="C13" s="79">
        <f>IF(RES_hh_tes!C13=0,"",RES_hh_tes!C13/RES_hh_fec!C13)</f>
        <v>0.75197676891604703</v>
      </c>
      <c r="D13" s="79">
        <f>IF(RES_hh_tes!D13=0,"",RES_hh_tes!D13/RES_hh_fec!D13)</f>
        <v>0.75468505443686218</v>
      </c>
      <c r="E13" s="79">
        <f>IF(RES_hh_tes!E13=0,"",RES_hh_tes!E13/RES_hh_fec!E13)</f>
        <v>0.75786409663555021</v>
      </c>
      <c r="F13" s="79">
        <f>IF(RES_hh_tes!F13=0,"",RES_hh_tes!F13/RES_hh_fec!F13)</f>
        <v>0.76179310194073113</v>
      </c>
      <c r="G13" s="79">
        <f>IF(RES_hh_tes!G13=0,"",RES_hh_tes!G13/RES_hh_fec!G13)</f>
        <v>0.76613775360465386</v>
      </c>
      <c r="H13" s="79">
        <f>IF(RES_hh_tes!H13=0,"",RES_hh_tes!H13/RES_hh_fec!H13)</f>
        <v>0.77047407376270138</v>
      </c>
      <c r="I13" s="79">
        <f>IF(RES_hh_tes!I13=0,"",RES_hh_tes!I13/RES_hh_fec!I13)</f>
        <v>0.77492650285786324</v>
      </c>
      <c r="J13" s="79">
        <f>IF(RES_hh_tes!J13=0,"",RES_hh_tes!J13/RES_hh_fec!J13)</f>
        <v>0.77987977649521534</v>
      </c>
      <c r="K13" s="79">
        <f>IF(RES_hh_tes!K13=0,"",RES_hh_tes!K13/RES_hh_fec!K13)</f>
        <v>0.78586626394031311</v>
      </c>
      <c r="L13" s="79">
        <f>IF(RES_hh_tes!L13=0,"",RES_hh_tes!L13/RES_hh_fec!L13)</f>
        <v>0.79247882673152337</v>
      </c>
      <c r="M13" s="79">
        <f>IF(RES_hh_tes!M13=0,"",RES_hh_tes!M13/RES_hh_fec!M13)</f>
        <v>0.80008861576350554</v>
      </c>
      <c r="N13" s="79">
        <f>IF(RES_hh_tes!N13=0,"",RES_hh_tes!N13/RES_hh_fec!N13)</f>
        <v>0.80807982951582868</v>
      </c>
      <c r="O13" s="79">
        <f>IF(RES_hh_tes!O13=0,"",RES_hh_tes!O13/RES_hh_fec!O13)</f>
        <v>0.81575114228304124</v>
      </c>
      <c r="P13" s="79">
        <f>IF(RES_hh_tes!P13=0,"",RES_hh_tes!P13/RES_hh_fec!P13)</f>
        <v>0.81731259195676242</v>
      </c>
      <c r="Q13" s="79">
        <f>IF(RES_hh_tes!Q13=0,"",RES_hh_tes!Q13/RES_hh_fec!Q13)</f>
        <v>0.82101029733469211</v>
      </c>
      <c r="R13" s="79">
        <f>IF(RES_hh_tes!R13=0,"",RES_hh_tes!R13/RES_hh_fec!R13)</f>
        <v>0.82813332901998016</v>
      </c>
      <c r="S13" s="79">
        <f>IF(RES_hh_tes!S13=0,"",RES_hh_tes!S13/RES_hh_fec!S13)</f>
        <v>0.83775371108280994</v>
      </c>
      <c r="T13" s="79">
        <f>IF(RES_hh_tes!T13=0,"",RES_hh_tes!T13/RES_hh_fec!T13)</f>
        <v>0.84890294190393201</v>
      </c>
      <c r="U13" s="79">
        <f>IF(RES_hh_tes!U13=0,"",RES_hh_tes!U13/RES_hh_fec!U13)</f>
        <v>0.8591373925999426</v>
      </c>
      <c r="V13" s="79">
        <f>IF(RES_hh_tes!V13=0,"",RES_hh_tes!V13/RES_hh_fec!V13)</f>
        <v>0.87013660580693519</v>
      </c>
      <c r="W13" s="79">
        <f>IF(RES_hh_tes!W13=0,"",RES_hh_tes!W13/RES_hh_fec!W13)</f>
        <v>0.87934296132779599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1.9750400444877318</v>
      </c>
      <c r="C15" s="70">
        <f>IF(RES_hh_tes!C15=0,"",RES_hh_tes!C15/RES_hh_fec!C15)</f>
        <v>2.0720955799915481</v>
      </c>
      <c r="D15" s="70">
        <f>IF(RES_hh_tes!D15=0,"",RES_hh_tes!D15/RES_hh_fec!D15)</f>
        <v>2.1813592410949343</v>
      </c>
      <c r="E15" s="70">
        <f>IF(RES_hh_tes!E15=0,"",RES_hh_tes!E15/RES_hh_fec!E15)</f>
        <v>2.2942756613852051</v>
      </c>
      <c r="F15" s="70">
        <f>IF(RES_hh_tes!F15=0,"",RES_hh_tes!F15/RES_hh_fec!F15)</f>
        <v>2.4267199375994717</v>
      </c>
      <c r="G15" s="70">
        <f>IF(RES_hh_tes!G15=0,"",RES_hh_tes!G15/RES_hh_fec!G15)</f>
        <v>2.5782782616840692</v>
      </c>
      <c r="H15" s="70">
        <f>IF(RES_hh_tes!H15=0,"",RES_hh_tes!H15/RES_hh_fec!H15)</f>
        <v>2.7483055815877218</v>
      </c>
      <c r="I15" s="70">
        <f>IF(RES_hh_tes!I15=0,"",RES_hh_tes!I15/RES_hh_fec!I15)</f>
        <v>2.8505658780659684</v>
      </c>
      <c r="J15" s="70">
        <f>IF(RES_hh_tes!J15=0,"",RES_hh_tes!J15/RES_hh_fec!J15)</f>
        <v>2.9209488594273236</v>
      </c>
      <c r="K15" s="70">
        <f>IF(RES_hh_tes!K15=0,"",RES_hh_tes!K15/RES_hh_fec!K15)</f>
        <v>3.0148611076298426</v>
      </c>
      <c r="L15" s="70">
        <f>IF(RES_hh_tes!L15=0,"",RES_hh_tes!L15/RES_hh_fec!L15)</f>
        <v>3.1090155689810408</v>
      </c>
      <c r="M15" s="70">
        <f>IF(RES_hh_tes!M15=0,"",RES_hh_tes!M15/RES_hh_fec!M15)</f>
        <v>3.2019906331607184</v>
      </c>
      <c r="N15" s="70">
        <f>IF(RES_hh_tes!N15=0,"",RES_hh_tes!N15/RES_hh_fec!N15)</f>
        <v>3.3170731330404011</v>
      </c>
      <c r="O15" s="70">
        <f>IF(RES_hh_tes!O15=0,"",RES_hh_tes!O15/RES_hh_fec!O15)</f>
        <v>3.4556283323504235</v>
      </c>
      <c r="P15" s="70">
        <f>IF(RES_hh_tes!P15=0,"",RES_hh_tes!P15/RES_hh_fec!P15)</f>
        <v>3.5826373614016629</v>
      </c>
      <c r="Q15" s="70">
        <f>IF(RES_hh_tes!Q15=0,"",RES_hh_tes!Q15/RES_hh_fec!Q15)</f>
        <v>3.7192592839811995</v>
      </c>
      <c r="R15" s="70">
        <f>IF(RES_hh_tes!R15=0,"",RES_hh_tes!R15/RES_hh_fec!R15)</f>
        <v>3.8474249193779264</v>
      </c>
      <c r="S15" s="70">
        <f>IF(RES_hh_tes!S15=0,"",RES_hh_tes!S15/RES_hh_fec!S15)</f>
        <v>3.9781046534957012</v>
      </c>
      <c r="T15" s="70">
        <f>IF(RES_hh_tes!T15=0,"",RES_hh_tes!T15/RES_hh_fec!T15)</f>
        <v>4.1059506194962019</v>
      </c>
      <c r="U15" s="70">
        <f>IF(RES_hh_tes!U15=0,"",RES_hh_tes!U15/RES_hh_fec!U15)</f>
        <v>4.2248602325414293</v>
      </c>
      <c r="V15" s="70">
        <f>IF(RES_hh_tes!V15=0,"",RES_hh_tes!V15/RES_hh_fec!V15)</f>
        <v>4.3374037317421017</v>
      </c>
      <c r="W15" s="70">
        <f>IF(RES_hh_tes!W15=0,"",RES_hh_tes!W15/RES_hh_fec!W15)</f>
        <v>4.4380945921399508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1.9750400444877318</v>
      </c>
      <c r="C16" s="78">
        <f>IF(RES_hh_tes!C16=0,"",RES_hh_tes!C16/RES_hh_fec!C16)</f>
        <v>2.0720955799915481</v>
      </c>
      <c r="D16" s="78">
        <f>IF(RES_hh_tes!D16=0,"",RES_hh_tes!D16/RES_hh_fec!D16)</f>
        <v>2.1813592410949343</v>
      </c>
      <c r="E16" s="78">
        <f>IF(RES_hh_tes!E16=0,"",RES_hh_tes!E16/RES_hh_fec!E16)</f>
        <v>2.2942756613852051</v>
      </c>
      <c r="F16" s="78">
        <f>IF(RES_hh_tes!F16=0,"",RES_hh_tes!F16/RES_hh_fec!F16)</f>
        <v>2.4267199375994717</v>
      </c>
      <c r="G16" s="78">
        <f>IF(RES_hh_tes!G16=0,"",RES_hh_tes!G16/RES_hh_fec!G16)</f>
        <v>2.5782782616840692</v>
      </c>
      <c r="H16" s="78">
        <f>IF(RES_hh_tes!H16=0,"",RES_hh_tes!H16/RES_hh_fec!H16)</f>
        <v>2.7483055815877218</v>
      </c>
      <c r="I16" s="78">
        <f>IF(RES_hh_tes!I16=0,"",RES_hh_tes!I16/RES_hh_fec!I16)</f>
        <v>2.8505658780659684</v>
      </c>
      <c r="J16" s="78">
        <f>IF(RES_hh_tes!J16=0,"",RES_hh_tes!J16/RES_hh_fec!J16)</f>
        <v>2.9209488594273236</v>
      </c>
      <c r="K16" s="78">
        <f>IF(RES_hh_tes!K16=0,"",RES_hh_tes!K16/RES_hh_fec!K16)</f>
        <v>3.0148611076298426</v>
      </c>
      <c r="L16" s="78">
        <f>IF(RES_hh_tes!L16=0,"",RES_hh_tes!L16/RES_hh_fec!L16)</f>
        <v>3.1090155689810408</v>
      </c>
      <c r="M16" s="78">
        <f>IF(RES_hh_tes!M16=0,"",RES_hh_tes!M16/RES_hh_fec!M16)</f>
        <v>3.2019906331607184</v>
      </c>
      <c r="N16" s="78">
        <f>IF(RES_hh_tes!N16=0,"",RES_hh_tes!N16/RES_hh_fec!N16)</f>
        <v>3.3170731330404011</v>
      </c>
      <c r="O16" s="78">
        <f>IF(RES_hh_tes!O16=0,"",RES_hh_tes!O16/RES_hh_fec!O16)</f>
        <v>3.4556283323504235</v>
      </c>
      <c r="P16" s="78">
        <f>IF(RES_hh_tes!P16=0,"",RES_hh_tes!P16/RES_hh_fec!P16)</f>
        <v>3.5826373614016629</v>
      </c>
      <c r="Q16" s="78">
        <f>IF(RES_hh_tes!Q16=0,"",RES_hh_tes!Q16/RES_hh_fec!Q16)</f>
        <v>3.7192592839811995</v>
      </c>
      <c r="R16" s="78">
        <f>IF(RES_hh_tes!R16=0,"",RES_hh_tes!R16/RES_hh_fec!R16)</f>
        <v>3.8474249193779264</v>
      </c>
      <c r="S16" s="78">
        <f>IF(RES_hh_tes!S16=0,"",RES_hh_tes!S16/RES_hh_fec!S16)</f>
        <v>3.9781046534957012</v>
      </c>
      <c r="T16" s="78">
        <f>IF(RES_hh_tes!T16=0,"",RES_hh_tes!T16/RES_hh_fec!T16)</f>
        <v>4.1059506194962019</v>
      </c>
      <c r="U16" s="78">
        <f>IF(RES_hh_tes!U16=0,"",RES_hh_tes!U16/RES_hh_fec!U16)</f>
        <v>4.2248602325414293</v>
      </c>
      <c r="V16" s="78">
        <f>IF(RES_hh_tes!V16=0,"",RES_hh_tes!V16/RES_hh_fec!V16)</f>
        <v>4.3374037317421017</v>
      </c>
      <c r="W16" s="78">
        <f>IF(RES_hh_tes!W16=0,"",RES_hh_tes!W16/RES_hh_fec!W16)</f>
        <v>4.4380945921399508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0.71261067161248803</v>
      </c>
      <c r="C17" s="70">
        <f>IF(RES_hh_tes!C17=0,"",RES_hh_tes!C17/RES_hh_fec!C17)</f>
        <v>0.71226949304061771</v>
      </c>
      <c r="D17" s="70">
        <f>IF(RES_hh_tes!D17=0,"",RES_hh_tes!D17/RES_hh_fec!D17)</f>
        <v>0.71856047976819637</v>
      </c>
      <c r="E17" s="70">
        <f>IF(RES_hh_tes!E17=0,"",RES_hh_tes!E17/RES_hh_fec!E17)</f>
        <v>0.72226664553441144</v>
      </c>
      <c r="F17" s="70">
        <f>IF(RES_hh_tes!F17=0,"",RES_hh_tes!F17/RES_hh_fec!F17)</f>
        <v>0.72957389524300176</v>
      </c>
      <c r="G17" s="70">
        <f>IF(RES_hh_tes!G17=0,"",RES_hh_tes!G17/RES_hh_fec!G17)</f>
        <v>0.73451410647920812</v>
      </c>
      <c r="H17" s="70">
        <f>IF(RES_hh_tes!H17=0,"",RES_hh_tes!H17/RES_hh_fec!H17)</f>
        <v>0.74096377631140264</v>
      </c>
      <c r="I17" s="70">
        <f>IF(RES_hh_tes!I17=0,"",RES_hh_tes!I17/RES_hh_fec!I17)</f>
        <v>0.74431504309475804</v>
      </c>
      <c r="J17" s="70">
        <f>IF(RES_hh_tes!J17=0,"",RES_hh_tes!J17/RES_hh_fec!J17)</f>
        <v>0.75240275401059153</v>
      </c>
      <c r="K17" s="70">
        <f>IF(RES_hh_tes!K17=0,"",RES_hh_tes!K17/RES_hh_fec!K17)</f>
        <v>0.75754173968329264</v>
      </c>
      <c r="L17" s="70">
        <f>IF(RES_hh_tes!L17=0,"",RES_hh_tes!L17/RES_hh_fec!L17)</f>
        <v>0.7602650419709106</v>
      </c>
      <c r="M17" s="70">
        <f>IF(RES_hh_tes!M17=0,"",RES_hh_tes!M17/RES_hh_fec!M17)</f>
        <v>0.76671699121520687</v>
      </c>
      <c r="N17" s="70">
        <f>IF(RES_hh_tes!N17=0,"",RES_hh_tes!N17/RES_hh_fec!N17)</f>
        <v>0.77377186465071623</v>
      </c>
      <c r="O17" s="70">
        <f>IF(RES_hh_tes!O17=0,"",RES_hh_tes!O17/RES_hh_fec!O17)</f>
        <v>0.78165661322041191</v>
      </c>
      <c r="P17" s="70">
        <f>IF(RES_hh_tes!P17=0,"",RES_hh_tes!P17/RES_hh_fec!P17)</f>
        <v>0.78471350578023602</v>
      </c>
      <c r="Q17" s="70">
        <f>IF(RES_hh_tes!Q17=0,"",RES_hh_tes!Q17/RES_hh_fec!Q17)</f>
        <v>0.790496383868449</v>
      </c>
      <c r="R17" s="70">
        <f>IF(RES_hh_tes!R17=0,"",RES_hh_tes!R17/RES_hh_fec!R17)</f>
        <v>0.79753700219121326</v>
      </c>
      <c r="S17" s="70">
        <f>IF(RES_hh_tes!S17=0,"",RES_hh_tes!S17/RES_hh_fec!S17)</f>
        <v>0.80585305930466433</v>
      </c>
      <c r="T17" s="70">
        <f>IF(RES_hh_tes!T17=0,"",RES_hh_tes!T17/RES_hh_fec!T17)</f>
        <v>0.8142816202886809</v>
      </c>
      <c r="U17" s="70">
        <f>IF(RES_hh_tes!U17=0,"",RES_hh_tes!U17/RES_hh_fec!U17)</f>
        <v>0.82348902494056153</v>
      </c>
      <c r="V17" s="70">
        <f>IF(RES_hh_tes!V17=0,"",RES_hh_tes!V17/RES_hh_fec!V17)</f>
        <v>0.83025994735744491</v>
      </c>
      <c r="W17" s="70">
        <f>IF(RES_hh_tes!W17=0,"",RES_hh_tes!W17/RES_hh_fec!W17)</f>
        <v>0.84144870275203099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0.58817829608970673</v>
      </c>
      <c r="C18" s="78">
        <f>IF(RES_hh_tes!C18=0,"",RES_hh_tes!C18/RES_hh_fec!C18)</f>
        <v>0.59253851954204118</v>
      </c>
      <c r="D18" s="78">
        <f>IF(RES_hh_tes!D18=0,"",RES_hh_tes!D18/RES_hh_fec!D18)</f>
        <v>0.59747406047997387</v>
      </c>
      <c r="E18" s="78">
        <f>IF(RES_hh_tes!E18=0,"",RES_hh_tes!E18/RES_hh_fec!E18)</f>
        <v>0.60269885016362401</v>
      </c>
      <c r="F18" s="78">
        <f>IF(RES_hh_tes!F18=0,"",RES_hh_tes!F18/RES_hh_fec!F18)</f>
        <v>0.60861780964643564</v>
      </c>
      <c r="G18" s="78">
        <f>IF(RES_hh_tes!G18=0,"",RES_hh_tes!G18/RES_hh_fec!G18)</f>
        <v>0.6125743805567333</v>
      </c>
      <c r="H18" s="78">
        <f>IF(RES_hh_tes!H18=0,"",RES_hh_tes!H18/RES_hh_fec!H18)</f>
        <v>0.61589987279302494</v>
      </c>
      <c r="I18" s="78">
        <f>IF(RES_hh_tes!I18=0,"",RES_hh_tes!I18/RES_hh_fec!I18)</f>
        <v>0.62014258656765686</v>
      </c>
      <c r="J18" s="78">
        <f>IF(RES_hh_tes!J18=0,"",RES_hh_tes!J18/RES_hh_fec!J18)</f>
        <v>0.62864172729487411</v>
      </c>
      <c r="K18" s="78">
        <f>IF(RES_hh_tes!K18=0,"",RES_hh_tes!K18/RES_hh_fec!K18)</f>
        <v>0.63322253451445187</v>
      </c>
      <c r="L18" s="78">
        <f>IF(RES_hh_tes!L18=0,"",RES_hh_tes!L18/RES_hh_fec!L18)</f>
        <v>0.63812113321374631</v>
      </c>
      <c r="M18" s="78">
        <f>IF(RES_hh_tes!M18=0,"",RES_hh_tes!M18/RES_hh_fec!M18)</f>
        <v>0.64546050502780217</v>
      </c>
      <c r="N18" s="78">
        <f>IF(RES_hh_tes!N18=0,"",RES_hh_tes!N18/RES_hh_fec!N18)</f>
        <v>0.65499688028798286</v>
      </c>
      <c r="O18" s="78">
        <f>IF(RES_hh_tes!O18=0,"",RES_hh_tes!O18/RES_hh_fec!O18)</f>
        <v>0.66425688158597007</v>
      </c>
      <c r="P18" s="78">
        <f>IF(RES_hh_tes!P18=0,"",RES_hh_tes!P18/RES_hh_fec!P18)</f>
        <v>0.66619460704572475</v>
      </c>
      <c r="Q18" s="78">
        <f>IF(RES_hh_tes!Q18=0,"",RES_hh_tes!Q18/RES_hh_fec!Q18)</f>
        <v>0.66910710257358585</v>
      </c>
      <c r="R18" s="78">
        <f>IF(RES_hh_tes!R18=0,"",RES_hh_tes!R18/RES_hh_fec!R18)</f>
        <v>0.67369245685975887</v>
      </c>
      <c r="S18" s="78">
        <f>IF(RES_hh_tes!S18=0,"",RES_hh_tes!S18/RES_hh_fec!S18)</f>
        <v>0.68361088901881517</v>
      </c>
      <c r="T18" s="78">
        <f>IF(RES_hh_tes!T18=0,"",RES_hh_tes!T18/RES_hh_fec!T18)</f>
        <v>0.6967343794643438</v>
      </c>
      <c r="U18" s="78">
        <f>IF(RES_hh_tes!U18=0,"",RES_hh_tes!U18/RES_hh_fec!U18)</f>
        <v>0.71141302253622307</v>
      </c>
      <c r="V18" s="78">
        <f>IF(RES_hh_tes!V18=0,"",RES_hh_tes!V18/RES_hh_fec!V18)</f>
        <v>0.7252962399506242</v>
      </c>
      <c r="W18" s="78">
        <f>IF(RES_hh_tes!W18=0,"",RES_hh_tes!W18/RES_hh_fec!W18)</f>
        <v>0.73412547336700174</v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0.56979208426077199</v>
      </c>
      <c r="C20" s="78">
        <f>IF(RES_hh_tes!C20=0,"",RES_hh_tes!C20/RES_hh_fec!C20)</f>
        <v>0.57130559746190779</v>
      </c>
      <c r="D20" s="78">
        <f>IF(RES_hh_tes!D20=0,"",RES_hh_tes!D20/RES_hh_fec!D20)</f>
        <v>0.57268847866365957</v>
      </c>
      <c r="E20" s="78">
        <f>IF(RES_hh_tes!E20=0,"",RES_hh_tes!E20/RES_hh_fec!E20)</f>
        <v>0.57423049079418265</v>
      </c>
      <c r="F20" s="78">
        <f>IF(RES_hh_tes!F20=0,"",RES_hh_tes!F20/RES_hh_fec!F20)</f>
        <v>0.57495733728908927</v>
      </c>
      <c r="G20" s="78">
        <f>IF(RES_hh_tes!G20=0,"",RES_hh_tes!G20/RES_hh_fec!G20)</f>
        <v>0.57605042647510507</v>
      </c>
      <c r="H20" s="78">
        <f>IF(RES_hh_tes!H20=0,"",RES_hh_tes!H20/RES_hh_fec!H20)</f>
        <v>0.5772190796824852</v>
      </c>
      <c r="I20" s="78">
        <f>IF(RES_hh_tes!I20=0,"",RES_hh_tes!I20/RES_hh_fec!I20)</f>
        <v>0.57922118456173766</v>
      </c>
      <c r="J20" s="78">
        <f>IF(RES_hh_tes!J20=0,"",RES_hh_tes!J20/RES_hh_fec!J20)</f>
        <v>0.58127578216986264</v>
      </c>
      <c r="K20" s="78">
        <f>IF(RES_hh_tes!K20=0,"",RES_hh_tes!K20/RES_hh_fec!K20)</f>
        <v>0.58512913801086797</v>
      </c>
      <c r="L20" s="78">
        <f>IF(RES_hh_tes!L20=0,"",RES_hh_tes!L20/RES_hh_fec!L20)</f>
        <v>0.59109153442470053</v>
      </c>
      <c r="M20" s="78">
        <f>IF(RES_hh_tes!M20=0,"",RES_hh_tes!M20/RES_hh_fec!M20)</f>
        <v>0.59881329900707714</v>
      </c>
      <c r="N20" s="78">
        <f>IF(RES_hh_tes!N20=0,"",RES_hh_tes!N20/RES_hh_fec!N20)</f>
        <v>0.60979385060785762</v>
      </c>
      <c r="O20" s="78">
        <f>IF(RES_hh_tes!O20=0,"",RES_hh_tes!O20/RES_hh_fec!O20)</f>
        <v>0.62208937627610428</v>
      </c>
      <c r="P20" s="78">
        <f>IF(RES_hh_tes!P20=0,"",RES_hh_tes!P20/RES_hh_fec!P20)</f>
        <v>0.62546604118979765</v>
      </c>
      <c r="Q20" s="78">
        <f>IF(RES_hh_tes!Q20=0,"",RES_hh_tes!Q20/RES_hh_fec!Q20)</f>
        <v>0.62983393593225667</v>
      </c>
      <c r="R20" s="78">
        <f>IF(RES_hh_tes!R20=0,"",RES_hh_tes!R20/RES_hh_fec!R20)</f>
        <v>0.63494618588800622</v>
      </c>
      <c r="S20" s="78">
        <f>IF(RES_hh_tes!S20=0,"",RES_hh_tes!S20/RES_hh_fec!S20)</f>
        <v>0.64400394911931624</v>
      </c>
      <c r="T20" s="78">
        <f>IF(RES_hh_tes!T20=0,"",RES_hh_tes!T20/RES_hh_fec!T20)</f>
        <v>0.65447231136859396</v>
      </c>
      <c r="U20" s="78">
        <f>IF(RES_hh_tes!U20=0,"",RES_hh_tes!U20/RES_hh_fec!U20)</f>
        <v>0.66427270540018102</v>
      </c>
      <c r="V20" s="78">
        <f>IF(RES_hh_tes!V20=0,"",RES_hh_tes!V20/RES_hh_fec!V20)</f>
        <v>0.67664418967062168</v>
      </c>
      <c r="W20" s="78">
        <f>IF(RES_hh_tes!W20=0,"",RES_hh_tes!W20/RES_hh_fec!W20)</f>
        <v>0.68473634379455905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0.58955229989877467</v>
      </c>
      <c r="C21" s="78">
        <f>IF(RES_hh_tes!C21=0,"",RES_hh_tes!C21/RES_hh_fec!C21)</f>
        <v>0.59700981911257467</v>
      </c>
      <c r="D21" s="78">
        <f>IF(RES_hh_tes!D21=0,"",RES_hh_tes!D21/RES_hh_fec!D21)</f>
        <v>0.6047196923751611</v>
      </c>
      <c r="E21" s="78">
        <f>IF(RES_hh_tes!E21=0,"",RES_hh_tes!E21/RES_hh_fec!E21)</f>
        <v>0.6114714007536749</v>
      </c>
      <c r="F21" s="78">
        <f>IF(RES_hh_tes!F21=0,"",RES_hh_tes!F21/RES_hh_fec!F21)</f>
        <v>0.62001073192057243</v>
      </c>
      <c r="G21" s="78">
        <f>IF(RES_hh_tes!G21=0,"",RES_hh_tes!G21/RES_hh_fec!G21)</f>
        <v>0.62877693655890077</v>
      </c>
      <c r="H21" s="78">
        <f>IF(RES_hh_tes!H21=0,"",RES_hh_tes!H21/RES_hh_fec!H21)</f>
        <v>0.6384582929460707</v>
      </c>
      <c r="I21" s="78">
        <f>IF(RES_hh_tes!I21=0,"",RES_hh_tes!I21/RES_hh_fec!I21)</f>
        <v>0.64676039830881005</v>
      </c>
      <c r="J21" s="78">
        <f>IF(RES_hh_tes!J21=0,"",RES_hh_tes!J21/RES_hh_fec!J21)</f>
        <v>0.6540366469198905</v>
      </c>
      <c r="K21" s="78">
        <f>IF(RES_hh_tes!K21=0,"",RES_hh_tes!K21/RES_hh_fec!K21)</f>
        <v>0.65982486473310553</v>
      </c>
      <c r="L21" s="78">
        <f>IF(RES_hh_tes!L21=0,"",RES_hh_tes!L21/RES_hh_fec!L21)</f>
        <v>0.66473150912863155</v>
      </c>
      <c r="M21" s="78">
        <f>IF(RES_hh_tes!M21=0,"",RES_hh_tes!M21/RES_hh_fec!M21)</f>
        <v>0.67071564169783704</v>
      </c>
      <c r="N21" s="78">
        <f>IF(RES_hh_tes!N21=0,"",RES_hh_tes!N21/RES_hh_fec!N21)</f>
        <v>0.6772842734545681</v>
      </c>
      <c r="O21" s="78">
        <f>IF(RES_hh_tes!O21=0,"",RES_hh_tes!O21/RES_hh_fec!O21)</f>
        <v>0.6842604011451856</v>
      </c>
      <c r="P21" s="78">
        <f>IF(RES_hh_tes!P21=0,"",RES_hh_tes!P21/RES_hh_fec!P21)</f>
        <v>0.68805503620564612</v>
      </c>
      <c r="Q21" s="78">
        <f>IF(RES_hh_tes!Q21=0,"",RES_hh_tes!Q21/RES_hh_fec!Q21)</f>
        <v>0.69370745622975916</v>
      </c>
      <c r="R21" s="78">
        <f>IF(RES_hh_tes!R21=0,"",RES_hh_tes!R21/RES_hh_fec!R21)</f>
        <v>0.70377338415567547</v>
      </c>
      <c r="S21" s="78">
        <f>IF(RES_hh_tes!S21=0,"",RES_hh_tes!S21/RES_hh_fec!S21)</f>
        <v>0.72302595044672979</v>
      </c>
      <c r="T21" s="78">
        <f>IF(RES_hh_tes!T21=0,"",RES_hh_tes!T21/RES_hh_fec!T21)</f>
        <v>0.74569500129847177</v>
      </c>
      <c r="U21" s="78">
        <f>IF(RES_hh_tes!U21=0,"",RES_hh_tes!U21/RES_hh_fec!U21)</f>
        <v>0.77231108572199403</v>
      </c>
      <c r="V21" s="78">
        <f>IF(RES_hh_tes!V21=0,"",RES_hh_tes!V21/RES_hh_fec!V21)</f>
        <v>0.7977585555298552</v>
      </c>
      <c r="W21" s="78">
        <f>IF(RES_hh_tes!W21=0,"",RES_hh_tes!W21/RES_hh_fec!W21)</f>
        <v>0.82040049859426578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0.53115548806629576</v>
      </c>
      <c r="C22" s="78">
        <f>IF(RES_hh_tes!C22=0,"",RES_hh_tes!C22/RES_hh_fec!C22)</f>
        <v>0.54619379990171646</v>
      </c>
      <c r="D22" s="78">
        <f>IF(RES_hh_tes!D22=0,"",RES_hh_tes!D22/RES_hh_fec!D22)</f>
        <v>0.56416952482245564</v>
      </c>
      <c r="E22" s="78">
        <f>IF(RES_hh_tes!E22=0,"",RES_hh_tes!E22/RES_hh_fec!E22)</f>
        <v>0.58179389369850987</v>
      </c>
      <c r="F22" s="78">
        <f>IF(RES_hh_tes!F22=0,"",RES_hh_tes!F22/RES_hh_fec!F22)</f>
        <v>0.6012940425455966</v>
      </c>
      <c r="G22" s="78">
        <f>IF(RES_hh_tes!G22=0,"",RES_hh_tes!G22/RES_hh_fec!G22)</f>
        <v>0.61975973600632717</v>
      </c>
      <c r="H22" s="78">
        <f>IF(RES_hh_tes!H22=0,"",RES_hh_tes!H22/RES_hh_fec!H22)</f>
        <v>0.63874261677121158</v>
      </c>
      <c r="I22" s="78">
        <f>IF(RES_hh_tes!I22=0,"",RES_hh_tes!I22/RES_hh_fec!I22)</f>
        <v>0.65738883039778928</v>
      </c>
      <c r="J22" s="78">
        <f>IF(RES_hh_tes!J22=0,"",RES_hh_tes!J22/RES_hh_fec!J22)</f>
        <v>0.6826875232558649</v>
      </c>
      <c r="K22" s="78">
        <f>IF(RES_hh_tes!K22=0,"",RES_hh_tes!K22/RES_hh_fec!K22)</f>
        <v>0.70263762558919918</v>
      </c>
      <c r="L22" s="78">
        <f>IF(RES_hh_tes!L22=0,"",RES_hh_tes!L22/RES_hh_fec!L22)</f>
        <v>0.72137864547158226</v>
      </c>
      <c r="M22" s="78">
        <f>IF(RES_hh_tes!M22=0,"",RES_hh_tes!M22/RES_hh_fec!M22)</f>
        <v>0.73935182035462166</v>
      </c>
      <c r="N22" s="78">
        <f>IF(RES_hh_tes!N22=0,"",RES_hh_tes!N22/RES_hh_fec!N22)</f>
        <v>0.7588607128027085</v>
      </c>
      <c r="O22" s="78">
        <f>IF(RES_hh_tes!O22=0,"",RES_hh_tes!O22/RES_hh_fec!O22)</f>
        <v>0.77476050777942151</v>
      </c>
      <c r="P22" s="78">
        <f>IF(RES_hh_tes!P22=0,"",RES_hh_tes!P22/RES_hh_fec!P22)</f>
        <v>0.77826833668951034</v>
      </c>
      <c r="Q22" s="78">
        <f>IF(RES_hh_tes!Q22=0,"",RES_hh_tes!Q22/RES_hh_fec!Q22)</f>
        <v>0.78258952531040105</v>
      </c>
      <c r="R22" s="78">
        <f>IF(RES_hh_tes!R22=0,"",RES_hh_tes!R22/RES_hh_fec!R22)</f>
        <v>0.78927869654779759</v>
      </c>
      <c r="S22" s="78">
        <f>IF(RES_hh_tes!S22=0,"",RES_hh_tes!S22/RES_hh_fec!S22)</f>
        <v>0.7996158959795584</v>
      </c>
      <c r="T22" s="78">
        <f>IF(RES_hh_tes!T22=0,"",RES_hh_tes!T22/RES_hh_fec!T22)</f>
        <v>0.81144792119803888</v>
      </c>
      <c r="U22" s="78">
        <f>IF(RES_hh_tes!U22=0,"",RES_hh_tes!U22/RES_hh_fec!U22)</f>
        <v>0.82362889507463122</v>
      </c>
      <c r="V22" s="78">
        <f>IF(RES_hh_tes!V22=0,"",RES_hh_tes!V22/RES_hh_fec!V22)</f>
        <v>0.83641664199236643</v>
      </c>
      <c r="W22" s="78">
        <f>IF(RES_hh_tes!W22=0,"",RES_hh_tes!W22/RES_hh_fec!W22)</f>
        <v>0.8490237439804128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0.84324874471876721</v>
      </c>
      <c r="C24" s="78">
        <f>IF(RES_hh_tes!C24=0,"",RES_hh_tes!C24/RES_hh_fec!C24)</f>
        <v>0.84541732921957291</v>
      </c>
      <c r="D24" s="78">
        <f>IF(RES_hh_tes!D24=0,"",RES_hh_tes!D24/RES_hh_fec!D24)</f>
        <v>0.84815132750717159</v>
      </c>
      <c r="E24" s="78">
        <f>IF(RES_hh_tes!E24=0,"",RES_hh_tes!E24/RES_hh_fec!E24)</f>
        <v>0.85090412380861735</v>
      </c>
      <c r="F24" s="78">
        <f>IF(RES_hh_tes!F24=0,"",RES_hh_tes!F24/RES_hh_fec!F24)</f>
        <v>0.85373539954181554</v>
      </c>
      <c r="G24" s="78">
        <f>IF(RES_hh_tes!G24=0,"",RES_hh_tes!G24/RES_hh_fec!G24)</f>
        <v>0.8564663903985984</v>
      </c>
      <c r="H24" s="78">
        <f>IF(RES_hh_tes!H24=0,"",RES_hh_tes!H24/RES_hh_fec!H24)</f>
        <v>0.85954463776200518</v>
      </c>
      <c r="I24" s="78">
        <f>IF(RES_hh_tes!I24=0,"",RES_hh_tes!I24/RES_hh_fec!I24)</f>
        <v>0.86283419186622479</v>
      </c>
      <c r="J24" s="78">
        <f>IF(RES_hh_tes!J24=0,"",RES_hh_tes!J24/RES_hh_fec!J24)</f>
        <v>0.86639742540216036</v>
      </c>
      <c r="K24" s="78">
        <f>IF(RES_hh_tes!K24=0,"",RES_hh_tes!K24/RES_hh_fec!K24)</f>
        <v>0.87009759354718497</v>
      </c>
      <c r="L24" s="78">
        <f>IF(RES_hh_tes!L24=0,"",RES_hh_tes!L24/RES_hh_fec!L24)</f>
        <v>0.87406362196323351</v>
      </c>
      <c r="M24" s="78">
        <f>IF(RES_hh_tes!M24=0,"",RES_hh_tes!M24/RES_hh_fec!M24)</f>
        <v>0.87855917108425585</v>
      </c>
      <c r="N24" s="78">
        <f>IF(RES_hh_tes!N24=0,"",RES_hh_tes!N24/RES_hh_fec!N24)</f>
        <v>0.88373955230410473</v>
      </c>
      <c r="O24" s="78">
        <f>IF(RES_hh_tes!O24=0,"",RES_hh_tes!O24/RES_hh_fec!O24)</f>
        <v>0.88867973818740931</v>
      </c>
      <c r="P24" s="78">
        <f>IF(RES_hh_tes!P24=0,"",RES_hh_tes!P24/RES_hh_fec!P24)</f>
        <v>0.890524669746523</v>
      </c>
      <c r="Q24" s="78">
        <f>IF(RES_hh_tes!Q24=0,"",RES_hh_tes!Q24/RES_hh_fec!Q24)</f>
        <v>0.89319838658858175</v>
      </c>
      <c r="R24" s="78">
        <f>IF(RES_hh_tes!R24=0,"",RES_hh_tes!R24/RES_hh_fec!R24)</f>
        <v>0.89649919589321492</v>
      </c>
      <c r="S24" s="78">
        <f>IF(RES_hh_tes!S24=0,"",RES_hh_tes!S24/RES_hh_fec!S24)</f>
        <v>0.90096400890469197</v>
      </c>
      <c r="T24" s="78">
        <f>IF(RES_hh_tes!T24=0,"",RES_hh_tes!T24/RES_hh_fec!T24)</f>
        <v>0.90549275078047831</v>
      </c>
      <c r="U24" s="78">
        <f>IF(RES_hh_tes!U24=0,"",RES_hh_tes!U24/RES_hh_fec!U24)</f>
        <v>0.91043787539890908</v>
      </c>
      <c r="V24" s="78">
        <f>IF(RES_hh_tes!V24=0,"",RES_hh_tes!V24/RES_hh_fec!V24)</f>
        <v>0.91545061637816327</v>
      </c>
      <c r="W24" s="78">
        <f>IF(RES_hh_tes!W24=0,"",RES_hh_tes!W24/RES_hh_fec!W24)</f>
        <v>0.92075771359873804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0.70834392883856623</v>
      </c>
      <c r="C25" s="79">
        <f>IF(RES_hh_tes!C25=0,"",RES_hh_tes!C25/RES_hh_fec!C25)</f>
        <v>0.71280275437746865</v>
      </c>
      <c r="D25" s="79">
        <f>IF(RES_hh_tes!D25=0,"",RES_hh_tes!D25/RES_hh_fec!D25)</f>
        <v>0.71709546442244676</v>
      </c>
      <c r="E25" s="79">
        <f>IF(RES_hh_tes!E25=0,"",RES_hh_tes!E25/RES_hh_fec!E25)</f>
        <v>0.72149002385097483</v>
      </c>
      <c r="F25" s="79">
        <f>IF(RES_hh_tes!F25=0,"",RES_hh_tes!F25/RES_hh_fec!F25)</f>
        <v>0.72609016425543194</v>
      </c>
      <c r="G25" s="79">
        <f>IF(RES_hh_tes!G25=0,"",RES_hh_tes!G25/RES_hh_fec!G25)</f>
        <v>0.73058359635013392</v>
      </c>
      <c r="H25" s="79">
        <f>IF(RES_hh_tes!H25=0,"",RES_hh_tes!H25/RES_hh_fec!H25)</f>
        <v>0.73511563767074151</v>
      </c>
      <c r="I25" s="79">
        <f>IF(RES_hh_tes!I25=0,"",RES_hh_tes!I25/RES_hh_fec!I25)</f>
        <v>0.73733723025964448</v>
      </c>
      <c r="J25" s="79">
        <f>IF(RES_hh_tes!J25=0,"",RES_hh_tes!J25/RES_hh_fec!J25)</f>
        <v>0.73831242443274958</v>
      </c>
      <c r="K25" s="79">
        <f>IF(RES_hh_tes!K25=0,"",RES_hh_tes!K25/RES_hh_fec!K25)</f>
        <v>0.73978313202868273</v>
      </c>
      <c r="L25" s="79">
        <f>IF(RES_hh_tes!L25=0,"",RES_hh_tes!L25/RES_hh_fec!L25)</f>
        <v>0.7413986257338534</v>
      </c>
      <c r="M25" s="79">
        <f>IF(RES_hh_tes!M25=0,"",RES_hh_tes!M25/RES_hh_fec!M25)</f>
        <v>0.74349711458523615</v>
      </c>
      <c r="N25" s="79">
        <f>IF(RES_hh_tes!N25=0,"",RES_hh_tes!N25/RES_hh_fec!N25)</f>
        <v>0.74641298587062899</v>
      </c>
      <c r="O25" s="79">
        <f>IF(RES_hh_tes!O25=0,"",RES_hh_tes!O25/RES_hh_fec!O25)</f>
        <v>0.75041872410713484</v>
      </c>
      <c r="P25" s="79">
        <f>IF(RES_hh_tes!P25=0,"",RES_hh_tes!P25/RES_hh_fec!P25)</f>
        <v>0.75494320354930899</v>
      </c>
      <c r="Q25" s="79">
        <f>IF(RES_hh_tes!Q25=0,"",RES_hh_tes!Q25/RES_hh_fec!Q25)</f>
        <v>0.76130365407901246</v>
      </c>
      <c r="R25" s="79">
        <f>IF(RES_hh_tes!R25=0,"",RES_hh_tes!R25/RES_hh_fec!R25)</f>
        <v>0.76906582986322147</v>
      </c>
      <c r="S25" s="79">
        <f>IF(RES_hh_tes!S25=0,"",RES_hh_tes!S25/RES_hh_fec!S25)</f>
        <v>0.77802605894756416</v>
      </c>
      <c r="T25" s="79">
        <f>IF(RES_hh_tes!T25=0,"",RES_hh_tes!T25/RES_hh_fec!T25)</f>
        <v>0.7873513331786175</v>
      </c>
      <c r="U25" s="79">
        <f>IF(RES_hh_tes!U25=0,"",RES_hh_tes!U25/RES_hh_fec!U25)</f>
        <v>0.7968957250439721</v>
      </c>
      <c r="V25" s="79">
        <f>IF(RES_hh_tes!V25=0,"",RES_hh_tes!V25/RES_hh_fec!V25)</f>
        <v>0.80541830658817726</v>
      </c>
      <c r="W25" s="79">
        <f>IF(RES_hh_tes!W25=0,"",RES_hh_tes!W25/RES_hh_fec!W25)</f>
        <v>0.81302754977115888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1.0000000000000002</v>
      </c>
      <c r="D26" s="81">
        <f>IF(RES_hh_tes!D26=0,"",RES_hh_tes!D26/RES_hh_fec!D26)</f>
        <v>1</v>
      </c>
      <c r="E26" s="81">
        <f>IF(RES_hh_tes!E26=0,"",RES_hh_tes!E26/RES_hh_fec!E26)</f>
        <v>0.99999999999999989</v>
      </c>
      <c r="F26" s="81">
        <f>IF(RES_hh_tes!F26=0,"",RES_hh_tes!F26/RES_hh_fec!F26)</f>
        <v>1.0000000000000002</v>
      </c>
      <c r="G26" s="81">
        <f>IF(RES_hh_tes!G26=0,"",RES_hh_tes!G26/RES_hh_fec!G26)</f>
        <v>1.0000000000000004</v>
      </c>
      <c r="H26" s="81">
        <f>IF(RES_hh_tes!H26=0,"",RES_hh_tes!H26/RES_hh_fec!H26)</f>
        <v>1.0000000000000004</v>
      </c>
      <c r="I26" s="81">
        <f>IF(RES_hh_tes!I26=0,"",RES_hh_tes!I26/RES_hh_fec!I26)</f>
        <v>0.99999999999999944</v>
      </c>
      <c r="J26" s="81">
        <f>IF(RES_hh_tes!J26=0,"",RES_hh_tes!J26/RES_hh_fec!J26)</f>
        <v>0.99999999999999956</v>
      </c>
      <c r="K26" s="81">
        <f>IF(RES_hh_tes!K26=0,"",RES_hh_tes!K26/RES_hh_fec!K26)</f>
        <v>1.0000000000000004</v>
      </c>
      <c r="L26" s="81">
        <f>IF(RES_hh_tes!L26=0,"",RES_hh_tes!L26/RES_hh_fec!L26)</f>
        <v>1.0000000000000011</v>
      </c>
      <c r="M26" s="81">
        <f>IF(RES_hh_tes!M26=0,"",RES_hh_tes!M26/RES_hh_fec!M26)</f>
        <v>1.0000000000000013</v>
      </c>
      <c r="N26" s="81">
        <f>IF(RES_hh_tes!N26=0,"",RES_hh_tes!N26/RES_hh_fec!N26)</f>
        <v>0.99999999999999822</v>
      </c>
      <c r="O26" s="81">
        <f>IF(RES_hh_tes!O26=0,"",RES_hh_tes!O26/RES_hh_fec!O26)</f>
        <v>1</v>
      </c>
      <c r="P26" s="81">
        <f>IF(RES_hh_tes!P26=0,"",RES_hh_tes!P26/RES_hh_fec!P26)</f>
        <v>0.99999999999999856</v>
      </c>
      <c r="Q26" s="81">
        <f>IF(RES_hh_tes!Q26=0,"",RES_hh_tes!Q26/RES_hh_fec!Q26)</f>
        <v>0.99999999999999867</v>
      </c>
      <c r="R26" s="81">
        <f>IF(RES_hh_tes!R26=0,"",RES_hh_tes!R26/RES_hh_fec!R26)</f>
        <v>1.000000000000006</v>
      </c>
      <c r="S26" s="81">
        <f>IF(RES_hh_tes!S26=0,"",RES_hh_tes!S26/RES_hh_fec!S26)</f>
        <v>1.0000000000000007</v>
      </c>
      <c r="T26" s="81">
        <f>IF(RES_hh_tes!T26=0,"",RES_hh_tes!T26/RES_hh_fec!T26)</f>
        <v>1.0000000000000013</v>
      </c>
      <c r="U26" s="81">
        <f>IF(RES_hh_tes!U26=0,"",RES_hh_tes!U26/RES_hh_fec!U26)</f>
        <v>1.0000000000000022</v>
      </c>
      <c r="V26" s="81">
        <f>IF(RES_hh_tes!V26=0,"",RES_hh_tes!V26/RES_hh_fec!V26)</f>
        <v>1.0000000000000027</v>
      </c>
      <c r="W26" s="81">
        <f>IF(RES_hh_tes!W26=0,"",RES_hh_tes!W26/RES_hh_fec!W26)</f>
        <v>1.000000000000004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0.7478054088892907</v>
      </c>
      <c r="C27" s="70">
        <f>IF(RES_hh_tes!C27=0,"",RES_hh_tes!C27/RES_hh_fec!C27)</f>
        <v>0.74261481671574359</v>
      </c>
      <c r="D27" s="70">
        <f>IF(RES_hh_tes!D27=0,"",RES_hh_tes!D27/RES_hh_fec!D27)</f>
        <v>0.74530208877798942</v>
      </c>
      <c r="E27" s="70">
        <f>IF(RES_hh_tes!E27=0,"",RES_hh_tes!E27/RES_hh_fec!E27)</f>
        <v>0.74464999349133953</v>
      </c>
      <c r="F27" s="70">
        <f>IF(RES_hh_tes!F27=0,"",RES_hh_tes!F27/RES_hh_fec!F27)</f>
        <v>0.75132140028295025</v>
      </c>
      <c r="G27" s="70">
        <f>IF(RES_hh_tes!G27=0,"",RES_hh_tes!G27/RES_hh_fec!G27)</f>
        <v>0.75117151819066219</v>
      </c>
      <c r="H27" s="70">
        <f>IF(RES_hh_tes!H27=0,"",RES_hh_tes!H27/RES_hh_fec!H27)</f>
        <v>0.76546646439995314</v>
      </c>
      <c r="I27" s="70">
        <f>IF(RES_hh_tes!I27=0,"",RES_hh_tes!I27/RES_hh_fec!I27)</f>
        <v>0.76350771885790714</v>
      </c>
      <c r="J27" s="70">
        <f>IF(RES_hh_tes!J27=0,"",RES_hh_tes!J27/RES_hh_fec!J27)</f>
        <v>0.75802196234202757</v>
      </c>
      <c r="K27" s="70">
        <f>IF(RES_hh_tes!K27=0,"",RES_hh_tes!K27/RES_hh_fec!K27)</f>
        <v>0.75779517446051559</v>
      </c>
      <c r="L27" s="70">
        <f>IF(RES_hh_tes!L27=0,"",RES_hh_tes!L27/RES_hh_fec!L27)</f>
        <v>0.76659866881260719</v>
      </c>
      <c r="M27" s="70">
        <f>IF(RES_hh_tes!M27=0,"",RES_hh_tes!M27/RES_hh_fec!M27)</f>
        <v>0.77243225291383844</v>
      </c>
      <c r="N27" s="70">
        <f>IF(RES_hh_tes!N27=0,"",RES_hh_tes!N27/RES_hh_fec!N27)</f>
        <v>0.77866259538797933</v>
      </c>
      <c r="O27" s="70">
        <f>IF(RES_hh_tes!O27=0,"",RES_hh_tes!O27/RES_hh_fec!O27)</f>
        <v>0.77814769002286588</v>
      </c>
      <c r="P27" s="70">
        <f>IF(RES_hh_tes!P27=0,"",RES_hh_tes!P27/RES_hh_fec!P27)</f>
        <v>0.78049129771558623</v>
      </c>
      <c r="Q27" s="70">
        <f>IF(RES_hh_tes!Q27=0,"",RES_hh_tes!Q27/RES_hh_fec!Q27)</f>
        <v>0.78085865385468201</v>
      </c>
      <c r="R27" s="70">
        <f>IF(RES_hh_tes!R27=0,"",RES_hh_tes!R27/RES_hh_fec!R27)</f>
        <v>0.7891679112991743</v>
      </c>
      <c r="S27" s="70">
        <f>IF(RES_hh_tes!S27=0,"",RES_hh_tes!S27/RES_hh_fec!S27)</f>
        <v>0.79665457512661997</v>
      </c>
      <c r="T27" s="70">
        <f>IF(RES_hh_tes!T27=0,"",RES_hh_tes!T27/RES_hh_fec!T27)</f>
        <v>0.80633951454788633</v>
      </c>
      <c r="U27" s="70">
        <f>IF(RES_hh_tes!U27=0,"",RES_hh_tes!U27/RES_hh_fec!U27)</f>
        <v>0.81726614512512874</v>
      </c>
      <c r="V27" s="70">
        <f>IF(RES_hh_tes!V27=0,"",RES_hh_tes!V27/RES_hh_fec!V27)</f>
        <v>0.82901141696655234</v>
      </c>
      <c r="W27" s="70">
        <f>IF(RES_hh_tes!W27=0,"",RES_hh_tes!W27/RES_hh_fec!W27)</f>
        <v>0.83918541380653988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0.6164294499218651</v>
      </c>
      <c r="C29" s="78">
        <f>IF(RES_hh_tes!C29=0,"",RES_hh_tes!C29/RES_hh_fec!C29)</f>
        <v>0.61781077253967531</v>
      </c>
      <c r="D29" s="78">
        <f>IF(RES_hh_tes!D29=0,"",RES_hh_tes!D29/RES_hh_fec!D29)</f>
        <v>0.61900005477340181</v>
      </c>
      <c r="E29" s="78">
        <f>IF(RES_hh_tes!E29=0,"",RES_hh_tes!E29/RES_hh_fec!E29)</f>
        <v>0.62008075553797559</v>
      </c>
      <c r="F29" s="78">
        <f>IF(RES_hh_tes!F29=0,"",RES_hh_tes!F29/RES_hh_fec!F29)</f>
        <v>0.62091452168361616</v>
      </c>
      <c r="G29" s="78">
        <f>IF(RES_hh_tes!G29=0,"",RES_hh_tes!G29/RES_hh_fec!G29)</f>
        <v>0.62181194624683711</v>
      </c>
      <c r="H29" s="78">
        <f>IF(RES_hh_tes!H29=0,"",RES_hh_tes!H29/RES_hh_fec!H29)</f>
        <v>0.62279526504528238</v>
      </c>
      <c r="I29" s="78">
        <f>IF(RES_hh_tes!I29=0,"",RES_hh_tes!I29/RES_hh_fec!I29)</f>
        <v>0.62328885334437911</v>
      </c>
      <c r="J29" s="78">
        <f>IF(RES_hh_tes!J29=0,"",RES_hh_tes!J29/RES_hh_fec!J29)</f>
        <v>0.62345329676288286</v>
      </c>
      <c r="K29" s="78">
        <f>IF(RES_hh_tes!K29=0,"",RES_hh_tes!K29/RES_hh_fec!K29)</f>
        <v>0.6236332281269974</v>
      </c>
      <c r="L29" s="78">
        <f>IF(RES_hh_tes!L29=0,"",RES_hh_tes!L29/RES_hh_fec!L29)</f>
        <v>0.6237600316378854</v>
      </c>
      <c r="M29" s="78">
        <f>IF(RES_hh_tes!M29=0,"",RES_hh_tes!M29/RES_hh_fec!M29)</f>
        <v>0.62385035209360917</v>
      </c>
      <c r="N29" s="78">
        <f>IF(RES_hh_tes!N29=0,"",RES_hh_tes!N29/RES_hh_fec!N29)</f>
        <v>0.62393435744373349</v>
      </c>
      <c r="O29" s="78">
        <f>IF(RES_hh_tes!O29=0,"",RES_hh_tes!O29/RES_hh_fec!O29)</f>
        <v>0.62404911723299317</v>
      </c>
      <c r="P29" s="78">
        <f>IF(RES_hh_tes!P29=0,"",RES_hh_tes!P29/RES_hh_fec!P29)</f>
        <v>0.62412739185360322</v>
      </c>
      <c r="Q29" s="78">
        <f>IF(RES_hh_tes!Q29=0,"",RES_hh_tes!Q29/RES_hh_fec!Q29)</f>
        <v>0.6241930375831436</v>
      </c>
      <c r="R29" s="78">
        <f>IF(RES_hh_tes!R29=0,"",RES_hh_tes!R29/RES_hh_fec!R29)</f>
        <v>0.62433689462578035</v>
      </c>
      <c r="S29" s="78">
        <f>IF(RES_hh_tes!S29=0,"",RES_hh_tes!S29/RES_hh_fec!S29)</f>
        <v>0.62451816669105842</v>
      </c>
      <c r="T29" s="78">
        <f>IF(RES_hh_tes!T29=0,"",RES_hh_tes!T29/RES_hh_fec!T29)</f>
        <v>0.62468673890441717</v>
      </c>
      <c r="U29" s="78">
        <f>IF(RES_hh_tes!U29=0,"",RES_hh_tes!U29/RES_hh_fec!U29)</f>
        <v>0.62499170296965245</v>
      </c>
      <c r="V29" s="78">
        <f>IF(RES_hh_tes!V29=0,"",RES_hh_tes!V29/RES_hh_fec!V29)</f>
        <v>0.62551473497415466</v>
      </c>
      <c r="W29" s="78">
        <f>IF(RES_hh_tes!W29=0,"",RES_hh_tes!W29/RES_hh_fec!W29)</f>
        <v>0.62640176684051141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0.61674100030618839</v>
      </c>
      <c r="C30" s="78">
        <f>IF(RES_hh_tes!C30=0,"",RES_hh_tes!C30/RES_hh_fec!C30)</f>
        <v>0.61807464538494705</v>
      </c>
      <c r="D30" s="78">
        <f>IF(RES_hh_tes!D30=0,"",RES_hh_tes!D30/RES_hh_fec!D30)</f>
        <v>0.61935504534581243</v>
      </c>
      <c r="E30" s="78">
        <f>IF(RES_hh_tes!E30=0,"",RES_hh_tes!E30/RES_hh_fec!E30)</f>
        <v>0.62048283798892012</v>
      </c>
      <c r="F30" s="78">
        <f>IF(RES_hh_tes!F30=0,"",RES_hh_tes!F30/RES_hh_fec!F30)</f>
        <v>0.6216642208787081</v>
      </c>
      <c r="G30" s="78">
        <f>IF(RES_hh_tes!G30=0,"",RES_hh_tes!G30/RES_hh_fec!G30)</f>
        <v>0.62277682778253796</v>
      </c>
      <c r="H30" s="78">
        <f>IF(RES_hh_tes!H30=0,"",RES_hh_tes!H30/RES_hh_fec!H30)</f>
        <v>0.62383480009757242</v>
      </c>
      <c r="I30" s="78">
        <f>IF(RES_hh_tes!I30=0,"",RES_hh_tes!I30/RES_hh_fec!I30)</f>
        <v>0.62431841458571202</v>
      </c>
      <c r="J30" s="78">
        <f>IF(RES_hh_tes!J30=0,"",RES_hh_tes!J30/RES_hh_fec!J30)</f>
        <v>0.62452211194481233</v>
      </c>
      <c r="K30" s="78">
        <f>IF(RES_hh_tes!K30=0,"",RES_hh_tes!K30/RES_hh_fec!K30)</f>
        <v>0.6247584883287165</v>
      </c>
      <c r="L30" s="78">
        <f>IF(RES_hh_tes!L30=0,"",RES_hh_tes!L30/RES_hh_fec!L30)</f>
        <v>0.6249722522628407</v>
      </c>
      <c r="M30" s="78">
        <f>IF(RES_hh_tes!M30=0,"",RES_hh_tes!M30/RES_hh_fec!M30)</f>
        <v>0.62514239700674423</v>
      </c>
      <c r="N30" s="78">
        <f>IF(RES_hh_tes!N30=0,"",RES_hh_tes!N30/RES_hh_fec!N30)</f>
        <v>0.62535518970803639</v>
      </c>
      <c r="O30" s="78">
        <f>IF(RES_hh_tes!O30=0,"",RES_hh_tes!O30/RES_hh_fec!O30)</f>
        <v>0.6255653564536322</v>
      </c>
      <c r="P30" s="78">
        <f>IF(RES_hh_tes!P30=0,"",RES_hh_tes!P30/RES_hh_fec!P30)</f>
        <v>0.62571883953358642</v>
      </c>
      <c r="Q30" s="78">
        <f>IF(RES_hh_tes!Q30=0,"",RES_hh_tes!Q30/RES_hh_fec!Q30)</f>
        <v>0.62582914867544259</v>
      </c>
      <c r="R30" s="78">
        <f>IF(RES_hh_tes!R30=0,"",RES_hh_tes!R30/RES_hh_fec!R30)</f>
        <v>0.62603330428552861</v>
      </c>
      <c r="S30" s="78">
        <f>IF(RES_hh_tes!S30=0,"",RES_hh_tes!S30/RES_hh_fec!S30)</f>
        <v>0.6264653348575917</v>
      </c>
      <c r="T30" s="78">
        <f>IF(RES_hh_tes!T30=0,"",RES_hh_tes!T30/RES_hh_fec!T30)</f>
        <v>0.62711088967737971</v>
      </c>
      <c r="U30" s="78">
        <f>IF(RES_hh_tes!U30=0,"",RES_hh_tes!U30/RES_hh_fec!U30)</f>
        <v>0.62809261021473428</v>
      </c>
      <c r="V30" s="78">
        <f>IF(RES_hh_tes!V30=0,"",RES_hh_tes!V30/RES_hh_fec!V30)</f>
        <v>0.62927949433172503</v>
      </c>
      <c r="W30" s="78">
        <f>IF(RES_hh_tes!W30=0,"",RES_hh_tes!W30/RES_hh_fec!W30)</f>
        <v>0.63055956668263202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0.76134273078031522</v>
      </c>
      <c r="C32" s="81">
        <f>IF(RES_hh_tes!C32=0,"",RES_hh_tes!C32/RES_hh_fec!C32)</f>
        <v>0.76372218701260552</v>
      </c>
      <c r="D32" s="81">
        <f>IF(RES_hh_tes!D32=0,"",RES_hh_tes!D32/RES_hh_fec!D32)</f>
        <v>0.76632021859335997</v>
      </c>
      <c r="E32" s="81">
        <f>IF(RES_hh_tes!E32=0,"",RES_hh_tes!E32/RES_hh_fec!E32)</f>
        <v>0.76911348082172781</v>
      </c>
      <c r="F32" s="81">
        <f>IF(RES_hh_tes!F32=0,"",RES_hh_tes!F32/RES_hh_fec!F32)</f>
        <v>0.77219415077825693</v>
      </c>
      <c r="G32" s="81">
        <f>IF(RES_hh_tes!G32=0,"",RES_hh_tes!G32/RES_hh_fec!G32)</f>
        <v>0.77537599619680742</v>
      </c>
      <c r="H32" s="81">
        <f>IF(RES_hh_tes!H32=0,"",RES_hh_tes!H32/RES_hh_fec!H32)</f>
        <v>0.77891965345994474</v>
      </c>
      <c r="I32" s="81">
        <f>IF(RES_hh_tes!I32=0,"",RES_hh_tes!I32/RES_hh_fec!I32)</f>
        <v>0.78083555852745157</v>
      </c>
      <c r="J32" s="81">
        <f>IF(RES_hh_tes!J32=0,"",RES_hh_tes!J32/RES_hh_fec!J32)</f>
        <v>0.7819252262534353</v>
      </c>
      <c r="K32" s="81">
        <f>IF(RES_hh_tes!K32=0,"",RES_hh_tes!K32/RES_hh_fec!K32)</f>
        <v>0.78356840553755203</v>
      </c>
      <c r="L32" s="81">
        <f>IF(RES_hh_tes!L32=0,"",RES_hh_tes!L32/RES_hh_fec!L32)</f>
        <v>0.78539901284825053</v>
      </c>
      <c r="M32" s="81">
        <f>IF(RES_hh_tes!M32=0,"",RES_hh_tes!M32/RES_hh_fec!M32)</f>
        <v>0.78749800307167617</v>
      </c>
      <c r="N32" s="81">
        <f>IF(RES_hh_tes!N32=0,"",RES_hh_tes!N32/RES_hh_fec!N32)</f>
        <v>0.7899808944810528</v>
      </c>
      <c r="O32" s="81">
        <f>IF(RES_hh_tes!O32=0,"",RES_hh_tes!O32/RES_hh_fec!O32)</f>
        <v>0.79278987343845264</v>
      </c>
      <c r="P32" s="81">
        <f>IF(RES_hh_tes!P32=0,"",RES_hh_tes!P32/RES_hh_fec!P32)</f>
        <v>0.79533009199211646</v>
      </c>
      <c r="Q32" s="81">
        <f>IF(RES_hh_tes!Q32=0,"",RES_hh_tes!Q32/RES_hh_fec!Q32)</f>
        <v>0.79915347259038205</v>
      </c>
      <c r="R32" s="81">
        <f>IF(RES_hh_tes!R32=0,"",RES_hh_tes!R32/RES_hh_fec!R32)</f>
        <v>0.80453751682316066</v>
      </c>
      <c r="S32" s="81">
        <f>IF(RES_hh_tes!S32=0,"",RES_hh_tes!S32/RES_hh_fec!S32)</f>
        <v>0.81271303563774022</v>
      </c>
      <c r="T32" s="81">
        <f>IF(RES_hh_tes!T32=0,"",RES_hh_tes!T32/RES_hh_fec!T32)</f>
        <v>0.82291702877937445</v>
      </c>
      <c r="U32" s="81">
        <f>IF(RES_hh_tes!U32=0,"",RES_hh_tes!U32/RES_hh_fec!U32)</f>
        <v>0.83480315652406278</v>
      </c>
      <c r="V32" s="81">
        <f>IF(RES_hh_tes!V32=0,"",RES_hh_tes!V32/RES_hh_fec!V32)</f>
        <v>0.846514786170807</v>
      </c>
      <c r="W32" s="81">
        <f>IF(RES_hh_tes!W32=0,"",RES_hh_tes!W32/RES_hh_fec!W32)</f>
        <v>0.85771696530842956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2841.0214721039997</v>
      </c>
      <c r="C3" s="65">
        <f t="shared" si="0"/>
        <v>3475.8326750399997</v>
      </c>
      <c r="D3" s="65">
        <f t="shared" si="0"/>
        <v>3232.0411272072001</v>
      </c>
      <c r="E3" s="65">
        <f t="shared" si="0"/>
        <v>3478.7282664383997</v>
      </c>
      <c r="F3" s="65">
        <f t="shared" si="0"/>
        <v>2939.4252123336005</v>
      </c>
      <c r="G3" s="65">
        <f t="shared" si="0"/>
        <v>2731.3354697328004</v>
      </c>
      <c r="H3" s="65">
        <f t="shared" si="0"/>
        <v>2566.782563083199</v>
      </c>
      <c r="I3" s="65">
        <f t="shared" si="0"/>
        <v>2599.4173131648008</v>
      </c>
      <c r="J3" s="65">
        <f t="shared" si="0"/>
        <v>2101.7057340527995</v>
      </c>
      <c r="K3" s="65">
        <f t="shared" si="0"/>
        <v>2053.4412230783992</v>
      </c>
      <c r="L3" s="65">
        <f t="shared" si="0"/>
        <v>2376.6828861816007</v>
      </c>
      <c r="M3" s="65">
        <f t="shared" si="0"/>
        <v>1892.7828640655994</v>
      </c>
      <c r="N3" s="65">
        <f t="shared" si="0"/>
        <v>1993.5439045595997</v>
      </c>
      <c r="O3" s="65">
        <f t="shared" si="0"/>
        <v>1789.9803959832004</v>
      </c>
      <c r="P3" s="65">
        <f t="shared" si="0"/>
        <v>1777.9374837720009</v>
      </c>
      <c r="Q3" s="65">
        <f t="shared" si="0"/>
        <v>1666.0159829100005</v>
      </c>
      <c r="R3" s="65">
        <f t="shared" ref="R3:V3" si="1">SUM(R4,R15,R17,R27)</f>
        <v>1667.9356888032007</v>
      </c>
      <c r="S3" s="65">
        <f t="shared" si="1"/>
        <v>1559.9058982847998</v>
      </c>
      <c r="T3" s="65">
        <f t="shared" si="1"/>
        <v>1456.1550427500003</v>
      </c>
      <c r="U3" s="65">
        <f t="shared" si="1"/>
        <v>1363.5870670800009</v>
      </c>
      <c r="V3" s="65">
        <f t="shared" si="1"/>
        <v>1397.4331654116002</v>
      </c>
      <c r="W3" s="65">
        <f t="shared" ref="W3" si="2">SUM(W4,W15,W17,W27)</f>
        <v>1155.77590536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2593.9725344185554</v>
      </c>
      <c r="C4" s="69">
        <f t="shared" si="3"/>
        <v>3191.2422900055308</v>
      </c>
      <c r="D4" s="69">
        <f t="shared" si="3"/>
        <v>2966.2624884588818</v>
      </c>
      <c r="E4" s="69">
        <f t="shared" si="3"/>
        <v>3200.5651179832453</v>
      </c>
      <c r="F4" s="69">
        <f t="shared" si="3"/>
        <v>2693.4066412943675</v>
      </c>
      <c r="G4" s="69">
        <f t="shared" si="3"/>
        <v>2493.3746868103622</v>
      </c>
      <c r="H4" s="69">
        <f t="shared" si="3"/>
        <v>2352.1635022255359</v>
      </c>
      <c r="I4" s="69">
        <f t="shared" si="3"/>
        <v>2382.1033233847884</v>
      </c>
      <c r="J4" s="69">
        <f t="shared" si="3"/>
        <v>1916.705072916865</v>
      </c>
      <c r="K4" s="69">
        <f t="shared" si="3"/>
        <v>1872.8579918081657</v>
      </c>
      <c r="L4" s="69">
        <f t="shared" si="3"/>
        <v>2191.6660412449969</v>
      </c>
      <c r="M4" s="69">
        <f t="shared" si="3"/>
        <v>1718.2629814134912</v>
      </c>
      <c r="N4" s="69">
        <f t="shared" si="3"/>
        <v>1825.5670767681047</v>
      </c>
      <c r="O4" s="69">
        <f t="shared" si="3"/>
        <v>1626.679173534596</v>
      </c>
      <c r="P4" s="69">
        <f t="shared" si="3"/>
        <v>1618.2320719939528</v>
      </c>
      <c r="Q4" s="69">
        <f t="shared" si="3"/>
        <v>1509.3013947969437</v>
      </c>
      <c r="R4" s="69">
        <f t="shared" ref="R4:V4" si="4">SUM(R5:R14)</f>
        <v>1528.8683011912556</v>
      </c>
      <c r="S4" s="69">
        <f t="shared" si="4"/>
        <v>1431.8504823630842</v>
      </c>
      <c r="T4" s="69">
        <f t="shared" si="4"/>
        <v>1338.326327664284</v>
      </c>
      <c r="U4" s="69">
        <f t="shared" si="4"/>
        <v>1253.3921807250381</v>
      </c>
      <c r="V4" s="69">
        <f t="shared" si="4"/>
        <v>1275.2412518720007</v>
      </c>
      <c r="W4" s="69">
        <f t="shared" ref="W4" si="5">SUM(W5:W14)</f>
        <v>1065.1696662262218</v>
      </c>
      <c r="DA4" s="88" t="s">
        <v>265</v>
      </c>
    </row>
    <row r="5" spans="1:105" ht="12" customHeight="1" x14ac:dyDescent="0.25">
      <c r="A5" s="28" t="s">
        <v>51</v>
      </c>
      <c r="B5" s="72">
        <v>47.004752439728136</v>
      </c>
      <c r="C5" s="72">
        <v>52.208238946193234</v>
      </c>
      <c r="D5" s="72">
        <v>50.45057640157551</v>
      </c>
      <c r="E5" s="72">
        <v>49.451603378003632</v>
      </c>
      <c r="F5" s="72">
        <v>48.921168648041146</v>
      </c>
      <c r="G5" s="72">
        <v>48.389749876379746</v>
      </c>
      <c r="H5" s="72">
        <v>48.745217243704481</v>
      </c>
      <c r="I5" s="72">
        <v>45.768443253997319</v>
      </c>
      <c r="J5" s="72">
        <v>29.32173365571736</v>
      </c>
      <c r="K5" s="72">
        <v>28.697703205548635</v>
      </c>
      <c r="L5" s="72">
        <v>32.173501454650619</v>
      </c>
      <c r="M5" s="72">
        <v>22.129289227655253</v>
      </c>
      <c r="N5" s="72">
        <v>22.53411693043574</v>
      </c>
      <c r="O5" s="72">
        <v>18.72741727982266</v>
      </c>
      <c r="P5" s="72">
        <v>17.401355598613936</v>
      </c>
      <c r="Q5" s="72">
        <v>14.407852284119476</v>
      </c>
      <c r="R5" s="72">
        <v>15.435755122932781</v>
      </c>
      <c r="S5" s="72">
        <v>14.448117242587365</v>
      </c>
      <c r="T5" s="72">
        <v>14.778004592575725</v>
      </c>
      <c r="U5" s="72">
        <v>15.062542284153439</v>
      </c>
      <c r="V5" s="72">
        <v>13.914185668252744</v>
      </c>
      <c r="W5" s="72">
        <v>16.21836024429593</v>
      </c>
      <c r="DA5" s="89" t="s">
        <v>446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447</v>
      </c>
    </row>
    <row r="7" spans="1:105" ht="12" customHeight="1" x14ac:dyDescent="0.25">
      <c r="A7" s="28" t="s">
        <v>205</v>
      </c>
      <c r="B7" s="72">
        <v>2499.498027908181</v>
      </c>
      <c r="C7" s="72">
        <v>3083.402643461664</v>
      </c>
      <c r="D7" s="72">
        <v>2854.4213565626328</v>
      </c>
      <c r="E7" s="72">
        <v>3090.1125244111022</v>
      </c>
      <c r="F7" s="72">
        <v>2581.5177331909063</v>
      </c>
      <c r="G7" s="72">
        <v>2380.7112355568324</v>
      </c>
      <c r="H7" s="72">
        <v>2227.202254951862</v>
      </c>
      <c r="I7" s="72">
        <v>2253.5769007324698</v>
      </c>
      <c r="J7" s="72">
        <v>1805.7024594434115</v>
      </c>
      <c r="K7" s="72">
        <v>1756.6555291520383</v>
      </c>
      <c r="L7" s="72">
        <v>2060.5367997871726</v>
      </c>
      <c r="M7" s="72">
        <v>1630.755717832425</v>
      </c>
      <c r="N7" s="72">
        <v>1731.9818329212439</v>
      </c>
      <c r="O7" s="72">
        <v>1545.487007592945</v>
      </c>
      <c r="P7" s="72">
        <v>1539.8993045308548</v>
      </c>
      <c r="Q7" s="72">
        <v>1441.1456032811147</v>
      </c>
      <c r="R7" s="72">
        <v>1457.2346142589686</v>
      </c>
      <c r="S7" s="72">
        <v>1361.7894645234801</v>
      </c>
      <c r="T7" s="72">
        <v>1270.8377400104503</v>
      </c>
      <c r="U7" s="72">
        <v>1180.9681085678387</v>
      </c>
      <c r="V7" s="72">
        <v>1210.3217904058017</v>
      </c>
      <c r="W7" s="72">
        <v>988.31334956839578</v>
      </c>
      <c r="DA7" s="89" t="s">
        <v>448</v>
      </c>
    </row>
    <row r="8" spans="1:105" ht="12" customHeight="1" x14ac:dyDescent="0.25">
      <c r="A8" s="28" t="s">
        <v>192</v>
      </c>
      <c r="B8" s="72">
        <v>47.46975407064614</v>
      </c>
      <c r="C8" s="72">
        <v>55.631407597673615</v>
      </c>
      <c r="D8" s="72">
        <v>61.390555494673535</v>
      </c>
      <c r="E8" s="72">
        <v>61.000990194139199</v>
      </c>
      <c r="F8" s="72">
        <v>62.96773945541991</v>
      </c>
      <c r="G8" s="72">
        <v>64.273701377150005</v>
      </c>
      <c r="H8" s="72">
        <v>76.21603002996936</v>
      </c>
      <c r="I8" s="72">
        <v>82.75797939832124</v>
      </c>
      <c r="J8" s="72">
        <v>81.680879817736169</v>
      </c>
      <c r="K8" s="72">
        <v>87.504759450578788</v>
      </c>
      <c r="L8" s="72">
        <v>98.955740003173361</v>
      </c>
      <c r="M8" s="72">
        <v>65.377974353410707</v>
      </c>
      <c r="N8" s="72">
        <v>71.051126916425133</v>
      </c>
      <c r="O8" s="72">
        <v>62.464748661828345</v>
      </c>
      <c r="P8" s="72">
        <v>60.931411864484076</v>
      </c>
      <c r="Q8" s="72">
        <v>53.747939231709466</v>
      </c>
      <c r="R8" s="72">
        <v>56.197931809354365</v>
      </c>
      <c r="S8" s="72">
        <v>55.612900597016825</v>
      </c>
      <c r="T8" s="72">
        <v>52.710583061257879</v>
      </c>
      <c r="U8" s="72">
        <v>57.361529873045818</v>
      </c>
      <c r="V8" s="72">
        <v>51.005275797946297</v>
      </c>
      <c r="W8" s="72">
        <v>60.637956413530148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237.86967144058906</v>
      </c>
      <c r="C17" s="69">
        <f t="shared" si="7"/>
        <v>269.5353862947635</v>
      </c>
      <c r="D17" s="69">
        <f t="shared" si="7"/>
        <v>250.6627832780255</v>
      </c>
      <c r="E17" s="69">
        <f t="shared" si="7"/>
        <v>260.14185446455542</v>
      </c>
      <c r="F17" s="69">
        <f t="shared" si="7"/>
        <v>230.8611417667222</v>
      </c>
      <c r="G17" s="69">
        <f t="shared" si="7"/>
        <v>219.83767765774667</v>
      </c>
      <c r="H17" s="69">
        <f t="shared" si="7"/>
        <v>205.14538139323142</v>
      </c>
      <c r="I17" s="69">
        <f t="shared" si="7"/>
        <v>204.84394607507093</v>
      </c>
      <c r="J17" s="69">
        <f t="shared" si="7"/>
        <v>166.63439145787589</v>
      </c>
      <c r="K17" s="69">
        <f t="shared" si="7"/>
        <v>159.21360238385932</v>
      </c>
      <c r="L17" s="69">
        <f t="shared" si="7"/>
        <v>169.44591050672554</v>
      </c>
      <c r="M17" s="69">
        <f t="shared" si="7"/>
        <v>162.10596821339925</v>
      </c>
      <c r="N17" s="69">
        <f t="shared" si="7"/>
        <v>158.45622876562717</v>
      </c>
      <c r="O17" s="69">
        <f t="shared" si="7"/>
        <v>150.88815469113061</v>
      </c>
      <c r="P17" s="69">
        <f t="shared" si="7"/>
        <v>147.3083211430079</v>
      </c>
      <c r="Q17" s="69">
        <f t="shared" si="7"/>
        <v>141.45313857204121</v>
      </c>
      <c r="R17" s="69">
        <f t="shared" ref="R17:V17" si="8">SUM(R18:R26)</f>
        <v>126.75785607257146</v>
      </c>
      <c r="S17" s="69">
        <f t="shared" si="8"/>
        <v>115.73592782119078</v>
      </c>
      <c r="T17" s="69">
        <f t="shared" si="8"/>
        <v>105.51147161245613</v>
      </c>
      <c r="U17" s="69">
        <f t="shared" si="8"/>
        <v>97.774548893163569</v>
      </c>
      <c r="V17" s="69">
        <f t="shared" si="8"/>
        <v>106.63223424476546</v>
      </c>
      <c r="W17" s="69">
        <f t="shared" ref="W17" si="9">SUM(W18:W26)</f>
        <v>74.994793081899971</v>
      </c>
      <c r="DA17" s="88" t="s">
        <v>267</v>
      </c>
    </row>
    <row r="18" spans="1:105" ht="12" customHeight="1" x14ac:dyDescent="0.25">
      <c r="A18" s="28" t="s">
        <v>51</v>
      </c>
      <c r="B18" s="72">
        <v>1.9769603842718608</v>
      </c>
      <c r="C18" s="72">
        <v>2.2198503738067532</v>
      </c>
      <c r="D18" s="72">
        <v>2.3557140056244772</v>
      </c>
      <c r="E18" s="72">
        <v>2.4380112603963955</v>
      </c>
      <c r="F18" s="72">
        <v>2.8074665255588234</v>
      </c>
      <c r="G18" s="72">
        <v>3.1568402164202221</v>
      </c>
      <c r="H18" s="72">
        <v>3.4716671594954924</v>
      </c>
      <c r="I18" s="72">
        <v>3.5239691108026752</v>
      </c>
      <c r="J18" s="72">
        <v>2.4869492370826336</v>
      </c>
      <c r="K18" s="72">
        <v>2.6000104328513687</v>
      </c>
      <c r="L18" s="72">
        <v>2.8898530869493708</v>
      </c>
      <c r="M18" s="72">
        <v>2.3907114379447449</v>
      </c>
      <c r="N18" s="72">
        <v>2.2157563891642695</v>
      </c>
      <c r="O18" s="72">
        <v>1.95514166337734</v>
      </c>
      <c r="P18" s="72">
        <v>1.7804951333860632</v>
      </c>
      <c r="Q18" s="72">
        <v>1.5163224658805246</v>
      </c>
      <c r="R18" s="72">
        <v>1.4387232802672203</v>
      </c>
      <c r="S18" s="72">
        <v>1.3239603622126372</v>
      </c>
      <c r="T18" s="72">
        <v>1.3363095574242756</v>
      </c>
      <c r="U18" s="72">
        <v>1.3658939158465515</v>
      </c>
      <c r="V18" s="72">
        <v>1.3748346233472561</v>
      </c>
      <c r="W18" s="72">
        <v>1.3659405557040682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231.13500137181839</v>
      </c>
      <c r="C20" s="72">
        <v>262.1813965383356</v>
      </c>
      <c r="D20" s="72">
        <v>242.6311945173675</v>
      </c>
      <c r="E20" s="72">
        <v>252.28506738889746</v>
      </c>
      <c r="F20" s="72">
        <v>222.12842824909421</v>
      </c>
      <c r="G20" s="72">
        <v>210.44591408316816</v>
      </c>
      <c r="H20" s="72">
        <v>194.34995372813722</v>
      </c>
      <c r="I20" s="72">
        <v>193.50130558753068</v>
      </c>
      <c r="J20" s="72">
        <v>156.37767151658792</v>
      </c>
      <c r="K20" s="72">
        <v>148.54443404796089</v>
      </c>
      <c r="L20" s="72">
        <v>158.35758201282798</v>
      </c>
      <c r="M20" s="72">
        <v>153.19082736757429</v>
      </c>
      <c r="N20" s="72">
        <v>149.80744223875584</v>
      </c>
      <c r="O20" s="72">
        <v>142.95431824705534</v>
      </c>
      <c r="P20" s="72">
        <v>139.81604358914632</v>
      </c>
      <c r="Q20" s="72">
        <v>134.76025391888578</v>
      </c>
      <c r="R20" s="72">
        <v>120.54196926103226</v>
      </c>
      <c r="S20" s="72">
        <v>109.82374395651986</v>
      </c>
      <c r="T20" s="72">
        <v>99.952512709550106</v>
      </c>
      <c r="U20" s="72">
        <v>91.890642512162032</v>
      </c>
      <c r="V20" s="72">
        <v>100.96308887419859</v>
      </c>
      <c r="W20" s="72">
        <v>69.345105151604116</v>
      </c>
      <c r="DA20" s="89" t="s">
        <v>459</v>
      </c>
    </row>
    <row r="21" spans="1:105" ht="12" customHeight="1" x14ac:dyDescent="0.25">
      <c r="A21" s="28" t="s">
        <v>192</v>
      </c>
      <c r="B21" s="72">
        <v>4.7577096844988178</v>
      </c>
      <c r="C21" s="72">
        <v>5.1341393826211013</v>
      </c>
      <c r="D21" s="72">
        <v>5.6758747550335329</v>
      </c>
      <c r="E21" s="72">
        <v>5.4187758152615721</v>
      </c>
      <c r="F21" s="72">
        <v>5.9252469920691588</v>
      </c>
      <c r="G21" s="72">
        <v>6.2349233581582704</v>
      </c>
      <c r="H21" s="72">
        <v>7.3237605055986954</v>
      </c>
      <c r="I21" s="72">
        <v>7.8186713767375728</v>
      </c>
      <c r="J21" s="72">
        <v>7.7697707042053406</v>
      </c>
      <c r="K21" s="72">
        <v>8.0691579030470493</v>
      </c>
      <c r="L21" s="72">
        <v>8.1984754069482015</v>
      </c>
      <c r="M21" s="72">
        <v>6.5244294078802376</v>
      </c>
      <c r="N21" s="72">
        <v>6.4330301377070436</v>
      </c>
      <c r="O21" s="72">
        <v>5.9786947806979436</v>
      </c>
      <c r="P21" s="72">
        <v>5.7117824204755054</v>
      </c>
      <c r="Q21" s="72">
        <v>5.1765621872748966</v>
      </c>
      <c r="R21" s="72">
        <v>4.7771635312719694</v>
      </c>
      <c r="S21" s="72">
        <v>4.5882235024582885</v>
      </c>
      <c r="T21" s="72">
        <v>4.2226493454817575</v>
      </c>
      <c r="U21" s="72">
        <v>4.5180124651549791</v>
      </c>
      <c r="V21" s="72">
        <v>4.2943107472196056</v>
      </c>
      <c r="W21" s="72">
        <v>4.2837473745917825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9.1792662448550431</v>
      </c>
      <c r="C27" s="69">
        <f t="shared" si="10"/>
        <v>15.054998739705283</v>
      </c>
      <c r="D27" s="69">
        <f t="shared" si="10"/>
        <v>15.115855470292958</v>
      </c>
      <c r="E27" s="69">
        <f t="shared" si="10"/>
        <v>18.021293990599236</v>
      </c>
      <c r="F27" s="69">
        <f t="shared" si="10"/>
        <v>15.157429272510965</v>
      </c>
      <c r="G27" s="69">
        <f t="shared" si="10"/>
        <v>18.123105264691748</v>
      </c>
      <c r="H27" s="69">
        <f t="shared" si="10"/>
        <v>9.4736794644319495</v>
      </c>
      <c r="I27" s="69">
        <f t="shared" si="10"/>
        <v>12.470043704941215</v>
      </c>
      <c r="J27" s="69">
        <f t="shared" si="10"/>
        <v>18.366269678058565</v>
      </c>
      <c r="K27" s="69">
        <f t="shared" si="10"/>
        <v>21.369628886374198</v>
      </c>
      <c r="L27" s="69">
        <f t="shared" si="10"/>
        <v>15.570934429878456</v>
      </c>
      <c r="M27" s="69">
        <f t="shared" si="10"/>
        <v>12.413914438709121</v>
      </c>
      <c r="N27" s="69">
        <f t="shared" si="10"/>
        <v>9.5205990258677957</v>
      </c>
      <c r="O27" s="69">
        <f t="shared" si="10"/>
        <v>12.413067757473669</v>
      </c>
      <c r="P27" s="69">
        <f t="shared" si="10"/>
        <v>12.397090635040366</v>
      </c>
      <c r="Q27" s="69">
        <f t="shared" si="10"/>
        <v>15.261449541015535</v>
      </c>
      <c r="R27" s="69">
        <f t="shared" ref="R27:V27" si="11">SUM(R28:R32)</f>
        <v>12.3095315393736</v>
      </c>
      <c r="S27" s="69">
        <f t="shared" si="11"/>
        <v>12.319488100524838</v>
      </c>
      <c r="T27" s="69">
        <f t="shared" si="11"/>
        <v>12.317243473260277</v>
      </c>
      <c r="U27" s="69">
        <f t="shared" si="11"/>
        <v>12.420337461799217</v>
      </c>
      <c r="V27" s="69">
        <f t="shared" si="11"/>
        <v>15.559679294834096</v>
      </c>
      <c r="W27" s="69">
        <f t="shared" ref="W27" si="12">SUM(W28:W32)</f>
        <v>15.611446051878106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8.7456599999999991</v>
      </c>
      <c r="C29" s="72">
        <v>14.576175720000004</v>
      </c>
      <c r="D29" s="72">
        <v>14.576175720000005</v>
      </c>
      <c r="E29" s="72">
        <v>17.491320000000002</v>
      </c>
      <c r="F29" s="72">
        <v>14.576175720000018</v>
      </c>
      <c r="G29" s="72">
        <v>17.491320000000012</v>
      </c>
      <c r="H29" s="72">
        <v>8.7456600000000044</v>
      </c>
      <c r="I29" s="72">
        <v>11.660804280000006</v>
      </c>
      <c r="J29" s="72">
        <v>17.49132000000003</v>
      </c>
      <c r="K29" s="72">
        <v>20.406464280000002</v>
      </c>
      <c r="L29" s="72">
        <v>14.576175720000027</v>
      </c>
      <c r="M29" s="72">
        <v>11.660804280000033</v>
      </c>
      <c r="N29" s="72">
        <v>8.7456599999999902</v>
      </c>
      <c r="O29" s="72">
        <v>11.686019039999943</v>
      </c>
      <c r="P29" s="72">
        <v>11.686019039999938</v>
      </c>
      <c r="Q29" s="72">
        <v>14.607750959999926</v>
      </c>
      <c r="R29" s="72">
        <v>11.686019039999904</v>
      </c>
      <c r="S29" s="72">
        <v>11.68601903999993</v>
      </c>
      <c r="T29" s="72">
        <v>11.686019039999881</v>
      </c>
      <c r="U29" s="72">
        <v>11.686019040000001</v>
      </c>
      <c r="V29" s="72">
        <v>14.607750959999956</v>
      </c>
      <c r="W29" s="72">
        <v>14.607750959999976</v>
      </c>
      <c r="DA29" s="89" t="s">
        <v>467</v>
      </c>
    </row>
    <row r="30" spans="1:105" ht="12" customHeight="1" x14ac:dyDescent="0.25">
      <c r="A30" s="28" t="s">
        <v>192</v>
      </c>
      <c r="B30" s="72">
        <v>0.43360624485504429</v>
      </c>
      <c r="C30" s="72">
        <v>0.47882301970527941</v>
      </c>
      <c r="D30" s="72">
        <v>0.53967975029295245</v>
      </c>
      <c r="E30" s="72">
        <v>0.52997399059923622</v>
      </c>
      <c r="F30" s="72">
        <v>0.58125355251094724</v>
      </c>
      <c r="G30" s="72">
        <v>0.63178526469173724</v>
      </c>
      <c r="H30" s="72">
        <v>0.72801946443194465</v>
      </c>
      <c r="I30" s="72">
        <v>0.80923942494120993</v>
      </c>
      <c r="J30" s="72">
        <v>0.87494967805853585</v>
      </c>
      <c r="K30" s="72">
        <v>0.96316460637419687</v>
      </c>
      <c r="L30" s="72">
        <v>0.99475870987842874</v>
      </c>
      <c r="M30" s="72">
        <v>0.75311015870908748</v>
      </c>
      <c r="N30" s="72">
        <v>0.77493902586780572</v>
      </c>
      <c r="O30" s="72">
        <v>0.72704871747372612</v>
      </c>
      <c r="P30" s="72">
        <v>0.71107159504042738</v>
      </c>
      <c r="Q30" s="72">
        <v>0.65369858101560907</v>
      </c>
      <c r="R30" s="72">
        <v>0.62351249937369635</v>
      </c>
      <c r="S30" s="72">
        <v>0.63346906052490781</v>
      </c>
      <c r="T30" s="72">
        <v>0.63122443326039523</v>
      </c>
      <c r="U30" s="72">
        <v>0.73431842179921547</v>
      </c>
      <c r="V30" s="72">
        <v>0.9519283348341403</v>
      </c>
      <c r="W30" s="72">
        <v>1.00369509187813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21470.306201258594</v>
      </c>
      <c r="C3" s="65">
        <f>IF(RES_hh_fec!C3=0,0,1000*11630*RES_hh_fec!C3/RES_hh_num!C3)</f>
        <v>23673.139226410771</v>
      </c>
      <c r="D3" s="65">
        <f>IF(RES_hh_fec!D3=0,0,1000*11630*RES_hh_fec!D3/RES_hh_num!D3)</f>
        <v>23248.241703596734</v>
      </c>
      <c r="E3" s="65">
        <f>IF(RES_hh_fec!E3=0,0,1000*11630*RES_hh_fec!E3/RES_hh_num!E3)</f>
        <v>23934.864915984741</v>
      </c>
      <c r="F3" s="65">
        <f>IF(RES_hh_fec!F3=0,0,1000*11630*RES_hh_fec!F3/RES_hh_num!F3)</f>
        <v>22288.417975338212</v>
      </c>
      <c r="G3" s="65">
        <f>IF(RES_hh_fec!G3=0,0,1000*11630*RES_hh_fec!G3/RES_hh_num!G3)</f>
        <v>21847.005294132519</v>
      </c>
      <c r="H3" s="65">
        <f>IF(RES_hh_fec!H3=0,0,1000*11630*RES_hh_fec!H3/RES_hh_num!H3)</f>
        <v>21856.101651390141</v>
      </c>
      <c r="I3" s="65">
        <f>IF(RES_hh_fec!I3=0,0,1000*11630*RES_hh_fec!I3/RES_hh_num!I3)</f>
        <v>21769.909489705162</v>
      </c>
      <c r="J3" s="65">
        <f>IF(RES_hh_fec!J3=0,0,1000*11630*RES_hh_fec!J3/RES_hh_num!J3)</f>
        <v>20854.389429203842</v>
      </c>
      <c r="K3" s="65">
        <f>IF(RES_hh_fec!K3=0,0,1000*11630*RES_hh_fec!K3/RES_hh_num!K3)</f>
        <v>21697.545879261012</v>
      </c>
      <c r="L3" s="65">
        <f>IF(RES_hh_fec!L3=0,0,1000*11630*RES_hh_fec!L3/RES_hh_num!L3)</f>
        <v>24006.387788312513</v>
      </c>
      <c r="M3" s="65">
        <f>IF(RES_hh_fec!M3=0,0,1000*11630*RES_hh_fec!M3/RES_hh_num!M3)</f>
        <v>20592.060590141526</v>
      </c>
      <c r="N3" s="65">
        <f>IF(RES_hh_fec!N3=0,0,1000*11630*RES_hh_fec!N3/RES_hh_num!N3)</f>
        <v>22046.144378684705</v>
      </c>
      <c r="O3" s="65">
        <f>IF(RES_hh_fec!O3=0,0,1000*11630*RES_hh_fec!O3/RES_hh_num!O3)</f>
        <v>20578.444503910323</v>
      </c>
      <c r="P3" s="65">
        <f>IF(RES_hh_fec!P3=0,0,1000*11630*RES_hh_fec!P3/RES_hh_num!P3)</f>
        <v>20262.330140785056</v>
      </c>
      <c r="Q3" s="65">
        <f>IF(RES_hh_fec!Q3=0,0,1000*11630*RES_hh_fec!Q3/RES_hh_num!Q3)</f>
        <v>19312.451331345645</v>
      </c>
      <c r="R3" s="65">
        <f>IF(RES_hh_fec!R3=0,0,1000*11630*RES_hh_fec!R3/RES_hh_num!R3)</f>
        <v>20923.494446724475</v>
      </c>
      <c r="S3" s="65">
        <f>IF(RES_hh_fec!S3=0,0,1000*11630*RES_hh_fec!S3/RES_hh_num!S3)</f>
        <v>20368.340628221351</v>
      </c>
      <c r="T3" s="65">
        <f>IF(RES_hh_fec!T3=0,0,1000*11630*RES_hh_fec!T3/RES_hh_num!T3)</f>
        <v>19851.115093209486</v>
      </c>
      <c r="U3" s="65">
        <f>IF(RES_hh_fec!U3=0,0,1000*11630*RES_hh_fec!U3/RES_hh_num!U3)</f>
        <v>19163.178774071464</v>
      </c>
      <c r="V3" s="65">
        <f>IF(RES_hh_fec!V3=0,0,1000*11630*RES_hh_fec!V3/RES_hh_num!V3)</f>
        <v>17915.536269206263</v>
      </c>
      <c r="W3" s="65">
        <f>IF(RES_hh_fec!W3=0,0,1000*11630*RES_hh_fec!W3/RES_hh_num!W3)</f>
        <v>19528.937897314801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19242.537493771171</v>
      </c>
      <c r="C4" s="69">
        <f>IF(RES_hh_fec!C4=0,0,1000*11630*RES_hh_fec!C4/RES_hh_num!C4)</f>
        <v>21399.442079426863</v>
      </c>
      <c r="D4" s="69">
        <f>IF(RES_hh_fec!D4=0,0,1000*11630*RES_hh_fec!D4/RES_hh_num!D4)</f>
        <v>21003.551302540596</v>
      </c>
      <c r="E4" s="69">
        <f>IF(RES_hh_fec!E4=0,0,1000*11630*RES_hh_fec!E4/RES_hh_num!E4)</f>
        <v>21688.442765339078</v>
      </c>
      <c r="F4" s="69">
        <f>IF(RES_hh_fec!F4=0,0,1000*11630*RES_hh_fec!F4/RES_hh_num!F4)</f>
        <v>20083.833932053247</v>
      </c>
      <c r="G4" s="69">
        <f>IF(RES_hh_fec!G4=0,0,1000*11630*RES_hh_fec!G4/RES_hh_num!G4)</f>
        <v>19609.951234878215</v>
      </c>
      <c r="H4" s="69">
        <f>IF(RES_hh_fec!H4=0,0,1000*11630*RES_hh_fec!H4/RES_hh_num!H4)</f>
        <v>19639.287448724386</v>
      </c>
      <c r="I4" s="69">
        <f>IF(RES_hh_fec!I4=0,0,1000*11630*RES_hh_fec!I4/RES_hh_num!I4)</f>
        <v>19580.302804637166</v>
      </c>
      <c r="J4" s="69">
        <f>IF(RES_hh_fec!J4=0,0,1000*11630*RES_hh_fec!J4/RES_hh_num!J4)</f>
        <v>18713.169566483779</v>
      </c>
      <c r="K4" s="69">
        <f>IF(RES_hh_fec!K4=0,0,1000*11630*RES_hh_fec!K4/RES_hh_num!K4)</f>
        <v>19501.207915134735</v>
      </c>
      <c r="L4" s="69">
        <f>IF(RES_hh_fec!L4=0,0,1000*11630*RES_hh_fec!L4/RES_hh_num!L4)</f>
        <v>21776.825043310113</v>
      </c>
      <c r="M4" s="69">
        <f>IF(RES_hh_fec!M4=0,0,1000*11630*RES_hh_fec!M4/RES_hh_num!M4)</f>
        <v>18317.946355594613</v>
      </c>
      <c r="N4" s="69">
        <f>IF(RES_hh_fec!N4=0,0,1000*11630*RES_hh_fec!N4/RES_hh_num!N4)</f>
        <v>19775.685022727714</v>
      </c>
      <c r="O4" s="69">
        <f>IF(RES_hh_fec!O4=0,0,1000*11630*RES_hh_fec!O4/RES_hh_num!O4)</f>
        <v>18320.206514273039</v>
      </c>
      <c r="P4" s="69">
        <f>IF(RES_hh_fec!P4=0,0,1000*11630*RES_hh_fec!P4/RES_hh_num!P4)</f>
        <v>18055.999476887264</v>
      </c>
      <c r="Q4" s="69">
        <f>IF(RES_hh_fec!Q4=0,0,1000*11630*RES_hh_fec!Q4/RES_hh_num!Q4)</f>
        <v>17129.662479775961</v>
      </c>
      <c r="R4" s="69">
        <f>IF(RES_hh_fec!R4=0,0,1000*11630*RES_hh_fec!R4/RES_hh_num!R4)</f>
        <v>18784.585559203242</v>
      </c>
      <c r="S4" s="69">
        <f>IF(RES_hh_fec!S4=0,0,1000*11630*RES_hh_fec!S4/RES_hh_num!S4)</f>
        <v>18308.890032536539</v>
      </c>
      <c r="T4" s="69">
        <f>IF(RES_hh_fec!T4=0,0,1000*11630*RES_hh_fec!T4/RES_hh_num!T4)</f>
        <v>17861.736862119495</v>
      </c>
      <c r="U4" s="69">
        <f>IF(RES_hh_fec!U4=0,0,1000*11630*RES_hh_fec!U4/RES_hh_num!U4)</f>
        <v>17232.246674386693</v>
      </c>
      <c r="V4" s="69">
        <f>IF(RES_hh_fec!V4=0,0,1000*11630*RES_hh_fec!V4/RES_hh_num!V4)</f>
        <v>15919.934878400356</v>
      </c>
      <c r="W4" s="69">
        <f>IF(RES_hh_fec!W4=0,0,1000*11630*RES_hh_fec!W4/RES_hh_num!W4)</f>
        <v>17608.804721477376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19773.396668588335</v>
      </c>
      <c r="C5" s="72">
        <f>IF(RES_hh_fec!C5=0,0,1000*11630*RES_hh_fec!C5/RES_hh_num!C5)</f>
        <v>22148.966873632311</v>
      </c>
      <c r="D5" s="72">
        <f>IF(RES_hh_fec!D5=0,0,1000*11630*RES_hh_fec!D5/RES_hh_num!D5)</f>
        <v>21954.346839469359</v>
      </c>
      <c r="E5" s="72">
        <f>IF(RES_hh_fec!E5=0,0,1000*11630*RES_hh_fec!E5/RES_hh_num!E5)</f>
        <v>22016.403614979125</v>
      </c>
      <c r="F5" s="72">
        <f>IF(RES_hh_fec!F5=0,0,1000*11630*RES_hh_fec!F5/RES_hh_num!F5)</f>
        <v>21711.969477619688</v>
      </c>
      <c r="G5" s="72">
        <f>IF(RES_hh_fec!G5=0,0,1000*11630*RES_hh_fec!G5/RES_hh_num!G5)</f>
        <v>21595.499416878432</v>
      </c>
      <c r="H5" s="72">
        <f>IF(RES_hh_fec!H5=0,0,1000*11630*RES_hh_fec!H5/RES_hh_num!H5)</f>
        <v>22763.592135531144</v>
      </c>
      <c r="I5" s="72">
        <f>IF(RES_hh_fec!I5=0,0,1000*11630*RES_hh_fec!I5/RES_hh_num!I5)</f>
        <v>23714.638606889555</v>
      </c>
      <c r="J5" s="72">
        <f>IF(RES_hh_fec!J5=0,0,1000*11630*RES_hh_fec!J5/RES_hh_num!J5)</f>
        <v>18614.209802870566</v>
      </c>
      <c r="K5" s="72">
        <f>IF(RES_hh_fec!K5=0,0,1000*11630*RES_hh_fec!K5/RES_hh_num!K5)</f>
        <v>21272.542873454571</v>
      </c>
      <c r="L5" s="72">
        <f>IF(RES_hh_fec!L5=0,0,1000*11630*RES_hh_fec!L5/RES_hh_num!L5)</f>
        <v>26866.570999543164</v>
      </c>
      <c r="M5" s="72">
        <f>IF(RES_hh_fec!M5=0,0,1000*11630*RES_hh_fec!M5/RES_hh_num!M5)</f>
        <v>20733.380381266568</v>
      </c>
      <c r="N5" s="72">
        <f>IF(RES_hh_fec!N5=0,0,1000*11630*RES_hh_fec!N5/RES_hh_num!N5)</f>
        <v>23234.119263546829</v>
      </c>
      <c r="O5" s="72">
        <f>IF(RES_hh_fec!O5=0,0,1000*11630*RES_hh_fec!O5/RES_hh_num!O5)</f>
        <v>21720.614225168785</v>
      </c>
      <c r="P5" s="72">
        <f>IF(RES_hh_fec!P5=0,0,1000*11630*RES_hh_fec!P5/RES_hh_num!P5)</f>
        <v>22169.219756991486</v>
      </c>
      <c r="Q5" s="72">
        <f>IF(RES_hh_fec!Q5=0,0,1000*11630*RES_hh_fec!Q5/RES_hh_num!Q5)</f>
        <v>20014.581728173227</v>
      </c>
      <c r="R5" s="72">
        <f>IF(RES_hh_fec!R5=0,0,1000*11630*RES_hh_fec!R5/RES_hh_num!R5)</f>
        <v>22649.282484545874</v>
      </c>
      <c r="S5" s="72">
        <f>IF(RES_hh_fec!S5=0,0,1000*11630*RES_hh_fec!S5/RES_hh_num!S5)</f>
        <v>21636.212152041924</v>
      </c>
      <c r="T5" s="72">
        <f>IF(RES_hh_fec!T5=0,0,1000*11630*RES_hh_fec!T5/RES_hh_num!T5)</f>
        <v>21517.704367022663</v>
      </c>
      <c r="U5" s="72">
        <f>IF(RES_hh_fec!U5=0,0,1000*11630*RES_hh_fec!U5/RES_hh_num!U5)</f>
        <v>21102.286078104833</v>
      </c>
      <c r="V5" s="72">
        <f>IF(RES_hh_fec!V5=0,0,1000*11630*RES_hh_fec!V5/RES_hh_num!V5)</f>
        <v>18701.851296546734</v>
      </c>
      <c r="W5" s="72">
        <f>IF(RES_hh_fec!W5=0,0,1000*11630*RES_hh_fec!W5/RES_hh_num!W5)</f>
        <v>21301.975573016232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0</v>
      </c>
      <c r="C6" s="72">
        <f>IF(RES_hh_fec!C6=0,0,1000*11630*RES_hh_fec!C6/RES_hh_num!C6)</f>
        <v>0</v>
      </c>
      <c r="D6" s="72">
        <f>IF(RES_hh_fec!D6=0,0,1000*11630*RES_hh_fec!D6/RES_hh_num!D6)</f>
        <v>0</v>
      </c>
      <c r="E6" s="72">
        <f>IF(RES_hh_fec!E6=0,0,1000*11630*RES_hh_fec!E6/RES_hh_num!E6)</f>
        <v>0</v>
      </c>
      <c r="F6" s="72">
        <f>IF(RES_hh_fec!F6=0,0,1000*11630*RES_hh_fec!F6/RES_hh_num!F6)</f>
        <v>0</v>
      </c>
      <c r="G6" s="72">
        <f>IF(RES_hh_fec!G6=0,0,1000*11630*RES_hh_fec!G6/RES_hh_num!G6)</f>
        <v>0</v>
      </c>
      <c r="H6" s="72">
        <f>IF(RES_hh_fec!H6=0,0,1000*11630*RES_hh_fec!H6/RES_hh_num!H6)</f>
        <v>0</v>
      </c>
      <c r="I6" s="72">
        <f>IF(RES_hh_fec!I6=0,0,1000*11630*RES_hh_fec!I6/RES_hh_num!I6)</f>
        <v>0</v>
      </c>
      <c r="J6" s="72">
        <f>IF(RES_hh_fec!J6=0,0,1000*11630*RES_hh_fec!J6/RES_hh_num!J6)</f>
        <v>0</v>
      </c>
      <c r="K6" s="72">
        <f>IF(RES_hh_fec!K6=0,0,1000*11630*RES_hh_fec!K6/RES_hh_num!K6)</f>
        <v>0</v>
      </c>
      <c r="L6" s="72">
        <f>IF(RES_hh_fec!L6=0,0,1000*11630*RES_hh_fec!L6/RES_hh_num!L6)</f>
        <v>0</v>
      </c>
      <c r="M6" s="72">
        <f>IF(RES_hh_fec!M6=0,0,1000*11630*RES_hh_fec!M6/RES_hh_num!M6)</f>
        <v>0</v>
      </c>
      <c r="N6" s="72">
        <f>IF(RES_hh_fec!N6=0,0,1000*11630*RES_hh_fec!N6/RES_hh_num!N6)</f>
        <v>0</v>
      </c>
      <c r="O6" s="72">
        <f>IF(RES_hh_fec!O6=0,0,1000*11630*RES_hh_fec!O6/RES_hh_num!O6)</f>
        <v>0</v>
      </c>
      <c r="P6" s="72">
        <f>IF(RES_hh_fec!P6=0,0,1000*11630*RES_hh_fec!P6/RES_hh_num!P6)</f>
        <v>0</v>
      </c>
      <c r="Q6" s="72">
        <f>IF(RES_hh_fec!Q6=0,0,1000*11630*RES_hh_fec!Q6/RES_hh_num!Q6)</f>
        <v>0</v>
      </c>
      <c r="R6" s="72">
        <f>IF(RES_hh_fec!R6=0,0,1000*11630*RES_hh_fec!R6/RES_hh_num!R6)</f>
        <v>0</v>
      </c>
      <c r="S6" s="72">
        <f>IF(RES_hh_fec!S6=0,0,1000*11630*RES_hh_fec!S6/RES_hh_num!S6)</f>
        <v>0</v>
      </c>
      <c r="T6" s="72">
        <f>IF(RES_hh_fec!T6=0,0,1000*11630*RES_hh_fec!T6/RES_hh_num!T6)</f>
        <v>0</v>
      </c>
      <c r="U6" s="72">
        <f>IF(RES_hh_fec!U6=0,0,1000*11630*RES_hh_fec!U6/RES_hh_num!U6)</f>
        <v>0</v>
      </c>
      <c r="V6" s="72">
        <f>IF(RES_hh_fec!V6=0,0,1000*11630*RES_hh_fec!V6/RES_hh_num!V6)</f>
        <v>0</v>
      </c>
      <c r="W6" s="72">
        <f>IF(RES_hh_fec!W6=0,0,1000*11630*RES_hh_fec!W6/RES_hh_num!W6)</f>
        <v>0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24599.750483561711</v>
      </c>
      <c r="C7" s="72">
        <f>IF(RES_hh_fec!C7=0,0,1000*11630*RES_hh_fec!C7/RES_hh_num!C7)</f>
        <v>30296.181539506229</v>
      </c>
      <c r="D7" s="72">
        <f>IF(RES_hh_fec!D7=0,0,1000*11630*RES_hh_fec!D7/RES_hh_num!D7)</f>
        <v>28470.16821284141</v>
      </c>
      <c r="E7" s="72">
        <f>IF(RES_hh_fec!E7=0,0,1000*11630*RES_hh_fec!E7/RES_hh_num!E7)</f>
        <v>31347.148469316333</v>
      </c>
      <c r="F7" s="72">
        <f>IF(RES_hh_fec!F7=0,0,1000*11630*RES_hh_fec!F7/RES_hh_num!F7)</f>
        <v>28032.590579367756</v>
      </c>
      <c r="G7" s="72">
        <f>IF(RES_hh_fec!G7=0,0,1000*11630*RES_hh_fec!G7/RES_hh_num!G7)</f>
        <v>27552.479075224794</v>
      </c>
      <c r="H7" s="72">
        <f>IF(RES_hh_fec!H7=0,0,1000*11630*RES_hh_fec!H7/RES_hh_num!H7)</f>
        <v>27791.383513882884</v>
      </c>
      <c r="I7" s="72">
        <f>IF(RES_hh_fec!I7=0,0,1000*11630*RES_hh_fec!I7/RES_hh_num!I7)</f>
        <v>29883.536601557287</v>
      </c>
      <c r="J7" s="72">
        <f>IF(RES_hh_fec!J7=0,0,1000*11630*RES_hh_fec!J7/RES_hh_num!J7)</f>
        <v>26097.421549289447</v>
      </c>
      <c r="K7" s="72">
        <f>IF(RES_hh_fec!K7=0,0,1000*11630*RES_hh_fec!K7/RES_hh_num!K7)</f>
        <v>27114.123338567817</v>
      </c>
      <c r="L7" s="72">
        <f>IF(RES_hh_fec!L7=0,0,1000*11630*RES_hh_fec!L7/RES_hh_num!L7)</f>
        <v>32779.807291027566</v>
      </c>
      <c r="M7" s="72">
        <f>IF(RES_hh_fec!M7=0,0,1000*11630*RES_hh_fec!M7/RES_hh_num!M7)</f>
        <v>26541.071999195894</v>
      </c>
      <c r="N7" s="72">
        <f>IF(RES_hh_fec!N7=0,0,1000*11630*RES_hh_fec!N7/RES_hh_num!N7)</f>
        <v>28374.528593665171</v>
      </c>
      <c r="O7" s="72">
        <f>IF(RES_hh_fec!O7=0,0,1000*11630*RES_hh_fec!O7/RES_hh_num!O7)</f>
        <v>25799.948917031023</v>
      </c>
      <c r="P7" s="72">
        <f>IF(RES_hh_fec!P7=0,0,1000*11630*RES_hh_fec!P7/RES_hh_num!P7)</f>
        <v>26237.631475646995</v>
      </c>
      <c r="Q7" s="72">
        <f>IF(RES_hh_fec!Q7=0,0,1000*11630*RES_hh_fec!Q7/RES_hh_num!Q7)</f>
        <v>25424.153110175048</v>
      </c>
      <c r="R7" s="72">
        <f>IF(RES_hh_fec!R7=0,0,1000*11630*RES_hh_fec!R7/RES_hh_num!R7)</f>
        <v>27130.932741548713</v>
      </c>
      <c r="S7" s="72">
        <f>IF(RES_hh_fec!S7=0,0,1000*11630*RES_hh_fec!S7/RES_hh_num!S7)</f>
        <v>26746.842897931758</v>
      </c>
      <c r="T7" s="72">
        <f>IF(RES_hh_fec!T7=0,0,1000*11630*RES_hh_fec!T7/RES_hh_num!T7)</f>
        <v>25869.538488622478</v>
      </c>
      <c r="U7" s="72">
        <f>IF(RES_hh_fec!U7=0,0,1000*11630*RES_hh_fec!U7/RES_hh_num!U7)</f>
        <v>24960.217399977369</v>
      </c>
      <c r="V7" s="72">
        <f>IF(RES_hh_fec!V7=0,0,1000*11630*RES_hh_fec!V7/RES_hh_num!V7)</f>
        <v>25832.470698920672</v>
      </c>
      <c r="W7" s="72">
        <f>IF(RES_hh_fec!W7=0,0,1000*11630*RES_hh_fec!W7/RES_hh_num!W7)</f>
        <v>23910.996302055279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22848.772835315747</v>
      </c>
      <c r="C8" s="72">
        <f>IF(RES_hh_fec!C8=0,0,1000*11630*RES_hh_fec!C8/RES_hh_num!C8)</f>
        <v>25199.666449507302</v>
      </c>
      <c r="D8" s="72">
        <f>IF(RES_hh_fec!D8=0,0,1000*11630*RES_hh_fec!D8/RES_hh_num!D8)</f>
        <v>26085.457298647256</v>
      </c>
      <c r="E8" s="72">
        <f>IF(RES_hh_fec!E8=0,0,1000*11630*RES_hh_fec!E8/RES_hh_num!E8)</f>
        <v>24857.617549536713</v>
      </c>
      <c r="F8" s="72">
        <f>IF(RES_hh_fec!F8=0,0,1000*11630*RES_hh_fec!F8/RES_hh_num!F8)</f>
        <v>23765.776484823265</v>
      </c>
      <c r="G8" s="72">
        <f>IF(RES_hh_fec!G8=0,0,1000*11630*RES_hh_fec!G8/RES_hh_num!G8)</f>
        <v>22320.778525433914</v>
      </c>
      <c r="H8" s="72">
        <f>IF(RES_hh_fec!H8=0,0,1000*11630*RES_hh_fec!H8/RES_hh_num!H8)</f>
        <v>23734.704932532051</v>
      </c>
      <c r="I8" s="72">
        <f>IF(RES_hh_fec!I8=0,0,1000*11630*RES_hh_fec!I8/RES_hh_num!I8)</f>
        <v>23801.934869114815</v>
      </c>
      <c r="J8" s="72">
        <f>IF(RES_hh_fec!J8=0,0,1000*11630*RES_hh_fec!J8/RES_hh_num!J8)</f>
        <v>22400.491746307442</v>
      </c>
      <c r="K8" s="72">
        <f>IF(RES_hh_fec!K8=0,0,1000*11630*RES_hh_fec!K8/RES_hh_num!K8)</f>
        <v>23996.326762728248</v>
      </c>
      <c r="L8" s="72">
        <f>IF(RES_hh_fec!L8=0,0,1000*11630*RES_hh_fec!L8/RES_hh_num!L8)</f>
        <v>28195.242613632046</v>
      </c>
      <c r="M8" s="72">
        <f>IF(RES_hh_fec!M8=0,0,1000*11630*RES_hh_fec!M8/RES_hh_num!M8)</f>
        <v>20694.076637905469</v>
      </c>
      <c r="N8" s="72">
        <f>IF(RES_hh_fec!N8=0,0,1000*11630*RES_hh_fec!N8/RES_hh_num!N8)</f>
        <v>24165.951160569381</v>
      </c>
      <c r="O8" s="72">
        <f>IF(RES_hh_fec!O8=0,0,1000*11630*RES_hh_fec!O8/RES_hh_num!O8)</f>
        <v>22758.842906050628</v>
      </c>
      <c r="P8" s="72">
        <f>IF(RES_hh_fec!P8=0,0,1000*11630*RES_hh_fec!P8/RES_hh_num!P8)</f>
        <v>23170.293790572105</v>
      </c>
      <c r="Q8" s="72">
        <f>IF(RES_hh_fec!Q8=0,0,1000*11630*RES_hh_fec!Q8/RES_hh_num!Q8)</f>
        <v>21556.09966107838</v>
      </c>
      <c r="R8" s="72">
        <f>IF(RES_hh_fec!R8=0,0,1000*11630*RES_hh_fec!R8/RES_hh_num!R8)</f>
        <v>23432.647135693092</v>
      </c>
      <c r="S8" s="72">
        <f>IF(RES_hh_fec!S8=0,0,1000*11630*RES_hh_fec!S8/RES_hh_num!S8)</f>
        <v>23269.048250675918</v>
      </c>
      <c r="T8" s="72">
        <f>IF(RES_hh_fec!T8=0,0,1000*11630*RES_hh_fec!T8/RES_hh_num!T8)</f>
        <v>21745.972563882235</v>
      </c>
      <c r="U8" s="72">
        <f>IF(RES_hh_fec!U8=0,0,1000*11630*RES_hh_fec!U8/RES_hh_num!U8)</f>
        <v>22498.749373160539</v>
      </c>
      <c r="V8" s="72">
        <f>IF(RES_hh_fec!V8=0,0,1000*11630*RES_hh_fec!V8/RES_hh_num!V8)</f>
        <v>19334.816682723627</v>
      </c>
      <c r="W8" s="72">
        <f>IF(RES_hh_fec!W8=0,0,1000*11630*RES_hh_fec!W8/RES_hh_num!W8)</f>
        <v>22532.634743688268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26315.240784482783</v>
      </c>
      <c r="C9" s="72">
        <f>IF(RES_hh_fec!C9=0,0,1000*11630*RES_hh_fec!C9/RES_hh_num!C9)</f>
        <v>28850.572244233153</v>
      </c>
      <c r="D9" s="72">
        <f>IF(RES_hh_fec!D9=0,0,1000*11630*RES_hh_fec!D9/RES_hh_num!D9)</f>
        <v>28725.20515884853</v>
      </c>
      <c r="E9" s="72">
        <f>IF(RES_hh_fec!E9=0,0,1000*11630*RES_hh_fec!E9/RES_hh_num!E9)</f>
        <v>28184.723705966742</v>
      </c>
      <c r="F9" s="72">
        <f>IF(RES_hh_fec!F9=0,0,1000*11630*RES_hh_fec!F9/RES_hh_num!F9)</f>
        <v>26978.460840383497</v>
      </c>
      <c r="G9" s="72">
        <f>IF(RES_hh_fec!G9=0,0,1000*11630*RES_hh_fec!G9/RES_hh_num!G9)</f>
        <v>25994.038497709284</v>
      </c>
      <c r="H9" s="72">
        <f>IF(RES_hh_fec!H9=0,0,1000*11630*RES_hh_fec!H9/RES_hh_num!H9)</f>
        <v>25538.81713420881</v>
      </c>
      <c r="I9" s="72">
        <f>IF(RES_hh_fec!I9=0,0,1000*11630*RES_hh_fec!I9/RES_hh_num!I9)</f>
        <v>24614.41853923734</v>
      </c>
      <c r="J9" s="72">
        <f>IF(RES_hh_fec!J9=0,0,1000*11630*RES_hh_fec!J9/RES_hh_num!J9)</f>
        <v>24528.361175140803</v>
      </c>
      <c r="K9" s="72">
        <f>IF(RES_hh_fec!K9=0,0,1000*11630*RES_hh_fec!K9/RES_hh_num!K9)</f>
        <v>24978.499626723242</v>
      </c>
      <c r="L9" s="72">
        <f>IF(RES_hh_fec!L9=0,0,1000*11630*RES_hh_fec!L9/RES_hh_num!L9)</f>
        <v>27166.264020483253</v>
      </c>
      <c r="M9" s="72">
        <f>IF(RES_hh_fec!M9=0,0,1000*11630*RES_hh_fec!M9/RES_hh_num!M9)</f>
        <v>22769.931746015896</v>
      </c>
      <c r="N9" s="72">
        <f>IF(RES_hh_fec!N9=0,0,1000*11630*RES_hh_fec!N9/RES_hh_num!N9)</f>
        <v>24512.629744260175</v>
      </c>
      <c r="O9" s="72">
        <f>IF(RES_hh_fec!O9=0,0,1000*11630*RES_hh_fec!O9/RES_hh_num!O9)</f>
        <v>22693.809310713332</v>
      </c>
      <c r="P9" s="72">
        <f>IF(RES_hh_fec!P9=0,0,1000*11630*RES_hh_fec!P9/RES_hh_num!P9)</f>
        <v>22762.714348798996</v>
      </c>
      <c r="Q9" s="72">
        <f>IF(RES_hh_fec!Q9=0,0,1000*11630*RES_hh_fec!Q9/RES_hh_num!Q9)</f>
        <v>21486.173396311606</v>
      </c>
      <c r="R9" s="72">
        <f>IF(RES_hh_fec!R9=0,0,1000*11630*RES_hh_fec!R9/RES_hh_num!R9)</f>
        <v>23541.335871613559</v>
      </c>
      <c r="S9" s="72">
        <f>IF(RES_hh_fec!S9=0,0,1000*11630*RES_hh_fec!S9/RES_hh_num!S9)</f>
        <v>23053.472972939286</v>
      </c>
      <c r="T9" s="72">
        <f>IF(RES_hh_fec!T9=0,0,1000*11630*RES_hh_fec!T9/RES_hh_num!T9)</f>
        <v>22491.213957420077</v>
      </c>
      <c r="U9" s="72">
        <f>IF(RES_hh_fec!U9=0,0,1000*11630*RES_hh_fec!U9/RES_hh_num!U9)</f>
        <v>21893.727974188721</v>
      </c>
      <c r="V9" s="72">
        <f>IF(RES_hh_fec!V9=0,0,1000*11630*RES_hh_fec!V9/RES_hh_num!V9)</f>
        <v>19927.435399768947</v>
      </c>
      <c r="W9" s="72">
        <f>IF(RES_hh_fec!W9=0,0,1000*11630*RES_hh_fec!W9/RES_hh_num!W9)</f>
        <v>22399.216584832466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16237.261404715695</v>
      </c>
      <c r="C11" s="72">
        <f>IF(RES_hh_fec!C11=0,0,1000*11630*RES_hh_fec!C11/RES_hh_num!C11)</f>
        <v>17333.560243302385</v>
      </c>
      <c r="D11" s="72">
        <f>IF(RES_hh_fec!D11=0,0,1000*11630*RES_hh_fec!D11/RES_hh_num!D11)</f>
        <v>17436.215515192813</v>
      </c>
      <c r="E11" s="72">
        <f>IF(RES_hh_fec!E11=0,0,1000*11630*RES_hh_fec!E11/RES_hh_num!E11)</f>
        <v>18279.366607170417</v>
      </c>
      <c r="F11" s="72">
        <f>IF(RES_hh_fec!F11=0,0,1000*11630*RES_hh_fec!F11/RES_hh_num!F11)</f>
        <v>17179.604397521998</v>
      </c>
      <c r="G11" s="72">
        <f>IF(RES_hh_fec!G11=0,0,1000*11630*RES_hh_fec!G11/RES_hh_num!G11)</f>
        <v>16941.291414080464</v>
      </c>
      <c r="H11" s="72">
        <f>IF(RES_hh_fec!H11=0,0,1000*11630*RES_hh_fec!H11/RES_hh_num!H11)</f>
        <v>17382.37655487797</v>
      </c>
      <c r="I11" s="72">
        <f>IF(RES_hh_fec!I11=0,0,1000*11630*RES_hh_fec!I11/RES_hh_num!I11)</f>
        <v>17516.989570084654</v>
      </c>
      <c r="J11" s="72">
        <f>IF(RES_hh_fec!J11=0,0,1000*11630*RES_hh_fec!J11/RES_hh_num!J11)</f>
        <v>17118.707984580786</v>
      </c>
      <c r="K11" s="72">
        <f>IF(RES_hh_fec!K11=0,0,1000*11630*RES_hh_fec!K11/RES_hh_num!K11)</f>
        <v>18159.922457557357</v>
      </c>
      <c r="L11" s="72">
        <f>IF(RES_hh_fec!L11=0,0,1000*11630*RES_hh_fec!L11/RES_hh_num!L11)</f>
        <v>20345.97394765072</v>
      </c>
      <c r="M11" s="72">
        <f>IF(RES_hh_fec!M11=0,0,1000*11630*RES_hh_fec!M11/RES_hh_num!M11)</f>
        <v>17427.858471732572</v>
      </c>
      <c r="N11" s="72">
        <f>IF(RES_hh_fec!N11=0,0,1000*11630*RES_hh_fec!N11/RES_hh_num!N11)</f>
        <v>19238.555393051134</v>
      </c>
      <c r="O11" s="72">
        <f>IF(RES_hh_fec!O11=0,0,1000*11630*RES_hh_fec!O11/RES_hh_num!O11)</f>
        <v>18321.005398124951</v>
      </c>
      <c r="P11" s="72">
        <f>IF(RES_hh_fec!P11=0,0,1000*11630*RES_hh_fec!P11/RES_hh_num!P11)</f>
        <v>18083.076096867131</v>
      </c>
      <c r="Q11" s="72">
        <f>IF(RES_hh_fec!Q11=0,0,1000*11630*RES_hh_fec!Q11/RES_hh_num!Q11)</f>
        <v>17483.729511442849</v>
      </c>
      <c r="R11" s="72">
        <f>IF(RES_hh_fec!R11=0,0,1000*11630*RES_hh_fec!R11/RES_hh_num!R11)</f>
        <v>19570.533153593282</v>
      </c>
      <c r="S11" s="72">
        <f>IF(RES_hh_fec!S11=0,0,1000*11630*RES_hh_fec!S11/RES_hh_num!S11)</f>
        <v>19302.285932931856</v>
      </c>
      <c r="T11" s="72">
        <f>IF(RES_hh_fec!T11=0,0,1000*11630*RES_hh_fec!T11/RES_hh_num!T11)</f>
        <v>18937.969280258581</v>
      </c>
      <c r="U11" s="72">
        <f>IF(RES_hh_fec!U11=0,0,1000*11630*RES_hh_fec!U11/RES_hh_num!U11)</f>
        <v>18407.756498496106</v>
      </c>
      <c r="V11" s="72">
        <f>IF(RES_hh_fec!V11=0,0,1000*11630*RES_hh_fec!V11/RES_hh_num!V11)</f>
        <v>17045.15149012336</v>
      </c>
      <c r="W11" s="72">
        <f>IF(RES_hh_fec!W11=0,0,1000*11630*RES_hh_fec!W11/RES_hh_num!W11)</f>
        <v>19298.184200526161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8849.2478086630763</v>
      </c>
      <c r="C12" s="72">
        <f>IF(RES_hh_fec!C12=0,0,1000*11630*RES_hh_fec!C12/RES_hh_num!C12)</f>
        <v>10002.771805502953</v>
      </c>
      <c r="D12" s="72">
        <f>IF(RES_hh_fec!D12=0,0,1000*11630*RES_hh_fec!D12/RES_hh_num!D12)</f>
        <v>9859.1240626837662</v>
      </c>
      <c r="E12" s="72">
        <f>IF(RES_hh_fec!E12=0,0,1000*11630*RES_hh_fec!E12/RES_hh_num!E12)</f>
        <v>10151.849898166967</v>
      </c>
      <c r="F12" s="72">
        <f>IF(RES_hh_fec!F12=0,0,1000*11630*RES_hh_fec!F12/RES_hh_num!F12)</f>
        <v>9333.9006367383936</v>
      </c>
      <c r="G12" s="72">
        <f>IF(RES_hh_fec!G12=0,0,1000*11630*RES_hh_fec!G12/RES_hh_num!G12)</f>
        <v>9185.4234366369892</v>
      </c>
      <c r="H12" s="72">
        <f>IF(RES_hh_fec!H12=0,0,1000*11630*RES_hh_fec!H12/RES_hh_num!H12)</f>
        <v>9021.757169704706</v>
      </c>
      <c r="I12" s="72">
        <f>IF(RES_hh_fec!I12=0,0,1000*11630*RES_hh_fec!I12/RES_hh_num!I12)</f>
        <v>8816.7991788359595</v>
      </c>
      <c r="J12" s="72">
        <f>IF(RES_hh_fec!J12=0,0,1000*11630*RES_hh_fec!J12/RES_hh_num!J12)</f>
        <v>8351.0596390327901</v>
      </c>
      <c r="K12" s="72">
        <f>IF(RES_hh_fec!K12=0,0,1000*11630*RES_hh_fec!K12/RES_hh_num!K12)</f>
        <v>8594.599012863755</v>
      </c>
      <c r="L12" s="72">
        <f>IF(RES_hh_fec!L12=0,0,1000*11630*RES_hh_fec!L12/RES_hh_num!L12)</f>
        <v>9360.5213107292984</v>
      </c>
      <c r="M12" s="72">
        <f>IF(RES_hh_fec!M12=0,0,1000*11630*RES_hh_fec!M12/RES_hh_num!M12)</f>
        <v>7643.5587949042174</v>
      </c>
      <c r="N12" s="72">
        <f>IF(RES_hh_fec!N12=0,0,1000*11630*RES_hh_fec!N12/RES_hh_num!N12)</f>
        <v>8173.0058675050914</v>
      </c>
      <c r="O12" s="72">
        <f>IF(RES_hh_fec!O12=0,0,1000*11630*RES_hh_fec!O12/RES_hh_num!O12)</f>
        <v>7367.945603742015</v>
      </c>
      <c r="P12" s="72">
        <f>IF(RES_hh_fec!P12=0,0,1000*11630*RES_hh_fec!P12/RES_hh_num!P12)</f>
        <v>7062.5003486386995</v>
      </c>
      <c r="Q12" s="72">
        <f>IF(RES_hh_fec!Q12=0,0,1000*11630*RES_hh_fec!Q12/RES_hh_num!Q12)</f>
        <v>6642.58945375436</v>
      </c>
      <c r="R12" s="72">
        <f>IF(RES_hh_fec!R12=0,0,1000*11630*RES_hh_fec!R12/RES_hh_num!R12)</f>
        <v>7034.7340583596542</v>
      </c>
      <c r="S12" s="72">
        <f>IF(RES_hh_fec!S12=0,0,1000*11630*RES_hh_fec!S12/RES_hh_num!S12)</f>
        <v>6679.1202416253391</v>
      </c>
      <c r="T12" s="72">
        <f>IF(RES_hh_fec!T12=0,0,1000*11630*RES_hh_fec!T12/RES_hh_num!T12)</f>
        <v>6257.7505028991945</v>
      </c>
      <c r="U12" s="72">
        <f>IF(RES_hh_fec!U12=0,0,1000*11630*RES_hh_fec!U12/RES_hh_num!U12)</f>
        <v>5978.2579883588978</v>
      </c>
      <c r="V12" s="72">
        <f>IF(RES_hh_fec!V12=0,0,1000*11630*RES_hh_fec!V12/RES_hh_num!V12)</f>
        <v>5186.9117307745455</v>
      </c>
      <c r="W12" s="72">
        <f>IF(RES_hh_fec!W12=0,0,1000*11630*RES_hh_fec!W12/RES_hh_num!W12)</f>
        <v>6060.4395193840855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17915.159231755406</v>
      </c>
      <c r="C13" s="74">
        <f>IF(RES_hh_fec!C13=0,0,1000*11630*RES_hh_fec!C13/RES_hh_num!C13)</f>
        <v>19393.485687290045</v>
      </c>
      <c r="D13" s="74">
        <f>IF(RES_hh_fec!D13=0,0,1000*11630*RES_hh_fec!D13/RES_hh_num!D13)</f>
        <v>19516.784060990631</v>
      </c>
      <c r="E13" s="74">
        <f>IF(RES_hh_fec!E13=0,0,1000*11630*RES_hh_fec!E13/RES_hh_num!E13)</f>
        <v>20233.836171112027</v>
      </c>
      <c r="F13" s="74">
        <f>IF(RES_hh_fec!F13=0,0,1000*11630*RES_hh_fec!F13/RES_hh_num!F13)</f>
        <v>19132.880163169899</v>
      </c>
      <c r="G13" s="74">
        <f>IF(RES_hh_fec!G13=0,0,1000*11630*RES_hh_fec!G13/RES_hh_num!G13)</f>
        <v>19242.214253297916</v>
      </c>
      <c r="H13" s="74">
        <f>IF(RES_hh_fec!H13=0,0,1000*11630*RES_hh_fec!H13/RES_hh_num!H13)</f>
        <v>19542.161832131907</v>
      </c>
      <c r="I13" s="74">
        <f>IF(RES_hh_fec!I13=0,0,1000*11630*RES_hh_fec!I13/RES_hh_num!I13)</f>
        <v>19285.771340298474</v>
      </c>
      <c r="J13" s="74">
        <f>IF(RES_hh_fec!J13=0,0,1000*11630*RES_hh_fec!J13/RES_hh_num!J13)</f>
        <v>18568.998921756956</v>
      </c>
      <c r="K13" s="74">
        <f>IF(RES_hh_fec!K13=0,0,1000*11630*RES_hh_fec!K13/RES_hh_num!K13)</f>
        <v>19927.666436348456</v>
      </c>
      <c r="L13" s="74">
        <f>IF(RES_hh_fec!L13=0,0,1000*11630*RES_hh_fec!L13/RES_hh_num!L13)</f>
        <v>22163.795280214366</v>
      </c>
      <c r="M13" s="74">
        <f>IF(RES_hh_fec!M13=0,0,1000*11630*RES_hh_fec!M13/RES_hh_num!M13)</f>
        <v>19526.842022454493</v>
      </c>
      <c r="N13" s="74">
        <f>IF(RES_hh_fec!N13=0,0,1000*11630*RES_hh_fec!N13/RES_hh_num!N13)</f>
        <v>21054.716013397167</v>
      </c>
      <c r="O13" s="74">
        <f>IF(RES_hh_fec!O13=0,0,1000*11630*RES_hh_fec!O13/RES_hh_num!O13)</f>
        <v>19626.441470335776</v>
      </c>
      <c r="P13" s="74">
        <f>IF(RES_hh_fec!P13=0,0,1000*11630*RES_hh_fec!P13/RES_hh_num!P13)</f>
        <v>19178.647349247294</v>
      </c>
      <c r="Q13" s="74">
        <f>IF(RES_hh_fec!Q13=0,0,1000*11630*RES_hh_fec!Q13/RES_hh_num!Q13)</f>
        <v>18253.985785765632</v>
      </c>
      <c r="R13" s="74">
        <f>IF(RES_hh_fec!R13=0,0,1000*11630*RES_hh_fec!R13/RES_hh_num!R13)</f>
        <v>20710.013260319196</v>
      </c>
      <c r="S13" s="74">
        <f>IF(RES_hh_fec!S13=0,0,1000*11630*RES_hh_fec!S13/RES_hh_num!S13)</f>
        <v>20231.726324332358</v>
      </c>
      <c r="T13" s="74">
        <f>IF(RES_hh_fec!T13=0,0,1000*11630*RES_hh_fec!T13/RES_hh_num!T13)</f>
        <v>20266.849111767562</v>
      </c>
      <c r="U13" s="74">
        <f>IF(RES_hh_fec!U13=0,0,1000*11630*RES_hh_fec!U13/RES_hh_num!U13)</f>
        <v>19361.702941341744</v>
      </c>
      <c r="V13" s="74">
        <f>IF(RES_hh_fec!V13=0,0,1000*11630*RES_hh_fec!V13/RES_hh_num!V13)</f>
        <v>17837.739134751391</v>
      </c>
      <c r="W13" s="74">
        <f>IF(RES_hh_fec!W13=0,0,1000*11630*RES_hh_fec!W13/RES_hh_num!W13)</f>
        <v>20228.20058899885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129.92496358063104</v>
      </c>
      <c r="C14" s="76">
        <f>IF(RES_hh_fec!C14=0,0,1000*11630*RES_hh_fec!C14/RES_hh_num!C14)</f>
        <v>150.4848664233655</v>
      </c>
      <c r="D14" s="76">
        <f>IF(RES_hh_fec!D14=0,0,1000*11630*RES_hh_fec!D14/RES_hh_num!D14)</f>
        <v>142.40775953874959</v>
      </c>
      <c r="E14" s="76">
        <f>IF(RES_hh_fec!E14=0,0,1000*11630*RES_hh_fec!E14/RES_hh_num!E14)</f>
        <v>148.44260945628525</v>
      </c>
      <c r="F14" s="76">
        <f>IF(RES_hh_fec!F14=0,0,1000*11630*RES_hh_fec!F14/RES_hh_num!F14)</f>
        <v>130.87877053885134</v>
      </c>
      <c r="G14" s="76">
        <f>IF(RES_hh_fec!G14=0,0,1000*11630*RES_hh_fec!G14/RES_hh_num!G14)</f>
        <v>125.40827378394459</v>
      </c>
      <c r="H14" s="76">
        <f>IF(RES_hh_fec!H14=0,0,1000*11630*RES_hh_fec!H14/RES_hh_num!H14)</f>
        <v>123.45092909058462</v>
      </c>
      <c r="I14" s="76">
        <f>IF(RES_hh_fec!I14=0,0,1000*11630*RES_hh_fec!I14/RES_hh_num!I14)</f>
        <v>124.07710887735495</v>
      </c>
      <c r="J14" s="76">
        <f>IF(RES_hh_fec!J14=0,0,1000*11630*RES_hh_fec!J14/RES_hh_num!J14)</f>
        <v>113.54819509350359</v>
      </c>
      <c r="K14" s="76">
        <f>IF(RES_hh_fec!K14=0,0,1000*11630*RES_hh_fec!K14/RES_hh_num!K14)</f>
        <v>117.44565879996267</v>
      </c>
      <c r="L14" s="76">
        <f>IF(RES_hh_fec!L14=0,0,1000*11630*RES_hh_fec!L14/RES_hh_num!L14)</f>
        <v>135.25819744601384</v>
      </c>
      <c r="M14" s="76">
        <f>IF(RES_hh_fec!M14=0,0,1000*11630*RES_hh_fec!M14/RES_hh_num!M14)</f>
        <v>111.77868745127256</v>
      </c>
      <c r="N14" s="76">
        <f>IF(RES_hh_fec!N14=0,0,1000*11630*RES_hh_fec!N14/RES_hh_num!N14)</f>
        <v>122.57177043831818</v>
      </c>
      <c r="O14" s="76">
        <f>IF(RES_hh_fec!O14=0,0,1000*11630*RES_hh_fec!O14/RES_hh_num!O14)</f>
        <v>113.88739555215484</v>
      </c>
      <c r="P14" s="76">
        <f>IF(RES_hh_fec!P14=0,0,1000*11630*RES_hh_fec!P14/RES_hh_num!P14)</f>
        <v>113.20683011720595</v>
      </c>
      <c r="Q14" s="76">
        <f>IF(RES_hh_fec!Q14=0,0,1000*11630*RES_hh_fec!Q14/RES_hh_num!Q14)</f>
        <v>106.75073043503325</v>
      </c>
      <c r="R14" s="76">
        <f>IF(RES_hh_fec!R14=0,0,1000*11630*RES_hh_fec!R14/RES_hh_num!R14)</f>
        <v>116.44157898715693</v>
      </c>
      <c r="S14" s="76">
        <f>IF(RES_hh_fec!S14=0,0,1000*11630*RES_hh_fec!S14/RES_hh_num!S14)</f>
        <v>106.85131079258088</v>
      </c>
      <c r="T14" s="76">
        <f>IF(RES_hh_fec!T14=0,0,1000*11630*RES_hh_fec!T14/RES_hh_num!T14)</f>
        <v>103.76855325613036</v>
      </c>
      <c r="U14" s="76">
        <f>IF(RES_hh_fec!U14=0,0,1000*11630*RES_hh_fec!U14/RES_hh_num!U14)</f>
        <v>98.184074810479004</v>
      </c>
      <c r="V14" s="76">
        <f>IF(RES_hh_fec!V14=0,0,1000*11630*RES_hh_fec!V14/RES_hh_num!V14)</f>
        <v>96.249927123733471</v>
      </c>
      <c r="W14" s="76">
        <f>IF(RES_hh_fec!W14=0,0,1000*11630*RES_hh_fec!W14/RES_hh_num!W14)</f>
        <v>102.61138109243322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25.935590388256458</v>
      </c>
      <c r="C15" s="69">
        <f t="shared" si="0"/>
        <v>26.644809346588747</v>
      </c>
      <c r="D15" s="69">
        <f t="shared" si="0"/>
        <v>27.298092362380945</v>
      </c>
      <c r="E15" s="69">
        <f t="shared" si="0"/>
        <v>33.049623677248384</v>
      </c>
      <c r="F15" s="69">
        <f t="shared" si="0"/>
        <v>27.729775278990598</v>
      </c>
      <c r="G15" s="69">
        <f t="shared" si="0"/>
        <v>28.448869743397442</v>
      </c>
      <c r="H15" s="69">
        <f t="shared" si="0"/>
        <v>28.775675895677718</v>
      </c>
      <c r="I15" s="69">
        <f t="shared" si="0"/>
        <v>28.788188057962003</v>
      </c>
      <c r="J15" s="69">
        <f t="shared" si="0"/>
        <v>30.746555123600473</v>
      </c>
      <c r="K15" s="69">
        <f t="shared" si="0"/>
        <v>30.886370691934317</v>
      </c>
      <c r="L15" s="69">
        <f t="shared" si="0"/>
        <v>40.881559576433887</v>
      </c>
      <c r="M15" s="69">
        <f t="shared" si="0"/>
        <v>32.474433031909236</v>
      </c>
      <c r="N15" s="69">
        <f t="shared" si="0"/>
        <v>31.452778018752721</v>
      </c>
      <c r="O15" s="69">
        <f t="shared" si="0"/>
        <v>31.531191280421805</v>
      </c>
      <c r="P15" s="69">
        <f t="shared" si="0"/>
        <v>33.253684153146452</v>
      </c>
      <c r="Q15" s="69">
        <f t="shared" si="0"/>
        <v>32.228978371021483</v>
      </c>
      <c r="R15" s="69">
        <f t="shared" si="0"/>
        <v>33.245810658459135</v>
      </c>
      <c r="S15" s="69">
        <f t="shared" si="0"/>
        <v>32.140729645695956</v>
      </c>
      <c r="T15" s="69">
        <f t="shared" si="0"/>
        <v>33.274740854871531</v>
      </c>
      <c r="U15" s="69">
        <f t="shared" si="0"/>
        <v>36.903773410831249</v>
      </c>
      <c r="V15" s="69">
        <f t="shared" si="0"/>
        <v>41.20723824510695</v>
      </c>
      <c r="W15" s="69">
        <f t="shared" si="0"/>
        <v>49.485951699634768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25.935590388256458</v>
      </c>
      <c r="C16" s="72">
        <f>IF(RES_hh_fec!C16=0,0,1000*11630*RES_hh_fec!C16/RES_hh_num!C$3)</f>
        <v>26.644809346588747</v>
      </c>
      <c r="D16" s="72">
        <f>IF(RES_hh_fec!D16=0,0,1000*11630*RES_hh_fec!D16/RES_hh_num!D$3)</f>
        <v>27.298092362380945</v>
      </c>
      <c r="E16" s="72">
        <f>IF(RES_hh_fec!E16=0,0,1000*11630*RES_hh_fec!E16/RES_hh_num!E$3)</f>
        <v>33.049623677248384</v>
      </c>
      <c r="F16" s="72">
        <f>IF(RES_hh_fec!F16=0,0,1000*11630*RES_hh_fec!F16/RES_hh_num!F$3)</f>
        <v>27.729775278990598</v>
      </c>
      <c r="G16" s="72">
        <f>IF(RES_hh_fec!G16=0,0,1000*11630*RES_hh_fec!G16/RES_hh_num!G$3)</f>
        <v>28.448869743397442</v>
      </c>
      <c r="H16" s="72">
        <f>IF(RES_hh_fec!H16=0,0,1000*11630*RES_hh_fec!H16/RES_hh_num!H$3)</f>
        <v>28.775675895677718</v>
      </c>
      <c r="I16" s="72">
        <f>IF(RES_hh_fec!I16=0,0,1000*11630*RES_hh_fec!I16/RES_hh_num!I$3)</f>
        <v>28.788188057962003</v>
      </c>
      <c r="J16" s="72">
        <f>IF(RES_hh_fec!J16=0,0,1000*11630*RES_hh_fec!J16/RES_hh_num!J$3)</f>
        <v>30.746555123600473</v>
      </c>
      <c r="K16" s="72">
        <f>IF(RES_hh_fec!K16=0,0,1000*11630*RES_hh_fec!K16/RES_hh_num!K$3)</f>
        <v>30.886370691934317</v>
      </c>
      <c r="L16" s="72">
        <f>IF(RES_hh_fec!L16=0,0,1000*11630*RES_hh_fec!L16/RES_hh_num!L$3)</f>
        <v>40.881559576433887</v>
      </c>
      <c r="M16" s="72">
        <f>IF(RES_hh_fec!M16=0,0,1000*11630*RES_hh_fec!M16/RES_hh_num!M$3)</f>
        <v>32.474433031909236</v>
      </c>
      <c r="N16" s="72">
        <f>IF(RES_hh_fec!N16=0,0,1000*11630*RES_hh_fec!N16/RES_hh_num!N$3)</f>
        <v>31.452778018752721</v>
      </c>
      <c r="O16" s="72">
        <f>IF(RES_hh_fec!O16=0,0,1000*11630*RES_hh_fec!O16/RES_hh_num!O$3)</f>
        <v>31.531191280421805</v>
      </c>
      <c r="P16" s="72">
        <f>IF(RES_hh_fec!P16=0,0,1000*11630*RES_hh_fec!P16/RES_hh_num!P$3)</f>
        <v>33.253684153146452</v>
      </c>
      <c r="Q16" s="72">
        <f>IF(RES_hh_fec!Q16=0,0,1000*11630*RES_hh_fec!Q16/RES_hh_num!Q$3)</f>
        <v>32.228978371021483</v>
      </c>
      <c r="R16" s="72">
        <f>IF(RES_hh_fec!R16=0,0,1000*11630*RES_hh_fec!R16/RES_hh_num!R$3)</f>
        <v>33.245810658459135</v>
      </c>
      <c r="S16" s="72">
        <f>IF(RES_hh_fec!S16=0,0,1000*11630*RES_hh_fec!S16/RES_hh_num!S$3)</f>
        <v>32.140729645695956</v>
      </c>
      <c r="T16" s="72">
        <f>IF(RES_hh_fec!T16=0,0,1000*11630*RES_hh_fec!T16/RES_hh_num!T$3)</f>
        <v>33.274740854871531</v>
      </c>
      <c r="U16" s="72">
        <f>IF(RES_hh_fec!U16=0,0,1000*11630*RES_hh_fec!U16/RES_hh_num!U$3)</f>
        <v>36.903773410831249</v>
      </c>
      <c r="V16" s="72">
        <f>IF(RES_hh_fec!V16=0,0,1000*11630*RES_hh_fec!V16/RES_hh_num!V$3)</f>
        <v>41.20723824510695</v>
      </c>
      <c r="W16" s="72">
        <f>IF(RES_hh_fec!W16=0,0,1000*11630*RES_hh_fec!W16/RES_hh_num!W$3)</f>
        <v>49.485951699634768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2010.6436646382072</v>
      </c>
      <c r="C17" s="69">
        <f>IF(RES_hh_fec!C17=0,0,1000*11630*RES_hh_fec!C17/RES_hh_num!C17)</f>
        <v>2048.5022036921209</v>
      </c>
      <c r="D17" s="69">
        <f>IF(RES_hh_fec!D17=0,0,1000*11630*RES_hh_fec!D17/RES_hh_num!D17)</f>
        <v>2018.941087050805</v>
      </c>
      <c r="E17" s="69">
        <f>IF(RES_hh_fec!E17=0,0,1000*11630*RES_hh_fec!E17/RES_hh_num!E17)</f>
        <v>2011.6868803022594</v>
      </c>
      <c r="F17" s="69">
        <f>IF(RES_hh_fec!F17=0,0,1000*11630*RES_hh_fec!F17/RES_hh_num!F17)</f>
        <v>1978.7003302857559</v>
      </c>
      <c r="G17" s="69">
        <f>IF(RES_hh_fec!G17=0,0,1000*11630*RES_hh_fec!G17/RES_hh_num!G17)</f>
        <v>2002.4581013617726</v>
      </c>
      <c r="H17" s="69">
        <f>IF(RES_hh_fec!H17=0,0,1000*11630*RES_hh_fec!H17/RES_hh_num!H17)</f>
        <v>1991.5130518465555</v>
      </c>
      <c r="I17" s="69">
        <f>IF(RES_hh_fec!I17=0,0,1000*11630*RES_hh_fec!I17/RES_hh_num!I17)</f>
        <v>1960.2019888553364</v>
      </c>
      <c r="J17" s="69">
        <f>IF(RES_hh_fec!J17=0,0,1000*11630*RES_hh_fec!J17/RES_hh_num!J17)</f>
        <v>1897.9371554600641</v>
      </c>
      <c r="K17" s="69">
        <f>IF(RES_hh_fec!K17=0,0,1000*11630*RES_hh_fec!K17/RES_hh_num!K17)</f>
        <v>1936.0609297894596</v>
      </c>
      <c r="L17" s="69">
        <f>IF(RES_hh_fec!L17=0,0,1000*11630*RES_hh_fec!L17/RES_hh_num!L17)</f>
        <v>1958.8022043794158</v>
      </c>
      <c r="M17" s="69">
        <f>IF(RES_hh_fec!M17=0,0,1000*11630*RES_hh_fec!M17/RES_hh_num!M17)</f>
        <v>2011.8830058830433</v>
      </c>
      <c r="N17" s="69">
        <f>IF(RES_hh_fec!N17=0,0,1000*11630*RES_hh_fec!N17/RES_hh_num!N17)</f>
        <v>2002.6479674244192</v>
      </c>
      <c r="O17" s="69">
        <f>IF(RES_hh_fec!O17=0,0,1000*11630*RES_hh_fec!O17/RES_hh_num!O17)</f>
        <v>1987.332910683813</v>
      </c>
      <c r="P17" s="69">
        <f>IF(RES_hh_fec!P17=0,0,1000*11630*RES_hh_fec!P17/RES_hh_num!P17)</f>
        <v>1935.4358727999766</v>
      </c>
      <c r="Q17" s="69">
        <f>IF(RES_hh_fec!Q17=0,0,1000*11630*RES_hh_fec!Q17/RES_hh_num!Q17)</f>
        <v>1911.3807639457175</v>
      </c>
      <c r="R17" s="69">
        <f>IF(RES_hh_fec!R17=0,0,1000*11630*RES_hh_fec!R17/RES_hh_num!R17)</f>
        <v>1869.6139717647839</v>
      </c>
      <c r="S17" s="69">
        <f>IF(RES_hh_fec!S17=0,0,1000*11630*RES_hh_fec!S17/RES_hh_num!S17)</f>
        <v>1793.8259419439196</v>
      </c>
      <c r="T17" s="69">
        <f>IF(RES_hh_fec!T17=0,0,1000*11630*RES_hh_fec!T17/RES_hh_num!T17)</f>
        <v>1720.2604417481123</v>
      </c>
      <c r="U17" s="69">
        <f>IF(RES_hh_fec!U17=0,0,1000*11630*RES_hh_fec!U17/RES_hh_num!U17)</f>
        <v>1660.424075885709</v>
      </c>
      <c r="V17" s="69">
        <f>IF(RES_hh_fec!V17=0,0,1000*11630*RES_hh_fec!V17/RES_hh_num!V17)</f>
        <v>1647.8279120002233</v>
      </c>
      <c r="W17" s="69">
        <f>IF(RES_hh_fec!W17=0,0,1000*11630*RES_hh_fec!W17/RES_hh_num!W17)</f>
        <v>1571.7930855393795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2349.6426718521461</v>
      </c>
      <c r="C18" s="72">
        <f>IF(RES_hh_fec!C18=0,0,1000*11630*RES_hh_fec!C18/RES_hh_num!C18)</f>
        <v>2479.6032420009651</v>
      </c>
      <c r="D18" s="72">
        <f>IF(RES_hh_fec!D18=0,0,1000*11630*RES_hh_fec!D18/RES_hh_num!D18)</f>
        <v>2424.7472444458658</v>
      </c>
      <c r="E18" s="72">
        <f>IF(RES_hh_fec!E18=0,0,1000*11630*RES_hh_fec!E18/RES_hh_num!E18)</f>
        <v>2306.1537925372932</v>
      </c>
      <c r="F18" s="72">
        <f>IF(RES_hh_fec!F18=0,0,1000*11630*RES_hh_fec!F18/RES_hh_num!F18)</f>
        <v>2377.8236253034374</v>
      </c>
      <c r="G18" s="72">
        <f>IF(RES_hh_fec!G18=0,0,1000*11630*RES_hh_fec!G18/RES_hh_num!G18)</f>
        <v>2571.9967962597166</v>
      </c>
      <c r="H18" s="72">
        <f>IF(RES_hh_fec!H18=0,0,1000*11630*RES_hh_fec!H18/RES_hh_num!H18)</f>
        <v>2806.0271628828509</v>
      </c>
      <c r="I18" s="72">
        <f>IF(RES_hh_fec!I18=0,0,1000*11630*RES_hh_fec!I18/RES_hh_num!I18)</f>
        <v>2832.2242056474061</v>
      </c>
      <c r="J18" s="72">
        <f>IF(RES_hh_fec!J18=0,0,1000*11630*RES_hh_fec!J18/RES_hh_num!J18)</f>
        <v>2025.8863574833126</v>
      </c>
      <c r="K18" s="72">
        <f>IF(RES_hh_fec!K18=0,0,1000*11630*RES_hh_fec!K18/RES_hh_num!K18)</f>
        <v>2234.2005395198225</v>
      </c>
      <c r="L18" s="72">
        <f>IF(RES_hh_fec!L18=0,0,1000*11630*RES_hh_fec!L18/RES_hh_num!L18)</f>
        <v>2580.3821090827537</v>
      </c>
      <c r="M18" s="72">
        <f>IF(RES_hh_fec!M18=0,0,1000*11630*RES_hh_fec!M18/RES_hh_num!M18)</f>
        <v>2317.2846601078563</v>
      </c>
      <c r="N18" s="72">
        <f>IF(RES_hh_fec!N18=0,0,1000*11630*RES_hh_fec!N18/RES_hh_num!N18)</f>
        <v>2335.5577568680683</v>
      </c>
      <c r="O18" s="72">
        <f>IF(RES_hh_fec!O18=0,0,1000*11630*RES_hh_fec!O18/RES_hh_num!O18)</f>
        <v>2317.0592192114323</v>
      </c>
      <c r="P18" s="72">
        <f>IF(RES_hh_fec!P18=0,0,1000*11630*RES_hh_fec!P18/RES_hh_num!P18)</f>
        <v>2318.0598878869268</v>
      </c>
      <c r="Q18" s="72">
        <f>IF(RES_hh_fec!Q18=0,0,1000*11630*RES_hh_fec!Q18/RES_hh_num!Q18)</f>
        <v>2153.0220240648409</v>
      </c>
      <c r="R18" s="72">
        <f>IF(RES_hh_fec!R18=0,0,1000*11630*RES_hh_fec!R18/RES_hh_num!R18)</f>
        <v>2158.2034817407421</v>
      </c>
      <c r="S18" s="72">
        <f>IF(RES_hh_fec!S18=0,0,1000*11630*RES_hh_fec!S18/RES_hh_num!S18)</f>
        <v>2025.4691966880559</v>
      </c>
      <c r="T18" s="72">
        <f>IF(RES_hh_fec!T18=0,0,1000*11630*RES_hh_fec!T18/RES_hh_num!T18)</f>
        <v>1986.4476614794073</v>
      </c>
      <c r="U18" s="72">
        <f>IF(RES_hh_fec!U18=0,0,1000*11630*RES_hh_fec!U18/RES_hh_num!U18)</f>
        <v>1949.6923516883244</v>
      </c>
      <c r="V18" s="72">
        <f>IF(RES_hh_fec!V18=0,0,1000*11630*RES_hh_fec!V18/RES_hh_num!V18)</f>
        <v>1878.4070927775749</v>
      </c>
      <c r="W18" s="72">
        <f>IF(RES_hh_fec!W18=0,0,1000*11630*RES_hh_fec!W18/RES_hh_num!W18)</f>
        <v>1820.3692291971622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2354.476531310966</v>
      </c>
      <c r="C20" s="72">
        <f>IF(RES_hh_fec!C20=0,0,1000*11630*RES_hh_fec!C20/RES_hh_num!C20)</f>
        <v>2668.3680414203754</v>
      </c>
      <c r="D20" s="72">
        <f>IF(RES_hh_fec!D20=0,0,1000*11630*RES_hh_fec!D20/RES_hh_num!D20)</f>
        <v>2505.8412374086602</v>
      </c>
      <c r="E20" s="72">
        <f>IF(RES_hh_fec!E20=0,0,1000*11630*RES_hh_fec!E20/RES_hh_num!E20)</f>
        <v>2648.9410871171658</v>
      </c>
      <c r="F20" s="72">
        <f>IF(RES_hh_fec!F20=0,0,1000*11630*RES_hh_fec!F20/RES_hh_num!F20)</f>
        <v>2495.9776131007725</v>
      </c>
      <c r="G20" s="72">
        <f>IF(RES_hh_fec!G20=0,0,1000*11630*RES_hh_fec!G20/RES_hh_num!G20)</f>
        <v>2519.6753413159772</v>
      </c>
      <c r="H20" s="72">
        <f>IF(RES_hh_fec!H20=0,0,1000*11630*RES_hh_fec!H20/RES_hh_num!H20)</f>
        <v>2508.7233545089525</v>
      </c>
      <c r="I20" s="72">
        <f>IF(RES_hh_fec!I20=0,0,1000*11630*RES_hh_fec!I20/RES_hh_num!I20)</f>
        <v>2654.11032211875</v>
      </c>
      <c r="J20" s="72">
        <f>IF(RES_hh_fec!J20=0,0,1000*11630*RES_hh_fec!J20/RES_hh_num!J20)</f>
        <v>2337.5780183235488</v>
      </c>
      <c r="K20" s="72">
        <f>IF(RES_hh_fec!K20=0,0,1000*11630*RES_hh_fec!K20/RES_hh_num!K20)</f>
        <v>2371.0615574140556</v>
      </c>
      <c r="L20" s="72">
        <f>IF(RES_hh_fec!L20=0,0,1000*11630*RES_hh_fec!L20/RES_hh_num!L20)</f>
        <v>2604.5972402463258</v>
      </c>
      <c r="M20" s="72">
        <f>IF(RES_hh_fec!M20=0,0,1000*11630*RES_hh_fec!M20/RES_hh_num!M20)</f>
        <v>2577.5229222464177</v>
      </c>
      <c r="N20" s="72">
        <f>IF(RES_hh_fec!N20=0,0,1000*11630*RES_hh_fec!N20/RES_hh_num!N20)</f>
        <v>2536.9364874385815</v>
      </c>
      <c r="O20" s="72">
        <f>IF(RES_hh_fec!O20=0,0,1000*11630*RES_hh_fec!O20/RES_hh_num!O20)</f>
        <v>2466.4878340170026</v>
      </c>
      <c r="P20" s="72">
        <f>IF(RES_hh_fec!P20=0,0,1000*11630*RES_hh_fec!P20/RES_hh_num!P20)</f>
        <v>2461.6104968121795</v>
      </c>
      <c r="Q20" s="72">
        <f>IF(RES_hh_fec!Q20=0,0,1000*11630*RES_hh_fec!Q20/RES_hh_num!Q20)</f>
        <v>2456.3011432291023</v>
      </c>
      <c r="R20" s="72">
        <f>IF(RES_hh_fec!R20=0,0,1000*11630*RES_hh_fec!R20/RES_hh_num!R20)</f>
        <v>2319.0170581806924</v>
      </c>
      <c r="S20" s="72">
        <f>IF(RES_hh_fec!S20=0,0,1000*11630*RES_hh_fec!S20/RES_hh_num!S20)</f>
        <v>2229.5113820073229</v>
      </c>
      <c r="T20" s="72">
        <f>IF(RES_hh_fec!T20=0,0,1000*11630*RES_hh_fec!T20/RES_hh_num!T20)</f>
        <v>2103.2044925489122</v>
      </c>
      <c r="U20" s="72">
        <f>IF(RES_hh_fec!U20=0,0,1000*11630*RES_hh_fec!U20/RES_hh_num!U20)</f>
        <v>2007.2913000360693</v>
      </c>
      <c r="V20" s="72">
        <f>IF(RES_hh_fec!V20=0,0,1000*11630*RES_hh_fec!V20/RES_hh_num!V20)</f>
        <v>2225.0703994031996</v>
      </c>
      <c r="W20" s="72">
        <f>IF(RES_hh_fec!W20=0,0,1000*11630*RES_hh_fec!W20/RES_hh_num!W20)</f>
        <v>1731.7884869173351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2372.3749373455435</v>
      </c>
      <c r="C21" s="72">
        <f>IF(RES_hh_fec!C21=0,0,1000*11630*RES_hh_fec!C21/RES_hh_num!C21)</f>
        <v>2408.9420610740517</v>
      </c>
      <c r="D21" s="72">
        <f>IF(RES_hh_fec!D21=0,0,1000*11630*RES_hh_fec!D21/RES_hh_num!D21)</f>
        <v>2497.2414266936876</v>
      </c>
      <c r="E21" s="72">
        <f>IF(RES_hh_fec!E21=0,0,1000*11630*RES_hh_fec!E21/RES_hh_num!E21)</f>
        <v>2285.623639530138</v>
      </c>
      <c r="F21" s="72">
        <f>IF(RES_hh_fec!F21=0,0,1000*11630*RES_hh_fec!F21/RES_hh_num!F21)</f>
        <v>2313.9613177676174</v>
      </c>
      <c r="G21" s="72">
        <f>IF(RES_hh_fec!G21=0,0,1000*11630*RES_hh_fec!G21/RES_hh_num!G21)</f>
        <v>2239.865812950185</v>
      </c>
      <c r="H21" s="72">
        <f>IF(RES_hh_fec!H21=0,0,1000*11630*RES_hh_fec!H21/RES_hh_num!H21)</f>
        <v>2359.210266226803</v>
      </c>
      <c r="I21" s="72">
        <f>IF(RES_hh_fec!I21=0,0,1000*11630*RES_hh_fec!I21/RES_hh_num!I21)</f>
        <v>2326.0009658107015</v>
      </c>
      <c r="J21" s="72">
        <f>IF(RES_hh_fec!J21=0,0,1000*11630*RES_hh_fec!J21/RES_hh_num!J21)</f>
        <v>2203.8053268622657</v>
      </c>
      <c r="K21" s="72">
        <f>IF(RES_hh_fec!K21=0,0,1000*11630*RES_hh_fec!K21/RES_hh_num!K21)</f>
        <v>2288.3297813861291</v>
      </c>
      <c r="L21" s="72">
        <f>IF(RES_hh_fec!L21=0,0,1000*11630*RES_hh_fec!L21/RES_hh_num!L21)</f>
        <v>2415.3358981629576</v>
      </c>
      <c r="M21" s="72">
        <f>IF(RES_hh_fec!M21=0,0,1000*11630*RES_hh_fec!M21/RES_hh_num!M21)</f>
        <v>2135.1984549695321</v>
      </c>
      <c r="N21" s="72">
        <f>IF(RES_hh_fec!N21=0,0,1000*11630*RES_hh_fec!N21/RES_hh_num!N21)</f>
        <v>2262.6077122516704</v>
      </c>
      <c r="O21" s="72">
        <f>IF(RES_hh_fec!O21=0,0,1000*11630*RES_hh_fec!O21/RES_hh_num!O21)</f>
        <v>2251.8911430110038</v>
      </c>
      <c r="P21" s="72">
        <f>IF(RES_hh_fec!P21=0,0,1000*11630*RES_hh_fec!P21/RES_hh_num!P21)</f>
        <v>2245.65276664561</v>
      </c>
      <c r="Q21" s="72">
        <f>IF(RES_hh_fec!Q21=0,0,1000*11630*RES_hh_fec!Q21/RES_hh_num!Q21)</f>
        <v>2146.1626936350731</v>
      </c>
      <c r="R21" s="72">
        <f>IF(RES_hh_fec!R21=0,0,1000*11630*RES_hh_fec!R21/RES_hh_num!R21)</f>
        <v>2059.9153857260126</v>
      </c>
      <c r="S21" s="72">
        <f>IF(RES_hh_fec!S21=0,0,1000*11630*RES_hh_fec!S21/RES_hh_num!S21)</f>
        <v>1985.533686693637</v>
      </c>
      <c r="T21" s="72">
        <f>IF(RES_hh_fec!T21=0,0,1000*11630*RES_hh_fec!T21/RES_hh_num!T21)</f>
        <v>1801.3565044308527</v>
      </c>
      <c r="U21" s="72">
        <f>IF(RES_hh_fec!U21=0,0,1000*11630*RES_hh_fec!U21/RES_hh_num!U21)</f>
        <v>1831.8726014840743</v>
      </c>
      <c r="V21" s="72">
        <f>IF(RES_hh_fec!V21=0,0,1000*11630*RES_hh_fec!V21/RES_hh_num!V21)</f>
        <v>1681.1491638816588</v>
      </c>
      <c r="W21" s="72">
        <f>IF(RES_hh_fec!W21=0,0,1000*11630*RES_hh_fec!W21/RES_hh_num!W21)</f>
        <v>1643.9986314983503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2623.3695114618122</v>
      </c>
      <c r="C22" s="72">
        <f>IF(RES_hh_fec!C22=0,0,1000*11630*RES_hh_fec!C22/RES_hh_num!C22)</f>
        <v>2651.3810370461874</v>
      </c>
      <c r="D22" s="72">
        <f>IF(RES_hh_fec!D22=0,0,1000*11630*RES_hh_fec!D22/RES_hh_num!D22)</f>
        <v>2595.8222679831078</v>
      </c>
      <c r="E22" s="72">
        <f>IF(RES_hh_fec!E22=0,0,1000*11630*RES_hh_fec!E22/RES_hh_num!E22)</f>
        <v>2412.9428279490612</v>
      </c>
      <c r="F22" s="72">
        <f>IF(RES_hh_fec!F22=0,0,1000*11630*RES_hh_fec!F22/RES_hh_num!F22)</f>
        <v>2415.4933765190176</v>
      </c>
      <c r="G22" s="72">
        <f>IF(RES_hh_fec!G22=0,0,1000*11630*RES_hh_fec!G22/RES_hh_num!G22)</f>
        <v>2373.7054472580144</v>
      </c>
      <c r="H22" s="72">
        <f>IF(RES_hh_fec!H22=0,0,1000*11630*RES_hh_fec!H22/RES_hh_num!H22)</f>
        <v>2288.5716851707343</v>
      </c>
      <c r="I22" s="72">
        <f>IF(RES_hh_fec!I22=0,0,1000*11630*RES_hh_fec!I22/RES_hh_num!I22)</f>
        <v>2154.5534126789416</v>
      </c>
      <c r="J22" s="72">
        <f>IF(RES_hh_fec!J22=0,0,1000*11630*RES_hh_fec!J22/RES_hh_num!J22)</f>
        <v>2138.0097255012911</v>
      </c>
      <c r="K22" s="72">
        <f>IF(RES_hh_fec!K22=0,0,1000*11630*RES_hh_fec!K22/RES_hh_num!K22)</f>
        <v>2123.0502486001187</v>
      </c>
      <c r="L22" s="72">
        <f>IF(RES_hh_fec!L22=0,0,1000*11630*RES_hh_fec!L22/RES_hh_num!L22)</f>
        <v>2119.3180284603536</v>
      </c>
      <c r="M22" s="72">
        <f>IF(RES_hh_fec!M22=0,0,1000*11630*RES_hh_fec!M22/RES_hh_num!M22)</f>
        <v>2077.6113686854387</v>
      </c>
      <c r="N22" s="72">
        <f>IF(RES_hh_fec!N22=0,0,1000*11630*RES_hh_fec!N22/RES_hh_num!N22)</f>
        <v>2038.588500257167</v>
      </c>
      <c r="O22" s="72">
        <f>IF(RES_hh_fec!O22=0,0,1000*11630*RES_hh_fec!O22/RES_hh_num!O22)</f>
        <v>2004.2911385685939</v>
      </c>
      <c r="P22" s="72">
        <f>IF(RES_hh_fec!P22=0,0,1000*11630*RES_hh_fec!P22/RES_hh_num!P22)</f>
        <v>1971.3390182862245</v>
      </c>
      <c r="Q22" s="72">
        <f>IF(RES_hh_fec!Q22=0,0,1000*11630*RES_hh_fec!Q22/RES_hh_num!Q22)</f>
        <v>1924.395305073594</v>
      </c>
      <c r="R22" s="72">
        <f>IF(RES_hh_fec!R22=0,0,1000*11630*RES_hh_fec!R22/RES_hh_num!R22)</f>
        <v>1882.9640117217082</v>
      </c>
      <c r="S22" s="72">
        <f>IF(RES_hh_fec!S22=0,0,1000*11630*RES_hh_fec!S22/RES_hh_num!S22)</f>
        <v>1785.8713102946867</v>
      </c>
      <c r="T22" s="72">
        <f>IF(RES_hh_fec!T22=0,0,1000*11630*RES_hh_fec!T22/RES_hh_num!T22)</f>
        <v>1739.4149422754617</v>
      </c>
      <c r="U22" s="72">
        <f>IF(RES_hh_fec!U22=0,0,1000*11630*RES_hh_fec!U22/RES_hh_num!U22)</f>
        <v>1665.9586342471116</v>
      </c>
      <c r="V22" s="72">
        <f>IF(RES_hh_fec!V22=0,0,1000*11630*RES_hh_fec!V22/RES_hh_num!V22)</f>
        <v>1623.228255563482</v>
      </c>
      <c r="W22" s="72">
        <f>IF(RES_hh_fec!W22=0,0,1000*11630*RES_hh_fec!W22/RES_hh_num!W22)</f>
        <v>1573.3515294858046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1705.5768992912274</v>
      </c>
      <c r="C24" s="72">
        <f>IF(RES_hh_fec!C24=0,0,1000*11630*RES_hh_fec!C24/RES_hh_num!C24)</f>
        <v>1709.3232947821352</v>
      </c>
      <c r="D24" s="72">
        <f>IF(RES_hh_fec!D24=0,0,1000*11630*RES_hh_fec!D24/RES_hh_num!D24)</f>
        <v>1708.3198519691605</v>
      </c>
      <c r="E24" s="72">
        <f>IF(RES_hh_fec!E24=0,0,1000*11630*RES_hh_fec!E24/RES_hh_num!E24)</f>
        <v>1714.4893899095839</v>
      </c>
      <c r="F24" s="72">
        <f>IF(RES_hh_fec!F24=0,0,1000*11630*RES_hh_fec!F24/RES_hh_num!F24)</f>
        <v>1712.5541842882558</v>
      </c>
      <c r="G24" s="72">
        <f>IF(RES_hh_fec!G24=0,0,1000*11630*RES_hh_fec!G24/RES_hh_num!G24)</f>
        <v>1704.3847619610633</v>
      </c>
      <c r="H24" s="72">
        <f>IF(RES_hh_fec!H24=0,0,1000*11630*RES_hh_fec!H24/RES_hh_num!H24)</f>
        <v>1712.276763170978</v>
      </c>
      <c r="I24" s="72">
        <f>IF(RES_hh_fec!I24=0,0,1000*11630*RES_hh_fec!I24/RES_hh_num!I24)</f>
        <v>1685.3339860485023</v>
      </c>
      <c r="J24" s="72">
        <f>IF(RES_hh_fec!J24=0,0,1000*11630*RES_hh_fec!J24/RES_hh_num!J24)</f>
        <v>1657.9742644219166</v>
      </c>
      <c r="K24" s="72">
        <f>IF(RES_hh_fec!K24=0,0,1000*11630*RES_hh_fec!K24/RES_hh_num!K24)</f>
        <v>1693.3345631026129</v>
      </c>
      <c r="L24" s="72">
        <f>IF(RES_hh_fec!L24=0,0,1000*11630*RES_hh_fec!L24/RES_hh_num!L24)</f>
        <v>1694.6421228921408</v>
      </c>
      <c r="M24" s="72">
        <f>IF(RES_hh_fec!M24=0,0,1000*11630*RES_hh_fec!M24/RES_hh_num!M24)</f>
        <v>1746.0830686457537</v>
      </c>
      <c r="N24" s="72">
        <f>IF(RES_hh_fec!N24=0,0,1000*11630*RES_hh_fec!N24/RES_hh_num!N24)</f>
        <v>1751.8555832218051</v>
      </c>
      <c r="O24" s="72">
        <f>IF(RES_hh_fec!O24=0,0,1000*11630*RES_hh_fec!O24/RES_hh_num!O24)</f>
        <v>1763.9375879445472</v>
      </c>
      <c r="P24" s="72">
        <f>IF(RES_hh_fec!P24=0,0,1000*11630*RES_hh_fec!P24/RES_hh_num!P24)</f>
        <v>1697.0294022297087</v>
      </c>
      <c r="Q24" s="72">
        <f>IF(RES_hh_fec!Q24=0,0,1000*11630*RES_hh_fec!Q24/RES_hh_num!Q24)</f>
        <v>1704.2672773167383</v>
      </c>
      <c r="R24" s="72">
        <f>IF(RES_hh_fec!R24=0,0,1000*11630*RES_hh_fec!R24/RES_hh_num!R24)</f>
        <v>1664.0073385924188</v>
      </c>
      <c r="S24" s="72">
        <f>IF(RES_hh_fec!S24=0,0,1000*11630*RES_hh_fec!S24/RES_hh_num!S24)</f>
        <v>1607.3507901410139</v>
      </c>
      <c r="T24" s="72">
        <f>IF(RES_hh_fec!T24=0,0,1000*11630*RES_hh_fec!T24/RES_hh_num!T24)</f>
        <v>1536.028581812724</v>
      </c>
      <c r="U24" s="72">
        <f>IF(RES_hh_fec!U24=0,0,1000*11630*RES_hh_fec!U24/RES_hh_num!U24)</f>
        <v>1505.364117112983</v>
      </c>
      <c r="V24" s="72">
        <f>IF(RES_hh_fec!V24=0,0,1000*11630*RES_hh_fec!V24/RES_hh_num!V24)</f>
        <v>1477.408346444141</v>
      </c>
      <c r="W24" s="72">
        <f>IF(RES_hh_fec!W24=0,0,1000*11630*RES_hh_fec!W24/RES_hh_num!W24)</f>
        <v>1451.8012211397831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2064.4207080591364</v>
      </c>
      <c r="C25" s="74">
        <f>IF(RES_hh_fec!C25=0,0,1000*11630*RES_hh_fec!C25/RES_hh_num!C25)</f>
        <v>2024.8027953110366</v>
      </c>
      <c r="D25" s="74">
        <f>IF(RES_hh_fec!D25=0,0,1000*11630*RES_hh_fec!D25/RES_hh_num!D25)</f>
        <v>2023.3973233452373</v>
      </c>
      <c r="E25" s="74">
        <f>IF(RES_hh_fec!E25=0,0,1000*11630*RES_hh_fec!E25/RES_hh_num!E25)</f>
        <v>1978.6478077150423</v>
      </c>
      <c r="F25" s="74">
        <f>IF(RES_hh_fec!F25=0,0,1000*11630*RES_hh_fec!F25/RES_hh_num!F25)</f>
        <v>1964.7121954902705</v>
      </c>
      <c r="G25" s="74">
        <f>IF(RES_hh_fec!G25=0,0,1000*11630*RES_hh_fec!G25/RES_hh_num!G25)</f>
        <v>2025.8478262780357</v>
      </c>
      <c r="H25" s="74">
        <f>IF(RES_hh_fec!H25=0,0,1000*11630*RES_hh_fec!H25/RES_hh_num!H25)</f>
        <v>2013.3237312019414</v>
      </c>
      <c r="I25" s="74">
        <f>IF(RES_hh_fec!I25=0,0,1000*11630*RES_hh_fec!I25/RES_hh_num!I25)</f>
        <v>1957.332285437029</v>
      </c>
      <c r="J25" s="74">
        <f>IF(RES_hh_fec!J25=0,0,1000*11630*RES_hh_fec!J25/RES_hh_num!J25)</f>
        <v>1928.4654111983491</v>
      </c>
      <c r="K25" s="74">
        <f>IF(RES_hh_fec!K25=0,0,1000*11630*RES_hh_fec!K25/RES_hh_num!K25)</f>
        <v>1979.3783592202619</v>
      </c>
      <c r="L25" s="74">
        <f>IF(RES_hh_fec!L25=0,0,1000*11630*RES_hh_fec!L25/RES_hh_num!L25)</f>
        <v>1978.7236920349683</v>
      </c>
      <c r="M25" s="74">
        <f>IF(RES_hh_fec!M25=0,0,1000*11630*RES_hh_fec!M25/RES_hh_num!M25)</f>
        <v>2073.2888503324129</v>
      </c>
      <c r="N25" s="74">
        <f>IF(RES_hh_fec!N25=0,0,1000*11630*RES_hh_fec!N25/RES_hh_num!N25)</f>
        <v>2065.0249894166463</v>
      </c>
      <c r="O25" s="74">
        <f>IF(RES_hh_fec!O25=0,0,1000*11630*RES_hh_fec!O25/RES_hh_num!O25)</f>
        <v>2046.136332554996</v>
      </c>
      <c r="P25" s="74">
        <f>IF(RES_hh_fec!P25=0,0,1000*11630*RES_hh_fec!P25/RES_hh_num!P25)</f>
        <v>1993.6235726796783</v>
      </c>
      <c r="Q25" s="74">
        <f>IF(RES_hh_fec!Q25=0,0,1000*11630*RES_hh_fec!Q25/RES_hh_num!Q25)</f>
        <v>1951.3370753583133</v>
      </c>
      <c r="R25" s="74">
        <f>IF(RES_hh_fec!R25=0,0,1000*11630*RES_hh_fec!R25/RES_hh_num!R25)</f>
        <v>1924.8645950383975</v>
      </c>
      <c r="S25" s="74">
        <f>IF(RES_hh_fec!S25=0,0,1000*11630*RES_hh_fec!S25/RES_hh_num!S25)</f>
        <v>1842.2992756003378</v>
      </c>
      <c r="T25" s="74">
        <f>IF(RES_hh_fec!T25=0,0,1000*11630*RES_hh_fec!T25/RES_hh_num!T25)</f>
        <v>1768.6365369583057</v>
      </c>
      <c r="U25" s="74">
        <f>IF(RES_hh_fec!U25=0,0,1000*11630*RES_hh_fec!U25/RES_hh_num!U25)</f>
        <v>1695.2393578449162</v>
      </c>
      <c r="V25" s="74">
        <f>IF(RES_hh_fec!V25=0,0,1000*11630*RES_hh_fec!V25/RES_hh_num!V25)</f>
        <v>1670.0453842299858</v>
      </c>
      <c r="W25" s="74">
        <f>IF(RES_hh_fec!W25=0,0,1000*11630*RES_hh_fec!W25/RES_hh_num!W25)</f>
        <v>1606.0522298959927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287.39571881264953</v>
      </c>
      <c r="C26" s="77">
        <f>IF(RES_hh_fec!C26=0,0,1000*11630*RES_hh_fec!C26/RES_hh_num!C26)</f>
        <v>292.69199776854896</v>
      </c>
      <c r="D26" s="77">
        <f>IF(RES_hh_fec!D26=0,0,1000*11630*RES_hh_fec!D26/RES_hh_num!D26)</f>
        <v>290.96062603980528</v>
      </c>
      <c r="E26" s="77">
        <f>IF(RES_hh_fec!E26=0,0,1000*11630*RES_hh_fec!E26/RES_hh_num!E26)</f>
        <v>291.48148148148147</v>
      </c>
      <c r="F26" s="77">
        <f>IF(RES_hh_fec!F26=0,0,1000*11630*RES_hh_fec!F26/RES_hh_num!F26)</f>
        <v>289.56969942665199</v>
      </c>
      <c r="G26" s="77">
        <f>IF(RES_hh_fec!G26=0,0,1000*11630*RES_hh_fec!G26/RES_hh_num!G26)</f>
        <v>295.01407104550526</v>
      </c>
      <c r="H26" s="77">
        <f>IF(RES_hh_fec!H26=0,0,1000*11630*RES_hh_fec!H26/RES_hh_num!H26)</f>
        <v>295.99573753022668</v>
      </c>
      <c r="I26" s="77">
        <f>IF(RES_hh_fec!I26=0,0,1000*11630*RES_hh_fec!I26/RES_hh_num!I26)</f>
        <v>272.2098677019336</v>
      </c>
      <c r="J26" s="77">
        <f>IF(RES_hh_fec!J26=0,0,1000*11630*RES_hh_fec!J26/RES_hh_num!J26)</f>
        <v>279.74822974036186</v>
      </c>
      <c r="K26" s="77">
        <f>IF(RES_hh_fec!K26=0,0,1000*11630*RES_hh_fec!K26/RES_hh_num!K26)</f>
        <v>287.3016342090487</v>
      </c>
      <c r="L26" s="77">
        <f>IF(RES_hh_fec!L26=0,0,1000*11630*RES_hh_fec!L26/RES_hh_num!L26)</f>
        <v>291.76654367206226</v>
      </c>
      <c r="M26" s="77">
        <f>IF(RES_hh_fec!M26=0,0,1000*11630*RES_hh_fec!M26/RES_hh_num!M26)</f>
        <v>302.1579093829846</v>
      </c>
      <c r="N26" s="77">
        <f>IF(RES_hh_fec!N26=0,0,1000*11630*RES_hh_fec!N26/RES_hh_num!N26)</f>
        <v>303.59966514742803</v>
      </c>
      <c r="O26" s="77">
        <f>IF(RES_hh_fec!O26=0,0,1000*11630*RES_hh_fec!O26/RES_hh_num!O26)</f>
        <v>304.37256348119257</v>
      </c>
      <c r="P26" s="77">
        <f>IF(RES_hh_fec!P26=0,0,1000*11630*RES_hh_fec!P26/RES_hh_num!P26)</f>
        <v>297.5848134573817</v>
      </c>
      <c r="Q26" s="77">
        <f>IF(RES_hh_fec!Q26=0,0,1000*11630*RES_hh_fec!Q26/RES_hh_num!Q26)</f>
        <v>296.022551479941</v>
      </c>
      <c r="R26" s="77">
        <f>IF(RES_hh_fec!R26=0,0,1000*11630*RES_hh_fec!R26/RES_hh_num!R26)</f>
        <v>292.12644028531361</v>
      </c>
      <c r="S26" s="77">
        <f>IF(RES_hh_fec!S26=0,0,1000*11630*RES_hh_fec!S26/RES_hh_num!S26)</f>
        <v>283.24178812268866</v>
      </c>
      <c r="T26" s="77">
        <f>IF(RES_hh_fec!T26=0,0,1000*11630*RES_hh_fec!T26/RES_hh_num!T26)</f>
        <v>274.46312080377129</v>
      </c>
      <c r="U26" s="77">
        <f>IF(RES_hh_fec!U26=0,0,1000*11630*RES_hh_fec!U26/RES_hh_num!U26)</f>
        <v>267.89461412916762</v>
      </c>
      <c r="V26" s="77">
        <f>IF(RES_hh_fec!V26=0,0,1000*11630*RES_hh_fec!V26/RES_hh_num!V26)</f>
        <v>268.03427380446942</v>
      </c>
      <c r="W26" s="77">
        <f>IF(RES_hh_fec!W26=0,0,1000*11630*RES_hh_fec!W26/RES_hh_num!W26)</f>
        <v>285.95492999925136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191.18945246096104</v>
      </c>
      <c r="C27" s="69">
        <f>IF(RES_hh_fec!C27=0,0,1000*11630*RES_hh_fec!C27/RES_hh_num!C27)</f>
        <v>198.5501339452031</v>
      </c>
      <c r="D27" s="69">
        <f>IF(RES_hh_fec!D27=0,0,1000*11630*RES_hh_fec!D27/RES_hh_num!D27)</f>
        <v>198.45122164296012</v>
      </c>
      <c r="E27" s="69">
        <f>IF(RES_hh_fec!E27=0,0,1000*11630*RES_hh_fec!E27/RES_hh_num!E27)</f>
        <v>201.68564666616052</v>
      </c>
      <c r="F27" s="69">
        <f>IF(RES_hh_fec!F27=0,0,1000*11630*RES_hh_fec!F27/RES_hh_num!F27)</f>
        <v>198.15393772021366</v>
      </c>
      <c r="G27" s="69">
        <f>IF(RES_hh_fec!G27=0,0,1000*11630*RES_hh_fec!G27/RES_hh_num!G27)</f>
        <v>206.14708814913283</v>
      </c>
      <c r="H27" s="69">
        <f>IF(RES_hh_fec!H27=0,0,1000*11630*RES_hh_fec!H27/RES_hh_num!H27)</f>
        <v>196.52547492351857</v>
      </c>
      <c r="I27" s="69">
        <f>IF(RES_hh_fec!I27=0,0,1000*11630*RES_hh_fec!I27/RES_hh_num!I27)</f>
        <v>200.61650815469451</v>
      </c>
      <c r="J27" s="69">
        <f>IF(RES_hh_fec!J27=0,0,1000*11630*RES_hh_fec!J27/RES_hh_num!J27)</f>
        <v>212.53615213639631</v>
      </c>
      <c r="K27" s="69">
        <f>IF(RES_hh_fec!K27=0,0,1000*11630*RES_hh_fec!K27/RES_hh_num!K27)</f>
        <v>229.39066364488178</v>
      </c>
      <c r="L27" s="69">
        <f>IF(RES_hh_fec!L27=0,0,1000*11630*RES_hh_fec!L27/RES_hh_num!L27)</f>
        <v>229.87898104655079</v>
      </c>
      <c r="M27" s="69">
        <f>IF(RES_hh_fec!M27=0,0,1000*11630*RES_hh_fec!M27/RES_hh_num!M27)</f>
        <v>229.75679563196746</v>
      </c>
      <c r="N27" s="69">
        <f>IF(RES_hh_fec!N27=0,0,1000*11630*RES_hh_fec!N27/RES_hh_num!N27)</f>
        <v>236.35861051381883</v>
      </c>
      <c r="O27" s="69">
        <f>IF(RES_hh_fec!O27=0,0,1000*11630*RES_hh_fec!O27/RES_hh_num!O27)</f>
        <v>239.37388767305194</v>
      </c>
      <c r="P27" s="69">
        <f>IF(RES_hh_fec!P27=0,0,1000*11630*RES_hh_fec!P27/RES_hh_num!P27)</f>
        <v>237.6411069446718</v>
      </c>
      <c r="Q27" s="69">
        <f>IF(RES_hh_fec!Q27=0,0,1000*11630*RES_hh_fec!Q27/RES_hh_num!Q27)</f>
        <v>239.17910925294279</v>
      </c>
      <c r="R27" s="69">
        <f>IF(RES_hh_fec!R27=0,0,1000*11630*RES_hh_fec!R27/RES_hh_num!R27)</f>
        <v>236.04910509798995</v>
      </c>
      <c r="S27" s="69">
        <f>IF(RES_hh_fec!S27=0,0,1000*11630*RES_hh_fec!S27/RES_hh_num!S27)</f>
        <v>233.48392409519803</v>
      </c>
      <c r="T27" s="69">
        <f>IF(RES_hh_fec!T27=0,0,1000*11630*RES_hh_fec!T27/RES_hh_num!T27)</f>
        <v>235.84304848700452</v>
      </c>
      <c r="U27" s="69">
        <f>IF(RES_hh_fec!U27=0,0,1000*11630*RES_hh_fec!U27/RES_hh_num!U27)</f>
        <v>233.60425038823527</v>
      </c>
      <c r="V27" s="69">
        <f>IF(RES_hh_fec!V27=0,0,1000*11630*RES_hh_fec!V27/RES_hh_num!V27)</f>
        <v>306.56624056057416</v>
      </c>
      <c r="W27" s="69">
        <f>IF(RES_hh_fec!W27=0,0,1000*11630*RES_hh_fec!W27/RES_hh_num!W27)</f>
        <v>298.85413859841145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170.89616171659642</v>
      </c>
      <c r="C29" s="72">
        <f>IF(RES_hh_fec!C29=0,0,1000*11630*RES_hh_fec!C29/RES_hh_num!C29)</f>
        <v>263.98785525038261</v>
      </c>
      <c r="D29" s="72">
        <f>IF(RES_hh_fec!D29=0,0,1000*11630*RES_hh_fec!D29/RES_hh_num!D29)</f>
        <v>248.57634288636311</v>
      </c>
      <c r="E29" s="72">
        <f>IF(RES_hh_fec!E29=0,0,1000*11630*RES_hh_fec!E29/RES_hh_num!E29)</f>
        <v>282.87607823544107</v>
      </c>
      <c r="F29" s="72">
        <f>IF(RES_hh_fec!F29=0,0,1000*11630*RES_hh_fec!F29/RES_hh_num!F29)</f>
        <v>241.90137261037242</v>
      </c>
      <c r="G29" s="72">
        <f>IF(RES_hh_fec!G29=0,0,1000*11630*RES_hh_fec!G29/RES_hh_num!G29)</f>
        <v>299.89211673203278</v>
      </c>
      <c r="H29" s="72">
        <f>IF(RES_hh_fec!H29=0,0,1000*11630*RES_hh_fec!H29/RES_hh_num!H29)</f>
        <v>157.83410610551513</v>
      </c>
      <c r="I29" s="72">
        <f>IF(RES_hh_fec!I29=0,0,1000*11630*RES_hh_fec!I29/RES_hh_num!I29)</f>
        <v>211.09923099066498</v>
      </c>
      <c r="J29" s="72">
        <f>IF(RES_hh_fec!J29=0,0,1000*11630*RES_hh_fec!J29/RES_hh_num!J29)</f>
        <v>297.21926289622803</v>
      </c>
      <c r="K29" s="72">
        <f>IF(RES_hh_fec!K29=0,0,1000*11630*RES_hh_fec!K29/RES_hh_num!K29)</f>
        <v>348.37761429607417</v>
      </c>
      <c r="L29" s="72">
        <f>IF(RES_hh_fec!L29=0,0,1000*11630*RES_hh_fec!L29/RES_hh_num!L29)</f>
        <v>273.94634379589468</v>
      </c>
      <c r="M29" s="72">
        <f>IF(RES_hh_fec!M29=0,0,1000*11630*RES_hh_fec!M29/RES_hh_num!M29)</f>
        <v>265.76478628230615</v>
      </c>
      <c r="N29" s="72">
        <f>IF(RES_hh_fec!N29=0,0,1000*11630*RES_hh_fec!N29/RES_hh_num!N29)</f>
        <v>222.83574401092758</v>
      </c>
      <c r="O29" s="72">
        <f>IF(RES_hh_fec!O29=0,0,1000*11630*RES_hh_fec!O29/RES_hh_num!O29)</f>
        <v>304.06411802255474</v>
      </c>
      <c r="P29" s="72">
        <f>IF(RES_hh_fec!P29=0,0,1000*11630*RES_hh_fec!P29/RES_hh_num!P29)</f>
        <v>290.68841009645536</v>
      </c>
      <c r="Q29" s="72">
        <f>IF(RES_hh_fec!Q29=0,0,1000*11630*RES_hh_fec!Q29/RES_hh_num!Q29)</f>
        <v>358.13497588522927</v>
      </c>
      <c r="R29" s="72">
        <f>IF(RES_hh_fec!R29=0,0,1000*11630*RES_hh_fec!R29/RES_hh_num!R29)</f>
        <v>284.70073881402357</v>
      </c>
      <c r="S29" s="72">
        <f>IF(RES_hh_fec!S29=0,0,1000*11630*RES_hh_fec!S29/RES_hh_num!S29)</f>
        <v>292.83453630547137</v>
      </c>
      <c r="T29" s="72">
        <f>IF(RES_hh_fec!T29=0,0,1000*11630*RES_hh_fec!T29/RES_hh_num!T29)</f>
        <v>304.63850677152107</v>
      </c>
      <c r="U29" s="72">
        <f>IF(RES_hh_fec!U29=0,0,1000*11630*RES_hh_fec!U29/RES_hh_num!U29)</f>
        <v>309.68161378289051</v>
      </c>
      <c r="V29" s="72">
        <f>IF(RES_hh_fec!V29=0,0,1000*11630*RES_hh_fec!V29/RES_hh_num!V29)</f>
        <v>398.53985646466771</v>
      </c>
      <c r="W29" s="72">
        <f>IF(RES_hh_fec!W29=0,0,1000*11630*RES_hh_fec!W29/RES_hh_num!W29)</f>
        <v>402.42307427548695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226.30870826031602</v>
      </c>
      <c r="C30" s="72">
        <f>IF(RES_hh_fec!C30=0,0,1000*11630*RES_hh_fec!C30/RES_hh_num!C30)</f>
        <v>235.15973714750743</v>
      </c>
      <c r="D30" s="72">
        <f>IF(RES_hh_fec!D30=0,0,1000*11630*RES_hh_fec!D30/RES_hh_num!D30)</f>
        <v>248.34675491197069</v>
      </c>
      <c r="E30" s="72">
        <f>IF(RES_hh_fec!E30=0,0,1000*11630*RES_hh_fec!E30/RES_hh_num!E30)</f>
        <v>233.67348629875849</v>
      </c>
      <c r="F30" s="72">
        <f>IF(RES_hh_fec!F30=0,0,1000*11630*RES_hh_fec!F30/RES_hh_num!F30)</f>
        <v>237.71890209201135</v>
      </c>
      <c r="G30" s="72">
        <f>IF(RES_hh_fec!G30=0,0,1000*11630*RES_hh_fec!G30/RES_hh_num!G30)</f>
        <v>237.99979340161832</v>
      </c>
      <c r="H30" s="72">
        <f>IF(RES_hh_fec!H30=0,0,1000*11630*RES_hh_fec!H30/RES_hh_num!H30)</f>
        <v>246.1770518724411</v>
      </c>
      <c r="I30" s="72">
        <f>IF(RES_hh_fec!I30=0,0,1000*11630*RES_hh_fec!I30/RES_hh_num!I30)</f>
        <v>252.72338179539946</v>
      </c>
      <c r="J30" s="72">
        <f>IF(RES_hh_fec!J30=0,0,1000*11630*RES_hh_fec!J30/RES_hh_num!J30)</f>
        <v>260.11959948272028</v>
      </c>
      <c r="K30" s="72">
        <f>IF(RES_hh_fec!K30=0,0,1000*11630*RES_hh_fec!K30/RES_hh_num!K30)</f>
        <v>286.31121985814059</v>
      </c>
      <c r="L30" s="72">
        <f>IF(RES_hh_fec!L30=0,0,1000*11630*RES_hh_fec!L30/RES_hh_num!L30)</f>
        <v>307.3457768549444</v>
      </c>
      <c r="M30" s="72">
        <f>IF(RES_hh_fec!M30=0,0,1000*11630*RES_hh_fec!M30/RES_hh_num!M30)</f>
        <v>261.15319907246942</v>
      </c>
      <c r="N30" s="72">
        <f>IF(RES_hh_fec!N30=0,0,1000*11630*RES_hh_fec!N30/RES_hh_num!N30)</f>
        <v>290.77687415518193</v>
      </c>
      <c r="O30" s="72">
        <f>IF(RES_hh_fec!O30=0,0,1000*11630*RES_hh_fec!O30/RES_hh_num!O30)</f>
        <v>294.69252953088414</v>
      </c>
      <c r="P30" s="72">
        <f>IF(RES_hh_fec!P30=0,0,1000*11630*RES_hh_fec!P30/RES_hh_num!P30)</f>
        <v>301.39133794092072</v>
      </c>
      <c r="Q30" s="72">
        <f>IF(RES_hh_fec!Q30=0,0,1000*11630*RES_hh_fec!Q30/RES_hh_num!Q30)</f>
        <v>292.76162574552086</v>
      </c>
      <c r="R30" s="72">
        <f>IF(RES_hh_fec!R30=0,0,1000*11630*RES_hh_fec!R30/RES_hh_num!R30)</f>
        <v>289.83354199707264</v>
      </c>
      <c r="S30" s="72">
        <f>IF(RES_hh_fec!S30=0,0,1000*11630*RES_hh_fec!S30/RES_hh_num!S30)</f>
        <v>294.65538359348756</v>
      </c>
      <c r="T30" s="72">
        <f>IF(RES_hh_fec!T30=0,0,1000*11630*RES_hh_fec!T30/RES_hh_num!T30)</f>
        <v>288.54249827886571</v>
      </c>
      <c r="U30" s="72">
        <f>IF(RES_hh_fec!U30=0,0,1000*11630*RES_hh_fec!U30/RES_hh_num!U30)</f>
        <v>316.55578129008092</v>
      </c>
      <c r="V30" s="72">
        <f>IF(RES_hh_fec!V30=0,0,1000*11630*RES_hh_fec!V30/RES_hh_num!V30)</f>
        <v>394.43095108693717</v>
      </c>
      <c r="W30" s="72">
        <f>IF(RES_hh_fec!W30=0,0,1000*11630*RES_hh_fec!W30/RES_hh_num!W30)</f>
        <v>406.59181025627009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193.26635998995906</v>
      </c>
      <c r="C32" s="77">
        <f>IF(RES_hh_fec!C32=0,0,1000*11630*RES_hh_fec!C32/RES_hh_num!C32)</f>
        <v>190.66238720079119</v>
      </c>
      <c r="D32" s="77">
        <f>IF(RES_hh_fec!D32=0,0,1000*11630*RES_hh_fec!D32/RES_hh_num!D32)</f>
        <v>192.00827459641343</v>
      </c>
      <c r="E32" s="77">
        <f>IF(RES_hh_fec!E32=0,0,1000*11630*RES_hh_fec!E32/RES_hh_num!E32)</f>
        <v>191.09875444613456</v>
      </c>
      <c r="F32" s="77">
        <f>IF(RES_hh_fec!F32=0,0,1000*11630*RES_hh_fec!F32/RES_hh_num!F32)</f>
        <v>192.59667222931876</v>
      </c>
      <c r="G32" s="77">
        <f>IF(RES_hh_fec!G32=0,0,1000*11630*RES_hh_fec!G32/RES_hh_num!G32)</f>
        <v>194.99334192586917</v>
      </c>
      <c r="H32" s="77">
        <f>IF(RES_hh_fec!H32=0,0,1000*11630*RES_hh_fec!H32/RES_hh_num!H32)</f>
        <v>200.43809802046343</v>
      </c>
      <c r="I32" s="77">
        <f>IF(RES_hh_fec!I32=0,0,1000*11630*RES_hh_fec!I32/RES_hh_num!I32)</f>
        <v>199.11496214140874</v>
      </c>
      <c r="J32" s="77">
        <f>IF(RES_hh_fec!J32=0,0,1000*11630*RES_hh_fec!J32/RES_hh_num!J32)</f>
        <v>202.47985820981489</v>
      </c>
      <c r="K32" s="77">
        <f>IF(RES_hh_fec!K32=0,0,1000*11630*RES_hh_fec!K32/RES_hh_num!K32)</f>
        <v>215.54054003822108</v>
      </c>
      <c r="L32" s="77">
        <f>IF(RES_hh_fec!L32=0,0,1000*11630*RES_hh_fec!L32/RES_hh_num!L32)</f>
        <v>224.92138901836373</v>
      </c>
      <c r="M32" s="77">
        <f>IF(RES_hh_fec!M32=0,0,1000*11630*RES_hh_fec!M32/RES_hh_num!M32)</f>
        <v>226.66479536516366</v>
      </c>
      <c r="N32" s="77">
        <f>IF(RES_hh_fec!N32=0,0,1000*11630*RES_hh_fec!N32/RES_hh_num!N32)</f>
        <v>237.02188765631229</v>
      </c>
      <c r="O32" s="77">
        <f>IF(RES_hh_fec!O32=0,0,1000*11630*RES_hh_fec!O32/RES_hh_num!O32)</f>
        <v>234.66356479244621</v>
      </c>
      <c r="P32" s="77">
        <f>IF(RES_hh_fec!P32=0,0,1000*11630*RES_hh_fec!P32/RES_hh_num!P32)</f>
        <v>233.55256158722466</v>
      </c>
      <c r="Q32" s="77">
        <f>IF(RES_hh_fec!Q32=0,0,1000*11630*RES_hh_fec!Q32/RES_hh_num!Q32)</f>
        <v>230.42922452502205</v>
      </c>
      <c r="R32" s="77">
        <f>IF(RES_hh_fec!R32=0,0,1000*11630*RES_hh_fec!R32/RES_hh_num!R32)</f>
        <v>232.32696345728255</v>
      </c>
      <c r="S32" s="77">
        <f>IF(RES_hh_fec!S32=0,0,1000*11630*RES_hh_fec!S32/RES_hh_num!S32)</f>
        <v>229.14253697954481</v>
      </c>
      <c r="T32" s="77">
        <f>IF(RES_hh_fec!T32=0,0,1000*11630*RES_hh_fec!T32/RES_hh_num!T32)</f>
        <v>231.12834402000908</v>
      </c>
      <c r="U32" s="77">
        <f>IF(RES_hh_fec!U32=0,0,1000*11630*RES_hh_fec!U32/RES_hh_num!U32)</f>
        <v>228.45730978199623</v>
      </c>
      <c r="V32" s="77">
        <f>IF(RES_hh_fec!V32=0,0,1000*11630*RES_hh_fec!V32/RES_hh_num!V32)</f>
        <v>300.60589688827548</v>
      </c>
      <c r="W32" s="77">
        <f>IF(RES_hh_fec!W32=0,0,1000*11630*RES_hh_fec!W32/RES_hh_num!W32)</f>
        <v>292.2798459640947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14841.455806005868</v>
      </c>
      <c r="C3" s="65">
        <f>IF(RES_hh_tes!C3=0,0,1000*11630*RES_hh_tes!C3/RES_hh_num!C3)</f>
        <v>16405.588789646477</v>
      </c>
      <c r="D3" s="65">
        <f>IF(RES_hh_tes!D3=0,0,1000*11630*RES_hh_tes!D3/RES_hh_num!D3)</f>
        <v>16406.522962896805</v>
      </c>
      <c r="E3" s="65">
        <f>IF(RES_hh_tes!E3=0,0,1000*11630*RES_hh_tes!E3/RES_hh_num!E3)</f>
        <v>17166.147862406862</v>
      </c>
      <c r="F3" s="65">
        <f>IF(RES_hh_tes!F3=0,0,1000*11630*RES_hh_tes!F3/RES_hh_num!F3)</f>
        <v>16296.565642205998</v>
      </c>
      <c r="G3" s="65">
        <f>IF(RES_hh_tes!G3=0,0,1000*11630*RES_hh_tes!G3/RES_hh_num!G3)</f>
        <v>16281.727317362349</v>
      </c>
      <c r="H3" s="65">
        <f>IF(RES_hh_tes!H3=0,0,1000*11630*RES_hh_tes!H3/RES_hh_num!H3)</f>
        <v>16590.952318178919</v>
      </c>
      <c r="I3" s="65">
        <f>IF(RES_hh_tes!I3=0,0,1000*11630*RES_hh_tes!I3/RES_hh_num!I3)</f>
        <v>16759.269799689042</v>
      </c>
      <c r="J3" s="65">
        <f>IF(RES_hh_tes!J3=0,0,1000*11630*RES_hh_tes!J3/RES_hh_num!J3)</f>
        <v>16384.909242451165</v>
      </c>
      <c r="K3" s="65">
        <f>IF(RES_hh_tes!K3=0,0,1000*11630*RES_hh_tes!K3/RES_hh_num!K3)</f>
        <v>17363.227215516468</v>
      </c>
      <c r="L3" s="65">
        <f>IF(RES_hh_tes!L3=0,0,1000*11630*RES_hh_tes!L3/RES_hh_num!L3)</f>
        <v>19519.397318827312</v>
      </c>
      <c r="M3" s="65">
        <f>IF(RES_hh_tes!M3=0,0,1000*11630*RES_hh_tes!M3/RES_hh_num!M3)</f>
        <v>17073.616503092217</v>
      </c>
      <c r="N3" s="65">
        <f>IF(RES_hh_tes!N3=0,0,1000*11630*RES_hh_tes!N3/RES_hh_num!N3)</f>
        <v>18743.798706705129</v>
      </c>
      <c r="O3" s="65">
        <f>IF(RES_hh_tes!O3=0,0,1000*11630*RES_hh_tes!O3/RES_hh_num!O3)</f>
        <v>17912.135137266472</v>
      </c>
      <c r="P3" s="65">
        <f>IF(RES_hh_tes!P3=0,0,1000*11630*RES_hh_tes!P3/RES_hh_num!P3)</f>
        <v>17829.003406502867</v>
      </c>
      <c r="Q3" s="65">
        <f>IF(RES_hh_tes!Q3=0,0,1000*11630*RES_hh_tes!Q3/RES_hh_num!Q3)</f>
        <v>17273.243513948622</v>
      </c>
      <c r="R3" s="65">
        <f>IF(RES_hh_tes!R3=0,0,1000*11630*RES_hh_tes!R3/RES_hh_num!R3)</f>
        <v>19038.452077861162</v>
      </c>
      <c r="S3" s="65">
        <f>IF(RES_hh_tes!S3=0,0,1000*11630*RES_hh_tes!S3/RES_hh_num!S3)</f>
        <v>18865.486902059598</v>
      </c>
      <c r="T3" s="65">
        <f>IF(RES_hh_tes!T3=0,0,1000*11630*RES_hh_tes!T3/RES_hh_num!T3)</f>
        <v>18657.215865047874</v>
      </c>
      <c r="U3" s="65">
        <f>IF(RES_hh_tes!U3=0,0,1000*11630*RES_hh_tes!U3/RES_hh_num!U3)</f>
        <v>18336.798891685547</v>
      </c>
      <c r="V3" s="65">
        <f>IF(RES_hh_tes!V3=0,0,1000*11630*RES_hh_tes!V3/RES_hh_num!V3)</f>
        <v>17258.783886609108</v>
      </c>
      <c r="W3" s="65">
        <f>IF(RES_hh_tes!W3=0,0,1000*11630*RES_hh_tes!W3/RES_hh_num!W3)</f>
        <v>19432.898992476275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13214.453337507513</v>
      </c>
      <c r="C4" s="69">
        <f>IF(RES_hh_tes!C4=0,0,1000*11630*RES_hh_tes!C4/RES_hh_num!C4)</f>
        <v>14743.846300524716</v>
      </c>
      <c r="D4" s="69">
        <f>IF(RES_hh_tes!D4=0,0,1000*11630*RES_hh_tes!D4/RES_hh_num!D4)</f>
        <v>14748.338630711867</v>
      </c>
      <c r="E4" s="69">
        <f>IF(RES_hh_tes!E4=0,0,1000*11630*RES_hh_tes!E4/RES_hh_num!E4)</f>
        <v>15487.163364807462</v>
      </c>
      <c r="F4" s="69">
        <f>IF(RES_hh_tes!F4=0,0,1000*11630*RES_hh_tes!F4/RES_hh_num!F4)</f>
        <v>14636.787842226595</v>
      </c>
      <c r="G4" s="69">
        <f>IF(RES_hh_tes!G4=0,0,1000*11630*RES_hh_tes!G4/RES_hh_num!G4)</f>
        <v>14582.692670674101</v>
      </c>
      <c r="H4" s="69">
        <f>IF(RES_hh_tes!H4=0,0,1000*11630*RES_hh_tes!H4/RES_hh_num!H4)</f>
        <v>14885.795275576967</v>
      </c>
      <c r="I4" s="69">
        <f>IF(RES_hh_tes!I4=0,0,1000*11630*RES_hh_tes!I4/RES_hh_num!I4)</f>
        <v>15065.027092803946</v>
      </c>
      <c r="J4" s="69">
        <f>IF(RES_hh_tes!J4=0,0,1000*11630*RES_hh_tes!J4/RES_hh_num!J4)</f>
        <v>14705.979913513331</v>
      </c>
      <c r="K4" s="69">
        <f>IF(RES_hh_tes!K4=0,0,1000*11630*RES_hh_tes!K4/RES_hh_num!K4)</f>
        <v>15629.630994899571</v>
      </c>
      <c r="L4" s="69">
        <f>IF(RES_hh_tes!L4=0,0,1000*11630*RES_hh_tes!L4/RES_hh_num!L4)</f>
        <v>17726.86215263644</v>
      </c>
      <c r="M4" s="69">
        <f>IF(RES_hh_tes!M4=0,0,1000*11630*RES_hh_tes!M4/RES_hh_num!M4)</f>
        <v>15249.617228486917</v>
      </c>
      <c r="N4" s="69">
        <f>IF(RES_hh_tes!N4=0,0,1000*11630*RES_hh_tes!N4/RES_hh_num!N4)</f>
        <v>16905.831280681687</v>
      </c>
      <c r="O4" s="69">
        <f>IF(RES_hh_tes!O4=0,0,1000*11630*RES_hh_tes!O4/RES_hh_num!O4)</f>
        <v>16063.494909273937</v>
      </c>
      <c r="P4" s="69">
        <f>IF(RES_hh_tes!P4=0,0,1000*11630*RES_hh_tes!P4/RES_hh_num!P4)</f>
        <v>16005.628030344034</v>
      </c>
      <c r="Q4" s="69">
        <f>IF(RES_hh_tes!Q4=0,0,1000*11630*RES_hh_tes!Q4/RES_hh_num!Q4)</f>
        <v>15455.670927552754</v>
      </c>
      <c r="R4" s="69">
        <f>IF(RES_hh_tes!R4=0,0,1000*11630*RES_hh_tes!R4/RES_hh_num!R4)</f>
        <v>17233.172615938576</v>
      </c>
      <c r="S4" s="69">
        <f>IF(RES_hh_tes!S4=0,0,1000*11630*RES_hh_tes!S4/RES_hh_num!S4)</f>
        <v>17106.06155636477</v>
      </c>
      <c r="T4" s="69">
        <f>IF(RES_hh_tes!T4=0,0,1000*11630*RES_hh_tes!T4/RES_hh_num!T4)</f>
        <v>16929.645393169561</v>
      </c>
      <c r="U4" s="69">
        <f>IF(RES_hh_tes!U4=0,0,1000*11630*RES_hh_tes!U4/RES_hh_num!U4)</f>
        <v>16622.62775853281</v>
      </c>
      <c r="V4" s="69">
        <f>IF(RES_hh_tes!V4=0,0,1000*11630*RES_hh_tes!V4/RES_hh_num!V4)</f>
        <v>15457.77902871733</v>
      </c>
      <c r="W4" s="69">
        <f>IF(RES_hh_tes!W4=0,0,1000*11630*RES_hh_tes!W4/RES_hh_num!W4)</f>
        <v>17639.898371061998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13101.906107064127</v>
      </c>
      <c r="C5" s="72">
        <f>IF(RES_hh_tes!C5=0,0,1000*11630*RES_hh_tes!C5/RES_hh_num!C5)</f>
        <v>14733.643134836984</v>
      </c>
      <c r="D5" s="72">
        <f>IF(RES_hh_tes!D5=0,0,1000*11630*RES_hh_tes!D5/RES_hh_num!D5)</f>
        <v>14652.960321891733</v>
      </c>
      <c r="E5" s="72">
        <f>IF(RES_hh_tes!E5=0,0,1000*11630*RES_hh_tes!E5/RES_hh_num!E5)</f>
        <v>14759.783461391082</v>
      </c>
      <c r="F5" s="72">
        <f>IF(RES_hh_tes!F5=0,0,1000*11630*RES_hh_tes!F5/RES_hh_num!F5)</f>
        <v>14653.811821356328</v>
      </c>
      <c r="G5" s="72">
        <f>IF(RES_hh_tes!G5=0,0,1000*11630*RES_hh_tes!G5/RES_hh_num!G5)</f>
        <v>14677.947678112712</v>
      </c>
      <c r="H5" s="72">
        <f>IF(RES_hh_tes!H5=0,0,1000*11630*RES_hh_tes!H5/RES_hh_num!H5)</f>
        <v>15551.988118778316</v>
      </c>
      <c r="I5" s="72">
        <f>IF(RES_hh_tes!I5=0,0,1000*11630*RES_hh_tes!I5/RES_hh_num!I5)</f>
        <v>16247.794366043996</v>
      </c>
      <c r="J5" s="72">
        <f>IF(RES_hh_tes!J5=0,0,1000*11630*RES_hh_tes!J5/RES_hh_num!J5)</f>
        <v>12794.81155813019</v>
      </c>
      <c r="K5" s="72">
        <f>IF(RES_hh_tes!K5=0,0,1000*11630*RES_hh_tes!K5/RES_hh_num!K5)</f>
        <v>14659.939449380661</v>
      </c>
      <c r="L5" s="72">
        <f>IF(RES_hh_tes!L5=0,0,1000*11630*RES_hh_tes!L5/RES_hh_num!L5)</f>
        <v>18591.391621151844</v>
      </c>
      <c r="M5" s="72">
        <f>IF(RES_hh_tes!M5=0,0,1000*11630*RES_hh_tes!M5/RES_hh_num!M5)</f>
        <v>14500.633068432429</v>
      </c>
      <c r="N5" s="72">
        <f>IF(RES_hh_tes!N5=0,0,1000*11630*RES_hh_tes!N5/RES_hh_num!N5)</f>
        <v>16568.277686203663</v>
      </c>
      <c r="O5" s="72">
        <f>IF(RES_hh_tes!O5=0,0,1000*11630*RES_hh_tes!O5/RES_hh_num!O5)</f>
        <v>15809.313987056797</v>
      </c>
      <c r="P5" s="72">
        <f>IF(RES_hh_tes!P5=0,0,1000*11630*RES_hh_tes!P5/RES_hh_num!P5)</f>
        <v>16164.317609093308</v>
      </c>
      <c r="Q5" s="72">
        <f>IF(RES_hh_tes!Q5=0,0,1000*11630*RES_hh_tes!Q5/RES_hh_num!Q5)</f>
        <v>14626.527603035513</v>
      </c>
      <c r="R5" s="72">
        <f>IF(RES_hh_tes!R5=0,0,1000*11630*RES_hh_tes!R5/RES_hh_num!R5)</f>
        <v>16684.617142652034</v>
      </c>
      <c r="S5" s="72">
        <f>IF(RES_hh_tes!S5=0,0,1000*11630*RES_hh_tes!S5/RES_hh_num!S5)</f>
        <v>16279.805844553999</v>
      </c>
      <c r="T5" s="72">
        <f>IF(RES_hh_tes!T5=0,0,1000*11630*RES_hh_tes!T5/RES_hh_num!T5)</f>
        <v>16630.186369538373</v>
      </c>
      <c r="U5" s="72">
        <f>IF(RES_hh_tes!U5=0,0,1000*11630*RES_hh_tes!U5/RES_hh_num!U5)</f>
        <v>16768.965935528016</v>
      </c>
      <c r="V5" s="72">
        <f>IF(RES_hh_tes!V5=0,0,1000*11630*RES_hh_tes!V5/RES_hh_num!V5)</f>
        <v>15269.395934724529</v>
      </c>
      <c r="W5" s="72">
        <f>IF(RES_hh_tes!W5=0,0,1000*11630*RES_hh_tes!W5/RES_hh_num!W5)</f>
        <v>17702.672461693579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0</v>
      </c>
      <c r="C6" s="72">
        <f>IF(RES_hh_tes!C6=0,0,1000*11630*RES_hh_tes!C6/RES_hh_num!C6)</f>
        <v>0</v>
      </c>
      <c r="D6" s="72">
        <f>IF(RES_hh_tes!D6=0,0,1000*11630*RES_hh_tes!D6/RES_hh_num!D6)</f>
        <v>0</v>
      </c>
      <c r="E6" s="72">
        <f>IF(RES_hh_tes!E6=0,0,1000*11630*RES_hh_tes!E6/RES_hh_num!E6)</f>
        <v>0</v>
      </c>
      <c r="F6" s="72">
        <f>IF(RES_hh_tes!F6=0,0,1000*11630*RES_hh_tes!F6/RES_hh_num!F6)</f>
        <v>0</v>
      </c>
      <c r="G6" s="72">
        <f>IF(RES_hh_tes!G6=0,0,1000*11630*RES_hh_tes!G6/RES_hh_num!G6)</f>
        <v>0</v>
      </c>
      <c r="H6" s="72">
        <f>IF(RES_hh_tes!H6=0,0,1000*11630*RES_hh_tes!H6/RES_hh_num!H6)</f>
        <v>0</v>
      </c>
      <c r="I6" s="72">
        <f>IF(RES_hh_tes!I6=0,0,1000*11630*RES_hh_tes!I6/RES_hh_num!I6)</f>
        <v>0</v>
      </c>
      <c r="J6" s="72">
        <f>IF(RES_hh_tes!J6=0,0,1000*11630*RES_hh_tes!J6/RES_hh_num!J6)</f>
        <v>0</v>
      </c>
      <c r="K6" s="72">
        <f>IF(RES_hh_tes!K6=0,0,1000*11630*RES_hh_tes!K6/RES_hh_num!K6)</f>
        <v>0</v>
      </c>
      <c r="L6" s="72">
        <f>IF(RES_hh_tes!L6=0,0,1000*11630*RES_hh_tes!L6/RES_hh_num!L6)</f>
        <v>0</v>
      </c>
      <c r="M6" s="72">
        <f>IF(RES_hh_tes!M6=0,0,1000*11630*RES_hh_tes!M6/RES_hh_num!M6)</f>
        <v>0</v>
      </c>
      <c r="N6" s="72">
        <f>IF(RES_hh_tes!N6=0,0,1000*11630*RES_hh_tes!N6/RES_hh_num!N6)</f>
        <v>0</v>
      </c>
      <c r="O6" s="72">
        <f>IF(RES_hh_tes!O6=0,0,1000*11630*RES_hh_tes!O6/RES_hh_num!O6)</f>
        <v>0</v>
      </c>
      <c r="P6" s="72">
        <f>IF(RES_hh_tes!P6=0,0,1000*11630*RES_hh_tes!P6/RES_hh_num!P6)</f>
        <v>0</v>
      </c>
      <c r="Q6" s="72">
        <f>IF(RES_hh_tes!Q6=0,0,1000*11630*RES_hh_tes!Q6/RES_hh_num!Q6)</f>
        <v>0</v>
      </c>
      <c r="R6" s="72">
        <f>IF(RES_hh_tes!R6=0,0,1000*11630*RES_hh_tes!R6/RES_hh_num!R6)</f>
        <v>0</v>
      </c>
      <c r="S6" s="72">
        <f>IF(RES_hh_tes!S6=0,0,1000*11630*RES_hh_tes!S6/RES_hh_num!S6)</f>
        <v>0</v>
      </c>
      <c r="T6" s="72">
        <f>IF(RES_hh_tes!T6=0,0,1000*11630*RES_hh_tes!T6/RES_hh_num!T6)</f>
        <v>0</v>
      </c>
      <c r="U6" s="72">
        <f>IF(RES_hh_tes!U6=0,0,1000*11630*RES_hh_tes!U6/RES_hh_num!U6)</f>
        <v>0</v>
      </c>
      <c r="V6" s="72">
        <f>IF(RES_hh_tes!V6=0,0,1000*11630*RES_hh_tes!V6/RES_hh_num!V6)</f>
        <v>0</v>
      </c>
      <c r="W6" s="72">
        <f>IF(RES_hh_tes!W6=0,0,1000*11630*RES_hh_tes!W6/RES_hh_num!W6)</f>
        <v>0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12105.26008656954</v>
      </c>
      <c r="C7" s="72">
        <f>IF(RES_hh_tes!C7=0,0,1000*11630*RES_hh_tes!C7/RES_hh_num!C7)</f>
        <v>15055.188903451557</v>
      </c>
      <c r="D7" s="72">
        <f>IF(RES_hh_tes!D7=0,0,1000*11630*RES_hh_tes!D7/RES_hh_num!D7)</f>
        <v>14269.736859831002</v>
      </c>
      <c r="E7" s="72">
        <f>IF(RES_hh_tes!E7=0,0,1000*11630*RES_hh_tes!E7/RES_hh_num!E7)</f>
        <v>15857.867157329825</v>
      </c>
      <c r="F7" s="72">
        <f>IF(RES_hh_tes!F7=0,0,1000*11630*RES_hh_tes!F7/RES_hh_num!F7)</f>
        <v>14242.645269252189</v>
      </c>
      <c r="G7" s="72">
        <f>IF(RES_hh_tes!G7=0,0,1000*11630*RES_hh_tes!G7/RES_hh_num!G7)</f>
        <v>14088.581833544093</v>
      </c>
      <c r="H7" s="72">
        <f>IF(RES_hh_tes!H7=0,0,1000*11630*RES_hh_tes!H7/RES_hh_num!H7)</f>
        <v>14306.339509754671</v>
      </c>
      <c r="I7" s="72">
        <f>IF(RES_hh_tes!I7=0,0,1000*11630*RES_hh_tes!I7/RES_hh_num!I7)</f>
        <v>15549.211977714502</v>
      </c>
      <c r="J7" s="72">
        <f>IF(RES_hh_tes!J7=0,0,1000*11630*RES_hh_tes!J7/RES_hh_num!J7)</f>
        <v>13716.056601694392</v>
      </c>
      <c r="K7" s="72">
        <f>IF(RES_hh_tes!K7=0,0,1000*11630*RES_hh_tes!K7/RES_hh_num!K7)</f>
        <v>14497.915985019992</v>
      </c>
      <c r="L7" s="72">
        <f>IF(RES_hh_tes!L7=0,0,1000*11630*RES_hh_tes!L7/RES_hh_num!L7)</f>
        <v>17964.515614930435</v>
      </c>
      <c r="M7" s="72">
        <f>IF(RES_hh_tes!M7=0,0,1000*11630*RES_hh_tes!M7/RES_hh_num!M7)</f>
        <v>14969.051884071596</v>
      </c>
      <c r="N7" s="72">
        <f>IF(RES_hh_tes!N7=0,0,1000*11630*RES_hh_tes!N7/RES_hh_num!N7)</f>
        <v>16561.578534076027</v>
      </c>
      <c r="O7" s="72">
        <f>IF(RES_hh_tes!O7=0,0,1000*11630*RES_hh_tes!O7/RES_hh_num!O7)</f>
        <v>15573.256619748527</v>
      </c>
      <c r="P7" s="72">
        <f>IF(RES_hh_tes!P7=0,0,1000*11630*RES_hh_tes!P7/RES_hh_num!P7)</f>
        <v>15925.009780151406</v>
      </c>
      <c r="Q7" s="72">
        <f>IF(RES_hh_tes!Q7=0,0,1000*11630*RES_hh_tes!Q7/RES_hh_num!Q7)</f>
        <v>15535.670269051931</v>
      </c>
      <c r="R7" s="72">
        <f>IF(RES_hh_tes!R7=0,0,1000*11630*RES_hh_tes!R7/RES_hh_num!R7)</f>
        <v>16709.288643177635</v>
      </c>
      <c r="S7" s="72">
        <f>IF(RES_hh_tes!S7=0,0,1000*11630*RES_hh_tes!S7/RES_hh_num!S7)</f>
        <v>16681.416940279731</v>
      </c>
      <c r="T7" s="72">
        <f>IF(RES_hh_tes!T7=0,0,1000*11630*RES_hh_tes!T7/RES_hh_num!T7)</f>
        <v>16340.925763097133</v>
      </c>
      <c r="U7" s="72">
        <f>IF(RES_hh_tes!U7=0,0,1000*11630*RES_hh_tes!U7/RES_hh_num!U7)</f>
        <v>15932.910981873476</v>
      </c>
      <c r="V7" s="72">
        <f>IF(RES_hh_tes!V7=0,0,1000*11630*RES_hh_tes!V7/RES_hh_num!V7)</f>
        <v>16686.936498828865</v>
      </c>
      <c r="W7" s="72">
        <f>IF(RES_hh_tes!W7=0,0,1000*11630*RES_hh_tes!W7/RES_hh_num!W7)</f>
        <v>15532.690595785862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12609.774656859941</v>
      </c>
      <c r="C8" s="72">
        <f>IF(RES_hh_tes!C8=0,0,1000*11630*RES_hh_tes!C8/RES_hh_num!C8)</f>
        <v>14203.059163216467</v>
      </c>
      <c r="D8" s="72">
        <f>IF(RES_hh_tes!D8=0,0,1000*11630*RES_hh_tes!D8/RES_hh_num!D8)</f>
        <v>15016.374448850353</v>
      </c>
      <c r="E8" s="72">
        <f>IF(RES_hh_tes!E8=0,0,1000*11630*RES_hh_tes!E8/RES_hh_num!E8)</f>
        <v>14569.656848802491</v>
      </c>
      <c r="F8" s="72">
        <f>IF(RES_hh_tes!F8=0,0,1000*11630*RES_hh_tes!F8/RES_hh_num!F8)</f>
        <v>14240.559781090597</v>
      </c>
      <c r="G8" s="72">
        <f>IF(RES_hh_tes!G8=0,0,1000*11630*RES_hh_tes!G8/RES_hh_num!G8)</f>
        <v>13677.205781772762</v>
      </c>
      <c r="H8" s="72">
        <f>IF(RES_hh_tes!H8=0,0,1000*11630*RES_hh_tes!H8/RES_hh_num!H8)</f>
        <v>14891.049464934553</v>
      </c>
      <c r="I8" s="72">
        <f>IF(RES_hh_tes!I8=0,0,1000*11630*RES_hh_tes!I8/RES_hh_num!I8)</f>
        <v>15224.394446197766</v>
      </c>
      <c r="J8" s="72">
        <f>IF(RES_hh_tes!J8=0,0,1000*11630*RES_hh_tes!J8/RES_hh_num!J8)</f>
        <v>14554.270353880913</v>
      </c>
      <c r="K8" s="72">
        <f>IF(RES_hh_tes!K8=0,0,1000*11630*RES_hh_tes!K8/RES_hh_num!K8)</f>
        <v>15783.656980071835</v>
      </c>
      <c r="L8" s="72">
        <f>IF(RES_hh_tes!L8=0,0,1000*11630*RES_hh_tes!L8/RES_hh_num!L8)</f>
        <v>18741.32416842629</v>
      </c>
      <c r="M8" s="72">
        <f>IF(RES_hh_tes!M8=0,0,1000*11630*RES_hh_tes!M8/RES_hh_num!M8)</f>
        <v>13891.139095753018</v>
      </c>
      <c r="N8" s="72">
        <f>IF(RES_hh_tes!N8=0,0,1000*11630*RES_hh_tes!N8/RES_hh_num!N8)</f>
        <v>16404.485044146077</v>
      </c>
      <c r="O8" s="72">
        <f>IF(RES_hh_tes!O8=0,0,1000*11630*RES_hh_tes!O8/RES_hh_num!O8)</f>
        <v>15643.790161102383</v>
      </c>
      <c r="P8" s="72">
        <f>IF(RES_hh_tes!P8=0,0,1000*11630*RES_hh_tes!P8/RES_hh_num!P8)</f>
        <v>15981.729358946821</v>
      </c>
      <c r="Q8" s="72">
        <f>IF(RES_hh_tes!Q8=0,0,1000*11630*RES_hh_tes!Q8/RES_hh_num!Q8)</f>
        <v>14951.681611000813</v>
      </c>
      <c r="R8" s="72">
        <f>IF(RES_hh_tes!R8=0,0,1000*11630*RES_hh_tes!R8/RES_hh_num!R8)</f>
        <v>16444.25849608691</v>
      </c>
      <c r="S8" s="72">
        <f>IF(RES_hh_tes!S8=0,0,1000*11630*RES_hh_tes!S8/RES_hh_num!S8)</f>
        <v>16667.603836605205</v>
      </c>
      <c r="T8" s="72">
        <f>IF(RES_hh_tes!T8=0,0,1000*11630*RES_hh_tes!T8/RES_hh_num!T8)</f>
        <v>15933.175901707404</v>
      </c>
      <c r="U8" s="72">
        <f>IF(RES_hh_tes!U8=0,0,1000*11630*RES_hh_tes!U8/RES_hh_num!U8)</f>
        <v>16884.752031062202</v>
      </c>
      <c r="V8" s="72">
        <f>IF(RES_hh_tes!V8=0,0,1000*11630*RES_hh_tes!V8/RES_hh_num!V8)</f>
        <v>14853.795311547585</v>
      </c>
      <c r="W8" s="72">
        <f>IF(RES_hh_tes!W8=0,0,1000*11630*RES_hh_tes!W8/RES_hh_num!W8)</f>
        <v>17659.792022969967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12962.589861206672</v>
      </c>
      <c r="C9" s="72">
        <f>IF(RES_hh_tes!C9=0,0,1000*11630*RES_hh_tes!C9/RES_hh_num!C9)</f>
        <v>14521.919222932805</v>
      </c>
      <c r="D9" s="72">
        <f>IF(RES_hh_tes!D9=0,0,1000*11630*RES_hh_tes!D9/RES_hh_num!D9)</f>
        <v>14809.967767067359</v>
      </c>
      <c r="E9" s="72">
        <f>IF(RES_hh_tes!E9=0,0,1000*11630*RES_hh_tes!E9/RES_hh_num!E9)</f>
        <v>14887.471192609639</v>
      </c>
      <c r="F9" s="72">
        <f>IF(RES_hh_tes!F9=0,0,1000*11630*RES_hh_tes!F9/RES_hh_num!F9)</f>
        <v>14663.016851854089</v>
      </c>
      <c r="G9" s="72">
        <f>IF(RES_hh_tes!G9=0,0,1000*11630*RES_hh_tes!G9/RES_hh_num!G9)</f>
        <v>14527.562628561445</v>
      </c>
      <c r="H9" s="72">
        <f>IF(RES_hh_tes!H9=0,0,1000*11630*RES_hh_tes!H9/RES_hh_num!H9)</f>
        <v>14698.495713995451</v>
      </c>
      <c r="I9" s="72">
        <f>IF(RES_hh_tes!I9=0,0,1000*11630*RES_hh_tes!I9/RES_hh_num!I9)</f>
        <v>14587.227790651097</v>
      </c>
      <c r="J9" s="72">
        <f>IF(RES_hh_tes!J9=0,0,1000*11630*RES_hh_tes!J9/RES_hh_num!J9)</f>
        <v>14984.901451860873</v>
      </c>
      <c r="K9" s="72">
        <f>IF(RES_hh_tes!K9=0,0,1000*11630*RES_hh_tes!K9/RES_hh_num!K9)</f>
        <v>15687.121373308068</v>
      </c>
      <c r="L9" s="72">
        <f>IF(RES_hh_tes!L9=0,0,1000*11630*RES_hh_tes!L9/RES_hh_num!L9)</f>
        <v>17534.055875293976</v>
      </c>
      <c r="M9" s="72">
        <f>IF(RES_hh_tes!M9=0,0,1000*11630*RES_hh_tes!M9/RES_hh_num!M9)</f>
        <v>15121.450215230914</v>
      </c>
      <c r="N9" s="72">
        <f>IF(RES_hh_tes!N9=0,0,1000*11630*RES_hh_tes!N9/RES_hh_num!N9)</f>
        <v>16777.402872627419</v>
      </c>
      <c r="O9" s="72">
        <f>IF(RES_hh_tes!O9=0,0,1000*11630*RES_hh_tes!O9/RES_hh_num!O9)</f>
        <v>15952.719877741545</v>
      </c>
      <c r="P9" s="72">
        <f>IF(RES_hh_tes!P9=0,0,1000*11630*RES_hh_tes!P9/RES_hh_num!P9)</f>
        <v>16120.545155746815</v>
      </c>
      <c r="Q9" s="72">
        <f>IF(RES_hh_tes!Q9=0,0,1000*11630*RES_hh_tes!Q9/RES_hh_num!Q9)</f>
        <v>15343.224000997601</v>
      </c>
      <c r="R9" s="72">
        <f>IF(RES_hh_tes!R9=0,0,1000*11630*RES_hh_tes!R9/RES_hh_num!R9)</f>
        <v>16998.06486492273</v>
      </c>
      <c r="S9" s="72">
        <f>IF(RES_hh_tes!S9=0,0,1000*11630*RES_hh_tes!S9/RES_hh_num!S9)</f>
        <v>16896.041558452471</v>
      </c>
      <c r="T9" s="72">
        <f>IF(RES_hh_tes!T9=0,0,1000*11630*RES_hh_tes!T9/RES_hh_num!T9)</f>
        <v>16752.8716485033</v>
      </c>
      <c r="U9" s="72">
        <f>IF(RES_hh_tes!U9=0,0,1000*11630*RES_hh_tes!U9/RES_hh_num!U9)</f>
        <v>16571.816554486544</v>
      </c>
      <c r="V9" s="72">
        <f>IF(RES_hh_tes!V9=0,0,1000*11630*RES_hh_tes!V9/RES_hh_num!V9)</f>
        <v>15343.471291787264</v>
      </c>
      <c r="W9" s="72">
        <f>IF(RES_hh_tes!W9=0,0,1000*11630*RES_hh_tes!W9/RES_hh_num!W9)</f>
        <v>17515.109997347001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13580.728450643943</v>
      </c>
      <c r="C11" s="72">
        <f>IF(RES_hh_tes!C11=0,0,1000*11630*RES_hh_tes!C11/RES_hh_num!C11)</f>
        <v>14546.483630205474</v>
      </c>
      <c r="D11" s="72">
        <f>IF(RES_hh_tes!D11=0,0,1000*11630*RES_hh_tes!D11/RES_hh_num!D11)</f>
        <v>14678.289403158935</v>
      </c>
      <c r="E11" s="72">
        <f>IF(RES_hh_tes!E11=0,0,1000*11630*RES_hh_tes!E11/RES_hh_num!E11)</f>
        <v>15437.181420468061</v>
      </c>
      <c r="F11" s="72">
        <f>IF(RES_hh_tes!F11=0,0,1000*11630*RES_hh_tes!F11/RES_hh_num!F11)</f>
        <v>14558.16139812507</v>
      </c>
      <c r="G11" s="72">
        <f>IF(RES_hh_tes!G11=0,0,1000*11630*RES_hh_tes!G11/RES_hh_num!G11)</f>
        <v>14394.796903101656</v>
      </c>
      <c r="H11" s="72">
        <f>IF(RES_hh_tes!H11=0,0,1000*11630*RES_hh_tes!H11/RES_hh_num!H11)</f>
        <v>14817.55978077657</v>
      </c>
      <c r="I11" s="72">
        <f>IF(RES_hh_tes!I11=0,0,1000*11630*RES_hh_tes!I11/RES_hh_num!I11)</f>
        <v>14984.932819714681</v>
      </c>
      <c r="J11" s="72">
        <f>IF(RES_hh_tes!J11=0,0,1000*11630*RES_hh_tes!J11/RES_hh_num!J11)</f>
        <v>14699.557518093732</v>
      </c>
      <c r="K11" s="72">
        <f>IF(RES_hh_tes!K11=0,0,1000*11630*RES_hh_tes!K11/RES_hh_num!K11)</f>
        <v>15651.240343469004</v>
      </c>
      <c r="L11" s="72">
        <f>IF(RES_hh_tes!L11=0,0,1000*11630*RES_hh_tes!L11/RES_hh_num!L11)</f>
        <v>17604.668462699956</v>
      </c>
      <c r="M11" s="72">
        <f>IF(RES_hh_tes!M11=0,0,1000*11630*RES_hh_tes!M11/RES_hh_num!M11)</f>
        <v>15145.742915256535</v>
      </c>
      <c r="N11" s="72">
        <f>IF(RES_hh_tes!N11=0,0,1000*11630*RES_hh_tes!N11/RES_hh_num!N11)</f>
        <v>16804.510419103386</v>
      </c>
      <c r="O11" s="72">
        <f>IF(RES_hh_tes!O11=0,0,1000*11630*RES_hh_tes!O11/RES_hh_num!O11)</f>
        <v>16083.096771793787</v>
      </c>
      <c r="P11" s="72">
        <f>IF(RES_hh_tes!P11=0,0,1000*11630*RES_hh_tes!P11/RES_hh_num!P11)</f>
        <v>15900.107742334685</v>
      </c>
      <c r="Q11" s="72">
        <f>IF(RES_hh_tes!Q11=0,0,1000*11630*RES_hh_tes!Q11/RES_hh_num!Q11)</f>
        <v>15415.71915018497</v>
      </c>
      <c r="R11" s="72">
        <f>IF(RES_hh_tes!R11=0,0,1000*11630*RES_hh_tes!R11/RES_hh_num!R11)</f>
        <v>17303.445882793236</v>
      </c>
      <c r="S11" s="72">
        <f>IF(RES_hh_tes!S11=0,0,1000*11630*RES_hh_tes!S11/RES_hh_num!S11)</f>
        <v>17140.378021080171</v>
      </c>
      <c r="T11" s="72">
        <f>IF(RES_hh_tes!T11=0,0,1000*11630*RES_hh_tes!T11/RES_hh_num!T11)</f>
        <v>16886.097696531921</v>
      </c>
      <c r="U11" s="72">
        <f>IF(RES_hh_tes!U11=0,0,1000*11630*RES_hh_tes!U11/RES_hh_num!U11)</f>
        <v>16493.401605172388</v>
      </c>
      <c r="V11" s="72">
        <f>IF(RES_hh_tes!V11=0,0,1000*11630*RES_hh_tes!V11/RES_hh_num!V11)</f>
        <v>15336.679778685004</v>
      </c>
      <c r="W11" s="72">
        <f>IF(RES_hh_tes!W11=0,0,1000*11630*RES_hh_tes!W11/RES_hh_num!W11)</f>
        <v>17458.938899935481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12799.3575947517</v>
      </c>
      <c r="C12" s="72">
        <f>IF(RES_hh_tes!C12=0,0,1000*11630*RES_hh_tes!C12/RES_hh_num!C12)</f>
        <v>14587.887835087749</v>
      </c>
      <c r="D12" s="72">
        <f>IF(RES_hh_tes!D12=0,0,1000*11630*RES_hh_tes!D12/RES_hh_num!D12)</f>
        <v>14661.615133304482</v>
      </c>
      <c r="E12" s="72">
        <f>IF(RES_hh_tes!E12=0,0,1000*11630*RES_hh_tes!E12/RES_hh_num!E12)</f>
        <v>15476.597028450975</v>
      </c>
      <c r="F12" s="72">
        <f>IF(RES_hh_tes!F12=0,0,1000*11630*RES_hh_tes!F12/RES_hh_num!F12)</f>
        <v>14634.468333380632</v>
      </c>
      <c r="G12" s="72">
        <f>IF(RES_hh_tes!G12=0,0,1000*11630*RES_hh_tes!G12/RES_hh_num!G12)</f>
        <v>14843.686618441616</v>
      </c>
      <c r="H12" s="72">
        <f>IF(RES_hh_tes!H12=0,0,1000*11630*RES_hh_tes!H12/RES_hh_num!H12)</f>
        <v>15007.41295219196</v>
      </c>
      <c r="I12" s="72">
        <f>IF(RES_hh_tes!I12=0,0,1000*11630*RES_hh_tes!I12/RES_hh_num!I12)</f>
        <v>15098.950061384558</v>
      </c>
      <c r="J12" s="72">
        <f>IF(RES_hh_tes!J12=0,0,1000*11630*RES_hh_tes!J12/RES_hh_num!J12)</f>
        <v>14727.625336808089</v>
      </c>
      <c r="K12" s="72">
        <f>IF(RES_hh_tes!K12=0,0,1000*11630*RES_hh_tes!K12/RES_hh_num!K12)</f>
        <v>15645.264047616542</v>
      </c>
      <c r="L12" s="72">
        <f>IF(RES_hh_tes!L12=0,0,1000*11630*RES_hh_tes!L12/RES_hh_num!L12)</f>
        <v>17662.245395306774</v>
      </c>
      <c r="M12" s="72">
        <f>IF(RES_hh_tes!M12=0,0,1000*11630*RES_hh_tes!M12/RES_hh_num!M12)</f>
        <v>15046.424360296542</v>
      </c>
      <c r="N12" s="72">
        <f>IF(RES_hh_tes!N12=0,0,1000*11630*RES_hh_tes!N12/RES_hh_num!N12)</f>
        <v>16903.667368699826</v>
      </c>
      <c r="O12" s="72">
        <f>IF(RES_hh_tes!O12=0,0,1000*11630*RES_hh_tes!O12/RES_hh_num!O12)</f>
        <v>16031.062611856511</v>
      </c>
      <c r="P12" s="72">
        <f>IF(RES_hh_tes!P12=0,0,1000*11630*RES_hh_tes!P12/RES_hh_num!P12)</f>
        <v>15937.01501994801</v>
      </c>
      <c r="Q12" s="72">
        <f>IF(RES_hh_tes!Q12=0,0,1000*11630*RES_hh_tes!Q12/RES_hh_num!Q12)</f>
        <v>15617.635613439543</v>
      </c>
      <c r="R12" s="72">
        <f>IF(RES_hh_tes!R12=0,0,1000*11630*RES_hh_tes!R12/RES_hh_num!R12)</f>
        <v>17280.669916107719</v>
      </c>
      <c r="S12" s="72">
        <f>IF(RES_hh_tes!S12=0,0,1000*11630*RES_hh_tes!S12/RES_hh_num!S12)</f>
        <v>17223.114713190225</v>
      </c>
      <c r="T12" s="72">
        <f>IF(RES_hh_tes!T12=0,0,1000*11630*RES_hh_tes!T12/RES_hh_num!T12)</f>
        <v>16877.212513117709</v>
      </c>
      <c r="U12" s="72">
        <f>IF(RES_hh_tes!U12=0,0,1000*11630*RES_hh_tes!U12/RES_hh_num!U12)</f>
        <v>16782.252108603916</v>
      </c>
      <c r="V12" s="72">
        <f>IF(RES_hh_tes!V12=0,0,1000*11630*RES_hh_tes!V12/RES_hh_num!V12)</f>
        <v>15085.532230404126</v>
      </c>
      <c r="W12" s="72">
        <f>IF(RES_hh_tes!W12=0,0,1000*11630*RES_hh_tes!W12/RES_hh_num!W12)</f>
        <v>18180.708363501057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13432.626115415012</v>
      </c>
      <c r="C13" s="74">
        <f>IF(RES_hh_tes!C13=0,0,1000*11630*RES_hh_tes!C13/RES_hh_num!C13)</f>
        <v>14583.450705147972</v>
      </c>
      <c r="D13" s="74">
        <f>IF(RES_hh_tes!D13=0,0,1000*11630*RES_hh_tes!D13/RES_hh_num!D13)</f>
        <v>14729.025241501198</v>
      </c>
      <c r="E13" s="74">
        <f>IF(RES_hh_tes!E13=0,0,1000*11630*RES_hh_tes!E13/RES_hh_num!E13)</f>
        <v>15334.497971291534</v>
      </c>
      <c r="F13" s="74">
        <f>IF(RES_hh_tes!F13=0,0,1000*11630*RES_hh_tes!F13/RES_hh_num!F13)</f>
        <v>14575.29612856148</v>
      </c>
      <c r="G13" s="74">
        <f>IF(RES_hh_tes!G13=0,0,1000*11630*RES_hh_tes!G13/RES_hh_num!G13)</f>
        <v>14742.186802401116</v>
      </c>
      <c r="H13" s="74">
        <f>IF(RES_hh_tes!H13=0,0,1000*11630*RES_hh_tes!H13/RES_hh_num!H13)</f>
        <v>15056.729036932647</v>
      </c>
      <c r="I13" s="74">
        <f>IF(RES_hh_tes!I13=0,0,1000*11630*RES_hh_tes!I13/RES_hh_num!I13)</f>
        <v>14945.055339653904</v>
      </c>
      <c r="J13" s="74">
        <f>IF(RES_hh_tes!J13=0,0,1000*11630*RES_hh_tes!J13/RES_hh_num!J13)</f>
        <v>14481.586728839709</v>
      </c>
      <c r="K13" s="74">
        <f>IF(RES_hh_tes!K13=0,0,1000*11630*RES_hh_tes!K13/RES_hh_num!K13)</f>
        <v>15660.480771381934</v>
      </c>
      <c r="L13" s="74">
        <f>IF(RES_hh_tes!L13=0,0,1000*11630*RES_hh_tes!L13/RES_hh_num!L13)</f>
        <v>17564.338479581958</v>
      </c>
      <c r="M13" s="74">
        <f>IF(RES_hh_tes!M13=0,0,1000*11630*RES_hh_tes!M13/RES_hh_num!M13)</f>
        <v>15623.204003978264</v>
      </c>
      <c r="N13" s="74">
        <f>IF(RES_hh_tes!N13=0,0,1000*11630*RES_hh_tes!N13/RES_hh_num!N13)</f>
        <v>17013.891326610174</v>
      </c>
      <c r="O13" s="74">
        <f>IF(RES_hh_tes!O13=0,0,1000*11630*RES_hh_tes!O13/RES_hh_num!O13)</f>
        <v>16010.292048377662</v>
      </c>
      <c r="P13" s="74">
        <f>IF(RES_hh_tes!P13=0,0,1000*11630*RES_hh_tes!P13/RES_hh_num!P13)</f>
        <v>15674.949975237998</v>
      </c>
      <c r="Q13" s="74">
        <f>IF(RES_hh_tes!Q13=0,0,1000*11630*RES_hh_tes!Q13/RES_hh_num!Q13)</f>
        <v>14986.710297514684</v>
      </c>
      <c r="R13" s="74">
        <f>IF(RES_hh_tes!R13=0,0,1000*11630*RES_hh_tes!R13/RES_hh_num!R13)</f>
        <v>17150.652225316066</v>
      </c>
      <c r="S13" s="74">
        <f>IF(RES_hh_tes!S13=0,0,1000*11630*RES_hh_tes!S13/RES_hh_num!S13)</f>
        <v>16949.203809821211</v>
      </c>
      <c r="T13" s="74">
        <f>IF(RES_hh_tes!T13=0,0,1000*11630*RES_hh_tes!T13/RES_hh_num!T13)</f>
        <v>17204.587834102578</v>
      </c>
      <c r="U13" s="74">
        <f>IF(RES_hh_tes!U13=0,0,1000*11630*RES_hh_tes!U13/RES_hh_num!U13)</f>
        <v>16634.362981318984</v>
      </c>
      <c r="V13" s="74">
        <f>IF(RES_hh_tes!V13=0,0,1000*11630*RES_hh_tes!V13/RES_hh_num!V13)</f>
        <v>15521.269785982113</v>
      </c>
      <c r="W13" s="74">
        <f>IF(RES_hh_tes!W13=0,0,1000*11630*RES_hh_tes!W13/RES_hh_num!W13)</f>
        <v>17787.525808262915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129.92496358063104</v>
      </c>
      <c r="C14" s="76">
        <f>IF(RES_hh_tes!C14=0,0,1000*11630*RES_hh_tes!C14/RES_hh_num!C14)</f>
        <v>150.4848664233655</v>
      </c>
      <c r="D14" s="76">
        <f>IF(RES_hh_tes!D14=0,0,1000*11630*RES_hh_tes!D14/RES_hh_num!D14)</f>
        <v>142.40775953874959</v>
      </c>
      <c r="E14" s="76">
        <f>IF(RES_hh_tes!E14=0,0,1000*11630*RES_hh_tes!E14/RES_hh_num!E14)</f>
        <v>148.44260945628525</v>
      </c>
      <c r="F14" s="76">
        <f>IF(RES_hh_tes!F14=0,0,1000*11630*RES_hh_tes!F14/RES_hh_num!F14)</f>
        <v>130.87877053885134</v>
      </c>
      <c r="G14" s="76">
        <f>IF(RES_hh_tes!G14=0,0,1000*11630*RES_hh_tes!G14/RES_hh_num!G14)</f>
        <v>125.40827378394459</v>
      </c>
      <c r="H14" s="76">
        <f>IF(RES_hh_tes!H14=0,0,1000*11630*RES_hh_tes!H14/RES_hh_num!H14)</f>
        <v>123.45092909058462</v>
      </c>
      <c r="I14" s="76">
        <f>IF(RES_hh_tes!I14=0,0,1000*11630*RES_hh_tes!I14/RES_hh_num!I14)</f>
        <v>124.07710887735495</v>
      </c>
      <c r="J14" s="76">
        <f>IF(RES_hh_tes!J14=0,0,1000*11630*RES_hh_tes!J14/RES_hh_num!J14)</f>
        <v>113.54819509350359</v>
      </c>
      <c r="K14" s="76">
        <f>IF(RES_hh_tes!K14=0,0,1000*11630*RES_hh_tes!K14/RES_hh_num!K14)</f>
        <v>117.44565879996267</v>
      </c>
      <c r="L14" s="76">
        <f>IF(RES_hh_tes!L14=0,0,1000*11630*RES_hh_tes!L14/RES_hh_num!L14)</f>
        <v>135.25819744601384</v>
      </c>
      <c r="M14" s="76">
        <f>IF(RES_hh_tes!M14=0,0,1000*11630*RES_hh_tes!M14/RES_hh_num!M14)</f>
        <v>111.77868745127256</v>
      </c>
      <c r="N14" s="76">
        <f>IF(RES_hh_tes!N14=0,0,1000*11630*RES_hh_tes!N14/RES_hh_num!N14)</f>
        <v>122.57177043831818</v>
      </c>
      <c r="O14" s="76">
        <f>IF(RES_hh_tes!O14=0,0,1000*11630*RES_hh_tes!O14/RES_hh_num!O14)</f>
        <v>113.88739555215484</v>
      </c>
      <c r="P14" s="76">
        <f>IF(RES_hh_tes!P14=0,0,1000*11630*RES_hh_tes!P14/RES_hh_num!P14)</f>
        <v>113.20683011720595</v>
      </c>
      <c r="Q14" s="76">
        <f>IF(RES_hh_tes!Q14=0,0,1000*11630*RES_hh_tes!Q14/RES_hh_num!Q14)</f>
        <v>106.75073043503325</v>
      </c>
      <c r="R14" s="76">
        <f>IF(RES_hh_tes!R14=0,0,1000*11630*RES_hh_tes!R14/RES_hh_num!R14)</f>
        <v>116.44157898715693</v>
      </c>
      <c r="S14" s="76">
        <f>IF(RES_hh_tes!S14=0,0,1000*11630*RES_hh_tes!S14/RES_hh_num!S14)</f>
        <v>106.85131079258088</v>
      </c>
      <c r="T14" s="76">
        <f>IF(RES_hh_tes!T14=0,0,1000*11630*RES_hh_tes!T14/RES_hh_num!T14)</f>
        <v>103.76855325613036</v>
      </c>
      <c r="U14" s="76">
        <f>IF(RES_hh_tes!U14=0,0,1000*11630*RES_hh_tes!U14/RES_hh_num!U14)</f>
        <v>98.184074810479004</v>
      </c>
      <c r="V14" s="76">
        <f>IF(RES_hh_tes!V14=0,0,1000*11630*RES_hh_tes!V14/RES_hh_num!V14)</f>
        <v>96.249927123733471</v>
      </c>
      <c r="W14" s="76">
        <f>IF(RES_hh_tes!W14=0,0,1000*11630*RES_hh_tes!W14/RES_hh_num!W14)</f>
        <v>102.61138109243322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51.223829594237628</v>
      </c>
      <c r="C15" s="69">
        <f t="shared" si="0"/>
        <v>55.210591676784027</v>
      </c>
      <c r="D15" s="69">
        <f t="shared" si="0"/>
        <v>59.546946038942721</v>
      </c>
      <c r="E15" s="69">
        <f t="shared" si="0"/>
        <v>75.824947220651154</v>
      </c>
      <c r="F15" s="69">
        <f t="shared" si="0"/>
        <v>67.292398534679435</v>
      </c>
      <c r="G15" s="69">
        <f t="shared" si="0"/>
        <v>73.34910242888327</v>
      </c>
      <c r="H15" s="69">
        <f t="shared" si="0"/>
        <v>79.084350678050328</v>
      </c>
      <c r="I15" s="69">
        <f t="shared" si="0"/>
        <v>82.062626569372682</v>
      </c>
      <c r="J15" s="69">
        <f t="shared" si="0"/>
        <v>89.809115119600122</v>
      </c>
      <c r="K15" s="69">
        <f t="shared" si="0"/>
        <v>93.118117754951001</v>
      </c>
      <c r="L15" s="69">
        <f t="shared" si="0"/>
        <v>127.10140520735891</v>
      </c>
      <c r="M15" s="69">
        <f t="shared" si="0"/>
        <v>103.98283038537839</v>
      </c>
      <c r="N15" s="69">
        <f t="shared" si="0"/>
        <v>104.33116492548835</v>
      </c>
      <c r="O15" s="69">
        <f t="shared" si="0"/>
        <v>108.9600779413862</v>
      </c>
      <c r="P15" s="69">
        <f t="shared" si="0"/>
        <v>119.13589125131287</v>
      </c>
      <c r="Q15" s="69">
        <f t="shared" si="0"/>
        <v>119.86792701965091</v>
      </c>
      <c r="R15" s="69">
        <f t="shared" si="0"/>
        <v>127.91076039227593</v>
      </c>
      <c r="S15" s="69">
        <f t="shared" si="0"/>
        <v>127.85918617029031</v>
      </c>
      <c r="T15" s="69">
        <f t="shared" si="0"/>
        <v>136.62444282663535</v>
      </c>
      <c r="U15" s="69">
        <f t="shared" si="0"/>
        <v>155.91328471414073</v>
      </c>
      <c r="V15" s="69">
        <f t="shared" si="0"/>
        <v>178.73242893911271</v>
      </c>
      <c r="W15" s="69">
        <f t="shared" si="0"/>
        <v>219.62333462504785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51.223829594237628</v>
      </c>
      <c r="C16" s="72">
        <f>IF(RES_hh_tes!C16=0,0,1000*11630*RES_hh_tes!C16/RES_hh_num!C$3)</f>
        <v>55.210591676784027</v>
      </c>
      <c r="D16" s="72">
        <f>IF(RES_hh_tes!D16=0,0,1000*11630*RES_hh_tes!D16/RES_hh_num!D$3)</f>
        <v>59.546946038942721</v>
      </c>
      <c r="E16" s="72">
        <f>IF(RES_hh_tes!E16=0,0,1000*11630*RES_hh_tes!E16/RES_hh_num!E$3)</f>
        <v>75.824947220651154</v>
      </c>
      <c r="F16" s="72">
        <f>IF(RES_hh_tes!F16=0,0,1000*11630*RES_hh_tes!F16/RES_hh_num!F$3)</f>
        <v>67.292398534679435</v>
      </c>
      <c r="G16" s="72">
        <f>IF(RES_hh_tes!G16=0,0,1000*11630*RES_hh_tes!G16/RES_hh_num!G$3)</f>
        <v>73.34910242888327</v>
      </c>
      <c r="H16" s="72">
        <f>IF(RES_hh_tes!H16=0,0,1000*11630*RES_hh_tes!H16/RES_hh_num!H$3)</f>
        <v>79.084350678050328</v>
      </c>
      <c r="I16" s="72">
        <f>IF(RES_hh_tes!I16=0,0,1000*11630*RES_hh_tes!I16/RES_hh_num!I$3)</f>
        <v>82.062626569372682</v>
      </c>
      <c r="J16" s="72">
        <f>IF(RES_hh_tes!J16=0,0,1000*11630*RES_hh_tes!J16/RES_hh_num!J$3)</f>
        <v>89.809115119600122</v>
      </c>
      <c r="K16" s="72">
        <f>IF(RES_hh_tes!K16=0,0,1000*11630*RES_hh_tes!K16/RES_hh_num!K$3)</f>
        <v>93.118117754951001</v>
      </c>
      <c r="L16" s="72">
        <f>IF(RES_hh_tes!L16=0,0,1000*11630*RES_hh_tes!L16/RES_hh_num!L$3)</f>
        <v>127.10140520735891</v>
      </c>
      <c r="M16" s="72">
        <f>IF(RES_hh_tes!M16=0,0,1000*11630*RES_hh_tes!M16/RES_hh_num!M$3)</f>
        <v>103.98283038537839</v>
      </c>
      <c r="N16" s="72">
        <f>IF(RES_hh_tes!N16=0,0,1000*11630*RES_hh_tes!N16/RES_hh_num!N$3)</f>
        <v>104.33116492548835</v>
      </c>
      <c r="O16" s="72">
        <f>IF(RES_hh_tes!O16=0,0,1000*11630*RES_hh_tes!O16/RES_hh_num!O$3)</f>
        <v>108.9600779413862</v>
      </c>
      <c r="P16" s="72">
        <f>IF(RES_hh_tes!P16=0,0,1000*11630*RES_hh_tes!P16/RES_hh_num!P$3)</f>
        <v>119.13589125131287</v>
      </c>
      <c r="Q16" s="72">
        <f>IF(RES_hh_tes!Q16=0,0,1000*11630*RES_hh_tes!Q16/RES_hh_num!Q$3)</f>
        <v>119.86792701965091</v>
      </c>
      <c r="R16" s="72">
        <f>IF(RES_hh_tes!R16=0,0,1000*11630*RES_hh_tes!R16/RES_hh_num!R$3)</f>
        <v>127.91076039227593</v>
      </c>
      <c r="S16" s="72">
        <f>IF(RES_hh_tes!S16=0,0,1000*11630*RES_hh_tes!S16/RES_hh_num!S$3)</f>
        <v>127.85918617029031</v>
      </c>
      <c r="T16" s="72">
        <f>IF(RES_hh_tes!T16=0,0,1000*11630*RES_hh_tes!T16/RES_hh_num!T$3)</f>
        <v>136.62444282663535</v>
      </c>
      <c r="U16" s="72">
        <f>IF(RES_hh_tes!U16=0,0,1000*11630*RES_hh_tes!U16/RES_hh_num!U$3)</f>
        <v>155.91328471414073</v>
      </c>
      <c r="V16" s="72">
        <f>IF(RES_hh_tes!V16=0,0,1000*11630*RES_hh_tes!V16/RES_hh_num!V$3)</f>
        <v>178.73242893911271</v>
      </c>
      <c r="W16" s="72">
        <f>IF(RES_hh_tes!W16=0,0,1000*11630*RES_hh_tes!W16/RES_hh_num!W$3)</f>
        <v>219.62333462504785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1432.8061322312269</v>
      </c>
      <c r="C17" s="69">
        <f>IF(RES_hh_tes!C17=0,0,1000*11630*RES_hh_tes!C17/RES_hh_num!C17)</f>
        <v>1459.0856261163749</v>
      </c>
      <c r="D17" s="69">
        <f>IF(RES_hh_tes!D17=0,0,1000*11630*RES_hh_tes!D17/RES_hh_num!D17)</f>
        <v>1450.7312761349506</v>
      </c>
      <c r="E17" s="69">
        <f>IF(RES_hh_tes!E17=0,0,1000*11630*RES_hh_tes!E17/RES_hh_num!E17)</f>
        <v>1452.974334901498</v>
      </c>
      <c r="F17" s="69">
        <f>IF(RES_hh_tes!F17=0,0,1000*11630*RES_hh_tes!F17/RES_hh_num!F17)</f>
        <v>1443.6081074851932</v>
      </c>
      <c r="G17" s="69">
        <f>IF(RES_hh_tes!G17=0,0,1000*11630*RES_hh_tes!G17/RES_hh_num!G17)</f>
        <v>1470.833723083794</v>
      </c>
      <c r="H17" s="69">
        <f>IF(RES_hh_tes!H17=0,0,1000*11630*RES_hh_tes!H17/RES_hh_num!H17)</f>
        <v>1475.63903146967</v>
      </c>
      <c r="I17" s="69">
        <f>IF(RES_hh_tes!I17=0,0,1000*11630*RES_hh_tes!I17/RES_hh_num!I17)</f>
        <v>1459.0078278092903</v>
      </c>
      <c r="J17" s="69">
        <f>IF(RES_hh_tes!J17=0,0,1000*11630*RES_hh_tes!J17/RES_hh_num!J17)</f>
        <v>1428.0131427071804</v>
      </c>
      <c r="K17" s="69">
        <f>IF(RES_hh_tes!K17=0,0,1000*11630*RES_hh_tes!K17/RES_hh_num!K17)</f>
        <v>1466.6469648855602</v>
      </c>
      <c r="L17" s="69">
        <f>IF(RES_hh_tes!L17=0,0,1000*11630*RES_hh_tes!L17/RES_hh_num!L17)</f>
        <v>1489.208840125229</v>
      </c>
      <c r="M17" s="69">
        <f>IF(RES_hh_tes!M17=0,0,1000*11630*RES_hh_tes!M17/RES_hh_num!M17)</f>
        <v>1542.5448849476536</v>
      </c>
      <c r="N17" s="69">
        <f>IF(RES_hh_tes!N17=0,0,1000*11630*RES_hh_tes!N17/RES_hh_num!N17)</f>
        <v>1549.5926519929599</v>
      </c>
      <c r="O17" s="69">
        <f>IF(RES_hh_tes!O17=0,0,1000*11630*RES_hh_tes!O17/RES_hh_num!O17)</f>
        <v>1553.4119123065727</v>
      </c>
      <c r="P17" s="69">
        <f>IF(RES_hh_tes!P17=0,0,1000*11630*RES_hh_tes!P17/RES_hh_num!P17)</f>
        <v>1518.7626689577007</v>
      </c>
      <c r="Q17" s="69">
        <f>IF(RES_hh_tes!Q17=0,0,1000*11630*RES_hh_tes!Q17/RES_hh_num!Q17)</f>
        <v>1510.9395820948032</v>
      </c>
      <c r="R17" s="69">
        <f>IF(RES_hh_tes!R17=0,0,1000*11630*RES_hh_tes!R17/RES_hh_num!R17)</f>
        <v>1491.0863222960934</v>
      </c>
      <c r="S17" s="69">
        <f>IF(RES_hh_tes!S17=0,0,1000*11630*RES_hh_tes!S17/RES_hh_num!S17)</f>
        <v>1445.5601231755788</v>
      </c>
      <c r="T17" s="69">
        <f>IF(RES_hh_tes!T17=0,0,1000*11630*RES_hh_tes!T17/RES_hh_num!T17)</f>
        <v>1400.7764598251747</v>
      </c>
      <c r="U17" s="69">
        <f>IF(RES_hh_tes!U17=0,0,1000*11630*RES_hh_tes!U17/RES_hh_num!U17)</f>
        <v>1367.3410032389556</v>
      </c>
      <c r="V17" s="69">
        <f>IF(RES_hh_tes!V17=0,0,1000*11630*RES_hh_tes!V17/RES_hh_num!V17)</f>
        <v>1368.1255154714338</v>
      </c>
      <c r="W17" s="69">
        <f>IF(RES_hh_tes!W17=0,0,1000*11630*RES_hh_tes!W17/RES_hh_num!W17)</f>
        <v>1322.5832528217229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1382.0088231496611</v>
      </c>
      <c r="C18" s="72">
        <f>IF(RES_hh_tes!C18=0,0,1000*11630*RES_hh_tes!C18/RES_hh_num!C18)</f>
        <v>1469.2604340668975</v>
      </c>
      <c r="D18" s="72">
        <f>IF(RES_hh_tes!D18=0,0,1000*11630*RES_hh_tes!D18/RES_hh_num!D18)</f>
        <v>1448.7235817766993</v>
      </c>
      <c r="E18" s="72">
        <f>IF(RES_hh_tes!E18=0,0,1000*11630*RES_hh_tes!E18/RES_hh_num!E18)</f>
        <v>1389.9162390627073</v>
      </c>
      <c r="F18" s="72">
        <f>IF(RES_hh_tes!F18=0,0,1000*11630*RES_hh_tes!F18/RES_hh_num!F18)</f>
        <v>1447.1858065577248</v>
      </c>
      <c r="G18" s="72">
        <f>IF(RES_hh_tes!G18=0,0,1000*11630*RES_hh_tes!G18/RES_hh_num!G18)</f>
        <v>1575.5393442626985</v>
      </c>
      <c r="H18" s="72">
        <f>IF(RES_hh_tes!H18=0,0,1000*11630*RES_hh_tes!H18/RES_hh_num!H18)</f>
        <v>1728.2317726733206</v>
      </c>
      <c r="I18" s="72">
        <f>IF(RES_hh_tes!I18=0,0,1000*11630*RES_hh_tes!I18/RES_hh_num!I18)</f>
        <v>1756.3828446297096</v>
      </c>
      <c r="J18" s="72">
        <f>IF(RES_hh_tes!J18=0,0,1000*11630*RES_hh_tes!J18/RES_hh_num!J18)</f>
        <v>1273.5566990714303</v>
      </c>
      <c r="K18" s="72">
        <f>IF(RES_hh_tes!K18=0,0,1000*11630*RES_hh_tes!K18/RES_hh_num!K18)</f>
        <v>1414.746128248298</v>
      </c>
      <c r="L18" s="72">
        <f>IF(RES_hh_tes!L18=0,0,1000*11630*RES_hh_tes!L18/RES_hh_num!L18)</f>
        <v>1646.5963555723633</v>
      </c>
      <c r="M18" s="72">
        <f>IF(RES_hh_tes!M18=0,0,1000*11630*RES_hh_tes!M18/RES_hh_num!M18)</f>
        <v>1495.7157270063958</v>
      </c>
      <c r="N18" s="72">
        <f>IF(RES_hh_tes!N18=0,0,1000*11630*RES_hh_tes!N18/RES_hh_num!N18)</f>
        <v>1529.783044480984</v>
      </c>
      <c r="O18" s="72">
        <f>IF(RES_hh_tes!O18=0,0,1000*11630*RES_hh_tes!O18/RES_hh_num!O18)</f>
        <v>1539.1225314034086</v>
      </c>
      <c r="P18" s="72">
        <f>IF(RES_hh_tes!P18=0,0,1000*11630*RES_hh_tes!P18/RES_hh_num!P18)</f>
        <v>1544.278996119288</v>
      </c>
      <c r="Q18" s="72">
        <f>IF(RES_hh_tes!Q18=0,0,1000*11630*RES_hh_tes!Q18/RES_hh_num!Q18)</f>
        <v>1440.602328299143</v>
      </c>
      <c r="R18" s="72">
        <f>IF(RES_hh_tes!R18=0,0,1000*11630*RES_hh_tes!R18/RES_hh_num!R18)</f>
        <v>1453.9654060172063</v>
      </c>
      <c r="S18" s="72">
        <f>IF(RES_hh_tes!S18=0,0,1000*11630*RES_hh_tes!S18/RES_hh_num!S18)</f>
        <v>1384.6327982281473</v>
      </c>
      <c r="T18" s="72">
        <f>IF(RES_hh_tes!T18=0,0,1000*11630*RES_hh_tes!T18/RES_hh_num!T18)</f>
        <v>1384.0263787592519</v>
      </c>
      <c r="U18" s="72">
        <f>IF(RES_hh_tes!U18=0,0,1000*11630*RES_hh_tes!U18/RES_hh_num!U18)</f>
        <v>1387.0365289303477</v>
      </c>
      <c r="V18" s="72">
        <f>IF(RES_hh_tes!V18=0,0,1000*11630*RES_hh_tes!V18/RES_hh_num!V18)</f>
        <v>1362.4016014881586</v>
      </c>
      <c r="W18" s="72">
        <f>IF(RES_hh_tes!W18=0,0,1000*11630*RES_hh_tes!W18/RES_hh_num!W18)</f>
        <v>1336.3794220870907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1341.5620901187483</v>
      </c>
      <c r="C20" s="72">
        <f>IF(RES_hh_tes!C20=0,0,1000*11630*RES_hh_tes!C20/RES_hh_num!C20)</f>
        <v>1524.4535981519282</v>
      </c>
      <c r="D20" s="72">
        <f>IF(RES_hh_tes!D20=0,0,1000*11630*RES_hh_tes!D20/RES_hh_num!D20)</f>
        <v>1435.0664060242277</v>
      </c>
      <c r="E20" s="72">
        <f>IF(RES_hh_tes!E20=0,0,1000*11630*RES_hh_tes!E20/RES_hh_num!E20)</f>
        <v>1521.102740540166</v>
      </c>
      <c r="F20" s="72">
        <f>IF(RES_hh_tes!F20=0,0,1000*11630*RES_hh_tes!F20/RES_hh_num!F20)</f>
        <v>1435.0806423615968</v>
      </c>
      <c r="G20" s="72">
        <f>IF(RES_hh_tes!G20=0,0,1000*11630*RES_hh_tes!G20/RES_hh_num!G20)</f>
        <v>1451.4600549438746</v>
      </c>
      <c r="H20" s="72">
        <f>IF(RES_hh_tes!H20=0,0,1000*11630*RES_hh_tes!H20/RES_hh_num!H20)</f>
        <v>1448.0829858676148</v>
      </c>
      <c r="I20" s="72">
        <f>IF(RES_hh_tes!I20=0,0,1000*11630*RES_hh_tes!I20/RES_hh_num!I20)</f>
        <v>1537.3169247351575</v>
      </c>
      <c r="J20" s="72">
        <f>IF(RES_hh_tes!J20=0,0,1000*11630*RES_hh_tes!J20/RES_hh_num!J20)</f>
        <v>1358.7774909840984</v>
      </c>
      <c r="K20" s="72">
        <f>IF(RES_hh_tes!K20=0,0,1000*11630*RES_hh_tes!K20/RES_hh_num!K20)</f>
        <v>1387.3772052603924</v>
      </c>
      <c r="L20" s="72">
        <f>IF(RES_hh_tes!L20=0,0,1000*11630*RES_hh_tes!L20/RES_hh_num!L20)</f>
        <v>1539.5553792955411</v>
      </c>
      <c r="M20" s="72">
        <f>IF(RES_hh_tes!M20=0,0,1000*11630*RES_hh_tes!M20/RES_hh_num!M20)</f>
        <v>1543.4550043367394</v>
      </c>
      <c r="N20" s="72">
        <f>IF(RES_hh_tes!N20=0,0,1000*11630*RES_hh_tes!N20/RES_hh_num!N20)</f>
        <v>1547.0082694227458</v>
      </c>
      <c r="O20" s="72">
        <f>IF(RES_hh_tes!O20=0,0,1000*11630*RES_hh_tes!O20/RES_hh_num!O20)</f>
        <v>1534.3758782562368</v>
      </c>
      <c r="P20" s="72">
        <f>IF(RES_hh_tes!P20=0,0,1000*11630*RES_hh_tes!P20/RES_hh_num!P20)</f>
        <v>1539.6537723923648</v>
      </c>
      <c r="Q20" s="72">
        <f>IF(RES_hh_tes!Q20=0,0,1000*11630*RES_hh_tes!Q20/RES_hh_num!Q20)</f>
        <v>1547.0618168748872</v>
      </c>
      <c r="R20" s="72">
        <f>IF(RES_hh_tes!R20=0,0,1000*11630*RES_hh_tes!R20/RES_hh_num!R20)</f>
        <v>1472.4510361010555</v>
      </c>
      <c r="S20" s="72">
        <f>IF(RES_hh_tes!S20=0,0,1000*11630*RES_hh_tes!S20/RES_hh_num!S20)</f>
        <v>1435.8141346191803</v>
      </c>
      <c r="T20" s="72">
        <f>IF(RES_hh_tes!T20=0,0,1000*11630*RES_hh_tes!T20/RES_hh_num!T20)</f>
        <v>1376.489105519297</v>
      </c>
      <c r="U20" s="72">
        <f>IF(RES_hh_tes!U20=0,0,1000*11630*RES_hh_tes!U20/RES_hh_num!U20)</f>
        <v>1333.3888224012064</v>
      </c>
      <c r="V20" s="72">
        <f>IF(RES_hh_tes!V20=0,0,1000*11630*RES_hh_tes!V20/RES_hh_num!V20)</f>
        <v>1505.5809573642648</v>
      </c>
      <c r="W20" s="72">
        <f>IF(RES_hh_tes!W20=0,0,1000*11630*RES_hh_tes!W20/RES_hh_num!W20)</f>
        <v>1185.8185167572876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1398.6391005342764</v>
      </c>
      <c r="C21" s="72">
        <f>IF(RES_hh_tes!C21=0,0,1000*11630*RES_hh_tes!C21/RES_hh_num!C21)</f>
        <v>1438.1620641344923</v>
      </c>
      <c r="D21" s="72">
        <f>IF(RES_hh_tes!D21=0,0,1000*11630*RES_hh_tes!D21/RES_hh_num!D21)</f>
        <v>1510.1310673367154</v>
      </c>
      <c r="E21" s="72">
        <f>IF(RES_hh_tes!E21=0,0,1000*11630*RES_hh_tes!E21/RES_hh_num!E21)</f>
        <v>1397.5934884592059</v>
      </c>
      <c r="F21" s="72">
        <f>IF(RES_hh_tes!F21=0,0,1000*11630*RES_hh_tes!F21/RES_hh_num!F21)</f>
        <v>1434.6808502649928</v>
      </c>
      <c r="G21" s="72">
        <f>IF(RES_hh_tes!G21=0,0,1000*11630*RES_hh_tes!G21/RES_hh_num!G21)</f>
        <v>1408.3759641698293</v>
      </c>
      <c r="H21" s="72">
        <f>IF(RES_hh_tes!H21=0,0,1000*11630*RES_hh_tes!H21/RES_hh_num!H21)</f>
        <v>1506.2573592760095</v>
      </c>
      <c r="I21" s="72">
        <f>IF(RES_hh_tes!I21=0,0,1000*11630*RES_hh_tes!I21/RES_hh_num!I21)</f>
        <v>1504.3653111144063</v>
      </c>
      <c r="J21" s="72">
        <f>IF(RES_hh_tes!J21=0,0,1000*11630*RES_hh_tes!J21/RES_hh_num!J21)</f>
        <v>1441.3694464451894</v>
      </c>
      <c r="K21" s="72">
        <f>IF(RES_hh_tes!K21=0,0,1000*11630*RES_hh_tes!K21/RES_hh_num!K21)</f>
        <v>1509.8968884678395</v>
      </c>
      <c r="L21" s="72">
        <f>IF(RES_hh_tes!L21=0,0,1000*11630*RES_hh_tes!L21/RES_hh_num!L21)</f>
        <v>1605.5498766384217</v>
      </c>
      <c r="M21" s="72">
        <f>IF(RES_hh_tes!M21=0,0,1000*11630*RES_hh_tes!M21/RES_hh_num!M21)</f>
        <v>1432.1110018771199</v>
      </c>
      <c r="N21" s="72">
        <f>IF(RES_hh_tes!N21=0,0,1000*11630*RES_hh_tes!N21/RES_hh_num!N21)</f>
        <v>1532.4286205050751</v>
      </c>
      <c r="O21" s="72">
        <f>IF(RES_hh_tes!O21=0,0,1000*11630*RES_hh_tes!O21/RES_hh_num!O21)</f>
        <v>1540.8799368520001</v>
      </c>
      <c r="P21" s="72">
        <f>IF(RES_hh_tes!P21=0,0,1000*11630*RES_hh_tes!P21/RES_hh_num!P21)</f>
        <v>1545.1326956596547</v>
      </c>
      <c r="Q21" s="72">
        <f>IF(RES_hh_tes!Q21=0,0,1000*11630*RES_hh_tes!Q21/RES_hh_num!Q21)</f>
        <v>1488.8090628567943</v>
      </c>
      <c r="R21" s="72">
        <f>IF(RES_hh_tes!R21=0,0,1000*11630*RES_hh_tes!R21/RES_hh_num!R21)</f>
        <v>1449.7136220867392</v>
      </c>
      <c r="S21" s="72">
        <f>IF(RES_hh_tes!S21=0,0,1000*11630*RES_hh_tes!S21/RES_hh_num!S21)</f>
        <v>1435.5923809656663</v>
      </c>
      <c r="T21" s="72">
        <f>IF(RES_hh_tes!T21=0,0,1000*11630*RES_hh_tes!T21/RES_hh_num!T21)</f>
        <v>1343.2625409105754</v>
      </c>
      <c r="U21" s="72">
        <f>IF(RES_hh_tes!U21=0,0,1000*11630*RES_hh_tes!U21/RES_hh_num!U21)</f>
        <v>1414.7755177565391</v>
      </c>
      <c r="V21" s="72">
        <f>IF(RES_hh_tes!V21=0,0,1000*11630*RES_hh_tes!V21/RES_hh_num!V21)</f>
        <v>1341.151128608456</v>
      </c>
      <c r="W21" s="72">
        <f>IF(RES_hh_tes!W21=0,0,1000*11630*RES_hh_tes!W21/RES_hh_num!W21)</f>
        <v>1348.7372969695373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1393.4171132387387</v>
      </c>
      <c r="C22" s="72">
        <f>IF(RES_hh_tes!C22=0,0,1000*11630*RES_hh_tes!C22/RES_hh_num!C22)</f>
        <v>1448.1678836116107</v>
      </c>
      <c r="D22" s="72">
        <f>IF(RES_hh_tes!D22=0,0,1000*11630*RES_hh_tes!D22/RES_hh_num!D22)</f>
        <v>1464.4838154515792</v>
      </c>
      <c r="E22" s="72">
        <f>IF(RES_hh_tes!E22=0,0,1000*11630*RES_hh_tes!E22/RES_hh_num!E22)</f>
        <v>1403.835403144378</v>
      </c>
      <c r="F22" s="72">
        <f>IF(RES_hh_tes!F22=0,0,1000*11630*RES_hh_tes!F22/RES_hh_num!F22)</f>
        <v>1452.4217771092333</v>
      </c>
      <c r="G22" s="72">
        <f>IF(RES_hh_tes!G22=0,0,1000*11630*RES_hh_tes!G22/RES_hh_num!G22)</f>
        <v>1471.1270613494078</v>
      </c>
      <c r="H22" s="72">
        <f>IF(RES_hh_tes!H22=0,0,1000*11630*RES_hh_tes!H22/RES_hh_num!H22)</f>
        <v>1461.808266854456</v>
      </c>
      <c r="I22" s="72">
        <f>IF(RES_hh_tes!I22=0,0,1000*11630*RES_hh_tes!I22/RES_hh_num!I22)</f>
        <v>1416.3793479905748</v>
      </c>
      <c r="J22" s="72">
        <f>IF(RES_hh_tes!J22=0,0,1000*11630*RES_hh_tes!J22/RES_hh_num!J22)</f>
        <v>1459.5925641994279</v>
      </c>
      <c r="K22" s="72">
        <f>IF(RES_hh_tes!K22=0,0,1000*11630*RES_hh_tes!K22/RES_hh_num!K22)</f>
        <v>1491.7349856829467</v>
      </c>
      <c r="L22" s="72">
        <f>IF(RES_hh_tes!L22=0,0,1000*11630*RES_hh_tes!L22/RES_hh_num!L22)</f>
        <v>1528.8307686942339</v>
      </c>
      <c r="M22" s="72">
        <f>IF(RES_hh_tes!M22=0,0,1000*11630*RES_hh_tes!M22/RES_hh_num!M22)</f>
        <v>1536.0857474270363</v>
      </c>
      <c r="N22" s="72">
        <f>IF(RES_hh_tes!N22=0,0,1000*11630*RES_hh_tes!N22/RES_hh_num!N22)</f>
        <v>1547.004722416558</v>
      </c>
      <c r="O22" s="72">
        <f>IF(RES_hh_tes!O22=0,0,1000*11630*RES_hh_tes!O22/RES_hh_num!O22)</f>
        <v>1552.8456202551986</v>
      </c>
      <c r="P22" s="72">
        <f>IF(RES_hh_tes!P22=0,0,1000*11630*RES_hh_tes!P22/RES_hh_num!P22)</f>
        <v>1534.230738812752</v>
      </c>
      <c r="Q22" s="72">
        <f>IF(RES_hh_tes!Q22=0,0,1000*11630*RES_hh_tes!Q22/RES_hh_num!Q22)</f>
        <v>1506.0116083071084</v>
      </c>
      <c r="R22" s="72">
        <f>IF(RES_hh_tes!R22=0,0,1000*11630*RES_hh_tes!R22/RES_hh_num!R22)</f>
        <v>1486.1833808181218</v>
      </c>
      <c r="S22" s="72">
        <f>IF(RES_hh_tes!S22=0,0,1000*11630*RES_hh_tes!S22/RES_hh_num!S22)</f>
        <v>1428.0110878854739</v>
      </c>
      <c r="T22" s="72">
        <f>IF(RES_hh_tes!T22=0,0,1000*11630*RES_hh_tes!T22/RES_hh_num!T22)</f>
        <v>1411.4446390102303</v>
      </c>
      <c r="U22" s="72">
        <f>IF(RES_hh_tes!U22=0,0,1000*11630*RES_hh_tes!U22/RES_hh_num!U22)</f>
        <v>1372.1316691649904</v>
      </c>
      <c r="V22" s="72">
        <f>IF(RES_hh_tes!V22=0,0,1000*11630*RES_hh_tes!V22/RES_hh_num!V22)</f>
        <v>1357.6951267055342</v>
      </c>
      <c r="W22" s="72">
        <f>IF(RES_hh_tes!W22=0,0,1000*11630*RES_hh_tes!W22/RES_hh_num!W22)</f>
        <v>1335.8128061613465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1438.2255793486547</v>
      </c>
      <c r="C24" s="72">
        <f>IF(RES_hh_tes!C24=0,0,1000*11630*RES_hh_tes!C24/RES_hh_num!C24)</f>
        <v>1445.0915346475133</v>
      </c>
      <c r="D24" s="72">
        <f>IF(RES_hh_tes!D24=0,0,1000*11630*RES_hh_tes!D24/RES_hh_num!D24)</f>
        <v>1448.9137502544982</v>
      </c>
      <c r="E24" s="72">
        <f>IF(RES_hh_tes!E24=0,0,1000*11630*RES_hh_tes!E24/RES_hh_num!E24)</f>
        <v>1458.8660921001851</v>
      </c>
      <c r="F24" s="72">
        <f>IF(RES_hh_tes!F24=0,0,1000*11630*RES_hh_tes!F24/RES_hh_num!F24)</f>
        <v>1462.068130760342</v>
      </c>
      <c r="G24" s="72">
        <f>IF(RES_hh_tes!G24=0,0,1000*11630*RES_hh_tes!G24/RES_hh_num!G24)</f>
        <v>1459.7482649271662</v>
      </c>
      <c r="H24" s="72">
        <f>IF(RES_hh_tes!H24=0,0,1000*11630*RES_hh_tes!H24/RES_hh_num!H24)</f>
        <v>1471.7783101480973</v>
      </c>
      <c r="I24" s="72">
        <f>IF(RES_hh_tes!I24=0,0,1000*11630*RES_hh_tes!I24/RES_hh_num!I24)</f>
        <v>1454.1637878768431</v>
      </c>
      <c r="J24" s="72">
        <f>IF(RES_hh_tes!J24=0,0,1000*11630*RES_hh_tes!J24/RES_hh_num!J24)</f>
        <v>1436.464634078189</v>
      </c>
      <c r="K24" s="72">
        <f>IF(RES_hh_tes!K24=0,0,1000*11630*RES_hh_tes!K24/RES_hh_num!K24)</f>
        <v>1473.3663284258573</v>
      </c>
      <c r="L24" s="72">
        <f>IF(RES_hh_tes!L24=0,0,1000*11630*RES_hh_tes!L24/RES_hh_num!L24)</f>
        <v>1481.2250318665679</v>
      </c>
      <c r="M24" s="72">
        <f>IF(RES_hh_tes!M24=0,0,1000*11630*RES_hh_tes!M24/RES_hh_num!M24)</f>
        <v>1534.0372934336672</v>
      </c>
      <c r="N24" s="72">
        <f>IF(RES_hh_tes!N24=0,0,1000*11630*RES_hh_tes!N24/RES_hh_num!N24)</f>
        <v>1548.1840688178843</v>
      </c>
      <c r="O24" s="72">
        <f>IF(RES_hh_tes!O24=0,0,1000*11630*RES_hh_tes!O24/RES_hh_num!O24)</f>
        <v>1567.5755938334905</v>
      </c>
      <c r="P24" s="72">
        <f>IF(RES_hh_tes!P24=0,0,1000*11630*RES_hh_tes!P24/RES_hh_num!P24)</f>
        <v>1511.2465479707505</v>
      </c>
      <c r="Q24" s="72">
        <f>IF(RES_hh_tes!Q24=0,0,1000*11630*RES_hh_tes!Q24/RES_hh_num!Q24)</f>
        <v>1522.2487824150257</v>
      </c>
      <c r="R24" s="72">
        <f>IF(RES_hh_tes!R24=0,0,1000*11630*RES_hh_tes!R24/RES_hh_num!R24)</f>
        <v>1491.7812410085121</v>
      </c>
      <c r="S24" s="72">
        <f>IF(RES_hh_tes!S24=0,0,1000*11630*RES_hh_tes!S24/RES_hh_num!S24)</f>
        <v>1448.1652116015721</v>
      </c>
      <c r="T24" s="72">
        <f>IF(RES_hh_tes!T24=0,0,1000*11630*RES_hh_tes!T24/RES_hh_num!T24)</f>
        <v>1390.8627458230405</v>
      </c>
      <c r="U24" s="72">
        <f>IF(RES_hh_tes!U24=0,0,1000*11630*RES_hh_tes!U24/RES_hh_num!U24)</f>
        <v>1370.5405084860986</v>
      </c>
      <c r="V24" s="72">
        <f>IF(RES_hh_tes!V24=0,0,1000*11630*RES_hh_tes!V24/RES_hh_num!V24)</f>
        <v>1352.4943813945317</v>
      </c>
      <c r="W24" s="72">
        <f>IF(RES_hh_tes!W24=0,0,1000*11630*RES_hh_tes!W24/RES_hh_num!W24)</f>
        <v>1336.7571729765227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1462.3198751223033</v>
      </c>
      <c r="C25" s="74">
        <f>IF(RES_hh_tes!C25=0,0,1000*11630*RES_hh_tes!C25/RES_hh_num!C25)</f>
        <v>1443.2850095689046</v>
      </c>
      <c r="D25" s="74">
        <f>IF(RES_hh_tes!D25=0,0,1000*11630*RES_hh_tes!D25/RES_hh_num!D25)</f>
        <v>1450.9690432953887</v>
      </c>
      <c r="E25" s="74">
        <f>IF(RES_hh_tes!E25=0,0,1000*11630*RES_hh_tes!E25/RES_hh_num!E25)</f>
        <v>1427.574653981005</v>
      </c>
      <c r="F25" s="74">
        <f>IF(RES_hh_tes!F25=0,0,1000*11630*RES_hh_tes!F25/RES_hh_num!F25)</f>
        <v>1426.5582007381806</v>
      </c>
      <c r="G25" s="74">
        <f>IF(RES_hh_tes!G25=0,0,1000*11630*RES_hh_tes!G25/RES_hh_num!G25)</f>
        <v>1480.0511905803089</v>
      </c>
      <c r="H25" s="74">
        <f>IF(RES_hh_tes!H25=0,0,1000*11630*RES_hh_tes!H25/RES_hh_num!H25)</f>
        <v>1480.0257585001518</v>
      </c>
      <c r="I25" s="74">
        <f>IF(RES_hh_tes!I25=0,0,1000*11630*RES_hh_tes!I25/RES_hh_num!I25)</f>
        <v>1443.2139660419189</v>
      </c>
      <c r="J25" s="74">
        <f>IF(RES_hh_tes!J25=0,0,1000*11630*RES_hh_tes!J25/RES_hh_num!J25)</f>
        <v>1423.8099731765524</v>
      </c>
      <c r="K25" s="74">
        <f>IF(RES_hh_tes!K25=0,0,1000*11630*RES_hh_tes!K25/RES_hh_num!K25)</f>
        <v>1464.3107220537604</v>
      </c>
      <c r="L25" s="74">
        <f>IF(RES_hh_tes!L25=0,0,1000*11630*RES_hh_tes!L25/RES_hh_num!L25)</f>
        <v>1467.0230259817417</v>
      </c>
      <c r="M25" s="74">
        <f>IF(RES_hh_tes!M25=0,0,1000*11630*RES_hh_tes!M25/RES_hh_num!M25)</f>
        <v>1541.4842779238907</v>
      </c>
      <c r="N25" s="74">
        <f>IF(RES_hh_tes!N25=0,0,1000*11630*RES_hh_tes!N25/RES_hh_num!N25)</f>
        <v>1541.3614682479426</v>
      </c>
      <c r="O25" s="74">
        <f>IF(RES_hh_tes!O25=0,0,1000*11630*RES_hh_tes!O25/RES_hh_num!O25)</f>
        <v>1535.4590160251723</v>
      </c>
      <c r="P25" s="74">
        <f>IF(RES_hh_tes!P25=0,0,1000*11630*RES_hh_tes!P25/RES_hh_num!P25)</f>
        <v>1505.0725666302149</v>
      </c>
      <c r="Q25" s="74">
        <f>IF(RES_hh_tes!Q25=0,0,1000*11630*RES_hh_tes!Q25/RES_hh_num!Q25)</f>
        <v>1485.5600458101371</v>
      </c>
      <c r="R25" s="74">
        <f>IF(RES_hh_tes!R25=0,0,1000*11630*RES_hh_tes!R25/RES_hh_num!R25)</f>
        <v>1480.347587157539</v>
      </c>
      <c r="S25" s="74">
        <f>IF(RES_hh_tes!S25=0,0,1000*11630*RES_hh_tes!S25/RES_hh_num!S25)</f>
        <v>1433.3568447972832</v>
      </c>
      <c r="T25" s="74">
        <f>IF(RES_hh_tes!T25=0,0,1000*11630*RES_hh_tes!T25/RES_hh_num!T25)</f>
        <v>1392.5383352825354</v>
      </c>
      <c r="U25" s="74">
        <f>IF(RES_hh_tes!U25=0,0,1000*11630*RES_hh_tes!U25/RES_hh_num!U25)</f>
        <v>1350.9289971929022</v>
      </c>
      <c r="V25" s="74">
        <f>IF(RES_hh_tes!V25=0,0,1000*11630*RES_hh_tes!V25/RES_hh_num!V25)</f>
        <v>1345.0851252919169</v>
      </c>
      <c r="W25" s="74">
        <f>IF(RES_hh_tes!W25=0,0,1000*11630*RES_hh_tes!W25/RES_hh_num!W25)</f>
        <v>1305.7647092768448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287.39571881264953</v>
      </c>
      <c r="C26" s="77">
        <f>IF(RES_hh_tes!C26=0,0,1000*11630*RES_hh_tes!C26/RES_hh_num!C26)</f>
        <v>292.69199776854902</v>
      </c>
      <c r="D26" s="77">
        <f>IF(RES_hh_tes!D26=0,0,1000*11630*RES_hh_tes!D26/RES_hh_num!D26)</f>
        <v>290.96062603980528</v>
      </c>
      <c r="E26" s="77">
        <f>IF(RES_hh_tes!E26=0,0,1000*11630*RES_hh_tes!E26/RES_hh_num!E26)</f>
        <v>291.48148148148141</v>
      </c>
      <c r="F26" s="77">
        <f>IF(RES_hh_tes!F26=0,0,1000*11630*RES_hh_tes!F26/RES_hh_num!F26)</f>
        <v>289.56969942665205</v>
      </c>
      <c r="G26" s="77">
        <f>IF(RES_hh_tes!G26=0,0,1000*11630*RES_hh_tes!G26/RES_hh_num!G26)</f>
        <v>295.01407104550537</v>
      </c>
      <c r="H26" s="77">
        <f>IF(RES_hh_tes!H26=0,0,1000*11630*RES_hh_tes!H26/RES_hh_num!H26)</f>
        <v>295.99573753022679</v>
      </c>
      <c r="I26" s="77">
        <f>IF(RES_hh_tes!I26=0,0,1000*11630*RES_hh_tes!I26/RES_hh_num!I26)</f>
        <v>272.20986770193343</v>
      </c>
      <c r="J26" s="77">
        <f>IF(RES_hh_tes!J26=0,0,1000*11630*RES_hh_tes!J26/RES_hh_num!J26)</f>
        <v>279.74822974036175</v>
      </c>
      <c r="K26" s="77">
        <f>IF(RES_hh_tes!K26=0,0,1000*11630*RES_hh_tes!K26/RES_hh_num!K26)</f>
        <v>287.30163420904881</v>
      </c>
      <c r="L26" s="77">
        <f>IF(RES_hh_tes!L26=0,0,1000*11630*RES_hh_tes!L26/RES_hh_num!L26)</f>
        <v>291.7665436720626</v>
      </c>
      <c r="M26" s="77">
        <f>IF(RES_hh_tes!M26=0,0,1000*11630*RES_hh_tes!M26/RES_hh_num!M26)</f>
        <v>302.157909382985</v>
      </c>
      <c r="N26" s="77">
        <f>IF(RES_hh_tes!N26=0,0,1000*11630*RES_hh_tes!N26/RES_hh_num!N26)</f>
        <v>303.59966514742752</v>
      </c>
      <c r="O26" s="77">
        <f>IF(RES_hh_tes!O26=0,0,1000*11630*RES_hh_tes!O26/RES_hh_num!O26)</f>
        <v>304.37256348119257</v>
      </c>
      <c r="P26" s="77">
        <f>IF(RES_hh_tes!P26=0,0,1000*11630*RES_hh_tes!P26/RES_hh_num!P26)</f>
        <v>297.58481345738124</v>
      </c>
      <c r="Q26" s="77">
        <f>IF(RES_hh_tes!Q26=0,0,1000*11630*RES_hh_tes!Q26/RES_hh_num!Q26)</f>
        <v>296.02255147994055</v>
      </c>
      <c r="R26" s="77">
        <f>IF(RES_hh_tes!R26=0,0,1000*11630*RES_hh_tes!R26/RES_hh_num!R26)</f>
        <v>292.12644028531543</v>
      </c>
      <c r="S26" s="77">
        <f>IF(RES_hh_tes!S26=0,0,1000*11630*RES_hh_tes!S26/RES_hh_num!S26)</f>
        <v>283.24178812268889</v>
      </c>
      <c r="T26" s="77">
        <f>IF(RES_hh_tes!T26=0,0,1000*11630*RES_hh_tes!T26/RES_hh_num!T26)</f>
        <v>274.46312080377163</v>
      </c>
      <c r="U26" s="77">
        <f>IF(RES_hh_tes!U26=0,0,1000*11630*RES_hh_tes!U26/RES_hh_num!U26)</f>
        <v>267.89461412916825</v>
      </c>
      <c r="V26" s="77">
        <f>IF(RES_hh_tes!V26=0,0,1000*11630*RES_hh_tes!V26/RES_hh_num!V26)</f>
        <v>268.0342738044701</v>
      </c>
      <c r="W26" s="77">
        <f>IF(RES_hh_tes!W26=0,0,1000*11630*RES_hh_tes!W26/RES_hh_num!W26)</f>
        <v>285.95492999925256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142.97250667288856</v>
      </c>
      <c r="C27" s="69">
        <f>IF(RES_hh_tes!C27=0,0,1000*11630*RES_hh_tes!C27/RES_hh_num!C27)</f>
        <v>147.44627132860336</v>
      </c>
      <c r="D27" s="69">
        <f>IF(RES_hh_tes!D27=0,0,1000*11630*RES_hh_tes!D27/RES_hh_num!D27)</f>
        <v>147.90611001104193</v>
      </c>
      <c r="E27" s="69">
        <f>IF(RES_hh_tes!E27=0,0,1000*11630*RES_hh_tes!E27/RES_hh_num!E27)</f>
        <v>150.18521547725302</v>
      </c>
      <c r="F27" s="69">
        <f>IF(RES_hh_tes!F27=0,0,1000*11630*RES_hh_tes!F27/RES_hh_num!F27)</f>
        <v>148.87729395953144</v>
      </c>
      <c r="G27" s="69">
        <f>IF(RES_hh_tes!G27=0,0,1000*11630*RES_hh_tes!G27/RES_hh_num!G27)</f>
        <v>154.85182117556838</v>
      </c>
      <c r="H27" s="69">
        <f>IF(RES_hh_tes!H27=0,0,1000*11630*RES_hh_tes!H27/RES_hh_num!H27)</f>
        <v>150.43366045422741</v>
      </c>
      <c r="I27" s="69">
        <f>IF(RES_hh_tes!I27=0,0,1000*11630*RES_hh_tes!I27/RES_hh_num!I27)</f>
        <v>153.17225250642954</v>
      </c>
      <c r="J27" s="69">
        <f>IF(RES_hh_tes!J27=0,0,1000*11630*RES_hh_tes!J27/RES_hh_num!J27)</f>
        <v>161.10707111105486</v>
      </c>
      <c r="K27" s="69">
        <f>IF(RES_hh_tes!K27=0,0,1000*11630*RES_hh_tes!K27/RES_hh_num!K27)</f>
        <v>173.83113797638666</v>
      </c>
      <c r="L27" s="69">
        <f>IF(RES_hh_tes!L27=0,0,1000*11630*RES_hh_tes!L27/RES_hh_num!L27)</f>
        <v>176.22492085828438</v>
      </c>
      <c r="M27" s="69">
        <f>IF(RES_hh_tes!M27=0,0,1000*11630*RES_hh_tes!M27/RES_hh_num!M27)</f>
        <v>177.47155927226498</v>
      </c>
      <c r="N27" s="69">
        <f>IF(RES_hh_tes!N27=0,0,1000*11630*RES_hh_tes!N27/RES_hh_num!N27)</f>
        <v>184.0436091049867</v>
      </c>
      <c r="O27" s="69">
        <f>IF(RES_hh_tes!O27=0,0,1000*11630*RES_hh_tes!O27/RES_hh_num!O27)</f>
        <v>186.26823774457836</v>
      </c>
      <c r="P27" s="69">
        <f>IF(RES_hh_tes!P27=0,0,1000*11630*RES_hh_tes!P27/RES_hh_num!P27)</f>
        <v>185.47681594981532</v>
      </c>
      <c r="Q27" s="69">
        <f>IF(RES_hh_tes!Q27=0,0,1000*11630*RES_hh_tes!Q27/RES_hh_num!Q27)</f>
        <v>186.76507728141479</v>
      </c>
      <c r="R27" s="69">
        <f>IF(RES_hh_tes!R27=0,0,1000*11630*RES_hh_tes!R27/RES_hh_num!R27)</f>
        <v>186.28237923422</v>
      </c>
      <c r="S27" s="69">
        <f>IF(RES_hh_tes!S27=0,0,1000*11630*RES_hh_tes!S27/RES_hh_num!S27)</f>
        <v>186.006036348956</v>
      </c>
      <c r="T27" s="69">
        <f>IF(RES_hh_tes!T27=0,0,1000*11630*RES_hh_tes!T27/RES_hh_num!T27)</f>
        <v>190.16956922650485</v>
      </c>
      <c r="U27" s="69">
        <f>IF(RES_hh_tes!U27=0,0,1000*11630*RES_hh_tes!U27/RES_hh_num!U27)</f>
        <v>190.9168451996384</v>
      </c>
      <c r="V27" s="69">
        <f>IF(RES_hh_tes!V27=0,0,1000*11630*RES_hh_tes!V27/RES_hh_num!V27)</f>
        <v>254.14691348123054</v>
      </c>
      <c r="W27" s="69">
        <f>IF(RES_hh_tes!W27=0,0,1000*11630*RES_hh_tes!W27/RES_hh_num!W27)</f>
        <v>250.79403396750493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105.34542696071964</v>
      </c>
      <c r="C29" s="72">
        <f>IF(RES_hh_tes!C29=0,0,1000*11630*RES_hh_tes!C29/RES_hh_num!C29)</f>
        <v>163.09454079333085</v>
      </c>
      <c r="D29" s="72">
        <f>IF(RES_hh_tes!D29=0,0,1000*11630*RES_hh_tes!D29/RES_hh_num!D29)</f>
        <v>153.86876986203069</v>
      </c>
      <c r="E29" s="72">
        <f>IF(RES_hh_tes!E29=0,0,1000*11630*RES_hh_tes!E29/RES_hh_num!E29)</f>
        <v>175.40601231585177</v>
      </c>
      <c r="F29" s="72">
        <f>IF(RES_hh_tes!F29=0,0,1000*11630*RES_hh_tes!F29/RES_hh_num!F29)</f>
        <v>150.20007506897957</v>
      </c>
      <c r="G29" s="72">
        <f>IF(RES_hh_tes!G29=0,0,1000*11630*RES_hh_tes!G29/RES_hh_num!G29)</f>
        <v>186.47650076922895</v>
      </c>
      <c r="H29" s="72">
        <f>IF(RES_hh_tes!H29=0,0,1000*11630*RES_hh_tes!H29/RES_hh_num!H29)</f>
        <v>98.298333945169531</v>
      </c>
      <c r="I29" s="72">
        <f>IF(RES_hh_tes!I29=0,0,1000*11630*RES_hh_tes!I29/RES_hh_num!I29)</f>
        <v>131.57579762605178</v>
      </c>
      <c r="J29" s="72">
        <f>IF(RES_hh_tes!J29=0,0,1000*11630*RES_hh_tes!J29/RES_hh_num!J29)</f>
        <v>185.30232931408733</v>
      </c>
      <c r="K29" s="72">
        <f>IF(RES_hh_tes!K29=0,0,1000*11630*RES_hh_tes!K29/RES_hh_num!K29)</f>
        <v>217.25985621064274</v>
      </c>
      <c r="L29" s="72">
        <f>IF(RES_hh_tes!L29=0,0,1000*11630*RES_hh_tes!L29/RES_hh_num!L29)</f>
        <v>170.87678007321026</v>
      </c>
      <c r="M29" s="72">
        <f>IF(RES_hh_tes!M29=0,0,1000*11630*RES_hh_tes!M29/RES_hh_num!M29)</f>
        <v>165.79745549629948</v>
      </c>
      <c r="N29" s="72">
        <f>IF(RES_hh_tes!N29=0,0,1000*11630*RES_hh_tes!N29/RES_hh_num!N29)</f>
        <v>139.03487675495438</v>
      </c>
      <c r="O29" s="72">
        <f>IF(RES_hh_tes!O29=0,0,1000*11630*RES_hh_tes!O29/RES_hh_num!O29)</f>
        <v>189.75094443420394</v>
      </c>
      <c r="P29" s="72">
        <f>IF(RES_hh_tes!P29=0,0,1000*11630*RES_hh_tes!P29/RES_hh_num!P29)</f>
        <v>181.42659923557133</v>
      </c>
      <c r="Q29" s="72">
        <f>IF(RES_hh_tes!Q29=0,0,1000*11630*RES_hh_tes!Q29/RES_hh_num!Q29)</f>
        <v>223.54535846256712</v>
      </c>
      <c r="R29" s="72">
        <f>IF(RES_hh_tes!R29=0,0,1000*11630*RES_hh_tes!R29/RES_hh_num!R29)</f>
        <v>177.74917516881285</v>
      </c>
      <c r="S29" s="72">
        <f>IF(RES_hh_tes!S29=0,0,1000*11630*RES_hh_tes!S29/RES_hh_num!S29)</f>
        <v>182.88048775731917</v>
      </c>
      <c r="T29" s="72">
        <f>IF(RES_hh_tes!T29=0,0,1000*11630*RES_hh_tes!T29/RES_hh_num!T29)</f>
        <v>190.3036353398127</v>
      </c>
      <c r="U29" s="72">
        <f>IF(RES_hh_tes!U29=0,0,1000*11630*RES_hh_tes!U29/RES_hh_num!U29)</f>
        <v>193.54843917655896</v>
      </c>
      <c r="V29" s="72">
        <f>IF(RES_hh_tes!V29=0,0,1000*11630*RES_hh_tes!V29/RES_hh_num!V29)</f>
        <v>249.29255269313424</v>
      </c>
      <c r="W29" s="72">
        <f>IF(RES_hh_tes!W29=0,0,1000*11630*RES_hh_tes!W29/RES_hh_num!W29)</f>
        <v>252.07852474355542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139.57385911046867</v>
      </c>
      <c r="C30" s="72">
        <f>IF(RES_hh_tes!C30=0,0,1000*11630*RES_hh_tes!C30/RES_hh_num!C30)</f>
        <v>145.34627114626301</v>
      </c>
      <c r="D30" s="72">
        <f>IF(RES_hh_tes!D30=0,0,1000*11630*RES_hh_tes!D30/RES_hh_num!D30)</f>
        <v>153.81481564998896</v>
      </c>
      <c r="E30" s="72">
        <f>IF(RES_hh_tes!E30=0,0,1000*11630*RES_hh_tes!E30/RES_hh_num!E30)</f>
        <v>144.9903879414187</v>
      </c>
      <c r="F30" s="72">
        <f>IF(RES_hh_tes!F30=0,0,1000*11630*RES_hh_tes!F30/RES_hh_num!F30)</f>
        <v>147.78133605717215</v>
      </c>
      <c r="G30" s="72">
        <f>IF(RES_hh_tes!G30=0,0,1000*11630*RES_hh_tes!G30/RES_hh_num!G30)</f>
        <v>148.22075634755927</v>
      </c>
      <c r="H30" s="72">
        <f>IF(RES_hh_tes!H30=0,0,1000*11630*RES_hh_tes!H30/RES_hh_num!H30)</f>
        <v>153.57381194345399</v>
      </c>
      <c r="I30" s="72">
        <f>IF(RES_hh_tes!I30=0,0,1000*11630*RES_hh_tes!I30/RES_hh_num!I30)</f>
        <v>157.77986105124339</v>
      </c>
      <c r="J30" s="72">
        <f>IF(RES_hh_tes!J30=0,0,1000*11630*RES_hh_tes!J30/RES_hh_num!J30)</f>
        <v>162.45044162718722</v>
      </c>
      <c r="K30" s="72">
        <f>IF(RES_hh_tes!K30=0,0,1000*11630*RES_hh_tes!K30/RES_hh_num!K30)</f>
        <v>178.87536491012276</v>
      </c>
      <c r="L30" s="72">
        <f>IF(RES_hh_tes!L30=0,0,1000*11630*RES_hh_tes!L30/RES_hh_num!L30)</f>
        <v>192.08258238450705</v>
      </c>
      <c r="M30" s="72">
        <f>IF(RES_hh_tes!M30=0,0,1000*11630*RES_hh_tes!M30/RES_hh_num!M30)</f>
        <v>163.257936854143</v>
      </c>
      <c r="N30" s="72">
        <f>IF(RES_hh_tes!N30=0,0,1000*11630*RES_hh_tes!N30/RES_hh_num!N30)</f>
        <v>181.83882730002364</v>
      </c>
      <c r="O30" s="72">
        <f>IF(RES_hh_tes!O30=0,0,1000*11630*RES_hh_tes!O30/RES_hh_num!O30)</f>
        <v>184.34943728021011</v>
      </c>
      <c r="P30" s="72">
        <f>IF(RES_hh_tes!P30=0,0,1000*11630*RES_hh_tes!P30/RES_hh_num!P30)</f>
        <v>188.58623822186789</v>
      </c>
      <c r="Q30" s="72">
        <f>IF(RES_hh_tes!Q30=0,0,1000*11630*RES_hh_tes!Q30/RES_hh_num!Q30)</f>
        <v>183.21875900515786</v>
      </c>
      <c r="R30" s="72">
        <f>IF(RES_hh_tes!R30=0,0,1000*11630*RES_hh_tes!R30/RES_hh_num!R30)</f>
        <v>181.44544998920591</v>
      </c>
      <c r="S30" s="72">
        <f>IF(RES_hh_tes!S30=0,0,1000*11630*RES_hh_tes!S30/RES_hh_num!S30)</f>
        <v>184.59138355048631</v>
      </c>
      <c r="T30" s="72">
        <f>IF(RES_hh_tes!T30=0,0,1000*11630*RES_hh_tes!T30/RES_hh_num!T30)</f>
        <v>180.94814280539327</v>
      </c>
      <c r="U30" s="72">
        <f>IF(RES_hh_tes!U30=0,0,1000*11630*RES_hh_tes!U30/RES_hh_num!U30)</f>
        <v>198.82634694905147</v>
      </c>
      <c r="V30" s="72">
        <f>IF(RES_hh_tes!V30=0,0,1000*11630*RES_hh_tes!V30/RES_hh_num!V30)</f>
        <v>248.20730944876917</v>
      </c>
      <c r="W30" s="72">
        <f>IF(RES_hh_tes!W30=0,0,1000*11630*RES_hh_tes!W30/RES_hh_num!W30)</f>
        <v>256.3803556919006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147.14193828272687</v>
      </c>
      <c r="C32" s="77">
        <f>IF(RES_hh_tes!C32=0,0,1000*11630*RES_hh_tes!C32/RES_hh_num!C32)</f>
        <v>145.61309533403244</v>
      </c>
      <c r="D32" s="77">
        <f>IF(RES_hh_tes!D32=0,0,1000*11630*RES_hh_tes!D32/RES_hh_num!D32)</f>
        <v>147.13982296045742</v>
      </c>
      <c r="E32" s="77">
        <f>IF(RES_hh_tes!E32=0,0,1000*11630*RES_hh_tes!E32/RES_hh_num!E32)</f>
        <v>146.97662821276319</v>
      </c>
      <c r="F32" s="77">
        <f>IF(RES_hh_tes!F32=0,0,1000*11630*RES_hh_tes!F32/RES_hh_num!F32)</f>
        <v>148.7220237548371</v>
      </c>
      <c r="G32" s="77">
        <f>IF(RES_hh_tes!G32=0,0,1000*11630*RES_hh_tes!G32/RES_hh_num!G32)</f>
        <v>151.1931567475155</v>
      </c>
      <c r="H32" s="77">
        <f>IF(RES_hh_tes!H32=0,0,1000*11630*RES_hh_tes!H32/RES_hh_num!H32)</f>
        <v>156.12517385026979</v>
      </c>
      <c r="I32" s="77">
        <f>IF(RES_hh_tes!I32=0,0,1000*11630*RES_hh_tes!I32/RES_hh_num!I32)</f>
        <v>155.47604267485926</v>
      </c>
      <c r="J32" s="77">
        <f>IF(RES_hh_tes!J32=0,0,1000*11630*RES_hh_tes!J32/RES_hh_num!J32)</f>
        <v>158.32410894247303</v>
      </c>
      <c r="K32" s="77">
        <f>IF(RES_hh_tes!K32=0,0,1000*11630*RES_hh_tes!K32/RES_hh_num!K32)</f>
        <v>168.89075728645179</v>
      </c>
      <c r="L32" s="77">
        <f>IF(RES_hh_tes!L32=0,0,1000*11630*RES_hh_tes!L32/RES_hh_num!L32)</f>
        <v>176.6530369034802</v>
      </c>
      <c r="M32" s="77">
        <f>IF(RES_hh_tes!M32=0,0,1000*11630*RES_hh_tes!M32/RES_hh_num!M32)</f>
        <v>178.49807371671653</v>
      </c>
      <c r="N32" s="77">
        <f>IF(RES_hh_tes!N32=0,0,1000*11630*RES_hh_tes!N32/RES_hh_num!N32)</f>
        <v>187.2427628223212</v>
      </c>
      <c r="O32" s="77">
        <f>IF(RES_hh_tes!O32=0,0,1000*11630*RES_hh_tes!O32/RES_hh_num!O32)</f>
        <v>186.03889783241956</v>
      </c>
      <c r="P32" s="77">
        <f>IF(RES_hh_tes!P32=0,0,1000*11630*RES_hh_tes!P32/RES_hh_num!P32)</f>
        <v>185.75138029216185</v>
      </c>
      <c r="Q32" s="77">
        <f>IF(RES_hh_tes!Q32=0,0,1000*11630*RES_hh_tes!Q32/RES_hh_num!Q32)</f>
        <v>184.14831496548018</v>
      </c>
      <c r="R32" s="77">
        <f>IF(RES_hh_tes!R32=0,0,1000*11630*RES_hh_tes!R32/RES_hh_num!R32)</f>
        <v>186.91575827098728</v>
      </c>
      <c r="S32" s="77">
        <f>IF(RES_hh_tes!S32=0,0,1000*11630*RES_hh_tes!S32/RES_hh_num!S32)</f>
        <v>186.22712682237901</v>
      </c>
      <c r="T32" s="77">
        <f>IF(RES_hh_tes!T32=0,0,1000*11630*RES_hh_tes!T32/RES_hh_num!T32)</f>
        <v>190.19945012764296</v>
      </c>
      <c r="U32" s="77">
        <f>IF(RES_hh_tes!U32=0,0,1000*11630*RES_hh_tes!U32/RES_hh_num!U32)</f>
        <v>190.7168833370061</v>
      </c>
      <c r="V32" s="77">
        <f>IF(RES_hh_tes!V32=0,0,1000*11630*RES_hh_tes!V32/RES_hh_num!V32)</f>
        <v>254.46733652606221</v>
      </c>
      <c r="W32" s="77">
        <f>IF(RES_hh_tes!W32=0,0,1000*11630*RES_hh_tes!W32/RES_hh_num!W32)</f>
        <v>250.69338250113853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1248.4867418407325</v>
      </c>
      <c r="C3" s="65">
        <f>IF(RES_hh_emi!C3=0,0,1000000*RES_hh_emi!C3/RES_hh_num!C3)</f>
        <v>1500.4893985234403</v>
      </c>
      <c r="D3" s="65">
        <f>IF(RES_hh_emi!D3=0,0,1000000*RES_hh_emi!D3/RES_hh_num!D3)</f>
        <v>1369.2194435190186</v>
      </c>
      <c r="E3" s="65">
        <f>IF(RES_hh_emi!E3=0,0,1000000*RES_hh_emi!E3/RES_hh_num!E3)</f>
        <v>1446.5252267418912</v>
      </c>
      <c r="F3" s="65">
        <f>IF(RES_hh_emi!F3=0,0,1000000*RES_hh_emi!F3/RES_hh_num!F3)</f>
        <v>1198.9192983129867</v>
      </c>
      <c r="G3" s="65">
        <f>IF(RES_hh_emi!G3=0,0,1000000*RES_hh_emi!G3/RES_hh_num!G3)</f>
        <v>1107.8454989652187</v>
      </c>
      <c r="H3" s="65">
        <f>IF(RES_hh_emi!H3=0,0,1000000*RES_hh_emi!H3/RES_hh_num!H3)</f>
        <v>1032.9487301273123</v>
      </c>
      <c r="I3" s="65">
        <f>IF(RES_hh_emi!I3=0,0,1000000*RES_hh_emi!I3/RES_hh_num!I3)</f>
        <v>1036.9187169342454</v>
      </c>
      <c r="J3" s="65">
        <f>IF(RES_hh_emi!J3=0,0,1000000*RES_hh_emi!J3/RES_hh_num!J3)</f>
        <v>828.71008476848647</v>
      </c>
      <c r="K3" s="65">
        <f>IF(RES_hh_emi!K3=0,0,1000000*RES_hh_emi!K3/RES_hh_num!K3)</f>
        <v>802.6685331944891</v>
      </c>
      <c r="L3" s="65">
        <f>IF(RES_hh_emi!L3=0,0,1000000*RES_hh_emi!L3/RES_hh_num!L3)</f>
        <v>920.21941321180861</v>
      </c>
      <c r="M3" s="65">
        <f>IF(RES_hh_emi!M3=0,0,1000000*RES_hh_emi!M3/RES_hh_num!M3)</f>
        <v>727.49563435849063</v>
      </c>
      <c r="N3" s="65">
        <f>IF(RES_hh_emi!N3=0,0,1000000*RES_hh_emi!N3/RES_hh_num!N3)</f>
        <v>759.21449576837199</v>
      </c>
      <c r="O3" s="65">
        <f>IF(RES_hh_emi!O3=0,0,1000000*RES_hh_emi!O3/RES_hh_num!O3)</f>
        <v>675.85961448515184</v>
      </c>
      <c r="P3" s="65">
        <f>IF(RES_hh_emi!P3=0,0,1000000*RES_hh_emi!P3/RES_hh_num!P3)</f>
        <v>666.65272462524808</v>
      </c>
      <c r="Q3" s="65">
        <f>IF(RES_hh_emi!Q3=0,0,1000000*RES_hh_emi!Q3/RES_hh_num!Q3)</f>
        <v>617.17233424117819</v>
      </c>
      <c r="R3" s="65">
        <f>IF(RES_hh_emi!R3=0,0,1000000*RES_hh_emi!R3/RES_hh_num!R3)</f>
        <v>616.13193444930926</v>
      </c>
      <c r="S3" s="65">
        <f>IF(RES_hh_emi!S3=0,0,1000000*RES_hh_emi!S3/RES_hh_num!S3)</f>
        <v>569.73311078975246</v>
      </c>
      <c r="T3" s="65">
        <f>IF(RES_hh_emi!T3=0,0,1000000*RES_hh_emi!T3/RES_hh_num!T3)</f>
        <v>526.66501839152806</v>
      </c>
      <c r="U3" s="65">
        <f>IF(RES_hh_emi!U3=0,0,1000000*RES_hh_emi!U3/RES_hh_num!U3)</f>
        <v>483.86065528327225</v>
      </c>
      <c r="V3" s="65">
        <f>IF(RES_hh_emi!V3=0,0,1000000*RES_hh_emi!V3/RES_hh_num!V3)</f>
        <v>492.17402887803263</v>
      </c>
      <c r="W3" s="65">
        <f>IF(RES_hh_emi!W3=0,0,1000000*RES_hh_emi!W3/RES_hh_num!W3)</f>
        <v>399.96273166606056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1139.9210987033393</v>
      </c>
      <c r="C4" s="69">
        <f>IF(RES_hh_emi!C4=0,0,1000000*RES_hh_emi!C4/RES_hh_num!C4)</f>
        <v>1377.6339864282622</v>
      </c>
      <c r="D4" s="69">
        <f>IF(RES_hh_emi!D4=0,0,1000000*RES_hh_emi!D4/RES_hh_num!D4)</f>
        <v>1256.6251832595065</v>
      </c>
      <c r="E4" s="69">
        <f>IF(RES_hh_emi!E4=0,0,1000000*RES_hh_emi!E4/RES_hh_num!E4)</f>
        <v>1330.8593912490012</v>
      </c>
      <c r="F4" s="69">
        <f>IF(RES_hh_emi!F4=0,0,1000000*RES_hh_emi!F4/RES_hh_num!F4)</f>
        <v>1098.5743698811602</v>
      </c>
      <c r="G4" s="69">
        <f>IF(RES_hh_emi!G4=0,0,1000000*RES_hh_emi!G4/RES_hh_num!G4)</f>
        <v>1011.3272260499359</v>
      </c>
      <c r="H4" s="69">
        <f>IF(RES_hh_emi!H4=0,0,1000000*RES_hh_emi!H4/RES_hh_num!H4)</f>
        <v>946.57971330348482</v>
      </c>
      <c r="I4" s="69">
        <f>IF(RES_hh_emi!I4=0,0,1000000*RES_hh_emi!I4/RES_hh_num!I4)</f>
        <v>950.23123419981539</v>
      </c>
      <c r="J4" s="69">
        <f>IF(RES_hh_emi!J4=0,0,1000000*RES_hh_emi!J4/RES_hh_num!J4)</f>
        <v>755.76366268467314</v>
      </c>
      <c r="K4" s="69">
        <f>IF(RES_hh_emi!K4=0,0,1000000*RES_hh_emi!K4/RES_hh_num!K4)</f>
        <v>732.08045123035026</v>
      </c>
      <c r="L4" s="69">
        <f>IF(RES_hh_emi!L4=0,0,1000000*RES_hh_emi!L4/RES_hh_num!L4)</f>
        <v>848.58339753981613</v>
      </c>
      <c r="M4" s="69">
        <f>IF(RES_hh_emi!M4=0,0,1000000*RES_hh_emi!M4/RES_hh_num!M4)</f>
        <v>660.41849880927293</v>
      </c>
      <c r="N4" s="69">
        <f>IF(RES_hh_emi!N4=0,0,1000000*RES_hh_emi!N4/RES_hh_num!N4)</f>
        <v>695.24277068080062</v>
      </c>
      <c r="O4" s="69">
        <f>IF(RES_hh_emi!O4=0,0,1000000*RES_hh_emi!O4/RES_hh_num!O4)</f>
        <v>614.2004468782103</v>
      </c>
      <c r="P4" s="69">
        <f>IF(RES_hh_emi!P4=0,0,1000000*RES_hh_emi!P4/RES_hh_num!P4)</f>
        <v>606.76982723936555</v>
      </c>
      <c r="Q4" s="69">
        <f>IF(RES_hh_emi!Q4=0,0,1000000*RES_hh_emi!Q4/RES_hh_num!Q4)</f>
        <v>559.11772423291097</v>
      </c>
      <c r="R4" s="69">
        <f>IF(RES_hh_emi!R4=0,0,1000000*RES_hh_emi!R4/RES_hh_num!R4)</f>
        <v>564.7607340347173</v>
      </c>
      <c r="S4" s="69">
        <f>IF(RES_hh_emi!S4=0,0,1000000*RES_hh_emi!S4/RES_hh_num!S4)</f>
        <v>522.96271871240015</v>
      </c>
      <c r="T4" s="69">
        <f>IF(RES_hh_emi!T4=0,0,1000000*RES_hh_emi!T4/RES_hh_num!T4)</f>
        <v>484.04849709000962</v>
      </c>
      <c r="U4" s="69">
        <f>IF(RES_hh_emi!U4=0,0,1000000*RES_hh_emi!U4/RES_hh_num!U4)</f>
        <v>444.75866377292755</v>
      </c>
      <c r="V4" s="69">
        <f>IF(RES_hh_emi!V4=0,0,1000000*RES_hh_emi!V4/RES_hh_num!V4)</f>
        <v>449.13820586220533</v>
      </c>
      <c r="W4" s="69">
        <f>IF(RES_hh_emi!W4=0,0,1000000*RES_hh_emi!W4/RES_hh_num!W4)</f>
        <v>368.60793464885973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7358.2893612598828</v>
      </c>
      <c r="C5" s="72">
        <f>IF(RES_hh_emi!C5=0,0,1000000*RES_hh_emi!C5/RES_hh_num!C5)</f>
        <v>8251.6578072061384</v>
      </c>
      <c r="D5" s="72">
        <f>IF(RES_hh_emi!D5=0,0,1000000*RES_hh_emi!D5/RES_hh_num!D5)</f>
        <v>8219.3835779692927</v>
      </c>
      <c r="E5" s="72">
        <f>IF(RES_hh_emi!E5=0,0,1000000*RES_hh_emi!E5/RES_hh_num!E5)</f>
        <v>8241.9338963339396</v>
      </c>
      <c r="F5" s="72">
        <f>IF(RES_hh_emi!F5=0,0,1000000*RES_hh_emi!F5/RES_hh_num!F5)</f>
        <v>8127.7901060045097</v>
      </c>
      <c r="G5" s="72">
        <f>IF(RES_hh_emi!G5=0,0,1000000*RES_hh_emi!G5/RES_hh_num!G5)</f>
        <v>8081.1205538376325</v>
      </c>
      <c r="H5" s="72">
        <f>IF(RES_hh_emi!H5=0,0,1000000*RES_hh_emi!H5/RES_hh_num!H5)</f>
        <v>8518.9124857924653</v>
      </c>
      <c r="I5" s="72">
        <f>IF(RES_hh_emi!I5=0,0,1000000*RES_hh_emi!I5/RES_hh_num!I5)</f>
        <v>8925.2034426671835</v>
      </c>
      <c r="J5" s="72">
        <f>IF(RES_hh_emi!J5=0,0,1000000*RES_hh_emi!J5/RES_hh_num!J5)</f>
        <v>6943.3420922844798</v>
      </c>
      <c r="K5" s="72">
        <f>IF(RES_hh_emi!K5=0,0,1000000*RES_hh_emi!K5/RES_hh_num!K5)</f>
        <v>7931.9246007597103</v>
      </c>
      <c r="L5" s="72">
        <f>IF(RES_hh_emi!L5=0,0,1000000*RES_hh_emi!L5/RES_hh_num!L5)</f>
        <v>10022.897649423869</v>
      </c>
      <c r="M5" s="72">
        <f>IF(RES_hh_emi!M5=0,0,1000000*RES_hh_emi!M5/RES_hh_num!M5)</f>
        <v>7778.3090431125675</v>
      </c>
      <c r="N5" s="72">
        <f>IF(RES_hh_emi!N5=0,0,1000000*RES_hh_emi!N5/RES_hh_num!N5)</f>
        <v>8781.8070656413638</v>
      </c>
      <c r="O5" s="72">
        <f>IF(RES_hh_emi!O5=0,0,1000000*RES_hh_emi!O5/RES_hh_num!O5)</f>
        <v>8152.9896734099511</v>
      </c>
      <c r="P5" s="72">
        <f>IF(RES_hh_emi!P5=0,0,1000000*RES_hh_emi!P5/RES_hh_num!P5)</f>
        <v>8294.2591032478249</v>
      </c>
      <c r="Q5" s="72">
        <f>IF(RES_hh_emi!Q5=0,0,1000000*RES_hh_emi!Q5/RES_hh_num!Q5)</f>
        <v>7611.1211220916402</v>
      </c>
      <c r="R5" s="72">
        <f>IF(RES_hh_emi!R5=0,0,1000000*RES_hh_emi!R5/RES_hh_num!R5)</f>
        <v>8642.6400464349281</v>
      </c>
      <c r="S5" s="72">
        <f>IF(RES_hh_emi!S5=0,0,1000000*RES_hh_emi!S5/RES_hh_num!S5)</f>
        <v>8256.0669957642094</v>
      </c>
      <c r="T5" s="72">
        <f>IF(RES_hh_emi!T5=0,0,1000000*RES_hh_emi!T5/RES_hh_num!T5)</f>
        <v>8182.7267954461377</v>
      </c>
      <c r="U5" s="72">
        <f>IF(RES_hh_emi!U5=0,0,1000000*RES_hh_emi!U5/RES_hh_num!U5)</f>
        <v>7969.5990921446764</v>
      </c>
      <c r="V5" s="72">
        <f>IF(RES_hh_emi!V5=0,0,1000000*RES_hh_emi!V5/RES_hh_num!V5)</f>
        <v>7063.038410280581</v>
      </c>
      <c r="W5" s="72">
        <f>IF(RES_hh_emi!W5=0,0,1000000*RES_hh_emi!W5/RES_hh_num!W5)</f>
        <v>8072.8522868571081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0</v>
      </c>
      <c r="C6" s="72">
        <f>IF(RES_hh_emi!C6=0,0,1000000*RES_hh_emi!C6/RES_hh_num!C6)</f>
        <v>0</v>
      </c>
      <c r="D6" s="72">
        <f>IF(RES_hh_emi!D6=0,0,1000000*RES_hh_emi!D6/RES_hh_num!D6)</f>
        <v>0</v>
      </c>
      <c r="E6" s="72">
        <f>IF(RES_hh_emi!E6=0,0,1000000*RES_hh_emi!E6/RES_hh_num!E6)</f>
        <v>0</v>
      </c>
      <c r="F6" s="72">
        <f>IF(RES_hh_emi!F6=0,0,1000000*RES_hh_emi!F6/RES_hh_num!F6)</f>
        <v>0</v>
      </c>
      <c r="G6" s="72">
        <f>IF(RES_hh_emi!G6=0,0,1000000*RES_hh_emi!G6/RES_hh_num!G6)</f>
        <v>0</v>
      </c>
      <c r="H6" s="72">
        <f>IF(RES_hh_emi!H6=0,0,1000000*RES_hh_emi!H6/RES_hh_num!H6)</f>
        <v>0</v>
      </c>
      <c r="I6" s="72">
        <f>IF(RES_hh_emi!I6=0,0,1000000*RES_hh_emi!I6/RES_hh_num!I6)</f>
        <v>0</v>
      </c>
      <c r="J6" s="72">
        <f>IF(RES_hh_emi!J6=0,0,1000000*RES_hh_emi!J6/RES_hh_num!J6)</f>
        <v>0</v>
      </c>
      <c r="K6" s="72">
        <f>IF(RES_hh_emi!K6=0,0,1000000*RES_hh_emi!K6/RES_hh_num!K6)</f>
        <v>0</v>
      </c>
      <c r="L6" s="72">
        <f>IF(RES_hh_emi!L6=0,0,1000000*RES_hh_emi!L6/RES_hh_num!L6)</f>
        <v>0</v>
      </c>
      <c r="M6" s="72">
        <f>IF(RES_hh_emi!M6=0,0,1000000*RES_hh_emi!M6/RES_hh_num!M6)</f>
        <v>0</v>
      </c>
      <c r="N6" s="72">
        <f>IF(RES_hh_emi!N6=0,0,1000000*RES_hh_emi!N6/RES_hh_num!N6)</f>
        <v>0</v>
      </c>
      <c r="O6" s="72">
        <f>IF(RES_hh_emi!O6=0,0,1000000*RES_hh_emi!O6/RES_hh_num!O6)</f>
        <v>0</v>
      </c>
      <c r="P6" s="72">
        <f>IF(RES_hh_emi!P6=0,0,1000000*RES_hh_emi!P6/RES_hh_num!P6)</f>
        <v>0</v>
      </c>
      <c r="Q6" s="72">
        <f>IF(RES_hh_emi!Q6=0,0,1000000*RES_hh_emi!Q6/RES_hh_num!Q6)</f>
        <v>0</v>
      </c>
      <c r="R6" s="72">
        <f>IF(RES_hh_emi!R6=0,0,1000000*RES_hh_emi!R6/RES_hh_num!R6)</f>
        <v>0</v>
      </c>
      <c r="S6" s="72">
        <f>IF(RES_hh_emi!S6=0,0,1000000*RES_hh_emi!S6/RES_hh_num!S6)</f>
        <v>0</v>
      </c>
      <c r="T6" s="72">
        <f>IF(RES_hh_emi!T6=0,0,1000000*RES_hh_emi!T6/RES_hh_num!T6)</f>
        <v>0</v>
      </c>
      <c r="U6" s="72">
        <f>IF(RES_hh_emi!U6=0,0,1000000*RES_hh_emi!U6/RES_hh_num!U6)</f>
        <v>0</v>
      </c>
      <c r="V6" s="72">
        <f>IF(RES_hh_emi!V6=0,0,1000000*RES_hh_emi!V6/RES_hh_num!V6)</f>
        <v>0</v>
      </c>
      <c r="W6" s="72">
        <f>IF(RES_hh_emi!W6=0,0,1000000*RES_hh_emi!W6/RES_hh_num!W6)</f>
        <v>0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6563.8595574759811</v>
      </c>
      <c r="C7" s="72">
        <f>IF(RES_hh_emi!C7=0,0,1000000*RES_hh_emi!C7/RES_hh_num!C7)</f>
        <v>8083.7756854101099</v>
      </c>
      <c r="D7" s="72">
        <f>IF(RES_hh_emi!D7=0,0,1000000*RES_hh_emi!D7/RES_hh_num!D7)</f>
        <v>7596.6981771218061</v>
      </c>
      <c r="E7" s="72">
        <f>IF(RES_hh_emi!E7=0,0,1000000*RES_hh_emi!E7/RES_hh_num!E7)</f>
        <v>8364.2017740424217</v>
      </c>
      <c r="F7" s="72">
        <f>IF(RES_hh_emi!F7=0,0,1000000*RES_hh_emi!F7/RES_hh_num!F7)</f>
        <v>7480.1450329480695</v>
      </c>
      <c r="G7" s="72">
        <f>IF(RES_hh_emi!G7=0,0,1000000*RES_hh_emi!G7/RES_hh_num!G7)</f>
        <v>7352.208356027264</v>
      </c>
      <c r="H7" s="72">
        <f>IF(RES_hh_emi!H7=0,0,1000000*RES_hh_emi!H7/RES_hh_num!H7)</f>
        <v>7416.1217070909997</v>
      </c>
      <c r="I7" s="72">
        <f>IF(RES_hh_emi!I7=0,0,1000000*RES_hh_emi!I7/RES_hh_num!I7)</f>
        <v>7974.3841187693988</v>
      </c>
      <c r="J7" s="72">
        <f>IF(RES_hh_emi!J7=0,0,1000000*RES_hh_emi!J7/RES_hh_num!J7)</f>
        <v>6965.584725047107</v>
      </c>
      <c r="K7" s="72">
        <f>IF(RES_hh_emi!K7=0,0,1000000*RES_hh_emi!K7/RES_hh_num!K7)</f>
        <v>7143.6639060447915</v>
      </c>
      <c r="L7" s="72">
        <f>IF(RES_hh_emi!L7=0,0,1000000*RES_hh_emi!L7/RES_hh_num!L7)</f>
        <v>8518.1347655525951</v>
      </c>
      <c r="M7" s="72">
        <f>IF(RES_hh_emi!M7=0,0,1000000*RES_hh_emi!M7/RES_hh_num!M7)</f>
        <v>6878.7360710350658</v>
      </c>
      <c r="N7" s="72">
        <f>IF(RES_hh_emi!N7=0,0,1000000*RES_hh_emi!N7/RES_hh_num!N7)</f>
        <v>7439.4968962593539</v>
      </c>
      <c r="O7" s="72">
        <f>IF(RES_hh_emi!O7=0,0,1000000*RES_hh_emi!O7/RES_hh_num!O7)</f>
        <v>6809.2127047316608</v>
      </c>
      <c r="P7" s="72">
        <f>IF(RES_hh_emi!P7=0,0,1000000*RES_hh_emi!P7/RES_hh_num!P7)</f>
        <v>6925.9696070867858</v>
      </c>
      <c r="Q7" s="72">
        <f>IF(RES_hh_emi!Q7=0,0,1000000*RES_hh_emi!Q7/RES_hh_num!Q7)</f>
        <v>6706.9645943469623</v>
      </c>
      <c r="R7" s="72">
        <f>IF(RES_hh_emi!R7=0,0,1000000*RES_hh_emi!R7/RES_hh_num!R7)</f>
        <v>7156.462194028084</v>
      </c>
      <c r="S7" s="72">
        <f>IF(RES_hh_emi!S7=0,0,1000000*RES_hh_emi!S7/RES_hh_num!S7)</f>
        <v>7052.8708613574481</v>
      </c>
      <c r="T7" s="72">
        <f>IF(RES_hh_emi!T7=0,0,1000000*RES_hh_emi!T7/RES_hh_num!T7)</f>
        <v>6818.5672206120344</v>
      </c>
      <c r="U7" s="72">
        <f>IF(RES_hh_emi!U7=0,0,1000000*RES_hh_emi!U7/RES_hh_num!U7)</f>
        <v>6573.2405034305266</v>
      </c>
      <c r="V7" s="72">
        <f>IF(RES_hh_emi!V7=0,0,1000000*RES_hh_emi!V7/RES_hh_num!V7)</f>
        <v>6794.9797350426779</v>
      </c>
      <c r="W7" s="72">
        <f>IF(RES_hh_emi!W7=0,0,1000000*RES_hh_emi!W7/RES_hh_num!W7)</f>
        <v>6089.9482984878287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4614.5381618203692</v>
      </c>
      <c r="C8" s="72">
        <f>IF(RES_hh_emi!C8=0,0,1000000*RES_hh_emi!C8/RES_hh_num!C8)</f>
        <v>5089.3246361424954</v>
      </c>
      <c r="D8" s="72">
        <f>IF(RES_hh_emi!D8=0,0,1000000*RES_hh_emi!D8/RES_hh_num!D8)</f>
        <v>5268.2189560348006</v>
      </c>
      <c r="E8" s="72">
        <f>IF(RES_hh_emi!E8=0,0,1000000*RES_hh_emi!E8/RES_hh_num!E8)</f>
        <v>5020.2444403044356</v>
      </c>
      <c r="F8" s="72">
        <f>IF(RES_hh_emi!F8=0,0,1000000*RES_hh_emi!F8/RES_hh_num!F8)</f>
        <v>4799.7362188749075</v>
      </c>
      <c r="G8" s="72">
        <f>IF(RES_hh_emi!G8=0,0,1000000*RES_hh_emi!G8/RES_hh_num!G8)</f>
        <v>4507.9044309966339</v>
      </c>
      <c r="H8" s="72">
        <f>IF(RES_hh_emi!H8=0,0,1000000*RES_hh_emi!H8/RES_hh_num!H8)</f>
        <v>4793.4610081741739</v>
      </c>
      <c r="I8" s="72">
        <f>IF(RES_hh_emi!I8=0,0,1000000*RES_hh_emi!I8/RES_hh_num!I8)</f>
        <v>4807.038766166429</v>
      </c>
      <c r="J8" s="72">
        <f>IF(RES_hh_emi!J8=0,0,1000000*RES_hh_emi!J8/RES_hh_num!J8)</f>
        <v>4524.0033130842521</v>
      </c>
      <c r="K8" s="72">
        <f>IF(RES_hh_emi!K8=0,0,1000000*RES_hh_emi!K8/RES_hh_num!K8)</f>
        <v>4846.2981530005982</v>
      </c>
      <c r="L8" s="72">
        <f>IF(RES_hh_emi!L8=0,0,1000000*RES_hh_emi!L8/RES_hh_num!L8)</f>
        <v>5694.3111982491291</v>
      </c>
      <c r="M8" s="72">
        <f>IF(RES_hh_emi!M8=0,0,1000000*RES_hh_emi!M8/RES_hh_num!M8)</f>
        <v>4179.3757177913894</v>
      </c>
      <c r="N8" s="72">
        <f>IF(RES_hh_emi!N8=0,0,1000000*RES_hh_emi!N8/RES_hh_num!N8)</f>
        <v>4880.5554963885934</v>
      </c>
      <c r="O8" s="72">
        <f>IF(RES_hh_emi!O8=0,0,1000000*RES_hh_emi!O8/RES_hh_num!O8)</f>
        <v>4596.3759133059857</v>
      </c>
      <c r="P8" s="72">
        <f>IF(RES_hh_emi!P8=0,0,1000000*RES_hh_emi!P8/RES_hh_num!P8)</f>
        <v>4679.4725339439428</v>
      </c>
      <c r="Q8" s="72">
        <f>IF(RES_hh_emi!Q8=0,0,1000000*RES_hh_emi!Q8/RES_hh_num!Q8)</f>
        <v>4353.4698875513905</v>
      </c>
      <c r="R8" s="72">
        <f>IF(RES_hh_emi!R8=0,0,1000000*RES_hh_emi!R8/RES_hh_num!R8)</f>
        <v>4732.4574155245782</v>
      </c>
      <c r="S8" s="72">
        <f>IF(RES_hh_emi!S8=0,0,1000000*RES_hh_emi!S8/RES_hh_num!S8)</f>
        <v>4699.4169847065086</v>
      </c>
      <c r="T8" s="72">
        <f>IF(RES_hh_emi!T8=0,0,1000000*RES_hh_emi!T8/RES_hh_num!T8)</f>
        <v>4391.8166190016564</v>
      </c>
      <c r="U8" s="72">
        <f>IF(RES_hh_emi!U8=0,0,1000000*RES_hh_emi!U8/RES_hh_num!U8)</f>
        <v>4543.8474234035029</v>
      </c>
      <c r="V8" s="72">
        <f>IF(RES_hh_emi!V8=0,0,1000000*RES_hh_emi!V8/RES_hh_num!V8)</f>
        <v>3904.8595772428644</v>
      </c>
      <c r="W8" s="72">
        <f>IF(RES_hh_emi!W8=0,0,1000000*RES_hh_emi!W8/RES_hh_num!W8)</f>
        <v>4550.6909128352836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104.53181505159542</v>
      </c>
      <c r="C17" s="69">
        <f>IF(RES_hh_emi!C17=0,0,1000000*RES_hh_emi!C17/RES_hh_num!C17)</f>
        <v>116.35628854244504</v>
      </c>
      <c r="D17" s="69">
        <f>IF(RES_hh_emi!D17=0,0,1000000*RES_hh_emi!D17/RES_hh_num!D17)</f>
        <v>106.19059075137312</v>
      </c>
      <c r="E17" s="69">
        <f>IF(RES_hh_emi!E17=0,0,1000000*RES_hh_emi!E17/RES_hh_num!E17)</f>
        <v>108.17221875155637</v>
      </c>
      <c r="F17" s="69">
        <f>IF(RES_hh_emi!F17=0,0,1000000*RES_hh_emi!F17/RES_hh_num!F17)</f>
        <v>94.162585573985623</v>
      </c>
      <c r="G17" s="69">
        <f>IF(RES_hh_emi!G17=0,0,1000000*RES_hh_emi!G17/RES_hh_num!G17)</f>
        <v>89.167436367648662</v>
      </c>
      <c r="H17" s="69">
        <f>IF(RES_hh_emi!H17=0,0,1000000*RES_hh_emi!H17/RES_hh_num!H17)</f>
        <v>82.556529816488748</v>
      </c>
      <c r="I17" s="69">
        <f>IF(RES_hh_emi!I17=0,0,1000000*RES_hh_emi!I17/RES_hh_num!I17)</f>
        <v>81.713128807819047</v>
      </c>
      <c r="J17" s="69">
        <f>IF(RES_hh_emi!J17=0,0,1000000*RES_hh_emi!J17/RES_hh_num!J17)</f>
        <v>65.704536288300545</v>
      </c>
      <c r="K17" s="69">
        <f>IF(RES_hh_emi!K17=0,0,1000000*RES_hh_emi!K17/RES_hh_num!K17)</f>
        <v>62.2349192437459</v>
      </c>
      <c r="L17" s="69">
        <f>IF(RES_hh_emi!L17=0,0,1000000*RES_hh_emi!L17/RES_hh_num!L17)</f>
        <v>65.607160822432633</v>
      </c>
      <c r="M17" s="69">
        <f>IF(RES_hh_emi!M17=0,0,1000000*RES_hh_emi!M17/RES_hh_num!M17)</f>
        <v>62.305817755235651</v>
      </c>
      <c r="N17" s="69">
        <f>IF(RES_hh_emi!N17=0,0,1000000*RES_hh_emi!N17/RES_hh_num!N17)</f>
        <v>60.34593246153252</v>
      </c>
      <c r="O17" s="69">
        <f>IF(RES_hh_emi!O17=0,0,1000000*RES_hh_emi!O17/RES_hh_num!O17)</f>
        <v>56.972249689867887</v>
      </c>
      <c r="P17" s="69">
        <f>IF(RES_hh_emi!P17=0,0,1000000*RES_hh_emi!P17/RES_hh_num!P17)</f>
        <v>55.234503207397744</v>
      </c>
      <c r="Q17" s="69">
        <f>IF(RES_hh_emi!Q17=0,0,1000000*RES_hh_emi!Q17/RES_hh_num!Q17)</f>
        <v>52.401036132774948</v>
      </c>
      <c r="R17" s="69">
        <f>IF(RES_hh_emi!R17=0,0,1000000*RES_hh_emi!R17/RES_hh_num!R17)</f>
        <v>46.824085360676953</v>
      </c>
      <c r="S17" s="69">
        <f>IF(RES_hh_emi!S17=0,0,1000000*RES_hh_emi!S17/RES_hh_num!S17)</f>
        <v>42.270876890848541</v>
      </c>
      <c r="T17" s="69">
        <f>IF(RES_hh_emi!T17=0,0,1000000*RES_hh_emi!T17/RES_hh_num!T17)</f>
        <v>38.161596468702257</v>
      </c>
      <c r="U17" s="69">
        <f>IF(RES_hh_emi!U17=0,0,1000000*RES_hh_emi!U17/RES_hh_num!U17)</f>
        <v>34.694709593264903</v>
      </c>
      <c r="V17" s="69">
        <f>IF(RES_hh_emi!V17=0,0,1000000*RES_hh_emi!V17/RES_hh_num!V17)</f>
        <v>37.555725479761598</v>
      </c>
      <c r="W17" s="69">
        <f>IF(RES_hh_emi!W17=0,0,1000000*RES_hh_emi!W17/RES_hh_num!W17)</f>
        <v>25.952368588636425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874.37434067751474</v>
      </c>
      <c r="C18" s="72">
        <f>IF(RES_hh_emi!C18=0,0,1000000*RES_hh_emi!C18/RES_hh_num!C18)</f>
        <v>923.78292709394645</v>
      </c>
      <c r="D18" s="72">
        <f>IF(RES_hh_emi!D18=0,0,1000000*RES_hh_emi!D18/RES_hh_num!D18)</f>
        <v>907.78959754315122</v>
      </c>
      <c r="E18" s="72">
        <f>IF(RES_hh_emi!E18=0,0,1000000*RES_hh_emi!E18/RES_hh_num!E18)</f>
        <v>863.3184349845593</v>
      </c>
      <c r="F18" s="72">
        <f>IF(RES_hh_emi!F18=0,0,1000000*RES_hh_emi!F18/RES_hh_num!F18)</f>
        <v>890.12889206050204</v>
      </c>
      <c r="G18" s="72">
        <f>IF(RES_hh_emi!G18=0,0,1000000*RES_hh_emi!G18/RES_hh_num!G18)</f>
        <v>962.45128549397009</v>
      </c>
      <c r="H18" s="72">
        <f>IF(RES_hh_emi!H18=0,0,1000000*RES_hh_emi!H18/RES_hh_num!H18)</f>
        <v>1050.1110585285821</v>
      </c>
      <c r="I18" s="72">
        <f>IF(RES_hh_emi!I18=0,0,1000000*RES_hh_emi!I18/RES_hh_num!I18)</f>
        <v>1065.931370478728</v>
      </c>
      <c r="J18" s="72">
        <f>IF(RES_hh_emi!J18=0,0,1000000*RES_hh_emi!J18/RES_hh_num!J18)</f>
        <v>755.68193165683181</v>
      </c>
      <c r="K18" s="72">
        <f>IF(RES_hh_emi!K18=0,0,1000000*RES_hh_emi!K18/RES_hh_num!K18)</f>
        <v>833.06966768707741</v>
      </c>
      <c r="L18" s="72">
        <f>IF(RES_hh_emi!L18=0,0,1000000*RES_hh_emi!L18/RES_hh_num!L18)</f>
        <v>962.6426005827351</v>
      </c>
      <c r="M18" s="72">
        <f>IF(RES_hh_emi!M18=0,0,1000000*RES_hh_emi!M18/RES_hh_num!M18)</f>
        <v>869.34961379808897</v>
      </c>
      <c r="N18" s="72">
        <f>IF(RES_hh_emi!N18=0,0,1000000*RES_hh_emi!N18/RES_hh_num!N18)</f>
        <v>882.77146978656151</v>
      </c>
      <c r="O18" s="72">
        <f>IF(RES_hh_emi!O18=0,0,1000000*RES_hh_emi!O18/RES_hh_num!O18)</f>
        <v>869.72493922479532</v>
      </c>
      <c r="P18" s="72">
        <f>IF(RES_hh_emi!P18=0,0,1000000*RES_hh_emi!P18/RES_hh_num!P18)</f>
        <v>867.26504305214962</v>
      </c>
      <c r="Q18" s="72">
        <f>IF(RES_hh_emi!Q18=0,0,1000000*RES_hh_emi!Q18/RES_hh_num!Q18)</f>
        <v>818.74863168494846</v>
      </c>
      <c r="R18" s="72">
        <f>IF(RES_hh_emi!R18=0,0,1000000*RES_hh_emi!R18/RES_hh_num!R18)</f>
        <v>823.53937050212949</v>
      </c>
      <c r="S18" s="72">
        <f>IF(RES_hh_emi!S18=0,0,1000000*RES_hh_emi!S18/RES_hh_num!S18)</f>
        <v>772.88987869972982</v>
      </c>
      <c r="T18" s="72">
        <f>IF(RES_hh_emi!T18=0,0,1000000*RES_hh_emi!T18/RES_hh_num!T18)</f>
        <v>755.40393297019546</v>
      </c>
      <c r="U18" s="72">
        <f>IF(RES_hh_emi!U18=0,0,1000000*RES_hh_emi!U18/RES_hh_num!U18)</f>
        <v>736.33095193884185</v>
      </c>
      <c r="V18" s="72">
        <f>IF(RES_hh_emi!V18=0,0,1000000*RES_hh_emi!V18/RES_hh_num!V18)</f>
        <v>709.40899037526117</v>
      </c>
      <c r="W18" s="72">
        <f>IF(RES_hh_emi!W18=0,0,1000000*RES_hh_emi!W18/RES_hh_num!W18)</f>
        <v>689.86896752730718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628.23618041270413</v>
      </c>
      <c r="C20" s="72">
        <f>IF(RES_hh_emi!C20=0,0,1000000*RES_hh_emi!C20/RES_hh_num!C20)</f>
        <v>711.98704248690547</v>
      </c>
      <c r="D20" s="72">
        <f>IF(RES_hh_emi!D20=0,0,1000000*RES_hh_emi!D20/RES_hh_num!D20)</f>
        <v>668.6338984043241</v>
      </c>
      <c r="E20" s="72">
        <f>IF(RES_hh_emi!E20=0,0,1000000*RES_hh_emi!E20/RES_hh_num!E20)</f>
        <v>706.80361124032027</v>
      </c>
      <c r="F20" s="72">
        <f>IF(RES_hh_emi!F20=0,0,1000000*RES_hh_emi!F20/RES_hh_num!F20)</f>
        <v>666.02030561980303</v>
      </c>
      <c r="G20" s="72">
        <f>IF(RES_hh_emi!G20=0,0,1000000*RES_hh_emi!G20/RES_hh_num!G20)</f>
        <v>672.35975566195145</v>
      </c>
      <c r="H20" s="72">
        <f>IF(RES_hh_emi!H20=0,0,1000000*RES_hh_emi!H20/RES_hh_num!H20)</f>
        <v>669.45201620372984</v>
      </c>
      <c r="I20" s="72">
        <f>IF(RES_hh_emi!I20=0,0,1000000*RES_hh_emi!I20/RES_hh_num!I20)</f>
        <v>708.24599793395123</v>
      </c>
      <c r="J20" s="72">
        <f>IF(RES_hh_emi!J20=0,0,1000000*RES_hh_emi!J20/RES_hh_num!J20)</f>
        <v>623.91595688056498</v>
      </c>
      <c r="K20" s="72">
        <f>IF(RES_hh_emi!K20=0,0,1000000*RES_hh_emi!K20/RES_hh_num!K20)</f>
        <v>624.69535360621433</v>
      </c>
      <c r="L20" s="72">
        <f>IF(RES_hh_emi!L20=0,0,1000000*RES_hh_emi!L20/RES_hh_num!L20)</f>
        <v>676.82857636802999</v>
      </c>
      <c r="M20" s="72">
        <f>IF(RES_hh_emi!M20=0,0,1000000*RES_hh_emi!M20/RES_hh_num!M20)</f>
        <v>668.02501043338873</v>
      </c>
      <c r="N20" s="72">
        <f>IF(RES_hh_emi!N20=0,0,1000000*RES_hh_emi!N20/RES_hh_num!N20)</f>
        <v>665.15752189518673</v>
      </c>
      <c r="O20" s="72">
        <f>IF(RES_hh_emi!O20=0,0,1000000*RES_hh_emi!O20/RES_hh_num!O20)</f>
        <v>650.96409103229155</v>
      </c>
      <c r="P20" s="72">
        <f>IF(RES_hh_emi!P20=0,0,1000000*RES_hh_emi!P20/RES_hh_num!P20)</f>
        <v>649.79338936257989</v>
      </c>
      <c r="Q20" s="72">
        <f>IF(RES_hh_emi!Q20=0,0,1000000*RES_hh_emi!Q20/RES_hh_num!Q20)</f>
        <v>647.97929470060956</v>
      </c>
      <c r="R20" s="72">
        <f>IF(RES_hh_emi!R20=0,0,1000000*RES_hh_emi!R20/RES_hh_num!R20)</f>
        <v>611.69875957714748</v>
      </c>
      <c r="S20" s="72">
        <f>IF(RES_hh_emi!S20=0,0,1000000*RES_hh_emi!S20/RES_hh_num!S20)</f>
        <v>587.89951102753037</v>
      </c>
      <c r="T20" s="72">
        <f>IF(RES_hh_emi!T20=0,0,1000000*RES_hh_emi!T20/RES_hh_num!T20)</f>
        <v>554.35241790050259</v>
      </c>
      <c r="U20" s="72">
        <f>IF(RES_hh_emi!U20=0,0,1000000*RES_hh_emi!U20/RES_hh_num!U20)</f>
        <v>528.61753021401137</v>
      </c>
      <c r="V20" s="72">
        <f>IF(RES_hh_emi!V20=0,0,1000000*RES_hh_emi!V20/RES_hh_num!V20)</f>
        <v>585.28308999958597</v>
      </c>
      <c r="W20" s="72">
        <f>IF(RES_hh_emi!W20=0,0,1000000*RES_hh_emi!W20/RES_hh_num!W20)</f>
        <v>441.07331271413835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479.12484234630591</v>
      </c>
      <c r="C21" s="72">
        <f>IF(RES_hh_emi!C21=0,0,1000000*RES_hh_emi!C21/RES_hh_num!C21)</f>
        <v>486.50993865451539</v>
      </c>
      <c r="D21" s="72">
        <f>IF(RES_hh_emi!D21=0,0,1000000*RES_hh_emi!D21/RES_hh_num!D21)</f>
        <v>504.34287853505714</v>
      </c>
      <c r="E21" s="72">
        <f>IF(RES_hh_emi!E21=0,0,1000000*RES_hh_emi!E21/RES_hh_num!E21)</f>
        <v>461.60455023950698</v>
      </c>
      <c r="F21" s="72">
        <f>IF(RES_hh_emi!F21=0,0,1000000*RES_hh_emi!F21/RES_hh_num!F21)</f>
        <v>467.32762773634818</v>
      </c>
      <c r="G21" s="72">
        <f>IF(RES_hh_emi!G21=0,0,1000000*RES_hh_emi!G21/RES_hh_num!G21)</f>
        <v>452.36329958341946</v>
      </c>
      <c r="H21" s="72">
        <f>IF(RES_hh_emi!H21=0,0,1000000*RES_hh_emi!H21/RES_hh_num!H21)</f>
        <v>476.46610536716514</v>
      </c>
      <c r="I21" s="72">
        <f>IF(RES_hh_emi!I21=0,0,1000000*RES_hh_emi!I21/RES_hh_num!I21)</f>
        <v>469.75915505512938</v>
      </c>
      <c r="J21" s="72">
        <f>IF(RES_hh_emi!J21=0,0,1000000*RES_hh_emi!J21/RES_hh_num!J21)</f>
        <v>445.08052381310307</v>
      </c>
      <c r="K21" s="72">
        <f>IF(RES_hh_emi!K21=0,0,1000000*RES_hh_emi!K21/RES_hh_num!K21)</f>
        <v>462.15108264874283</v>
      </c>
      <c r="L21" s="72">
        <f>IF(RES_hh_emi!L21=0,0,1000000*RES_hh_emi!L21/RES_hh_num!L21)</f>
        <v>487.8012379929911</v>
      </c>
      <c r="M21" s="72">
        <f>IF(RES_hh_emi!M21=0,0,1000000*RES_hh_emi!M21/RES_hh_num!M21)</f>
        <v>431.22467996564689</v>
      </c>
      <c r="N21" s="72">
        <f>IF(RES_hh_emi!N21=0,0,1000000*RES_hh_emi!N21/RES_hh_num!N21)</f>
        <v>456.95625356634775</v>
      </c>
      <c r="O21" s="72">
        <f>IF(RES_hh_emi!O21=0,0,1000000*RES_hh_emi!O21/RES_hh_num!O21)</f>
        <v>454.79193524250292</v>
      </c>
      <c r="P21" s="72">
        <f>IF(RES_hh_emi!P21=0,0,1000000*RES_hh_emi!P21/RES_hh_num!P21)</f>
        <v>453.53203275174729</v>
      </c>
      <c r="Q21" s="72">
        <f>IF(RES_hh_emi!Q21=0,0,1000000*RES_hh_emi!Q21/RES_hh_num!Q21)</f>
        <v>433.4390176065391</v>
      </c>
      <c r="R21" s="72">
        <f>IF(RES_hh_emi!R21=0,0,1000000*RES_hh_emi!R21/RES_hh_num!R21)</f>
        <v>416.02051130122521</v>
      </c>
      <c r="S21" s="72">
        <f>IF(RES_hh_emi!S21=0,0,1000000*RES_hh_emi!S21/RES_hh_num!S21)</f>
        <v>400.99838336464677</v>
      </c>
      <c r="T21" s="72">
        <f>IF(RES_hh_emi!T21=0,0,1000000*RES_hh_emi!T21/RES_hh_num!T21)</f>
        <v>363.8019596348546</v>
      </c>
      <c r="U21" s="72">
        <f>IF(RES_hh_emi!U21=0,0,1000000*RES_hh_emi!U21/RES_hh_num!U21)</f>
        <v>369.9649905957238</v>
      </c>
      <c r="V21" s="72">
        <f>IF(RES_hh_emi!V21=0,0,1000000*RES_hh_emi!V21/RES_hh_num!V21)</f>
        <v>339.52488513753997</v>
      </c>
      <c r="W21" s="72">
        <f>IF(RES_hh_emi!W21=0,0,1000000*RES_hh_emi!W21/RES_hh_num!W21)</f>
        <v>332.02196361740681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4.0338280857977873</v>
      </c>
      <c r="C27" s="69">
        <f>IF(RES_hh_emi!C27=0,0,1000000*RES_hh_emi!C27/RES_hh_num!C27)</f>
        <v>6.4991235527330353</v>
      </c>
      <c r="D27" s="69">
        <f>IF(RES_hh_emi!D27=0,0,1000000*RES_hh_emi!D27/RES_hh_num!D27)</f>
        <v>6.403669508139151</v>
      </c>
      <c r="E27" s="69">
        <f>IF(RES_hh_emi!E27=0,0,1000000*RES_hh_emi!E27/RES_hh_num!E27)</f>
        <v>7.493616741333784</v>
      </c>
      <c r="F27" s="69">
        <f>IF(RES_hh_emi!F27=0,0,1000000*RES_hh_emi!F27/RES_hh_num!F27)</f>
        <v>6.1823428578407178</v>
      </c>
      <c r="G27" s="69">
        <f>IF(RES_hh_emi!G27=0,0,1000000*RES_hh_emi!G27/RES_hh_num!G27)</f>
        <v>7.3508365476342421</v>
      </c>
      <c r="H27" s="69">
        <f>IF(RES_hh_emi!H27=0,0,1000000*RES_hh_emi!H27/RES_hh_num!H27)</f>
        <v>3.8124870073386816</v>
      </c>
      <c r="I27" s="69">
        <f>IF(RES_hh_emi!I27=0,0,1000000*RES_hh_emi!I27/RES_hh_num!I27)</f>
        <v>4.9743539266108714</v>
      </c>
      <c r="J27" s="69">
        <f>IF(RES_hh_emi!J27=0,0,1000000*RES_hh_emi!J27/RES_hh_num!J27)</f>
        <v>7.2418857955128111</v>
      </c>
      <c r="K27" s="69">
        <f>IF(RES_hh_emi!K27=0,0,1000000*RES_hh_emi!K27/RES_hh_num!K27)</f>
        <v>8.3531627203929375</v>
      </c>
      <c r="L27" s="69">
        <f>IF(RES_hh_emi!L27=0,0,1000000*RES_hh_emi!L27/RES_hh_num!L27)</f>
        <v>6.0288548495600427</v>
      </c>
      <c r="M27" s="69">
        <f>IF(RES_hh_emi!M27=0,0,1000000*RES_hh_emi!M27/RES_hh_num!M27)</f>
        <v>4.7713177939821643</v>
      </c>
      <c r="N27" s="69">
        <f>IF(RES_hh_emi!N27=0,0,1000000*RES_hh_emi!N27/RES_hh_num!N27)</f>
        <v>3.6257926260389395</v>
      </c>
      <c r="O27" s="69">
        <f>IF(RES_hh_emi!O27=0,0,1000000*RES_hh_emi!O27/RES_hh_num!O27)</f>
        <v>4.6869179170736359</v>
      </c>
      <c r="P27" s="69">
        <f>IF(RES_hh_emi!P27=0,0,1000000*RES_hh_emi!P27/RES_hh_num!P27)</f>
        <v>4.6483941784848701</v>
      </c>
      <c r="Q27" s="69">
        <f>IF(RES_hh_emi!Q27=0,0,1000000*RES_hh_emi!Q27/RES_hh_num!Q27)</f>
        <v>5.6535738754922464</v>
      </c>
      <c r="R27" s="69">
        <f>IF(RES_hh_emi!R27=0,0,1000000*RES_hh_emi!R27/RES_hh_num!R27)</f>
        <v>4.5471150539149523</v>
      </c>
      <c r="S27" s="69">
        <f>IF(RES_hh_emi!S27=0,0,1000000*RES_hh_emi!S27/RES_hh_num!S27)</f>
        <v>4.499515186503829</v>
      </c>
      <c r="T27" s="69">
        <f>IF(RES_hh_emi!T27=0,0,1000000*RES_hh_emi!T27/RES_hh_num!T27)</f>
        <v>4.4549248328162276</v>
      </c>
      <c r="U27" s="69">
        <f>IF(RES_hh_emi!U27=0,0,1000000*RES_hh_emi!U27/RES_hh_num!U27)</f>
        <v>4.4072819170797821</v>
      </c>
      <c r="V27" s="69">
        <f>IF(RES_hh_emi!V27=0,0,1000000*RES_hh_emi!V27/RES_hh_num!V27)</f>
        <v>5.4800975360657009</v>
      </c>
      <c r="W27" s="69">
        <f>IF(RES_hh_emi!W27=0,0,1000000*RES_hh_emi!W27/RES_hh_num!W27)</f>
        <v>5.4024284285642965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38.820772095542054</v>
      </c>
      <c r="C29" s="72">
        <f>IF(RES_hh_emi!C29=0,0,1000000*RES_hh_emi!C29/RES_hh_num!C29)</f>
        <v>59.967481198676928</v>
      </c>
      <c r="D29" s="72">
        <f>IF(RES_hh_emi!D29=0,0,1000000*RES_hh_emi!D29/RES_hh_num!D29)</f>
        <v>56.466602050066271</v>
      </c>
      <c r="E29" s="72">
        <f>IF(RES_hh_emi!E29=0,0,1000000*RES_hh_emi!E29/RES_hh_num!E29)</f>
        <v>64.258129931962799</v>
      </c>
      <c r="F29" s="72">
        <f>IF(RES_hh_emi!F29=0,0,1000000*RES_hh_emi!F29/RES_hh_num!F29)</f>
        <v>54.950315802172263</v>
      </c>
      <c r="G29" s="72">
        <f>IF(RES_hh_emi!G29=0,0,1000000*RES_hh_emi!G29/RES_hh_num!G29)</f>
        <v>68.123493236848603</v>
      </c>
      <c r="H29" s="72">
        <f>IF(RES_hh_emi!H29=0,0,1000000*RES_hh_emi!H29/RES_hh_num!H29)</f>
        <v>35.853595542928844</v>
      </c>
      <c r="I29" s="72">
        <f>IF(RES_hh_emi!I29=0,0,1000000*RES_hh_emi!I29/RES_hh_num!I29)</f>
        <v>47.953301311839482</v>
      </c>
      <c r="J29" s="72">
        <f>IF(RES_hh_emi!J29=0,0,1000000*RES_hh_emi!J29/RES_hh_num!J29)</f>
        <v>67.516327759507277</v>
      </c>
      <c r="K29" s="72">
        <f>IF(RES_hh_emi!K29=0,0,1000000*RES_hh_emi!K29/RES_hh_num!K29)</f>
        <v>79.137458863496235</v>
      </c>
      <c r="L29" s="72">
        <f>IF(RES_hh_emi!L29=0,0,1000000*RES_hh_emi!L29/RES_hh_num!L29)</f>
        <v>62.229651456675548</v>
      </c>
      <c r="M29" s="72">
        <f>IF(RES_hh_emi!M29=0,0,1000000*RES_hh_emi!M29/RES_hh_num!M29)</f>
        <v>60.371128851888841</v>
      </c>
      <c r="N29" s="72">
        <f>IF(RES_hh_emi!N29=0,0,1000000*RES_hh_emi!N29/RES_hh_num!N29)</f>
        <v>50.619367609522264</v>
      </c>
      <c r="O29" s="72">
        <f>IF(RES_hh_emi!O29=0,0,1000000*RES_hh_emi!O29/RES_hh_num!O29)</f>
        <v>69.071205050003215</v>
      </c>
      <c r="P29" s="72">
        <f>IF(RES_hh_emi!P29=0,0,1000000*RES_hh_emi!P29/RES_hh_num!P29)</f>
        <v>66.032779237510454</v>
      </c>
      <c r="Q29" s="72">
        <f>IF(RES_hh_emi!Q29=0,0,1000000*RES_hh_emi!Q29/RES_hh_num!Q29)</f>
        <v>81.353941122088273</v>
      </c>
      <c r="R29" s="72">
        <f>IF(RES_hh_emi!R29=0,0,1000000*RES_hh_emi!R29/RES_hh_num!R29)</f>
        <v>64.672619828993078</v>
      </c>
      <c r="S29" s="72">
        <f>IF(RES_hh_emi!S29=0,0,1000000*RES_hh_emi!S29/RES_hh_num!S29)</f>
        <v>66.520293267150493</v>
      </c>
      <c r="T29" s="72">
        <f>IF(RES_hh_emi!T29=0,0,1000000*RES_hh_emi!T29/RES_hh_num!T29)</f>
        <v>69.201683198218021</v>
      </c>
      <c r="U29" s="72">
        <f>IF(RES_hh_emi!U29=0,0,1000000*RES_hh_emi!U29/RES_hh_num!U29)</f>
        <v>70.347275386921424</v>
      </c>
      <c r="V29" s="72">
        <f>IF(RES_hh_emi!V29=0,0,1000000*RES_hh_emi!V29/RES_hh_num!V29)</f>
        <v>90.532313794513655</v>
      </c>
      <c r="W29" s="72">
        <f>IF(RES_hh_emi!W29=0,0,1000000*RES_hh_emi!W29/RES_hh_num!W29)</f>
        <v>91.414425552419473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45.705306720253432</v>
      </c>
      <c r="C30" s="72">
        <f>IF(RES_hh_emi!C30=0,0,1000000*RES_hh_emi!C30/RES_hh_num!C30)</f>
        <v>47.492860514310593</v>
      </c>
      <c r="D30" s="72">
        <f>IF(RES_hh_emi!D30=0,0,1000000*RES_hh_emi!D30/RES_hh_num!D30)</f>
        <v>50.1561106220216</v>
      </c>
      <c r="E30" s="72">
        <f>IF(RES_hh_emi!E30=0,0,1000000*RES_hh_emi!E30/RES_hh_num!E30)</f>
        <v>47.192697292897257</v>
      </c>
      <c r="F30" s="72">
        <f>IF(RES_hh_emi!F30=0,0,1000000*RES_hh_emi!F30/RES_hh_num!F30)</f>
        <v>48.009709466502621</v>
      </c>
      <c r="G30" s="72">
        <f>IF(RES_hh_emi!G30=0,0,1000000*RES_hh_emi!G30/RES_hh_num!G30)</f>
        <v>48.066438275390844</v>
      </c>
      <c r="H30" s="72">
        <f>IF(RES_hh_emi!H30=0,0,1000000*RES_hh_emi!H30/RES_hh_num!H30)</f>
        <v>49.717917396158207</v>
      </c>
      <c r="I30" s="72">
        <f>IF(RES_hh_emi!I30=0,0,1000000*RES_hh_emi!I30/RES_hh_num!I30)</f>
        <v>51.040014187398924</v>
      </c>
      <c r="J30" s="72">
        <f>IF(RES_hh_emi!J30=0,0,1000000*RES_hh_emi!J30/RES_hh_num!J30)</f>
        <v>52.533754311530224</v>
      </c>
      <c r="K30" s="72">
        <f>IF(RES_hh_emi!K30=0,0,1000000*RES_hh_emi!K30/RES_hh_num!K30)</f>
        <v>57.823413962550092</v>
      </c>
      <c r="L30" s="72">
        <f>IF(RES_hh_emi!L30=0,0,1000000*RES_hh_emi!L30/RES_hh_num!L30)</f>
        <v>62.071553093624658</v>
      </c>
      <c r="M30" s="72">
        <f>IF(RES_hh_emi!M30=0,0,1000000*RES_hh_emi!M30/RES_hh_num!M30)</f>
        <v>52.742500084675925</v>
      </c>
      <c r="N30" s="72">
        <f>IF(RES_hh_emi!N30=0,0,1000000*RES_hh_emi!N30/RES_hh_num!N30)</f>
        <v>58.725297504380549</v>
      </c>
      <c r="O30" s="72">
        <f>IF(RES_hh_emi!O30=0,0,1000000*RES_hh_emi!O30/RES_hh_num!O30)</f>
        <v>59.516103264057477</v>
      </c>
      <c r="P30" s="72">
        <f>IF(RES_hh_emi!P30=0,0,1000000*RES_hh_emi!P30/RES_hh_num!P30)</f>
        <v>60.868994610548484</v>
      </c>
      <c r="Q30" s="72">
        <f>IF(RES_hh_emi!Q30=0,0,1000000*RES_hh_emi!Q30/RES_hh_num!Q30)</f>
        <v>59.126137935565218</v>
      </c>
      <c r="R30" s="72">
        <f>IF(RES_hh_emi!R30=0,0,1000000*RES_hh_emi!R30/RES_hh_num!R30)</f>
        <v>58.534782141728911</v>
      </c>
      <c r="S30" s="72">
        <f>IF(RES_hh_emi!S30=0,0,1000000*RES_hh_emi!S30/RES_hh_num!S30)</f>
        <v>59.508601270540893</v>
      </c>
      <c r="T30" s="72">
        <f>IF(RES_hh_emi!T30=0,0,1000000*RES_hh_emi!T30/RES_hh_num!T30)</f>
        <v>58.274042952399853</v>
      </c>
      <c r="U30" s="72">
        <f>IF(RES_hh_emi!U30=0,0,1000000*RES_hh_emi!U30/RES_hh_num!U30)</f>
        <v>63.931605589344898</v>
      </c>
      <c r="V30" s="72">
        <f>IF(RES_hh_emi!V30=0,0,1000000*RES_hh_emi!V30/RES_hh_num!V30)</f>
        <v>79.659274881518016</v>
      </c>
      <c r="W30" s="72">
        <f>IF(RES_hh_emi!W30=0,0,1000000*RES_hh_emi!W30/RES_hh_num!W30)</f>
        <v>82.115281999356128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208.20998056853509</v>
      </c>
      <c r="C3" s="65">
        <f>IF(RES_hh_fech!C3=0,0,RES_hh_fech!C3/RES_summary!C$19)</f>
        <v>229.15118424077582</v>
      </c>
      <c r="D3" s="65">
        <f>IF(RES_hh_fech!D3=0,0,RES_hh_fech!D3/RES_summary!D$19)</f>
        <v>224.5121919427645</v>
      </c>
      <c r="E3" s="65">
        <f>IF(RES_hh_fech!E3=0,0,RES_hh_fech!E3/RES_summary!E$19)</f>
        <v>230.4330060148491</v>
      </c>
      <c r="F3" s="65">
        <f>IF(RES_hh_fech!F3=0,0,RES_hh_fech!F3/RES_summary!F$19)</f>
        <v>213.82796030069923</v>
      </c>
      <c r="G3" s="65">
        <f>IF(RES_hh_fech!G3=0,0,RES_hh_fech!G3/RES_summary!G$19)</f>
        <v>208.23048115233951</v>
      </c>
      <c r="H3" s="65">
        <f>IF(RES_hh_fech!H3=0,0,RES_hh_fech!H3/RES_summary!H$19)</f>
        <v>206.8628520840447</v>
      </c>
      <c r="I3" s="65">
        <f>IF(RES_hh_fech!I3=0,0,RES_hh_fech!I3/RES_summary!I$19)</f>
        <v>204.49746103760063</v>
      </c>
      <c r="J3" s="65">
        <f>IF(RES_hh_fech!J3=0,0,RES_hh_fech!J3/RES_summary!J$19)</f>
        <v>195.29588772348831</v>
      </c>
      <c r="K3" s="65">
        <f>IF(RES_hh_fech!K3=0,0,RES_hh_fech!K3/RES_summary!K$19)</f>
        <v>202.87007488662434</v>
      </c>
      <c r="L3" s="65">
        <f>IF(RES_hh_fech!L3=0,0,RES_hh_fech!L3/RES_summary!L$19)</f>
        <v>223.85556117053633</v>
      </c>
      <c r="M3" s="65">
        <f>IF(RES_hh_fech!M3=0,0,RES_hh_fech!M3/RES_summary!M$19)</f>
        <v>190.52462313240096</v>
      </c>
      <c r="N3" s="65">
        <f>IF(RES_hh_fech!N3=0,0,RES_hh_fech!N3/RES_summary!N$19)</f>
        <v>202.93001165943156</v>
      </c>
      <c r="O3" s="65">
        <f>IF(RES_hh_fech!O3=0,0,RES_hh_fech!O3/RES_summary!O$19)</f>
        <v>188.76669404443766</v>
      </c>
      <c r="P3" s="65">
        <f>IF(RES_hh_fech!P3=0,0,RES_hh_fech!P3/RES_summary!P$19)</f>
        <v>184.72420082587126</v>
      </c>
      <c r="Q3" s="65">
        <f>IF(RES_hh_fech!Q3=0,0,RES_hh_fech!Q3/RES_summary!Q$19)</f>
        <v>175.14454937796737</v>
      </c>
      <c r="R3" s="65">
        <f>IF(RES_hh_fech!R3=0,0,RES_hh_fech!R3/RES_summary!R$19)</f>
        <v>189.0112242548918</v>
      </c>
      <c r="S3" s="65">
        <f>IF(RES_hh_fech!S3=0,0,RES_hh_fech!S3/RES_summary!S$19)</f>
        <v>183.74480642956397</v>
      </c>
      <c r="T3" s="65">
        <f>IF(RES_hh_fech!T3=0,0,RES_hh_fech!T3/RES_summary!T$19)</f>
        <v>178.53786771614185</v>
      </c>
      <c r="U3" s="65">
        <f>IF(RES_hh_fech!U3=0,0,RES_hh_fech!U3/RES_summary!U$19)</f>
        <v>173.37036074184027</v>
      </c>
      <c r="V3" s="65">
        <f>IF(RES_hh_fech!V3=0,0,RES_hh_fech!V3/RES_summary!V$19)</f>
        <v>161.4031716701472</v>
      </c>
      <c r="W3" s="65">
        <f>IF(RES_hh_fech!W3=0,0,RES_hh_fech!W3/RES_summary!W$19)</f>
        <v>175.9469532651992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186.60601856868453</v>
      </c>
      <c r="C4" s="69">
        <f>IF(RES_hh_fech!C4=0,0,RES_hh_fech!C4/RES_summary!C$19)</f>
        <v>207.14225720946081</v>
      </c>
      <c r="D4" s="69">
        <f>IF(RES_hh_fech!D4=0,0,RES_hh_fech!D4/RES_summary!D$19)</f>
        <v>202.83483807664271</v>
      </c>
      <c r="E4" s="69">
        <f>IF(RES_hh_fech!E4=0,0,RES_hh_fech!E4/RES_summary!E$19)</f>
        <v>208.80556793367936</v>
      </c>
      <c r="F4" s="69">
        <f>IF(RES_hh_fech!F4=0,0,RES_hh_fech!F4/RES_summary!F$19)</f>
        <v>192.67788541388171</v>
      </c>
      <c r="G4" s="69">
        <f>IF(RES_hh_fech!G4=0,0,RES_hh_fech!G4/RES_summary!G$19)</f>
        <v>186.90843555154385</v>
      </c>
      <c r="H4" s="69">
        <f>IF(RES_hh_fech!H4=0,0,RES_hh_fech!H4/RES_summary!H$19)</f>
        <v>185.88122801318994</v>
      </c>
      <c r="I4" s="69">
        <f>IF(RES_hh_fech!I4=0,0,RES_hh_fech!I4/RES_summary!I$19)</f>
        <v>183.92920796428814</v>
      </c>
      <c r="J4" s="69">
        <f>IF(RES_hh_fech!J4=0,0,RES_hh_fech!J4/RES_summary!J$19)</f>
        <v>175.24392526634315</v>
      </c>
      <c r="K4" s="69">
        <f>IF(RES_hh_fech!K4=0,0,RES_hh_fech!K4/RES_summary!K$19)</f>
        <v>182.33451525522287</v>
      </c>
      <c r="L4" s="69">
        <f>IF(RES_hh_fech!L4=0,0,RES_hh_fech!L4/RES_summary!L$19)</f>
        <v>203.06526052853718</v>
      </c>
      <c r="M4" s="69">
        <f>IF(RES_hh_fech!M4=0,0,RES_hh_fech!M4/RES_summary!M$19)</f>
        <v>169.48375859140842</v>
      </c>
      <c r="N4" s="69">
        <f>IF(RES_hh_fech!N4=0,0,RES_hh_fech!N4/RES_summary!N$19)</f>
        <v>182.03092220131805</v>
      </c>
      <c r="O4" s="69">
        <f>IF(RES_hh_fech!O4=0,0,RES_hh_fech!O4/RES_summary!O$19)</f>
        <v>168.05180864149162</v>
      </c>
      <c r="P4" s="69">
        <f>IF(RES_hh_fech!P4=0,0,RES_hh_fech!P4/RES_summary!P$19)</f>
        <v>164.60989680385896</v>
      </c>
      <c r="Q4" s="69">
        <f>IF(RES_hh_fech!Q4=0,0,RES_hh_fech!Q4/RES_summary!Q$19)</f>
        <v>155.34884539217072</v>
      </c>
      <c r="R4" s="69">
        <f>IF(RES_hh_fech!R4=0,0,RES_hh_fech!R4/RES_summary!R$19)</f>
        <v>169.68950968998337</v>
      </c>
      <c r="S4" s="69">
        <f>IF(RES_hh_fech!S4=0,0,RES_hh_fech!S4/RES_summary!S$19)</f>
        <v>165.16629981665682</v>
      </c>
      <c r="T4" s="69">
        <f>IF(RES_hh_fech!T4=0,0,RES_hh_fech!T4/RES_summary!T$19)</f>
        <v>160.64570670694926</v>
      </c>
      <c r="U4" s="69">
        <f>IF(RES_hh_fech!U4=0,0,RES_hh_fech!U4/RES_summary!U$19)</f>
        <v>155.90110897327148</v>
      </c>
      <c r="V4" s="69">
        <f>IF(RES_hh_fech!V4=0,0,RES_hh_fech!V4/RES_summary!V$19)</f>
        <v>143.42456421874434</v>
      </c>
      <c r="W4" s="69">
        <f>IF(RES_hh_fech!W4=0,0,RES_hh_fech!W4/RES_summary!W$19)</f>
        <v>158.64741634576035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191.75406710777946</v>
      </c>
      <c r="C5" s="72">
        <f>IF(RES_hh_fech!C5=0,0,RES_hh_fech!C5/RES_summary!C$19)</f>
        <v>214.39750513274365</v>
      </c>
      <c r="D5" s="72">
        <f>IF(RES_hh_fech!D5=0,0,RES_hh_fech!D5/RES_summary!D$19)</f>
        <v>212.01683096913098</v>
      </c>
      <c r="E5" s="72">
        <f>IF(RES_hh_fech!E5=0,0,RES_hh_fech!E5/RES_summary!E$19)</f>
        <v>211.96301230209394</v>
      </c>
      <c r="F5" s="72">
        <f>IF(RES_hh_fech!F5=0,0,RES_hh_fech!F5/RES_summary!F$19)</f>
        <v>208.29769760453388</v>
      </c>
      <c r="G5" s="72">
        <f>IF(RES_hh_fech!G5=0,0,RES_hh_fech!G5/RES_summary!G$19)</f>
        <v>205.83330180770295</v>
      </c>
      <c r="H5" s="72">
        <f>IF(RES_hh_fech!H5=0,0,RES_hh_fech!H5/RES_summary!H$19)</f>
        <v>215.4520356805896</v>
      </c>
      <c r="I5" s="72">
        <f>IF(RES_hh_fech!I5=0,0,RES_hh_fech!I5/RES_summary!I$19)</f>
        <v>222.76543624705974</v>
      </c>
      <c r="J5" s="72">
        <f>IF(RES_hh_fech!J5=0,0,RES_hh_fech!J5/RES_summary!J$19)</f>
        <v>174.31719303333495</v>
      </c>
      <c r="K5" s="72">
        <f>IF(RES_hh_fech!K5=0,0,RES_hh_fech!K5/RES_summary!K$19)</f>
        <v>198.89633554786326</v>
      </c>
      <c r="L5" s="72">
        <f>IF(RES_hh_fech!L5=0,0,RES_hh_fech!L5/RES_summary!L$19)</f>
        <v>250.52629245449475</v>
      </c>
      <c r="M5" s="72">
        <f>IF(RES_hh_fech!M5=0,0,RES_hh_fech!M5/RES_summary!M$19)</f>
        <v>191.83216104621903</v>
      </c>
      <c r="N5" s="72">
        <f>IF(RES_hh_fech!N5=0,0,RES_hh_fech!N5/RES_summary!N$19)</f>
        <v>213.86506465986761</v>
      </c>
      <c r="O5" s="72">
        <f>IF(RES_hh_fech!O5=0,0,RES_hh_fech!O5/RES_summary!O$19)</f>
        <v>199.24385145439874</v>
      </c>
      <c r="P5" s="72">
        <f>IF(RES_hh_fech!P5=0,0,RES_hh_fech!P5/RES_summary!P$19)</f>
        <v>202.10861110689126</v>
      </c>
      <c r="Q5" s="72">
        <f>IF(RES_hh_fech!Q5=0,0,RES_hh_fech!Q5/RES_summary!Q$19)</f>
        <v>181.51216733837322</v>
      </c>
      <c r="R5" s="72">
        <f>IF(RES_hh_fech!R5=0,0,RES_hh_fech!R5/RES_summary!R$19)</f>
        <v>204.60103458335416</v>
      </c>
      <c r="S5" s="72">
        <f>IF(RES_hh_fech!S5=0,0,RES_hh_fech!S5/RES_summary!S$19)</f>
        <v>195.18240029026282</v>
      </c>
      <c r="T5" s="72">
        <f>IF(RES_hh_fech!T5=0,0,RES_hh_fech!T5/RES_summary!T$19)</f>
        <v>193.5269146239894</v>
      </c>
      <c r="U5" s="72">
        <f>IF(RES_hh_fech!U5=0,0,RES_hh_fech!U5/RES_summary!U$19)</f>
        <v>190.91357404590192</v>
      </c>
      <c r="V5" s="72">
        <f>IF(RES_hh_fech!V5=0,0,RES_hh_fech!V5/RES_summary!V$19)</f>
        <v>168.48717615863097</v>
      </c>
      <c r="W5" s="72">
        <f>IF(RES_hh_fech!W5=0,0,RES_hh_fech!W5/RES_summary!W$19)</f>
        <v>191.92122583979585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0</v>
      </c>
      <c r="C6" s="72">
        <f>IF(RES_hh_fech!C6=0,0,RES_hh_fech!C6/RES_summary!C$19)</f>
        <v>0</v>
      </c>
      <c r="D6" s="72">
        <f>IF(RES_hh_fech!D6=0,0,RES_hh_fech!D6/RES_summary!D$19)</f>
        <v>0</v>
      </c>
      <c r="E6" s="72">
        <f>IF(RES_hh_fech!E6=0,0,RES_hh_fech!E6/RES_summary!E$19)</f>
        <v>0</v>
      </c>
      <c r="F6" s="72">
        <f>IF(RES_hh_fech!F6=0,0,RES_hh_fech!F6/RES_summary!F$19)</f>
        <v>0</v>
      </c>
      <c r="G6" s="72">
        <f>IF(RES_hh_fech!G6=0,0,RES_hh_fech!G6/RES_summary!G$19)</f>
        <v>0</v>
      </c>
      <c r="H6" s="72">
        <f>IF(RES_hh_fech!H6=0,0,RES_hh_fech!H6/RES_summary!H$19)</f>
        <v>0</v>
      </c>
      <c r="I6" s="72">
        <f>IF(RES_hh_fech!I6=0,0,RES_hh_fech!I6/RES_summary!I$19)</f>
        <v>0</v>
      </c>
      <c r="J6" s="72">
        <f>IF(RES_hh_fech!J6=0,0,RES_hh_fech!J6/RES_summary!J$19)</f>
        <v>0</v>
      </c>
      <c r="K6" s="72">
        <f>IF(RES_hh_fech!K6=0,0,RES_hh_fech!K6/RES_summary!K$19)</f>
        <v>0</v>
      </c>
      <c r="L6" s="72">
        <f>IF(RES_hh_fech!L6=0,0,RES_hh_fech!L6/RES_summary!L$19)</f>
        <v>0</v>
      </c>
      <c r="M6" s="72">
        <f>IF(RES_hh_fech!M6=0,0,RES_hh_fech!M6/RES_summary!M$19)</f>
        <v>0</v>
      </c>
      <c r="N6" s="72">
        <f>IF(RES_hh_fech!N6=0,0,RES_hh_fech!N6/RES_summary!N$19)</f>
        <v>0</v>
      </c>
      <c r="O6" s="72">
        <f>IF(RES_hh_fech!O6=0,0,RES_hh_fech!O6/RES_summary!O$19)</f>
        <v>0</v>
      </c>
      <c r="P6" s="72">
        <f>IF(RES_hh_fech!P6=0,0,RES_hh_fech!P6/RES_summary!P$19)</f>
        <v>0</v>
      </c>
      <c r="Q6" s="72">
        <f>IF(RES_hh_fech!Q6=0,0,RES_hh_fech!Q6/RES_summary!Q$19)</f>
        <v>0</v>
      </c>
      <c r="R6" s="72">
        <f>IF(RES_hh_fech!R6=0,0,RES_hh_fech!R6/RES_summary!R$19)</f>
        <v>0</v>
      </c>
      <c r="S6" s="72">
        <f>IF(RES_hh_fech!S6=0,0,RES_hh_fech!S6/RES_summary!S$19)</f>
        <v>0</v>
      </c>
      <c r="T6" s="72">
        <f>IF(RES_hh_fech!T6=0,0,RES_hh_fech!T6/RES_summary!T$19)</f>
        <v>0</v>
      </c>
      <c r="U6" s="72">
        <f>IF(RES_hh_fech!U6=0,0,RES_hh_fech!U6/RES_summary!U$19)</f>
        <v>0</v>
      </c>
      <c r="V6" s="72">
        <f>IF(RES_hh_fech!V6=0,0,RES_hh_fech!V6/RES_summary!V$19)</f>
        <v>0</v>
      </c>
      <c r="W6" s="72">
        <f>IF(RES_hh_fech!W6=0,0,RES_hh_fech!W6/RES_summary!W$19)</f>
        <v>0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238.55801226872805</v>
      </c>
      <c r="C7" s="72">
        <f>IF(RES_hh_fech!C7=0,0,RES_hh_fech!C7/RES_summary!C$19)</f>
        <v>293.26088996283761</v>
      </c>
      <c r="D7" s="72">
        <f>IF(RES_hh_fech!D7=0,0,RES_hh_fech!D7/RES_summary!D$19)</f>
        <v>274.94121714397664</v>
      </c>
      <c r="E7" s="72">
        <f>IF(RES_hh_fech!E7=0,0,RES_hh_fech!E7/RES_summary!E$19)</f>
        <v>301.79479504621003</v>
      </c>
      <c r="F7" s="72">
        <f>IF(RES_hh_fech!F7=0,0,RES_hh_fech!F7/RES_summary!F$19)</f>
        <v>268.93571684465172</v>
      </c>
      <c r="G7" s="72">
        <f>IF(RES_hh_fech!G7=0,0,RES_hh_fech!G7/RES_summary!G$19)</f>
        <v>262.61109463431541</v>
      </c>
      <c r="H7" s="72">
        <f>IF(RES_hh_fech!H7=0,0,RES_hh_fech!H7/RES_summary!H$19)</f>
        <v>263.03889635678246</v>
      </c>
      <c r="I7" s="72">
        <f>IF(RES_hh_fech!I7=0,0,RES_hh_fech!I7/RES_summary!I$19)</f>
        <v>280.71349422617368</v>
      </c>
      <c r="J7" s="72">
        <f>IF(RES_hh_fech!J7=0,0,RES_hh_fech!J7/RES_summary!J$19)</f>
        <v>244.39550848826525</v>
      </c>
      <c r="K7" s="72">
        <f>IF(RES_hh_fech!K7=0,0,RES_hh_fech!K7/RES_summary!K$19)</f>
        <v>253.51458007230477</v>
      </c>
      <c r="L7" s="72">
        <f>IF(RES_hh_fech!L7=0,0,RES_hh_fech!L7/RES_summary!L$19)</f>
        <v>305.66623437481434</v>
      </c>
      <c r="M7" s="72">
        <f>IF(RES_hh_fech!M7=0,0,RES_hh_fech!M7/RES_summary!M$19)</f>
        <v>245.56686389110726</v>
      </c>
      <c r="N7" s="72">
        <f>IF(RES_hh_fech!N7=0,0,RES_hh_fech!N7/RES_summary!N$19)</f>
        <v>261.18142562426954</v>
      </c>
      <c r="O7" s="72">
        <f>IF(RES_hh_fech!O7=0,0,RES_hh_fech!O7/RES_summary!O$19)</f>
        <v>236.6637120049518</v>
      </c>
      <c r="P7" s="72">
        <f>IF(RES_hh_fech!P7=0,0,RES_hh_fech!P7/RES_summary!P$19)</f>
        <v>239.19882225918721</v>
      </c>
      <c r="Q7" s="72">
        <f>IF(RES_hh_fech!Q7=0,0,RES_hh_fech!Q7/RES_summary!Q$19)</f>
        <v>230.57155010512014</v>
      </c>
      <c r="R7" s="72">
        <f>IF(RES_hh_fech!R7=0,0,RES_hh_fech!R7/RES_summary!R$19)</f>
        <v>245.08577311090761</v>
      </c>
      <c r="S7" s="72">
        <f>IF(RES_hh_fech!S7=0,0,RES_hh_fech!S7/RES_summary!S$19)</f>
        <v>241.28590348067013</v>
      </c>
      <c r="T7" s="72">
        <f>IF(RES_hh_fech!T7=0,0,RES_hh_fech!T7/RES_summary!T$19)</f>
        <v>232.66663957528743</v>
      </c>
      <c r="U7" s="72">
        <f>IF(RES_hh_fech!U7=0,0,RES_hh_fech!U7/RES_summary!U$19)</f>
        <v>225.81649661818767</v>
      </c>
      <c r="V7" s="72">
        <f>IF(RES_hh_fech!V7=0,0,RES_hh_fech!V7/RES_summary!V$19)</f>
        <v>232.72776433985393</v>
      </c>
      <c r="W7" s="72">
        <f>IF(RES_hh_fech!W7=0,0,RES_hh_fech!W7/RES_summary!W$19)</f>
        <v>215.42732999629928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221.57776901090901</v>
      </c>
      <c r="C8" s="72">
        <f>IF(RES_hh_fech!C8=0,0,RES_hh_fech!C8/RES_summary!C$19)</f>
        <v>243.92765801566475</v>
      </c>
      <c r="D8" s="72">
        <f>IF(RES_hh_fech!D8=0,0,RES_hh_fech!D8/RES_summary!D$19)</f>
        <v>251.91166156202777</v>
      </c>
      <c r="E8" s="72">
        <f>IF(RES_hh_fech!E8=0,0,RES_hh_fech!E8/RES_summary!E$19)</f>
        <v>239.31681061971631</v>
      </c>
      <c r="F8" s="72">
        <f>IF(RES_hh_fech!F8=0,0,RES_hh_fech!F8/RES_summary!F$19)</f>
        <v>228.00126578454331</v>
      </c>
      <c r="G8" s="72">
        <f>IF(RES_hh_fech!G8=0,0,RES_hh_fech!G8/RES_summary!G$19)</f>
        <v>212.74615854531766</v>
      </c>
      <c r="H8" s="72">
        <f>IF(RES_hh_fech!H8=0,0,RES_hh_fech!H8/RES_summary!H$19)</f>
        <v>224.64338947675682</v>
      </c>
      <c r="I8" s="72">
        <f>IF(RES_hh_fech!I8=0,0,RES_hh_fech!I8/RES_summary!I$19)</f>
        <v>223.58546096932974</v>
      </c>
      <c r="J8" s="72">
        <f>IF(RES_hh_fech!J8=0,0,RES_hh_fech!J8/RES_summary!J$19)</f>
        <v>209.77473044171492</v>
      </c>
      <c r="K8" s="72">
        <f>IF(RES_hh_fech!K8=0,0,RES_hh_fech!K8/RES_summary!K$19)</f>
        <v>224.36346646980289</v>
      </c>
      <c r="L8" s="72">
        <f>IF(RES_hh_fech!L8=0,0,RES_hh_fech!L8/RES_summary!L$19)</f>
        <v>262.9159335952595</v>
      </c>
      <c r="M8" s="72">
        <f>IF(RES_hh_fech!M8=0,0,RES_hh_fech!M8/RES_summary!M$19)</f>
        <v>191.46850968365692</v>
      </c>
      <c r="N8" s="72">
        <f>IF(RES_hh_fech!N8=0,0,RES_hh_fech!N8/RES_summary!N$19)</f>
        <v>222.44237661425382</v>
      </c>
      <c r="O8" s="72">
        <f>IF(RES_hh_fech!O8=0,0,RES_hh_fech!O8/RES_summary!O$19)</f>
        <v>208.7675545562023</v>
      </c>
      <c r="P8" s="72">
        <f>IF(RES_hh_fech!P8=0,0,RES_hh_fech!P8/RES_summary!P$19)</f>
        <v>211.23503435317375</v>
      </c>
      <c r="Q8" s="72">
        <f>IF(RES_hh_fech!Q8=0,0,RES_hh_fech!Q8/RES_summary!Q$19)</f>
        <v>195.49218774513102</v>
      </c>
      <c r="R8" s="72">
        <f>IF(RES_hh_fech!R8=0,0,RES_hh_fech!R8/RES_summary!R$19)</f>
        <v>211.67751562376284</v>
      </c>
      <c r="S8" s="72">
        <f>IF(RES_hh_fech!S8=0,0,RES_hh_fech!S8/RES_summary!S$19)</f>
        <v>209.91237551755296</v>
      </c>
      <c r="T8" s="72">
        <f>IF(RES_hh_fech!T8=0,0,RES_hh_fech!T8/RES_summary!T$19)</f>
        <v>195.57992358310111</v>
      </c>
      <c r="U8" s="72">
        <f>IF(RES_hh_fech!U8=0,0,RES_hh_fech!U8/RES_summary!U$19)</f>
        <v>203.54745635117607</v>
      </c>
      <c r="V8" s="72">
        <f>IF(RES_hh_fech!V8=0,0,RES_hh_fech!V8/RES_summary!V$19)</f>
        <v>174.1896357083331</v>
      </c>
      <c r="W8" s="72">
        <f>IF(RES_hh_fech!W8=0,0,RES_hh_fech!W8/RES_summary!W$19)</f>
        <v>203.00891185355465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255.19411418884638</v>
      </c>
      <c r="C9" s="72">
        <f>IF(RES_hh_fech!C9=0,0,RES_hh_fech!C9/RES_summary!C$19)</f>
        <v>279.26768531037953</v>
      </c>
      <c r="D9" s="72">
        <f>IF(RES_hh_fech!D9=0,0,RES_hh_fech!D9/RES_summary!D$19)</f>
        <v>277.40415195446553</v>
      </c>
      <c r="E9" s="72">
        <f>IF(RES_hh_fech!E9=0,0,RES_hh_fech!E9/RES_summary!E$19)</f>
        <v>271.34853821240739</v>
      </c>
      <c r="F9" s="72">
        <f>IF(RES_hh_fech!F9=0,0,RES_hh_fech!F9/RES_summary!F$19)</f>
        <v>258.82273295190902</v>
      </c>
      <c r="G9" s="72">
        <f>IF(RES_hh_fech!G9=0,0,RES_hh_fech!G9/RES_summary!G$19)</f>
        <v>247.7571214268049</v>
      </c>
      <c r="H9" s="72">
        <f>IF(RES_hh_fech!H9=0,0,RES_hh_fech!H9/RES_summary!H$19)</f>
        <v>241.71888635498178</v>
      </c>
      <c r="I9" s="72">
        <f>IF(RES_hh_fech!I9=0,0,RES_hh_fech!I9/RES_summary!I$19)</f>
        <v>231.21759410948539</v>
      </c>
      <c r="J9" s="72">
        <f>IF(RES_hh_fech!J9=0,0,RES_hh_fech!J9/RES_summary!J$19)</f>
        <v>229.70166958680156</v>
      </c>
      <c r="K9" s="72">
        <f>IF(RES_hh_fech!K9=0,0,RES_hh_fech!K9/RES_summary!K$19)</f>
        <v>233.54669316184669</v>
      </c>
      <c r="L9" s="72">
        <f>IF(RES_hh_fech!L9=0,0,RES_hh_fech!L9/RES_summary!L$19)</f>
        <v>253.32087987735136</v>
      </c>
      <c r="M9" s="72">
        <f>IF(RES_hh_fech!M9=0,0,RES_hh_fech!M9/RES_summary!M$19)</f>
        <v>210.67501456056834</v>
      </c>
      <c r="N9" s="72">
        <f>IF(RES_hh_fech!N9=0,0,RES_hh_fech!N9/RES_summary!N$19)</f>
        <v>225.63347832446794</v>
      </c>
      <c r="O9" s="72">
        <f>IF(RES_hh_fech!O9=0,0,RES_hh_fech!O9/RES_summary!O$19)</f>
        <v>208.17099941855267</v>
      </c>
      <c r="P9" s="72">
        <f>IF(RES_hh_fech!P9=0,0,RES_hh_fech!P9/RES_summary!P$19)</f>
        <v>207.51928270311819</v>
      </c>
      <c r="Q9" s="72">
        <f>IF(RES_hh_fech!Q9=0,0,RES_hh_fech!Q9/RES_summary!Q$19)</f>
        <v>194.85802670973811</v>
      </c>
      <c r="R9" s="72">
        <f>IF(RES_hh_fech!R9=0,0,RES_hh_fech!R9/RES_summary!R$19)</f>
        <v>212.65934927929067</v>
      </c>
      <c r="S9" s="72">
        <f>IF(RES_hh_fech!S9=0,0,RES_hh_fech!S9/RES_summary!S$19)</f>
        <v>207.96764970990253</v>
      </c>
      <c r="T9" s="72">
        <f>IF(RES_hh_fech!T9=0,0,RES_hh_fech!T9/RES_summary!T$19)</f>
        <v>202.28250974570747</v>
      </c>
      <c r="U9" s="72">
        <f>IF(RES_hh_fech!U9=0,0,RES_hh_fech!U9/RES_summary!U$19)</f>
        <v>198.07379358191773</v>
      </c>
      <c r="V9" s="72">
        <f>IF(RES_hh_fech!V9=0,0,RES_hh_fech!V9/RES_summary!V$19)</f>
        <v>179.52860737431749</v>
      </c>
      <c r="W9" s="72">
        <f>IF(RES_hh_fech!W9=0,0,RES_hh_fech!W9/RES_summary!W$19)</f>
        <v>201.80687420643005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157.46211767412515</v>
      </c>
      <c r="C11" s="72">
        <f>IF(RES_hh_fech!C11=0,0,RES_hh_fech!C11/RES_summary!C$19)</f>
        <v>167.78534603599303</v>
      </c>
      <c r="D11" s="72">
        <f>IF(RES_hh_fech!D11=0,0,RES_hh_fech!D11/RES_summary!D$19)</f>
        <v>168.38447459434076</v>
      </c>
      <c r="E11" s="72">
        <f>IF(RES_hh_fech!E11=0,0,RES_hh_fech!E11/RES_summary!E$19)</f>
        <v>175.98467382720273</v>
      </c>
      <c r="F11" s="72">
        <f>IF(RES_hh_fech!F11=0,0,RES_hh_fech!F11/RES_summary!F$19)</f>
        <v>164.81563523977789</v>
      </c>
      <c r="G11" s="72">
        <f>IF(RES_hh_fech!G11=0,0,RES_hh_fech!G11/RES_summary!G$19)</f>
        <v>161.47262359310227</v>
      </c>
      <c r="H11" s="72">
        <f>IF(RES_hh_fech!H11=0,0,RES_hh_fech!H11/RES_summary!H$19)</f>
        <v>164.52009820846445</v>
      </c>
      <c r="I11" s="72">
        <f>IF(RES_hh_fech!I11=0,0,RES_hh_fech!I11/RES_summary!I$19)</f>
        <v>164.54730295495398</v>
      </c>
      <c r="J11" s="72">
        <f>IF(RES_hh_fech!J11=0,0,RES_hh_fech!J11/RES_summary!J$19)</f>
        <v>160.31221071599151</v>
      </c>
      <c r="K11" s="72">
        <f>IF(RES_hh_fech!K11=0,0,RES_hh_fech!K11/RES_summary!K$19)</f>
        <v>169.79361856869261</v>
      </c>
      <c r="L11" s="72">
        <f>IF(RES_hh_fech!L11=0,0,RES_hh_fech!L11/RES_summary!L$19)</f>
        <v>189.72281276860181</v>
      </c>
      <c r="M11" s="72">
        <f>IF(RES_hh_fech!M11=0,0,RES_hh_fech!M11/RES_summary!M$19)</f>
        <v>161.24836816580333</v>
      </c>
      <c r="N11" s="72">
        <f>IF(RES_hh_fech!N11=0,0,RES_hh_fech!N11/RES_summary!N$19)</f>
        <v>177.08675962392513</v>
      </c>
      <c r="O11" s="72">
        <f>IF(RES_hh_fech!O11=0,0,RES_hh_fech!O11/RES_summary!O$19)</f>
        <v>168.05913682723579</v>
      </c>
      <c r="P11" s="72">
        <f>IF(RES_hh_fech!P11=0,0,RES_hh_fech!P11/RES_summary!P$19)</f>
        <v>164.85674437529298</v>
      </c>
      <c r="Q11" s="72">
        <f>IF(RES_hh_fech!Q11=0,0,RES_hh_fech!Q11/RES_summary!Q$19)</f>
        <v>158.55987798699411</v>
      </c>
      <c r="R11" s="72">
        <f>IF(RES_hh_fech!R11=0,0,RES_hh_fech!R11/RES_summary!R$19)</f>
        <v>176.78932360462821</v>
      </c>
      <c r="S11" s="72">
        <f>IF(RES_hh_fech!S11=0,0,RES_hh_fech!S11/RES_summary!S$19)</f>
        <v>174.12782205147028</v>
      </c>
      <c r="T11" s="72">
        <f>IF(RES_hh_fech!T11=0,0,RES_hh_fech!T11/RES_summary!T$19)</f>
        <v>170.32517509949656</v>
      </c>
      <c r="U11" s="72">
        <f>IF(RES_hh_fech!U11=0,0,RES_hh_fech!U11/RES_summary!U$19)</f>
        <v>166.53601274702186</v>
      </c>
      <c r="V11" s="72">
        <f>IF(RES_hh_fech!V11=0,0,RES_hh_fech!V11/RES_summary!V$19)</f>
        <v>153.56177290839946</v>
      </c>
      <c r="W11" s="72">
        <f>IF(RES_hh_fech!W11=0,0,RES_hh_fech!W11/RES_summary!W$19)</f>
        <v>173.86796616830102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85.816275604857609</v>
      </c>
      <c r="C12" s="72">
        <f>IF(RES_hh_fech!C12=0,0,RES_hh_fech!C12/RES_summary!C$19)</f>
        <v>96.824801434193702</v>
      </c>
      <c r="D12" s="72">
        <f>IF(RES_hh_fech!D12=0,0,RES_hh_fech!D12/RES_summary!D$19)</f>
        <v>95.211224236641371</v>
      </c>
      <c r="E12" s="72">
        <f>IF(RES_hh_fech!E12=0,0,RES_hh_fech!E12/RES_summary!E$19)</f>
        <v>97.736974779575789</v>
      </c>
      <c r="F12" s="72">
        <f>IF(RES_hh_fech!F12=0,0,RES_hh_fech!F12/RES_summary!F$19)</f>
        <v>89.546460274190125</v>
      </c>
      <c r="G12" s="72">
        <f>IF(RES_hh_fech!G12=0,0,RES_hh_fech!G12/RES_summary!G$19)</f>
        <v>87.549076683411087</v>
      </c>
      <c r="H12" s="72">
        <f>IF(RES_hh_fech!H12=0,0,RES_hh_fech!H12/RES_summary!H$19)</f>
        <v>85.388805776170599</v>
      </c>
      <c r="I12" s="72">
        <f>IF(RES_hh_fech!I12=0,0,RES_hh_fech!I12/RES_summary!I$19)</f>
        <v>82.821338664866204</v>
      </c>
      <c r="J12" s="72">
        <f>IF(RES_hh_fech!J12=0,0,RES_hh_fech!J12/RES_summary!J$19)</f>
        <v>78.205483367103625</v>
      </c>
      <c r="K12" s="72">
        <f>IF(RES_hh_fech!K12=0,0,RES_hh_fech!K12/RES_summary!K$19)</f>
        <v>80.358716836577173</v>
      </c>
      <c r="L12" s="72">
        <f>IF(RES_hh_fech!L12=0,0,RES_hh_fech!L12/RES_summary!L$19)</f>
        <v>87.285299618554731</v>
      </c>
      <c r="M12" s="72">
        <f>IF(RES_hh_fech!M12=0,0,RES_hh_fech!M12/RES_summary!M$19)</f>
        <v>70.720759217592516</v>
      </c>
      <c r="N12" s="72">
        <f>IF(RES_hh_fech!N12=0,0,RES_hh_fech!N12/RES_summary!N$19)</f>
        <v>75.230759061388369</v>
      </c>
      <c r="O12" s="72">
        <f>IF(RES_hh_fech!O12=0,0,RES_hh_fech!O12/RES_summary!O$19)</f>
        <v>67.586387943624402</v>
      </c>
      <c r="P12" s="72">
        <f>IF(RES_hh_fech!P12=0,0,RES_hh_fech!P12/RES_summary!P$19)</f>
        <v>64.386214402297469</v>
      </c>
      <c r="Q12" s="72">
        <f>IF(RES_hh_fech!Q12=0,0,RES_hh_fech!Q12/RES_summary!Q$19)</f>
        <v>60.241619078792624</v>
      </c>
      <c r="R12" s="72">
        <f>IF(RES_hh_fech!R12=0,0,RES_hh_fech!R12/RES_summary!R$19)</f>
        <v>63.547879158698287</v>
      </c>
      <c r="S12" s="72">
        <f>IF(RES_hh_fech!S12=0,0,RES_hh_fech!S12/RES_summary!S$19)</f>
        <v>60.253001376892207</v>
      </c>
      <c r="T12" s="72">
        <f>IF(RES_hh_fech!T12=0,0,RES_hh_fech!T12/RES_summary!T$19)</f>
        <v>56.281242954931784</v>
      </c>
      <c r="U12" s="72">
        <f>IF(RES_hh_fech!U12=0,0,RES_hh_fech!U12/RES_summary!U$19)</f>
        <v>54.0856376840742</v>
      </c>
      <c r="V12" s="72">
        <f>IF(RES_hh_fech!V12=0,0,RES_hh_fech!V12/RES_summary!V$19)</f>
        <v>46.729497344663926</v>
      </c>
      <c r="W12" s="72">
        <f>IF(RES_hh_fech!W12=0,0,RES_hh_fech!W12/RES_summary!W$19)</f>
        <v>54.601836233513481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173.73366362643421</v>
      </c>
      <c r="C13" s="74">
        <f>IF(RES_hh_fech!C13=0,0,RES_hh_fech!C13/RES_summary!C$19)</f>
        <v>187.72500635830704</v>
      </c>
      <c r="D13" s="74">
        <f>IF(RES_hh_fech!D13=0,0,RES_hh_fech!D13/RES_summary!D$19)</f>
        <v>188.47687601805666</v>
      </c>
      <c r="E13" s="74">
        <f>IF(RES_hh_fech!E13=0,0,RES_hh_fech!E13/RES_summary!E$19)</f>
        <v>194.80133723284482</v>
      </c>
      <c r="F13" s="74">
        <f>IF(RES_hh_fech!F13=0,0,RES_hh_fech!F13/RES_summary!F$19)</f>
        <v>183.55473881076338</v>
      </c>
      <c r="G13" s="74">
        <f>IF(RES_hh_fech!G13=0,0,RES_hh_fech!G13/RES_summary!G$19)</f>
        <v>183.40342204598386</v>
      </c>
      <c r="H13" s="74">
        <f>IF(RES_hh_fech!H13=0,0,RES_hh_fech!H13/RES_summary!H$19)</f>
        <v>184.96195693826502</v>
      </c>
      <c r="I13" s="74">
        <f>IF(RES_hh_fech!I13=0,0,RES_hh_fech!I13/RES_summary!I$19)</f>
        <v>181.16250208149924</v>
      </c>
      <c r="J13" s="74">
        <f>IF(RES_hh_fech!J13=0,0,RES_hh_fech!J13/RES_summary!J$19)</f>
        <v>173.89380498873081</v>
      </c>
      <c r="K13" s="74">
        <f>IF(RES_hh_fech!K13=0,0,RES_hh_fech!K13/RES_summary!K$19)</f>
        <v>186.32186353028104</v>
      </c>
      <c r="L13" s="74">
        <f>IF(RES_hh_fech!L13=0,0,RES_hh_fech!L13/RES_summary!L$19)</f>
        <v>206.67369342991148</v>
      </c>
      <c r="M13" s="74">
        <f>IF(RES_hh_fech!M13=0,0,RES_hh_fech!M13/RES_summary!M$19)</f>
        <v>180.66886511955934</v>
      </c>
      <c r="N13" s="74">
        <f>IF(RES_hh_fech!N13=0,0,RES_hh_fech!N13/RES_summary!N$19)</f>
        <v>193.80412704797939</v>
      </c>
      <c r="O13" s="74">
        <f>IF(RES_hh_fech!O13=0,0,RES_hh_fech!O13/RES_summary!O$19)</f>
        <v>180.03394141417957</v>
      </c>
      <c r="P13" s="74">
        <f>IF(RES_hh_fech!P13=0,0,RES_hh_fech!P13/RES_summary!P$19)</f>
        <v>174.84466395993968</v>
      </c>
      <c r="Q13" s="74">
        <f>IF(RES_hh_fech!Q13=0,0,RES_hh_fech!Q13/RES_summary!Q$19)</f>
        <v>165.5453292773154</v>
      </c>
      <c r="R13" s="74">
        <f>IF(RES_hh_fech!R13=0,0,RES_hh_fech!R13/RES_summary!R$19)</f>
        <v>187.08275382178184</v>
      </c>
      <c r="S13" s="74">
        <f>IF(RES_hh_fech!S13=0,0,RES_hh_fech!S13/RES_summary!S$19)</f>
        <v>182.51239534209364</v>
      </c>
      <c r="T13" s="74">
        <f>IF(RES_hh_fech!T13=0,0,RES_hh_fech!T13/RES_summary!T$19)</f>
        <v>182.27691536469493</v>
      </c>
      <c r="U13" s="74">
        <f>IF(RES_hh_fech!U13=0,0,RES_hh_fech!U13/RES_summary!U$19)</f>
        <v>175.16642009615734</v>
      </c>
      <c r="V13" s="74">
        <f>IF(RES_hh_fech!V13=0,0,RES_hh_fech!V13/RES_summary!V$19)</f>
        <v>160.70228814318028</v>
      </c>
      <c r="W13" s="74">
        <f>IF(RES_hh_fech!W13=0,0,RES_hh_fech!W13/RES_summary!W$19)</f>
        <v>182.24699583693308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1.2599575380487609</v>
      </c>
      <c r="C14" s="76">
        <f>IF(RES_hh_fech!C14=0,0,RES_hh_fech!C14/RES_summary!C$19)</f>
        <v>1.4566629723850724</v>
      </c>
      <c r="D14" s="76">
        <f>IF(RES_hh_fech!D14=0,0,RES_hh_fech!D14/RES_summary!D$19)</f>
        <v>1.3752557570302779</v>
      </c>
      <c r="E14" s="76">
        <f>IF(RES_hh_fech!E14=0,0,RES_hh_fech!E14/RES_summary!E$19)</f>
        <v>1.4291318057473461</v>
      </c>
      <c r="F14" s="76">
        <f>IF(RES_hh_fech!F14=0,0,RES_hh_fech!F14/RES_summary!F$19)</f>
        <v>1.2556091052290652</v>
      </c>
      <c r="G14" s="76">
        <f>IF(RES_hh_fech!G14=0,0,RES_hh_fech!G14/RES_summary!G$19)</f>
        <v>1.1953045664125204</v>
      </c>
      <c r="H14" s="76">
        <f>IF(RES_hh_fech!H14=0,0,RES_hh_fech!H14/RES_summary!H$19)</f>
        <v>1.168433954573926</v>
      </c>
      <c r="I14" s="76">
        <f>IF(RES_hh_fech!I14=0,0,RES_hh_fech!I14/RES_summary!I$19)</f>
        <v>1.1655286738929231</v>
      </c>
      <c r="J14" s="76">
        <f>IF(RES_hh_fech!J14=0,0,RES_hh_fech!J14/RES_summary!J$19)</f>
        <v>1.0633490678529167</v>
      </c>
      <c r="K14" s="76">
        <f>IF(RES_hh_fech!K14=0,0,RES_hh_fech!K14/RES_summary!K$19)</f>
        <v>1.0981061972833974</v>
      </c>
      <c r="L14" s="76">
        <f>IF(RES_hh_fech!L14=0,0,RES_hh_fech!L14/RES_summary!L$19)</f>
        <v>1.2612601262291361</v>
      </c>
      <c r="M14" s="76">
        <f>IF(RES_hh_fech!M14=0,0,RES_hh_fech!M14/RES_summary!M$19)</f>
        <v>1.0342137547460362</v>
      </c>
      <c r="N14" s="76">
        <f>IF(RES_hh_fech!N14=0,0,RES_hh_fech!N14/RES_summary!N$19)</f>
        <v>1.128246752670911</v>
      </c>
      <c r="O14" s="76">
        <f>IF(RES_hh_fech!O14=0,0,RES_hh_fech!O14/RES_summary!O$19)</f>
        <v>1.0446925251141495</v>
      </c>
      <c r="P14" s="76">
        <f>IF(RES_hh_fech!P14=0,0,RES_hh_fech!P14/RES_summary!P$19)</f>
        <v>1.0320649735806158</v>
      </c>
      <c r="Q14" s="76">
        <f>IF(RES_hh_fech!Q14=0,0,RES_hh_fech!Q14/RES_summary!Q$19)</f>
        <v>0.96812197773497333</v>
      </c>
      <c r="R14" s="76">
        <f>IF(RES_hh_fech!R14=0,0,RES_hh_fech!R14/RES_summary!R$19)</f>
        <v>1.0518685325041695</v>
      </c>
      <c r="S14" s="76">
        <f>IF(RES_hh_fech!S14=0,0,RES_hh_fech!S14/RES_summary!S$19)</f>
        <v>0.96391619605599765</v>
      </c>
      <c r="T14" s="76">
        <f>IF(RES_hh_fech!T14=0,0,RES_hh_fech!T14/RES_summary!T$19)</f>
        <v>0.93327836483482285</v>
      </c>
      <c r="U14" s="76">
        <f>IF(RES_hh_fech!U14=0,0,RES_hh_fech!U14/RES_summary!U$19)</f>
        <v>0.88827687043384962</v>
      </c>
      <c r="V14" s="76">
        <f>IF(RES_hh_fech!V14=0,0,RES_hh_fech!V14/RES_summary!V$19)</f>
        <v>0.867126904679554</v>
      </c>
      <c r="W14" s="76">
        <f>IF(RES_hh_fech!W14=0,0,RES_hh_fech!W14/RES_summary!W$19)</f>
        <v>0.92448242543852377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0.25151242465539736</v>
      </c>
      <c r="C15" s="69">
        <f>IF(RES_hh_fech!C15=0,0,RES_hh_fech!C15/RES_summary!C$19)</f>
        <v>0.2579163480282638</v>
      </c>
      <c r="D15" s="69">
        <f>IF(RES_hh_fech!D15=0,0,RES_hh_fech!D15/RES_summary!D$19)</f>
        <v>0.26362228293531575</v>
      </c>
      <c r="E15" s="69">
        <f>IF(RES_hh_fech!E15=0,0,RES_hh_fech!E15/RES_summary!E$19)</f>
        <v>0.3181853817993251</v>
      </c>
      <c r="F15" s="69">
        <f>IF(RES_hh_fech!F15=0,0,RES_hh_fech!F15/RES_summary!F$19)</f>
        <v>0.26603060361054348</v>
      </c>
      <c r="G15" s="69">
        <f>IF(RES_hh_fech!G15=0,0,RES_hh_fech!G15/RES_summary!G$19)</f>
        <v>0.2711548679167885</v>
      </c>
      <c r="H15" s="69">
        <f>IF(RES_hh_fech!H15=0,0,RES_hh_fech!H15/RES_summary!H$19)</f>
        <v>0.27235499181746248</v>
      </c>
      <c r="I15" s="69">
        <f>IF(RES_hh_fech!I15=0,0,RES_hh_fech!I15/RES_summary!I$19)</f>
        <v>0.27042424629786255</v>
      </c>
      <c r="J15" s="69">
        <f>IF(RES_hh_fech!J15=0,0,RES_hh_fech!J15/RES_summary!J$19)</f>
        <v>0.2879334251279474</v>
      </c>
      <c r="K15" s="69">
        <f>IF(RES_hh_fech!K15=0,0,RES_hh_fech!K15/RES_summary!K$19)</f>
        <v>0.2887847487506805</v>
      </c>
      <c r="L15" s="69">
        <f>IF(RES_hh_fech!L15=0,0,RES_hh_fech!L15/RES_summary!L$19)</f>
        <v>0.38121372283108546</v>
      </c>
      <c r="M15" s="69">
        <f>IF(RES_hh_fech!M15=0,0,RES_hh_fech!M15/RES_summary!M$19)</f>
        <v>0.30046430214006947</v>
      </c>
      <c r="N15" s="69">
        <f>IF(RES_hh_fech!N15=0,0,RES_hh_fech!N15/RES_summary!N$19)</f>
        <v>0.28951604872179476</v>
      </c>
      <c r="O15" s="69">
        <f>IF(RES_hh_fech!O15=0,0,RES_hh_fech!O15/RES_summary!O$19)</f>
        <v>0.2892365716056437</v>
      </c>
      <c r="P15" s="69">
        <f>IF(RES_hh_fech!P15=0,0,RES_hh_fech!P15/RES_summary!P$19)</f>
        <v>0.30316159035142037</v>
      </c>
      <c r="Q15" s="69">
        <f>IF(RES_hh_fech!Q15=0,0,RES_hh_fech!Q15/RES_summary!Q$19)</f>
        <v>0.29228448511572269</v>
      </c>
      <c r="R15" s="69">
        <f>IF(RES_hh_fech!R15=0,0,RES_hh_fech!R15/RES_summary!R$19)</f>
        <v>0.30032418293711022</v>
      </c>
      <c r="S15" s="69">
        <f>IF(RES_hh_fech!S15=0,0,RES_hh_fech!S15/RES_summary!S$19)</f>
        <v>0.28994468695553532</v>
      </c>
      <c r="T15" s="69">
        <f>IF(RES_hh_fech!T15=0,0,RES_hh_fech!T15/RES_summary!T$19)</f>
        <v>0.2992678876295537</v>
      </c>
      <c r="U15" s="69">
        <f>IF(RES_hh_fech!U15=0,0,RES_hh_fech!U15/RES_summary!U$19)</f>
        <v>0.33387052244316168</v>
      </c>
      <c r="V15" s="69">
        <f>IF(RES_hh_fech!V15=0,0,RES_hh_fech!V15/RES_summary!V$19)</f>
        <v>0.37124085199501095</v>
      </c>
      <c r="W15" s="69">
        <f>IF(RES_hh_fech!W15=0,0,RES_hh_fech!W15/RES_summary!W$19)</f>
        <v>0.44584618358465511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0.25151242465539736</v>
      </c>
      <c r="C16" s="72">
        <f>IF(RES_hh_fech!C16=0,0,RES_hh_fech!C16/RES_summary!C$19)</f>
        <v>0.2579163480282638</v>
      </c>
      <c r="D16" s="72">
        <f>IF(RES_hh_fech!D16=0,0,RES_hh_fech!D16/RES_summary!D$19)</f>
        <v>0.26362228293531575</v>
      </c>
      <c r="E16" s="72">
        <f>IF(RES_hh_fech!E16=0,0,RES_hh_fech!E16/RES_summary!E$19)</f>
        <v>0.3181853817993251</v>
      </c>
      <c r="F16" s="72">
        <f>IF(RES_hh_fech!F16=0,0,RES_hh_fech!F16/RES_summary!F$19)</f>
        <v>0.26603060361054348</v>
      </c>
      <c r="G16" s="72">
        <f>IF(RES_hh_fech!G16=0,0,RES_hh_fech!G16/RES_summary!G$19)</f>
        <v>0.2711548679167885</v>
      </c>
      <c r="H16" s="72">
        <f>IF(RES_hh_fech!H16=0,0,RES_hh_fech!H16/RES_summary!H$19)</f>
        <v>0.27235499181746248</v>
      </c>
      <c r="I16" s="72">
        <f>IF(RES_hh_fech!I16=0,0,RES_hh_fech!I16/RES_summary!I$19)</f>
        <v>0.27042424629786255</v>
      </c>
      <c r="J16" s="72">
        <f>IF(RES_hh_fech!J16=0,0,RES_hh_fech!J16/RES_summary!J$19)</f>
        <v>0.2879334251279474</v>
      </c>
      <c r="K16" s="72">
        <f>IF(RES_hh_fech!K16=0,0,RES_hh_fech!K16/RES_summary!K$19)</f>
        <v>0.2887847487506805</v>
      </c>
      <c r="L16" s="72">
        <f>IF(RES_hh_fech!L16=0,0,RES_hh_fech!L16/RES_summary!L$19)</f>
        <v>0.38121372283108546</v>
      </c>
      <c r="M16" s="72">
        <f>IF(RES_hh_fech!M16=0,0,RES_hh_fech!M16/RES_summary!M$19)</f>
        <v>0.30046430214006947</v>
      </c>
      <c r="N16" s="72">
        <f>IF(RES_hh_fech!N16=0,0,RES_hh_fech!N16/RES_summary!N$19)</f>
        <v>0.28951604872179476</v>
      </c>
      <c r="O16" s="72">
        <f>IF(RES_hh_fech!O16=0,0,RES_hh_fech!O16/RES_summary!O$19)</f>
        <v>0.2892365716056437</v>
      </c>
      <c r="P16" s="72">
        <f>IF(RES_hh_fech!P16=0,0,RES_hh_fech!P16/RES_summary!P$19)</f>
        <v>0.30316159035142037</v>
      </c>
      <c r="Q16" s="72">
        <f>IF(RES_hh_fech!Q16=0,0,RES_hh_fech!Q16/RES_summary!Q$19)</f>
        <v>0.29228448511572269</v>
      </c>
      <c r="R16" s="72">
        <f>IF(RES_hh_fech!R16=0,0,RES_hh_fech!R16/RES_summary!R$19)</f>
        <v>0.30032418293711022</v>
      </c>
      <c r="S16" s="72">
        <f>IF(RES_hh_fech!S16=0,0,RES_hh_fech!S16/RES_summary!S$19)</f>
        <v>0.28994468695553532</v>
      </c>
      <c r="T16" s="72">
        <f>IF(RES_hh_fech!T16=0,0,RES_hh_fech!T16/RES_summary!T$19)</f>
        <v>0.2992678876295537</v>
      </c>
      <c r="U16" s="72">
        <f>IF(RES_hh_fech!U16=0,0,RES_hh_fech!U16/RES_summary!U$19)</f>
        <v>0.33387052244316168</v>
      </c>
      <c r="V16" s="72">
        <f>IF(RES_hh_fech!V16=0,0,RES_hh_fech!V16/RES_summary!V$19)</f>
        <v>0.37124085199501095</v>
      </c>
      <c r="W16" s="72">
        <f>IF(RES_hh_fech!W16=0,0,RES_hh_fech!W16/RES_summary!W$19)</f>
        <v>0.44584618358465511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19.498374844790465</v>
      </c>
      <c r="C17" s="69">
        <f>IF(RES_hh_fech!C17=0,0,RES_hh_fech!C17/RES_summary!C$19)</f>
        <v>19.82908567412078</v>
      </c>
      <c r="D17" s="69">
        <f>IF(RES_hh_fech!D17=0,0,RES_hh_fech!D17/RES_summary!D$19)</f>
        <v>19.497254658487034</v>
      </c>
      <c r="E17" s="69">
        <f>IF(RES_hh_fech!E17=0,0,RES_hh_fech!E17/RES_summary!E$19)</f>
        <v>19.367523343701794</v>
      </c>
      <c r="F17" s="69">
        <f>IF(RES_hh_fech!F17=0,0,RES_hh_fech!F17/RES_summary!F$19)</f>
        <v>18.983018720282356</v>
      </c>
      <c r="G17" s="69">
        <f>IF(RES_hh_fech!G17=0,0,RES_hh_fech!G17/RES_summary!G$19)</f>
        <v>19.086039863136257</v>
      </c>
      <c r="H17" s="69">
        <f>IF(RES_hh_fech!H17=0,0,RES_hh_fech!H17/RES_summary!H$19)</f>
        <v>18.849201767021221</v>
      </c>
      <c r="I17" s="69">
        <f>IF(RES_hh_fech!I17=0,0,RES_hh_fech!I17/RES_summary!I$19)</f>
        <v>18.413320920389381</v>
      </c>
      <c r="J17" s="69">
        <f>IF(RES_hh_fech!J17=0,0,RES_hh_fech!J17/RES_summary!J$19)</f>
        <v>17.77368370708114</v>
      </c>
      <c r="K17" s="69">
        <f>IF(RES_hh_fech!K17=0,0,RES_hh_fech!K17/RES_summary!K$19)</f>
        <v>18.10199310083599</v>
      </c>
      <c r="L17" s="69">
        <f>IF(RES_hh_fech!L17=0,0,RES_hh_fech!L17/RES_summary!L$19)</f>
        <v>18.265503771330209</v>
      </c>
      <c r="M17" s="69">
        <f>IF(RES_hh_fech!M17=0,0,RES_hh_fech!M17/RES_summary!M$19)</f>
        <v>18.61461361792324</v>
      </c>
      <c r="N17" s="69">
        <f>IF(RES_hh_fech!N17=0,0,RES_hh_fech!N17/RES_summary!N$19)</f>
        <v>18.433943296320749</v>
      </c>
      <c r="O17" s="69">
        <f>IF(RES_hh_fech!O17=0,0,RES_hh_fech!O17/RES_summary!O$19)</f>
        <v>18.229864917351183</v>
      </c>
      <c r="P17" s="69">
        <f>IF(RES_hh_fech!P17=0,0,RES_hh_fech!P17/RES_summary!P$19)</f>
        <v>17.644655988161006</v>
      </c>
      <c r="Q17" s="69">
        <f>IF(RES_hh_fech!Q17=0,0,RES_hh_fech!Q17/RES_summary!Q$19)</f>
        <v>17.334305047419473</v>
      </c>
      <c r="R17" s="69">
        <f>IF(RES_hh_fech!R17=0,0,RES_hh_fech!R17/RES_summary!R$19)</f>
        <v>16.889053909569729</v>
      </c>
      <c r="S17" s="69">
        <f>IF(RES_hh_fech!S17=0,0,RES_hh_fech!S17/RES_summary!S$19)</f>
        <v>16.182280456078487</v>
      </c>
      <c r="T17" s="69">
        <f>IF(RES_hh_fech!T17=0,0,RES_hh_fech!T17/RES_summary!T$19)</f>
        <v>15.471757115105206</v>
      </c>
      <c r="U17" s="69">
        <f>IF(RES_hh_fech!U17=0,0,RES_hh_fech!U17/RES_summary!U$19)</f>
        <v>15.021950398450558</v>
      </c>
      <c r="V17" s="69">
        <f>IF(RES_hh_fech!V17=0,0,RES_hh_fech!V17/RES_summary!V$19)</f>
        <v>14.845475310754718</v>
      </c>
      <c r="W17" s="69">
        <f>IF(RES_hh_fech!W17=0,0,RES_hh_fech!W17/RES_summary!W$19)</f>
        <v>14.161149265674398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22.785844340713599</v>
      </c>
      <c r="C18" s="72">
        <f>IF(RES_hh_fech!C18=0,0,RES_hh_fech!C18/RES_summary!C$19)</f>
        <v>24.002056251072752</v>
      </c>
      <c r="D18" s="72">
        <f>IF(RES_hh_fech!D18=0,0,RES_hh_fech!D18/RES_summary!D$19)</f>
        <v>23.416193177030578</v>
      </c>
      <c r="E18" s="72">
        <f>IF(RES_hh_fech!E18=0,0,RES_hh_fech!E18/RES_summary!E$19)</f>
        <v>22.202504698157366</v>
      </c>
      <c r="F18" s="72">
        <f>IF(RES_hh_fech!F18=0,0,RES_hh_fech!F18/RES_summary!F$19)</f>
        <v>22.812080081952644</v>
      </c>
      <c r="G18" s="72">
        <f>IF(RES_hh_fech!G18=0,0,RES_hh_fech!G18/RES_summary!G$19)</f>
        <v>24.514487143520526</v>
      </c>
      <c r="H18" s="72">
        <f>IF(RES_hh_fech!H18=0,0,RES_hh_fech!H18/RES_summary!H$19)</f>
        <v>26.558385900549052</v>
      </c>
      <c r="I18" s="72">
        <f>IF(RES_hh_fech!I18=0,0,RES_hh_fech!I18/RES_summary!I$19)</f>
        <v>26.604734365938508</v>
      </c>
      <c r="J18" s="72">
        <f>IF(RES_hh_fech!J18=0,0,RES_hh_fech!J18/RES_summary!J$19)</f>
        <v>18.971894428016938</v>
      </c>
      <c r="K18" s="72">
        <f>IF(RES_hh_fech!K18=0,0,RES_hh_fech!K18/RES_summary!K$19)</f>
        <v>20.889571257796096</v>
      </c>
      <c r="L18" s="72">
        <f>IF(RES_hh_fech!L18=0,0,RES_hh_fech!L18/RES_summary!L$19)</f>
        <v>24.061632685295198</v>
      </c>
      <c r="M18" s="72">
        <f>IF(RES_hh_fech!M18=0,0,RES_hh_fech!M18/RES_summary!M$19)</f>
        <v>21.440291738890462</v>
      </c>
      <c r="N18" s="72">
        <f>IF(RES_hh_fech!N18=0,0,RES_hh_fech!N18/RES_summary!N$19)</f>
        <v>21.498306220418101</v>
      </c>
      <c r="O18" s="72">
        <f>IF(RES_hh_fech!O18=0,0,RES_hh_fech!O18/RES_summary!O$19)</f>
        <v>21.254454321492389</v>
      </c>
      <c r="P18" s="72">
        <f>IF(RES_hh_fech!P18=0,0,RES_hh_fech!P18/RES_summary!P$19)</f>
        <v>21.132898204758536</v>
      </c>
      <c r="Q18" s="72">
        <f>IF(RES_hh_fech!Q18=0,0,RES_hh_fech!Q18/RES_summary!Q$19)</f>
        <v>19.525748737739399</v>
      </c>
      <c r="R18" s="72">
        <f>IF(RES_hh_fech!R18=0,0,RES_hh_fech!R18/RES_summary!R$19)</f>
        <v>19.496011209487396</v>
      </c>
      <c r="S18" s="72">
        <f>IF(RES_hh_fech!S18=0,0,RES_hh_fech!S18/RES_summary!S$19)</f>
        <v>18.271957066489353</v>
      </c>
      <c r="T18" s="72">
        <f>IF(RES_hh_fech!T18=0,0,RES_hh_fech!T18/RES_summary!T$19)</f>
        <v>17.865803918066433</v>
      </c>
      <c r="U18" s="72">
        <f>IF(RES_hh_fech!U18=0,0,RES_hh_fech!U18/RES_summary!U$19)</f>
        <v>17.638976828059683</v>
      </c>
      <c r="V18" s="72">
        <f>IF(RES_hh_fech!V18=0,0,RES_hh_fech!V18/RES_summary!V$19)</f>
        <v>16.922790247876478</v>
      </c>
      <c r="W18" s="72">
        <f>IF(RES_hh_fech!W18=0,0,RES_hh_fech!W18/RES_summary!W$19)</f>
        <v>16.400708598648315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22.83272107244521</v>
      </c>
      <c r="C20" s="72">
        <f>IF(RES_hh_fech!C20=0,0,RES_hh_fech!C20/RES_summary!C$19)</f>
        <v>25.829261207552392</v>
      </c>
      <c r="D20" s="72">
        <f>IF(RES_hh_fech!D20=0,0,RES_hh_fech!D20/RES_summary!D$19)</f>
        <v>24.199331547045517</v>
      </c>
      <c r="E20" s="72">
        <f>IF(RES_hh_fech!E20=0,0,RES_hh_fech!E20/RES_summary!E$19)</f>
        <v>25.502690723480828</v>
      </c>
      <c r="F20" s="72">
        <f>IF(RES_hh_fech!F20=0,0,RES_hh_fech!F20/RES_summary!F$19)</f>
        <v>23.945611687473178</v>
      </c>
      <c r="G20" s="72">
        <f>IF(RES_hh_fech!G20=0,0,RES_hh_fech!G20/RES_summary!G$19)</f>
        <v>24.015795373603144</v>
      </c>
      <c r="H20" s="72">
        <f>IF(RES_hh_fech!H20=0,0,RES_hh_fech!H20/RES_summary!H$19)</f>
        <v>23.744475409253308</v>
      </c>
      <c r="I20" s="72">
        <f>IF(RES_hh_fech!I20=0,0,RES_hh_fech!I20/RES_summary!I$19)</f>
        <v>24.9316067411139</v>
      </c>
      <c r="J20" s="72">
        <f>IF(RES_hh_fech!J20=0,0,RES_hh_fech!J20/RES_summary!J$19)</f>
        <v>21.890805087398746</v>
      </c>
      <c r="K20" s="72">
        <f>IF(RES_hh_fech!K20=0,0,RES_hh_fech!K20/RES_summary!K$19)</f>
        <v>22.169209291690109</v>
      </c>
      <c r="L20" s="72">
        <f>IF(RES_hh_fech!L20=0,0,RES_hh_fech!L20/RES_summary!L$19)</f>
        <v>24.287434743615638</v>
      </c>
      <c r="M20" s="72">
        <f>IF(RES_hh_fech!M20=0,0,RES_hh_fech!M20/RES_summary!M$19)</f>
        <v>23.848103069938979</v>
      </c>
      <c r="N20" s="72">
        <f>IF(RES_hh_fech!N20=0,0,RES_hh_fech!N20/RES_summary!N$19)</f>
        <v>23.351954071066615</v>
      </c>
      <c r="O20" s="72">
        <f>IF(RES_hh_fech!O20=0,0,RES_hh_fech!O20/RES_summary!O$19)</f>
        <v>22.625167526133648</v>
      </c>
      <c r="P20" s="72">
        <f>IF(RES_hh_fech!P20=0,0,RES_hh_fech!P20/RES_summary!P$19)</f>
        <v>22.441596233442272</v>
      </c>
      <c r="Q20" s="72">
        <f>IF(RES_hh_fech!Q20=0,0,RES_hh_fech!Q20/RES_summary!Q$19)</f>
        <v>22.276185942754239</v>
      </c>
      <c r="R20" s="72">
        <f>IF(RES_hh_fech!R20=0,0,RES_hh_fech!R20/RES_summary!R$19)</f>
        <v>20.948711714994065</v>
      </c>
      <c r="S20" s="72">
        <f>IF(RES_hh_fech!S20=0,0,RES_hh_fech!S20/RES_summary!S$19)</f>
        <v>20.112641711806376</v>
      </c>
      <c r="T20" s="72">
        <f>IF(RES_hh_fech!T20=0,0,RES_hh_fech!T20/RES_summary!T$19)</f>
        <v>18.915896850506982</v>
      </c>
      <c r="U20" s="72">
        <f>IF(RES_hh_fech!U20=0,0,RES_hh_fech!U20/RES_summary!U$19)</f>
        <v>18.160077767059974</v>
      </c>
      <c r="V20" s="72">
        <f>IF(RES_hh_fech!V20=0,0,RES_hh_fech!V20/RES_summary!V$19)</f>
        <v>20.04592071688786</v>
      </c>
      <c r="W20" s="72">
        <f>IF(RES_hh_fech!W20=0,0,RES_hh_fech!W20/RES_summary!W$19)</f>
        <v>15.602635922906517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23.00629227062629</v>
      </c>
      <c r="C21" s="72">
        <f>IF(RES_hh_fech!C21=0,0,RES_hh_fech!C21/RES_summary!C$19)</f>
        <v>23.318070357423743</v>
      </c>
      <c r="D21" s="72">
        <f>IF(RES_hh_fech!D21=0,0,RES_hh_fech!D21/RES_summary!D$19)</f>
        <v>24.116281724244825</v>
      </c>
      <c r="E21" s="72">
        <f>IF(RES_hh_fech!E21=0,0,RES_hh_fech!E21/RES_summary!E$19)</f>
        <v>22.004850569421336</v>
      </c>
      <c r="F21" s="72">
        <f>IF(RES_hh_fech!F21=0,0,RES_hh_fech!F21/RES_summary!F$19)</f>
        <v>22.19940550919517</v>
      </c>
      <c r="G21" s="72">
        <f>IF(RES_hh_fech!G21=0,0,RES_hh_fech!G21/RES_summary!G$19)</f>
        <v>21.348845284188997</v>
      </c>
      <c r="H21" s="72">
        <f>IF(RES_hh_fech!H21=0,0,RES_hh_fech!H21/RES_summary!H$19)</f>
        <v>22.329369259068844</v>
      </c>
      <c r="I21" s="72">
        <f>IF(RES_hh_fech!I21=0,0,RES_hh_fech!I21/RES_summary!I$19)</f>
        <v>21.849484128734307</v>
      </c>
      <c r="J21" s="72">
        <f>IF(RES_hh_fech!J21=0,0,RES_hh_fech!J21/RES_summary!J$19)</f>
        <v>20.638058915146559</v>
      </c>
      <c r="K21" s="72">
        <f>IF(RES_hh_fech!K21=0,0,RES_hh_fech!K21/RES_summary!K$19)</f>
        <v>21.395674731989914</v>
      </c>
      <c r="L21" s="72">
        <f>IF(RES_hh_fech!L21=0,0,RES_hh_fech!L21/RES_summary!L$19)</f>
        <v>22.522604302919863</v>
      </c>
      <c r="M21" s="72">
        <f>IF(RES_hh_fech!M21=0,0,RES_hh_fech!M21/RES_summary!M$19)</f>
        <v>19.755569345047221</v>
      </c>
      <c r="N21" s="72">
        <f>IF(RES_hh_fech!N21=0,0,RES_hh_fech!N21/RES_summary!N$19)</f>
        <v>20.826816768553915</v>
      </c>
      <c r="O21" s="72">
        <f>IF(RES_hh_fech!O21=0,0,RES_hh_fech!O21/RES_summary!O$19)</f>
        <v>20.656665586816484</v>
      </c>
      <c r="P21" s="72">
        <f>IF(RES_hh_fech!P21=0,0,RES_hh_fech!P21/RES_summary!P$19)</f>
        <v>20.472789149557542</v>
      </c>
      <c r="Q21" s="72">
        <f>IF(RES_hh_fech!Q21=0,0,RES_hh_fech!Q21/RES_summary!Q$19)</f>
        <v>19.463541495554335</v>
      </c>
      <c r="R21" s="72">
        <f>IF(RES_hh_fech!R21=0,0,RES_hh_fech!R21/RES_summary!R$19)</f>
        <v>18.608131156529289</v>
      </c>
      <c r="S21" s="72">
        <f>IF(RES_hh_fech!S21=0,0,RES_hh_fech!S21/RES_summary!S$19)</f>
        <v>17.911694898474384</v>
      </c>
      <c r="T21" s="72">
        <f>IF(RES_hh_fech!T21=0,0,RES_hh_fech!T21/RES_summary!T$19)</f>
        <v>16.201122596266707</v>
      </c>
      <c r="U21" s="72">
        <f>IF(RES_hh_fech!U21=0,0,RES_hh_fech!U21/RES_summary!U$19)</f>
        <v>16.573054893278059</v>
      </c>
      <c r="V21" s="72">
        <f>IF(RES_hh_fech!V21=0,0,RES_hh_fech!V21/RES_summary!V$19)</f>
        <v>15.145670384843998</v>
      </c>
      <c r="W21" s="72">
        <f>IF(RES_hh_fech!W21=0,0,RES_hh_fech!W21/RES_summary!W$19)</f>
        <v>14.811688782320516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25.440331865110164</v>
      </c>
      <c r="C22" s="72">
        <f>IF(RES_hh_fech!C22=0,0,RES_hh_fech!C22/RES_summary!C$19)</f>
        <v>25.664830452010445</v>
      </c>
      <c r="D22" s="72">
        <f>IF(RES_hh_fech!D22=0,0,RES_hh_fech!D22/RES_summary!D$19)</f>
        <v>25.068293538455507</v>
      </c>
      <c r="E22" s="72">
        <f>IF(RES_hh_fech!E22=0,0,RES_hh_fech!E22/RES_summary!E$19)</f>
        <v>23.23061655614098</v>
      </c>
      <c r="F22" s="72">
        <f>IF(RES_hh_fech!F22=0,0,RES_hh_fech!F22/RES_summary!F$19)</f>
        <v>23.173471638606635</v>
      </c>
      <c r="G22" s="72">
        <f>IF(RES_hh_fech!G22=0,0,RES_hh_fech!G22/RES_summary!G$19)</f>
        <v>22.624511723316807</v>
      </c>
      <c r="H22" s="72">
        <f>IF(RES_hh_fech!H22=0,0,RES_hh_fech!H22/RES_summary!H$19)</f>
        <v>21.660791734243006</v>
      </c>
      <c r="I22" s="72">
        <f>IF(RES_hh_fech!I22=0,0,RES_hh_fech!I22/RES_summary!I$19)</f>
        <v>20.238977234659533</v>
      </c>
      <c r="J22" s="72">
        <f>IF(RES_hh_fech!J22=0,0,RES_hh_fech!J22/RES_summary!J$19)</f>
        <v>20.021900363983317</v>
      </c>
      <c r="K22" s="72">
        <f>IF(RES_hh_fech!K22=0,0,RES_hh_fech!K22/RES_summary!K$19)</f>
        <v>19.850326175977727</v>
      </c>
      <c r="L22" s="72">
        <f>IF(RES_hh_fech!L22=0,0,RES_hh_fech!L22/RES_summary!L$19)</f>
        <v>19.76228705223193</v>
      </c>
      <c r="M22" s="72">
        <f>IF(RES_hh_fech!M22=0,0,RES_hh_fech!M22/RES_summary!M$19)</f>
        <v>19.222754386411044</v>
      </c>
      <c r="N22" s="72">
        <f>IF(RES_hh_fech!N22=0,0,RES_hh_fech!N22/RES_summary!N$19)</f>
        <v>18.764768161726572</v>
      </c>
      <c r="O22" s="72">
        <f>IF(RES_hh_fech!O22=0,0,RES_hh_fech!O22/RES_summary!O$19)</f>
        <v>18.38542325481707</v>
      </c>
      <c r="P22" s="72">
        <f>IF(RES_hh_fech!P22=0,0,RES_hh_fech!P22/RES_summary!P$19)</f>
        <v>17.971971741630668</v>
      </c>
      <c r="Q22" s="72">
        <f>IF(RES_hh_fech!Q22=0,0,RES_hh_fech!Q22/RES_summary!Q$19)</f>
        <v>17.452333872558995</v>
      </c>
      <c r="R22" s="72">
        <f>IF(RES_hh_fech!R22=0,0,RES_hh_fech!R22/RES_summary!R$19)</f>
        <v>17.009650753588055</v>
      </c>
      <c r="S22" s="72">
        <f>IF(RES_hh_fech!S22=0,0,RES_hh_fech!S22/RES_summary!S$19)</f>
        <v>16.110520940696972</v>
      </c>
      <c r="T22" s="72">
        <f>IF(RES_hh_fech!T22=0,0,RES_hh_fech!T22/RES_summary!T$19)</f>
        <v>15.644029738847662</v>
      </c>
      <c r="U22" s="72">
        <f>IF(RES_hh_fech!U22=0,0,RES_hh_fech!U22/RES_summary!U$19)</f>
        <v>15.07202186054856</v>
      </c>
      <c r="V22" s="72">
        <f>IF(RES_hh_fech!V22=0,0,RES_hh_fech!V22/RES_summary!V$19)</f>
        <v>14.623854114982279</v>
      </c>
      <c r="W22" s="72">
        <f>IF(RES_hh_fech!W22=0,0,RES_hh_fech!W22/RES_summary!W$19)</f>
        <v>14.175190145196362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16.539965929258695</v>
      </c>
      <c r="C24" s="72">
        <f>IF(RES_hh_fech!C24=0,0,RES_hh_fech!C24/RES_summary!C$19)</f>
        <v>16.54590265800832</v>
      </c>
      <c r="D24" s="72">
        <f>IF(RES_hh_fech!D24=0,0,RES_hh_fech!D24/RES_summary!D$19)</f>
        <v>16.497532991735799</v>
      </c>
      <c r="E24" s="72">
        <f>IF(RES_hh_fech!E24=0,0,RES_hh_fech!E24/RES_summary!E$19)</f>
        <v>16.506253337305527</v>
      </c>
      <c r="F24" s="72">
        <f>IF(RES_hh_fech!F24=0,0,RES_hh_fech!F24/RES_summary!F$19)</f>
        <v>16.429697636502116</v>
      </c>
      <c r="G24" s="72">
        <f>IF(RES_hh_fech!G24=0,0,RES_hh_fech!G24/RES_summary!G$19)</f>
        <v>16.245011811627343</v>
      </c>
      <c r="H24" s="72">
        <f>IF(RES_hh_fech!H24=0,0,RES_hh_fech!H24/RES_summary!H$19)</f>
        <v>16.206296092343432</v>
      </c>
      <c r="I24" s="72">
        <f>IF(RES_hh_fech!I24=0,0,RES_hh_fech!I24/RES_summary!I$19)</f>
        <v>15.831325404006787</v>
      </c>
      <c r="J24" s="72">
        <f>IF(RES_hh_fech!J24=0,0,RES_hh_fech!J24/RES_summary!J$19)</f>
        <v>15.52649416527834</v>
      </c>
      <c r="K24" s="72">
        <f>IF(RES_hh_fech!K24=0,0,RES_hh_fech!K24/RES_summary!K$19)</f>
        <v>15.832523711959837</v>
      </c>
      <c r="L24" s="72">
        <f>IF(RES_hh_fech!L24=0,0,RES_hh_fech!L24/RES_summary!L$19)</f>
        <v>15.802255080955486</v>
      </c>
      <c r="M24" s="72">
        <f>IF(RES_hh_fech!M24=0,0,RES_hh_fech!M24/RES_summary!M$19)</f>
        <v>16.155343811044606</v>
      </c>
      <c r="N24" s="72">
        <f>IF(RES_hh_fech!N24=0,0,RES_hh_fech!N24/RES_summary!N$19)</f>
        <v>16.125453404567192</v>
      </c>
      <c r="O24" s="72">
        <f>IF(RES_hh_fech!O24=0,0,RES_hh_fech!O24/RES_summary!O$19)</f>
        <v>16.180652862938214</v>
      </c>
      <c r="P24" s="72">
        <f>IF(RES_hh_fech!P24=0,0,RES_hh_fech!P24/RES_summary!P$19)</f>
        <v>15.471192006387041</v>
      </c>
      <c r="Q24" s="72">
        <f>IF(RES_hh_fech!Q24=0,0,RES_hh_fech!Q24/RES_summary!Q$19)</f>
        <v>15.455993606610539</v>
      </c>
      <c r="R24" s="72">
        <f>IF(RES_hh_fech!R24=0,0,RES_hh_fech!R24/RES_summary!R$19)</f>
        <v>15.031717815458597</v>
      </c>
      <c r="S24" s="72">
        <f>IF(RES_hh_fech!S24=0,0,RES_hh_fech!S24/RES_summary!S$19)</f>
        <v>14.500069749896845</v>
      </c>
      <c r="T24" s="72">
        <f>IF(RES_hh_fech!T24=0,0,RES_hh_fech!T24/RES_summary!T$19)</f>
        <v>13.81480417902079</v>
      </c>
      <c r="U24" s="72">
        <f>IF(RES_hh_fech!U24=0,0,RES_hh_fech!U24/RES_summary!U$19)</f>
        <v>13.619114193352067</v>
      </c>
      <c r="V24" s="72">
        <f>IF(RES_hh_fech!V24=0,0,RES_hh_fech!V24/RES_summary!V$19)</f>
        <v>13.310145417075855</v>
      </c>
      <c r="W24" s="72">
        <f>IF(RES_hh_fech!W24=0,0,RES_hh_fech!W24/RES_summary!W$19)</f>
        <v>13.080076497215096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20.019881946773417</v>
      </c>
      <c r="C25" s="74">
        <f>IF(RES_hh_fech!C25=0,0,RES_hh_fech!C25/RES_summary!C$19)</f>
        <v>19.599680209792986</v>
      </c>
      <c r="D25" s="74">
        <f>IF(RES_hh_fech!D25=0,0,RES_hh_fech!D25/RES_summary!D$19)</f>
        <v>19.540289284117371</v>
      </c>
      <c r="E25" s="74">
        <f>IF(RES_hh_fech!E25=0,0,RES_hh_fech!E25/RES_summary!E$19)</f>
        <v>19.049439542563199</v>
      </c>
      <c r="F25" s="74">
        <f>IF(RES_hh_fech!F25=0,0,RES_hh_fech!F25/RES_summary!F$19)</f>
        <v>18.848821024643328</v>
      </c>
      <c r="G25" s="74">
        <f>IF(RES_hh_fech!G25=0,0,RES_hh_fech!G25/RES_summary!G$19)</f>
        <v>19.308974476267988</v>
      </c>
      <c r="H25" s="74">
        <f>IF(RES_hh_fech!H25=0,0,RES_hh_fech!H25/RES_summary!H$19)</f>
        <v>19.055634707776633</v>
      </c>
      <c r="I25" s="74">
        <f>IF(RES_hh_fech!I25=0,0,RES_hh_fech!I25/RES_summary!I$19)</f>
        <v>18.386364121912461</v>
      </c>
      <c r="J25" s="74">
        <f>IF(RES_hh_fech!J25=0,0,RES_hh_fech!J25/RES_summary!J$19)</f>
        <v>18.059572815716898</v>
      </c>
      <c r="K25" s="74">
        <f>IF(RES_hh_fech!K25=0,0,RES_hh_fech!K25/RES_summary!K$19)</f>
        <v>18.507007114928825</v>
      </c>
      <c r="L25" s="74">
        <f>IF(RES_hh_fech!L25=0,0,RES_hh_fech!L25/RES_summary!L$19)</f>
        <v>18.45126832024151</v>
      </c>
      <c r="M25" s="74">
        <f>IF(RES_hh_fech!M25=0,0,RES_hh_fech!M25/RES_summary!M$19)</f>
        <v>19.182761002718912</v>
      </c>
      <c r="N25" s="74">
        <f>IF(RES_hh_fech!N25=0,0,RES_hh_fech!N25/RES_summary!N$19)</f>
        <v>19.008110351690387</v>
      </c>
      <c r="O25" s="74">
        <f>IF(RES_hh_fech!O25=0,0,RES_hh_fech!O25/RES_summary!O$19)</f>
        <v>18.769270485299447</v>
      </c>
      <c r="P25" s="74">
        <f>IF(RES_hh_fech!P25=0,0,RES_hh_fech!P25/RES_summary!P$19)</f>
        <v>18.175131816137871</v>
      </c>
      <c r="Q25" s="74">
        <f>IF(RES_hh_fech!Q25=0,0,RES_hh_fech!Q25/RES_summary!Q$19)</f>
        <v>17.69666868718209</v>
      </c>
      <c r="R25" s="74">
        <f>IF(RES_hh_fech!R25=0,0,RES_hh_fech!R25/RES_summary!R$19)</f>
        <v>17.388157344341657</v>
      </c>
      <c r="S25" s="74">
        <f>IF(RES_hh_fech!S25=0,0,RES_hh_fech!S25/RES_summary!S$19)</f>
        <v>16.619563172047677</v>
      </c>
      <c r="T25" s="74">
        <f>IF(RES_hh_fech!T25=0,0,RES_hh_fech!T25/RES_summary!T$19)</f>
        <v>15.906844254880816</v>
      </c>
      <c r="U25" s="74">
        <f>IF(RES_hh_fech!U25=0,0,RES_hh_fech!U25/RES_summary!U$19)</f>
        <v>15.336926220768904</v>
      </c>
      <c r="V25" s="74">
        <f>IF(RES_hh_fech!V25=0,0,RES_hh_fech!V25/RES_summary!V$19)</f>
        <v>15.04563512905392</v>
      </c>
      <c r="W25" s="74">
        <f>IF(RES_hh_fech!W25=0,0,RES_hh_fech!W25/RES_summary!W$19)</f>
        <v>14.469808758715622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2.7870425539601378</v>
      </c>
      <c r="C26" s="77">
        <f>IF(RES_hh_fech!C26=0,0,RES_hh_fech!C26/RES_summary!C$19)</f>
        <v>2.8331991488325525</v>
      </c>
      <c r="D26" s="77">
        <f>IF(RES_hh_fech!D26=0,0,RES_hh_fech!D26/RES_summary!D$19)</f>
        <v>2.8098558486308831</v>
      </c>
      <c r="E26" s="77">
        <f>IF(RES_hh_fech!E26=0,0,RES_hh_fech!E26/RES_summary!E$19)</f>
        <v>2.8062391081464737</v>
      </c>
      <c r="F26" s="77">
        <f>IF(RES_hh_fech!F26=0,0,RES_hh_fech!F26/RES_summary!F$19)</f>
        <v>2.7780391709182304</v>
      </c>
      <c r="G26" s="77">
        <f>IF(RES_hh_fech!G26=0,0,RES_hh_fech!G26/RES_summary!G$19)</f>
        <v>2.8118692302882637</v>
      </c>
      <c r="H26" s="77">
        <f>IF(RES_hh_fech!H26=0,0,RES_hh_fech!H26/RES_summary!H$19)</f>
        <v>2.8015299089866961</v>
      </c>
      <c r="I26" s="77">
        <f>IF(RES_hh_fech!I26=0,0,RES_hh_fech!I26/RES_summary!I$19)</f>
        <v>2.5570261025086372</v>
      </c>
      <c r="J26" s="77">
        <f>IF(RES_hh_fech!J26=0,0,RES_hh_fech!J26/RES_summary!J$19)</f>
        <v>2.6197688046292553</v>
      </c>
      <c r="K26" s="77">
        <f>IF(RES_hh_fech!K26=0,0,RES_hh_fech!K26/RES_summary!K$19)</f>
        <v>2.6862440743931897</v>
      </c>
      <c r="L26" s="77">
        <f>IF(RES_hh_fech!L26=0,0,RES_hh_fech!L26/RES_summary!L$19)</f>
        <v>2.7206743446965036</v>
      </c>
      <c r="M26" s="77">
        <f>IF(RES_hh_fech!M26=0,0,RES_hh_fech!M26/RES_summary!M$19)</f>
        <v>2.7956659101531733</v>
      </c>
      <c r="N26" s="77">
        <f>IF(RES_hh_fech!N26=0,0,RES_hh_fech!N26/RES_summary!N$19)</f>
        <v>2.7945695414992455</v>
      </c>
      <c r="O26" s="77">
        <f>IF(RES_hh_fech!O26=0,0,RES_hh_fech!O26/RES_summary!O$19)</f>
        <v>2.7920187337414042</v>
      </c>
      <c r="P26" s="77">
        <f>IF(RES_hh_fech!P26=0,0,RES_hh_fech!P26/RES_summary!P$19)</f>
        <v>2.7129711371735143</v>
      </c>
      <c r="Q26" s="77">
        <f>IF(RES_hh_fech!Q26=0,0,RES_hh_fech!Q26/RES_summary!Q$19)</f>
        <v>2.6846274196439803</v>
      </c>
      <c r="R26" s="77">
        <f>IF(RES_hh_fech!R26=0,0,RES_hh_fech!R26/RES_summary!R$19)</f>
        <v>2.6389079633012482</v>
      </c>
      <c r="S26" s="77">
        <f>IF(RES_hh_fech!S26=0,0,RES_hh_fech!S26/RES_summary!S$19)</f>
        <v>2.5551520608044602</v>
      </c>
      <c r="T26" s="77">
        <f>IF(RES_hh_fech!T26=0,0,RES_hh_fech!T26/RES_summary!T$19)</f>
        <v>2.4684789809004442</v>
      </c>
      <c r="U26" s="77">
        <f>IF(RES_hh_fech!U26=0,0,RES_hh_fech!U26/RES_summary!U$19)</f>
        <v>2.4236577052243433</v>
      </c>
      <c r="V26" s="77">
        <f>IF(RES_hh_fech!V26=0,0,RES_hh_fech!V26/RES_summary!V$19)</f>
        <v>2.4147522718985122</v>
      </c>
      <c r="W26" s="77">
        <f>IF(RES_hh_fech!W26=0,0,RES_hh_fech!W26/RES_summary!W$19)</f>
        <v>2.5763253981902174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1.8540747304047314</v>
      </c>
      <c r="C27" s="69">
        <f>IF(RES_hh_fech!C27=0,0,RES_hh_fech!C27/RES_summary!C$19)</f>
        <v>1.9219250091660185</v>
      </c>
      <c r="D27" s="69">
        <f>IF(RES_hh_fech!D27=0,0,RES_hh_fech!D27/RES_summary!D$19)</f>
        <v>1.9164769246995272</v>
      </c>
      <c r="E27" s="69">
        <f>IF(RES_hh_fech!E27=0,0,RES_hh_fech!E27/RES_summary!E$19)</f>
        <v>1.9417293556686863</v>
      </c>
      <c r="F27" s="69">
        <f>IF(RES_hh_fech!F27=0,0,RES_hh_fech!F27/RES_summary!F$19)</f>
        <v>1.901025562924554</v>
      </c>
      <c r="G27" s="69">
        <f>IF(RES_hh_fech!G27=0,0,RES_hh_fech!G27/RES_summary!G$19)</f>
        <v>1.9648508697426095</v>
      </c>
      <c r="H27" s="69">
        <f>IF(RES_hh_fech!H27=0,0,RES_hh_fech!H27/RES_summary!H$19)</f>
        <v>1.8600673120160338</v>
      </c>
      <c r="I27" s="69">
        <f>IF(RES_hh_fech!I27=0,0,RES_hh_fech!I27/RES_summary!I$19)</f>
        <v>1.8845079066251897</v>
      </c>
      <c r="J27" s="69">
        <f>IF(RES_hh_fech!J27=0,0,RES_hh_fech!J27/RES_summary!J$19)</f>
        <v>1.9903453249360614</v>
      </c>
      <c r="K27" s="69">
        <f>IF(RES_hh_fech!K27=0,0,RES_hh_fech!K27/RES_summary!K$19)</f>
        <v>2.1447817818147916</v>
      </c>
      <c r="L27" s="69">
        <f>IF(RES_hh_fech!L27=0,0,RES_hh_fech!L27/RES_summary!L$19)</f>
        <v>2.1435831478378353</v>
      </c>
      <c r="M27" s="69">
        <f>IF(RES_hh_fech!M27=0,0,RES_hh_fech!M27/RES_summary!M$19)</f>
        <v>2.1257866209293153</v>
      </c>
      <c r="N27" s="69">
        <f>IF(RES_hh_fech!N27=0,0,RES_hh_fech!N27/RES_summary!N$19)</f>
        <v>2.1756301130709503</v>
      </c>
      <c r="O27" s="69">
        <f>IF(RES_hh_fech!O27=0,0,RES_hh_fech!O27/RES_summary!O$19)</f>
        <v>2.1957839139892403</v>
      </c>
      <c r="P27" s="69">
        <f>IF(RES_hh_fech!P27=0,0,RES_hh_fech!P27/RES_summary!P$19)</f>
        <v>2.166486443499883</v>
      </c>
      <c r="Q27" s="69">
        <f>IF(RES_hh_fech!Q27=0,0,RES_hh_fech!Q27/RES_summary!Q$19)</f>
        <v>2.1691144532614564</v>
      </c>
      <c r="R27" s="69">
        <f>IF(RES_hh_fech!R27=0,0,RES_hh_fech!R27/RES_summary!R$19)</f>
        <v>2.132336472401589</v>
      </c>
      <c r="S27" s="69">
        <f>IF(RES_hh_fech!S27=0,0,RES_hh_fech!S27/RES_summary!S$19)</f>
        <v>2.1062814698731551</v>
      </c>
      <c r="T27" s="69">
        <f>IF(RES_hh_fech!T27=0,0,RES_hh_fech!T27/RES_summary!T$19)</f>
        <v>2.1211360064577955</v>
      </c>
      <c r="U27" s="69">
        <f>IF(RES_hh_fech!U27=0,0,RES_hh_fech!U27/RES_summary!U$19)</f>
        <v>2.1134308476751098</v>
      </c>
      <c r="V27" s="69">
        <f>IF(RES_hh_fech!V27=0,0,RES_hh_fech!V27/RES_summary!V$19)</f>
        <v>2.7618912886531315</v>
      </c>
      <c r="W27" s="69">
        <f>IF(RES_hh_fech!W27=0,0,RES_hh_fech!W27/RES_summary!W$19)</f>
        <v>2.6925414701798029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1.657278949666956</v>
      </c>
      <c r="C29" s="72">
        <f>IF(RES_hh_fech!C29=0,0,RES_hh_fech!C29/RES_summary!C$19)</f>
        <v>2.5553488735587271</v>
      </c>
      <c r="D29" s="72">
        <f>IF(RES_hh_fech!D29=0,0,RES_hh_fech!D29/RES_summary!D$19)</f>
        <v>2.4005436762944306</v>
      </c>
      <c r="E29" s="72">
        <f>IF(RES_hh_fech!E29=0,0,RES_hh_fech!E29/RES_summary!E$19)</f>
        <v>2.7233905545859849</v>
      </c>
      <c r="F29" s="72">
        <f>IF(RES_hh_fech!F29=0,0,RES_hh_fech!F29/RES_summary!F$19)</f>
        <v>2.3207244747675038</v>
      </c>
      <c r="G29" s="72">
        <f>IF(RES_hh_fech!G29=0,0,RES_hh_fech!G29/RES_summary!G$19)</f>
        <v>2.8583633738431025</v>
      </c>
      <c r="H29" s="72">
        <f>IF(RES_hh_fech!H29=0,0,RES_hh_fech!H29/RES_summary!H$19)</f>
        <v>1.4938626231657333</v>
      </c>
      <c r="I29" s="72">
        <f>IF(RES_hh_fech!I29=0,0,RES_hh_fech!I29/RES_summary!I$19)</f>
        <v>1.9829782381500209</v>
      </c>
      <c r="J29" s="72">
        <f>IF(RES_hh_fech!J29=0,0,RES_hh_fech!J29/RES_summary!J$19)</f>
        <v>2.7833804481733857</v>
      </c>
      <c r="K29" s="72">
        <f>IF(RES_hh_fech!K29=0,0,RES_hh_fech!K29/RES_summary!K$19)</f>
        <v>3.2572989173223128</v>
      </c>
      <c r="L29" s="72">
        <f>IF(RES_hh_fech!L29=0,0,RES_hh_fech!L29/RES_summary!L$19)</f>
        <v>2.5545039537727705</v>
      </c>
      <c r="M29" s="72">
        <f>IF(RES_hh_fech!M29=0,0,RES_hh_fech!M29/RES_summary!M$19)</f>
        <v>2.4589445785013333</v>
      </c>
      <c r="N29" s="72">
        <f>IF(RES_hh_fech!N29=0,0,RES_hh_fech!N29/RES_summary!N$19)</f>
        <v>2.0511550388827451</v>
      </c>
      <c r="O29" s="72">
        <f>IF(RES_hh_fech!O29=0,0,RES_hh_fech!O29/RES_summary!O$19)</f>
        <v>2.7891893542171635</v>
      </c>
      <c r="P29" s="72">
        <f>IF(RES_hh_fech!P29=0,0,RES_hh_fech!P29/RES_summary!P$19)</f>
        <v>2.6500991678309691</v>
      </c>
      <c r="Q29" s="72">
        <f>IF(RES_hh_fech!Q29=0,0,RES_hh_fech!Q29/RES_summary!Q$19)</f>
        <v>3.2479247658270802</v>
      </c>
      <c r="R29" s="72">
        <f>IF(RES_hh_fech!R29=0,0,RES_hh_fech!R29/RES_summary!R$19)</f>
        <v>2.5718283017459767</v>
      </c>
      <c r="S29" s="72">
        <f>IF(RES_hh_fech!S29=0,0,RES_hh_fech!S29/RES_summary!S$19)</f>
        <v>2.6416891867365928</v>
      </c>
      <c r="T29" s="72">
        <f>IF(RES_hh_fech!T29=0,0,RES_hh_fech!T29/RES_summary!T$19)</f>
        <v>2.7398717486566762</v>
      </c>
      <c r="U29" s="72">
        <f>IF(RES_hh_fech!U29=0,0,RES_hh_fech!U29/RES_summary!U$19)</f>
        <v>2.8017070513008591</v>
      </c>
      <c r="V29" s="72">
        <f>IF(RES_hh_fech!V29=0,0,RES_hh_fech!V29/RES_summary!V$19)</f>
        <v>3.5904924030059471</v>
      </c>
      <c r="W29" s="72">
        <f>IF(RES_hh_fech!W29=0,0,RES_hh_fech!W29/RES_summary!W$19)</f>
        <v>3.6256510320575335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2.1946464716282672</v>
      </c>
      <c r="C30" s="72">
        <f>IF(RES_hh_fech!C30=0,0,RES_hh_fech!C30/RES_summary!C$19)</f>
        <v>2.2762985397805666</v>
      </c>
      <c r="D30" s="72">
        <f>IF(RES_hh_fech!D30=0,0,RES_hh_fech!D30/RES_summary!D$19)</f>
        <v>2.3983265064958834</v>
      </c>
      <c r="E30" s="72">
        <f>IF(RES_hh_fech!E30=0,0,RES_hh_fech!E30/RES_summary!E$19)</f>
        <v>2.2496924074065623</v>
      </c>
      <c r="F30" s="72">
        <f>IF(RES_hh_fech!F30=0,0,RES_hh_fech!F30/RES_summary!F$19)</f>
        <v>2.2805991890272366</v>
      </c>
      <c r="G30" s="72">
        <f>IF(RES_hh_fech!G30=0,0,RES_hh_fech!G30/RES_summary!G$19)</f>
        <v>2.2684487336800552</v>
      </c>
      <c r="H30" s="72">
        <f>IF(RES_hh_fech!H30=0,0,RES_hh_fech!H30/RES_summary!H$19)</f>
        <v>2.3300077882249388</v>
      </c>
      <c r="I30" s="72">
        <f>IF(RES_hh_fech!I30=0,0,RES_hh_fech!I30/RES_summary!I$19)</f>
        <v>2.3739781714037482</v>
      </c>
      <c r="J30" s="72">
        <f>IF(RES_hh_fech!J30=0,0,RES_hh_fech!J30/RES_summary!J$19)</f>
        <v>2.4359518300793277</v>
      </c>
      <c r="K30" s="72">
        <f>IF(RES_hh_fech!K30=0,0,RES_hh_fech!K30/RES_summary!K$19)</f>
        <v>2.6769837905502336</v>
      </c>
      <c r="L30" s="72">
        <f>IF(RES_hh_fech!L30=0,0,RES_hh_fech!L30/RES_summary!L$19)</f>
        <v>2.8659480950630041</v>
      </c>
      <c r="M30" s="72">
        <f>IF(RES_hh_fech!M30=0,0,RES_hh_fech!M30/RES_summary!M$19)</f>
        <v>2.4162766331857011</v>
      </c>
      <c r="N30" s="72">
        <f>IF(RES_hh_fech!N30=0,0,RES_hh_fech!N30/RES_summary!N$19)</f>
        <v>2.6765385116345035</v>
      </c>
      <c r="O30" s="72">
        <f>IF(RES_hh_fech!O30=0,0,RES_hh_fech!O30/RES_summary!O$19)</f>
        <v>2.7032234894414562</v>
      </c>
      <c r="P30" s="72">
        <f>IF(RES_hh_fech!P30=0,0,RES_hh_fech!P30/RES_summary!P$19)</f>
        <v>2.7476738188621574</v>
      </c>
      <c r="Q30" s="72">
        <f>IF(RES_hh_fech!Q30=0,0,RES_hh_fech!Q30/RES_summary!Q$19)</f>
        <v>2.6550540962729055</v>
      </c>
      <c r="R30" s="72">
        <f>IF(RES_hh_fech!R30=0,0,RES_hh_fech!R30/RES_summary!R$19)</f>
        <v>2.6181951940429462</v>
      </c>
      <c r="S30" s="72">
        <f>IF(RES_hh_fech!S30=0,0,RES_hh_fech!S30/RES_summary!S$19)</f>
        <v>2.6581152294163171</v>
      </c>
      <c r="T30" s="72">
        <f>IF(RES_hh_fech!T30=0,0,RES_hh_fech!T30/RES_summary!T$19)</f>
        <v>2.5951067305946616</v>
      </c>
      <c r="U30" s="72">
        <f>IF(RES_hh_fech!U30=0,0,RES_hh_fech!U30/RES_summary!U$19)</f>
        <v>2.8638980330044772</v>
      </c>
      <c r="V30" s="72">
        <f>IF(RES_hh_fech!V30=0,0,RES_hh_fech!V30/RES_summary!V$19)</f>
        <v>3.5534747915823837</v>
      </c>
      <c r="W30" s="72">
        <f>IF(RES_hh_fech!W30=0,0,RES_hh_fech!W30/RES_summary!W$19)</f>
        <v>3.6632094696255413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1.8742157042782188</v>
      </c>
      <c r="C32" s="77">
        <f>IF(RES_hh_fech!C32=0,0,RES_hh_fech!C32/RES_summary!C$19)</f>
        <v>1.8455732211675429</v>
      </c>
      <c r="D32" s="77">
        <f>IF(RES_hh_fech!D32=0,0,RES_hh_fech!D32/RES_summary!D$19)</f>
        <v>1.8542562981922088</v>
      </c>
      <c r="E32" s="77">
        <f>IF(RES_hh_fech!E32=0,0,RES_hh_fech!E32/RES_summary!E$19)</f>
        <v>1.8398040092262025</v>
      </c>
      <c r="F32" s="77">
        <f>IF(RES_hh_fech!F32=0,0,RES_hh_fech!F32/RES_summary!F$19)</f>
        <v>1.8477109335021178</v>
      </c>
      <c r="G32" s="77">
        <f>IF(RES_hh_fech!G32=0,0,RES_hh_fech!G32/RES_summary!G$19)</f>
        <v>1.8585411073082565</v>
      </c>
      <c r="H32" s="77">
        <f>IF(RES_hh_fech!H32=0,0,RES_hh_fech!H32/RES_summary!H$19)</f>
        <v>1.8970993676805645</v>
      </c>
      <c r="I32" s="77">
        <f>IF(RES_hh_fech!I32=0,0,RES_hh_fech!I32/RES_summary!I$19)</f>
        <v>1.8704030088766126</v>
      </c>
      <c r="J32" s="77">
        <f>IF(RES_hh_fech!J32=0,0,RES_hh_fech!J32/RES_summary!J$19)</f>
        <v>1.8961707696815315</v>
      </c>
      <c r="K32" s="77">
        <f>IF(RES_hh_fech!K32=0,0,RES_hh_fech!K32/RES_summary!K$19)</f>
        <v>2.0152843893950387</v>
      </c>
      <c r="L32" s="77">
        <f>IF(RES_hh_fech!L32=0,0,RES_hh_fech!L32/RES_summary!L$19)</f>
        <v>2.0973544292438331</v>
      </c>
      <c r="M32" s="77">
        <f>IF(RES_hh_fech!M32=0,0,RES_hh_fech!M32/RES_summary!M$19)</f>
        <v>2.0971784016120063</v>
      </c>
      <c r="N32" s="77">
        <f>IF(RES_hh_fech!N32=0,0,RES_hh_fech!N32/RES_summary!N$19)</f>
        <v>2.1817354363396197</v>
      </c>
      <c r="O32" s="77">
        <f>IF(RES_hh_fech!O32=0,0,RES_hh_fech!O32/RES_summary!O$19)</f>
        <v>2.1525759796925126</v>
      </c>
      <c r="P32" s="77">
        <f>IF(RES_hh_fech!P32=0,0,RES_hh_fech!P32/RES_summary!P$19)</f>
        <v>2.1292126813783918</v>
      </c>
      <c r="Q32" s="77">
        <f>IF(RES_hh_fech!Q32=0,0,RES_hh_fech!Q32/RES_summary!Q$19)</f>
        <v>2.0897617811698779</v>
      </c>
      <c r="R32" s="77">
        <f>IF(RES_hh_fech!R32=0,0,RES_hh_fech!R32/RES_summary!R$19)</f>
        <v>2.0987127127494167</v>
      </c>
      <c r="S32" s="77">
        <f>IF(RES_hh_fech!S32=0,0,RES_hh_fech!S32/RES_summary!S$19)</f>
        <v>2.067117389216715</v>
      </c>
      <c r="T32" s="77">
        <f>IF(RES_hh_fech!T32=0,0,RES_hh_fech!T32/RES_summary!T$19)</f>
        <v>2.0787326815817497</v>
      </c>
      <c r="U32" s="77">
        <f>IF(RES_hh_fech!U32=0,0,RES_hh_fech!U32/RES_summary!U$19)</f>
        <v>2.0668661853014623</v>
      </c>
      <c r="V32" s="77">
        <f>IF(RES_hh_fech!V32=0,0,RES_hh_fech!V32/RES_summary!V$19)</f>
        <v>2.708193852054114</v>
      </c>
      <c r="W32" s="77">
        <f>IF(RES_hh_fech!W32=0,0,RES_hh_fech!W32/RES_summary!W$19)</f>
        <v>2.6333100483296201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143.9261832603072</v>
      </c>
      <c r="C3" s="65">
        <f>IF(RES_hh_tesh!C3=0,0,RES_hh_tesh!C3/RES_summary!C$19)</f>
        <v>158.80277065749618</v>
      </c>
      <c r="D3" s="65">
        <f>IF(RES_hh_tesh!D3=0,0,RES_hh_tesh!D3/RES_summary!D$19)</f>
        <v>158.44055991509208</v>
      </c>
      <c r="E3" s="65">
        <f>IF(RES_hh_tesh!E3=0,0,RES_hh_tesh!E3/RES_summary!E$19)</f>
        <v>165.26715598833553</v>
      </c>
      <c r="F3" s="65">
        <f>IF(RES_hh_tesh!F3=0,0,RES_hh_tesh!F3/RES_summary!F$19)</f>
        <v>156.34404357613388</v>
      </c>
      <c r="G3" s="65">
        <f>IF(RES_hh_tesh!G3=0,0,RES_hh_tesh!G3/RES_summary!G$19)</f>
        <v>155.18611670754268</v>
      </c>
      <c r="H3" s="65">
        <f>IF(RES_hh_tesh!H3=0,0,RES_hh_tesh!H3/RES_summary!H$19)</f>
        <v>157.02945429477316</v>
      </c>
      <c r="I3" s="65">
        <f>IF(RES_hh_tesh!I3=0,0,RES_hh_tesh!I3/RES_summary!I$19)</f>
        <v>157.42959907579123</v>
      </c>
      <c r="J3" s="65">
        <f>IF(RES_hh_tesh!J3=0,0,RES_hh_tesh!J3/RES_summary!J$19)</f>
        <v>153.44037794231656</v>
      </c>
      <c r="K3" s="65">
        <f>IF(RES_hh_tesh!K3=0,0,RES_hh_tesh!K3/RES_summary!K$19)</f>
        <v>162.34459072406722</v>
      </c>
      <c r="L3" s="65">
        <f>IF(RES_hh_tesh!L3=0,0,RES_hh_tesh!L3/RES_summary!L$19)</f>
        <v>182.01512360156281</v>
      </c>
      <c r="M3" s="65">
        <f>IF(RES_hh_tesh!M3=0,0,RES_hh_tesh!M3/RES_summary!M$19)</f>
        <v>157.97080314129113</v>
      </c>
      <c r="N3" s="65">
        <f>IF(RES_hh_tesh!N3=0,0,RES_hh_tesh!N3/RES_summary!N$19)</f>
        <v>172.53263086543578</v>
      </c>
      <c r="O3" s="65">
        <f>IF(RES_hh_tesh!O3=0,0,RES_hh_tesh!O3/RES_summary!O$19)</f>
        <v>164.30855755382785</v>
      </c>
      <c r="P3" s="65">
        <f>IF(RES_hh_tesh!P3=0,0,RES_hh_tesh!P3/RES_summary!P$19)</f>
        <v>162.54045723787496</v>
      </c>
      <c r="Q3" s="65">
        <f>IF(RES_hh_tesh!Q3=0,0,RES_hh_tesh!Q3/RES_summary!Q$19)</f>
        <v>156.65098125767716</v>
      </c>
      <c r="R3" s="65">
        <f>IF(RES_hh_tesh!R3=0,0,RES_hh_tesh!R3/RES_summary!R$19)</f>
        <v>171.98279877757039</v>
      </c>
      <c r="S3" s="65">
        <f>IF(RES_hh_tesh!S3=0,0,RES_hh_tesh!S3/RES_summary!S$19)</f>
        <v>170.18741498340304</v>
      </c>
      <c r="T3" s="65">
        <f>IF(RES_hh_tesh!T3=0,0,RES_hh_tesh!T3/RES_summary!T$19)</f>
        <v>167.80012218078718</v>
      </c>
      <c r="U3" s="65">
        <f>IF(RES_hh_tesh!U3=0,0,RES_hh_tesh!U3/RES_summary!U$19)</f>
        <v>165.89405527038602</v>
      </c>
      <c r="V3" s="65">
        <f>IF(RES_hh_tesh!V3=0,0,RES_hh_tesh!V3/RES_summary!V$19)</f>
        <v>155.48641227426432</v>
      </c>
      <c r="W3" s="65">
        <f>IF(RES_hh_tesh!W3=0,0,RES_hh_tesh!W3/RES_summary!W$19)</f>
        <v>175.08168589683973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128.14819904454677</v>
      </c>
      <c r="C4" s="69">
        <f>IF(RES_hh_tesh!C4=0,0,RES_hh_tesh!C4/RES_summary!C$19)</f>
        <v>142.71744054375105</v>
      </c>
      <c r="D4" s="69">
        <f>IF(RES_hh_tesh!D4=0,0,RES_hh_tesh!D4/RES_summary!D$19)</f>
        <v>142.42719409541405</v>
      </c>
      <c r="E4" s="69">
        <f>IF(RES_hh_tesh!E4=0,0,RES_hh_tesh!E4/RES_summary!E$19)</f>
        <v>149.10272614123926</v>
      </c>
      <c r="F4" s="69">
        <f>IF(RES_hh_tesh!F4=0,0,RES_hh_tesh!F4/RES_summary!F$19)</f>
        <v>140.42066570720317</v>
      </c>
      <c r="G4" s="69">
        <f>IF(RES_hh_tesh!G4=0,0,RES_hh_tesh!G4/RES_summary!G$19)</f>
        <v>138.99209847890211</v>
      </c>
      <c r="H4" s="69">
        <f>IF(RES_hh_tesh!H4=0,0,RES_hh_tesh!H4/RES_summary!H$19)</f>
        <v>140.89054467996544</v>
      </c>
      <c r="I4" s="69">
        <f>IF(RES_hh_tesh!I4=0,0,RES_hh_tesh!I4/RES_summary!I$19)</f>
        <v>141.5145888593585</v>
      </c>
      <c r="J4" s="69">
        <f>IF(RES_hh_tesh!J4=0,0,RES_hh_tesh!J4/RES_summary!J$19)</f>
        <v>137.71764509353073</v>
      </c>
      <c r="K4" s="69">
        <f>IF(RES_hh_tesh!K4=0,0,RES_hh_tesh!K4/RES_summary!K$19)</f>
        <v>146.1356241867098</v>
      </c>
      <c r="L4" s="69">
        <f>IF(RES_hh_tesh!L4=0,0,RES_hh_tesh!L4/RES_summary!L$19)</f>
        <v>165.30003222321994</v>
      </c>
      <c r="M4" s="69">
        <f>IF(RES_hh_tesh!M4=0,0,RES_hh_tesh!M4/RES_summary!M$19)</f>
        <v>141.0945525656532</v>
      </c>
      <c r="N4" s="69">
        <f>IF(RES_hh_tesh!N4=0,0,RES_hh_tesh!N4/RES_summary!N$19)</f>
        <v>155.61453649092888</v>
      </c>
      <c r="O4" s="69">
        <f>IF(RES_hh_tesh!O4=0,0,RES_hh_tesh!O4/RES_summary!O$19)</f>
        <v>147.35092481101307</v>
      </c>
      <c r="P4" s="69">
        <f>IF(RES_hh_tesh!P4=0,0,RES_hh_tesh!P4/RES_summary!P$19)</f>
        <v>145.91741552321346</v>
      </c>
      <c r="Q4" s="69">
        <f>IF(RES_hh_tesh!Q4=0,0,RES_hh_tesh!Q4/RES_summary!Q$19)</f>
        <v>140.16742222395868</v>
      </c>
      <c r="R4" s="69">
        <f>IF(RES_hh_tesh!R4=0,0,RES_hh_tesh!R4/RES_summary!R$19)</f>
        <v>155.67490708725012</v>
      </c>
      <c r="S4" s="69">
        <f>IF(RES_hh_tesh!S4=0,0,RES_hh_tesh!S4/RES_summary!S$19)</f>
        <v>154.31546569343305</v>
      </c>
      <c r="T4" s="69">
        <f>IF(RES_hh_tesh!T4=0,0,RES_hh_tesh!T4/RES_summary!T$19)</f>
        <v>152.2626197820413</v>
      </c>
      <c r="U4" s="69">
        <f>IF(RES_hh_tesh!U4=0,0,RES_hh_tesh!U4/RES_summary!U$19)</f>
        <v>150.38585220910457</v>
      </c>
      <c r="V4" s="69">
        <f>IF(RES_hh_tesh!V4=0,0,RES_hh_tesh!V4/RES_summary!V$19)</f>
        <v>139.26094785672868</v>
      </c>
      <c r="W4" s="69">
        <f>IF(RES_hh_tesh!W4=0,0,RES_hh_tesh!W4/RES_summary!W$19)</f>
        <v>158.9275561536227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127.05676343836589</v>
      </c>
      <c r="C5" s="72">
        <f>IF(RES_hh_tesh!C5=0,0,RES_hh_tesh!C5/RES_summary!C$19)</f>
        <v>142.61867597019844</v>
      </c>
      <c r="D5" s="72">
        <f>IF(RES_hh_tesh!D5=0,0,RES_hh_tesh!D5/RES_summary!D$19)</f>
        <v>141.50610967750345</v>
      </c>
      <c r="E5" s="72">
        <f>IF(RES_hh_tesh!E5=0,0,RES_hh_tesh!E5/RES_summary!E$19)</f>
        <v>142.0998732633403</v>
      </c>
      <c r="F5" s="72">
        <f>IF(RES_hh_tesh!F5=0,0,RES_hh_tesh!F5/RES_summary!F$19)</f>
        <v>140.5839883233503</v>
      </c>
      <c r="G5" s="72">
        <f>IF(RES_hh_tesh!G5=0,0,RES_hh_tesh!G5/RES_summary!G$19)</f>
        <v>139.9000030527358</v>
      </c>
      <c r="H5" s="72">
        <f>IF(RES_hh_tesh!H5=0,0,RES_hh_tesh!H5/RES_summary!H$19)</f>
        <v>147.19590296300785</v>
      </c>
      <c r="I5" s="72">
        <f>IF(RES_hh_tesh!I5=0,0,RES_hh_tesh!I5/RES_summary!I$19)</f>
        <v>152.62501191786208</v>
      </c>
      <c r="J5" s="72">
        <f>IF(RES_hh_tesh!J5=0,0,RES_hh_tesh!J5/RES_summary!J$19)</f>
        <v>119.82005466919009</v>
      </c>
      <c r="K5" s="72">
        <f>IF(RES_hh_tesh!K5=0,0,RES_hh_tesh!K5/RES_summary!K$19)</f>
        <v>137.06909668396682</v>
      </c>
      <c r="L5" s="72">
        <f>IF(RES_hh_tesh!L5=0,0,RES_hh_tesh!L5/RES_summary!L$19)</f>
        <v>173.3616252887623</v>
      </c>
      <c r="M5" s="72">
        <f>IF(RES_hh_tesh!M5=0,0,RES_hh_tesh!M5/RES_summary!M$19)</f>
        <v>134.16470092686978</v>
      </c>
      <c r="N5" s="72">
        <f>IF(RES_hh_tesh!N5=0,0,RES_hh_tesh!N5/RES_summary!N$19)</f>
        <v>152.50742834147226</v>
      </c>
      <c r="O5" s="72">
        <f>IF(RES_hh_tesh!O5=0,0,RES_hh_tesh!O5/RES_summary!O$19)</f>
        <v>145.01931552115744</v>
      </c>
      <c r="P5" s="72">
        <f>IF(RES_hh_tesh!P5=0,0,RES_hh_tesh!P5/RES_summary!P$19)</f>
        <v>147.36412996376291</v>
      </c>
      <c r="Q5" s="72">
        <f>IF(RES_hh_tesh!Q5=0,0,RES_hh_tesh!Q5/RES_summary!Q$19)</f>
        <v>132.64792449418999</v>
      </c>
      <c r="R5" s="72">
        <f>IF(RES_hh_tesh!R5=0,0,RES_hh_tesh!R5/RES_summary!R$19)</f>
        <v>150.71956170545408</v>
      </c>
      <c r="S5" s="72">
        <f>IF(RES_hh_tesh!S5=0,0,RES_hh_tesh!S5/RES_summary!S$19)</f>
        <v>146.86173155774026</v>
      </c>
      <c r="T5" s="72">
        <f>IF(RES_hh_tesh!T5=0,0,RES_hh_tesh!T5/RES_summary!T$19)</f>
        <v>149.56933150597064</v>
      </c>
      <c r="U5" s="72">
        <f>IF(RES_hh_tesh!U5=0,0,RES_hh_tesh!U5/RES_summary!U$19)</f>
        <v>151.70978196183898</v>
      </c>
      <c r="V5" s="72">
        <f>IF(RES_hh_tesh!V5=0,0,RES_hh_tesh!V5/RES_summary!V$19)</f>
        <v>137.56378242430253</v>
      </c>
      <c r="W5" s="72">
        <f>IF(RES_hh_tesh!W5=0,0,RES_hh_tesh!W5/RES_summary!W$19)</f>
        <v>159.49312249669245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0</v>
      </c>
      <c r="C6" s="72">
        <f>IF(RES_hh_tesh!C6=0,0,RES_hh_tesh!C6/RES_summary!C$19)</f>
        <v>0</v>
      </c>
      <c r="D6" s="72">
        <f>IF(RES_hh_tesh!D6=0,0,RES_hh_tesh!D6/RES_summary!D$19)</f>
        <v>0</v>
      </c>
      <c r="E6" s="72">
        <f>IF(RES_hh_tesh!E6=0,0,RES_hh_tesh!E6/RES_summary!E$19)</f>
        <v>0</v>
      </c>
      <c r="F6" s="72">
        <f>IF(RES_hh_tesh!F6=0,0,RES_hh_tesh!F6/RES_summary!F$19)</f>
        <v>0</v>
      </c>
      <c r="G6" s="72">
        <f>IF(RES_hh_tesh!G6=0,0,RES_hh_tesh!G6/RES_summary!G$19)</f>
        <v>0</v>
      </c>
      <c r="H6" s="72">
        <f>IF(RES_hh_tesh!H6=0,0,RES_hh_tesh!H6/RES_summary!H$19)</f>
        <v>0</v>
      </c>
      <c r="I6" s="72">
        <f>IF(RES_hh_tesh!I6=0,0,RES_hh_tesh!I6/RES_summary!I$19)</f>
        <v>0</v>
      </c>
      <c r="J6" s="72">
        <f>IF(RES_hh_tesh!J6=0,0,RES_hh_tesh!J6/RES_summary!J$19)</f>
        <v>0</v>
      </c>
      <c r="K6" s="72">
        <f>IF(RES_hh_tesh!K6=0,0,RES_hh_tesh!K6/RES_summary!K$19)</f>
        <v>0</v>
      </c>
      <c r="L6" s="72">
        <f>IF(RES_hh_tesh!L6=0,0,RES_hh_tesh!L6/RES_summary!L$19)</f>
        <v>0</v>
      </c>
      <c r="M6" s="72">
        <f>IF(RES_hh_tesh!M6=0,0,RES_hh_tesh!M6/RES_summary!M$19)</f>
        <v>0</v>
      </c>
      <c r="N6" s="72">
        <f>IF(RES_hh_tesh!N6=0,0,RES_hh_tesh!N6/RES_summary!N$19)</f>
        <v>0</v>
      </c>
      <c r="O6" s="72">
        <f>IF(RES_hh_tesh!O6=0,0,RES_hh_tesh!O6/RES_summary!O$19)</f>
        <v>0</v>
      </c>
      <c r="P6" s="72">
        <f>IF(RES_hh_tesh!P6=0,0,RES_hh_tesh!P6/RES_summary!P$19)</f>
        <v>0</v>
      </c>
      <c r="Q6" s="72">
        <f>IF(RES_hh_tesh!Q6=0,0,RES_hh_tesh!Q6/RES_summary!Q$19)</f>
        <v>0</v>
      </c>
      <c r="R6" s="72">
        <f>IF(RES_hh_tesh!R6=0,0,RES_hh_tesh!R6/RES_summary!R$19)</f>
        <v>0</v>
      </c>
      <c r="S6" s="72">
        <f>IF(RES_hh_tesh!S6=0,0,RES_hh_tesh!S6/RES_summary!S$19)</f>
        <v>0</v>
      </c>
      <c r="T6" s="72">
        <f>IF(RES_hh_tesh!T6=0,0,RES_hh_tesh!T6/RES_summary!T$19)</f>
        <v>0</v>
      </c>
      <c r="U6" s="72">
        <f>IF(RES_hh_tesh!U6=0,0,RES_hh_tesh!U6/RES_summary!U$19)</f>
        <v>0</v>
      </c>
      <c r="V6" s="72">
        <f>IF(RES_hh_tesh!V6=0,0,RES_hh_tesh!V6/RES_summary!V$19)</f>
        <v>0</v>
      </c>
      <c r="W6" s="72">
        <f>IF(RES_hh_tesh!W6=0,0,RES_hh_tesh!W6/RES_summary!W$19)</f>
        <v>0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117.39171038249836</v>
      </c>
      <c r="C7" s="72">
        <f>IF(RES_hh_tesh!C7=0,0,RES_hh_tesh!C7/RES_summary!C$19)</f>
        <v>145.73117376615767</v>
      </c>
      <c r="D7" s="72">
        <f>IF(RES_hh_tesh!D7=0,0,RES_hh_tesh!D7/RES_summary!D$19)</f>
        <v>137.80525605734178</v>
      </c>
      <c r="E7" s="72">
        <f>IF(RES_hh_tesh!E7=0,0,RES_hh_tesh!E7/RES_summary!E$19)</f>
        <v>152.67167836018345</v>
      </c>
      <c r="F7" s="72">
        <f>IF(RES_hh_tesh!F7=0,0,RES_hh_tesh!F7/RES_summary!F$19)</f>
        <v>136.63938780134015</v>
      </c>
      <c r="G7" s="72">
        <f>IF(RES_hh_tesh!G7=0,0,RES_hh_tesh!G7/RES_summary!G$19)</f>
        <v>134.28257715215989</v>
      </c>
      <c r="H7" s="72">
        <f>IF(RES_hh_tesh!H7=0,0,RES_hh_tesh!H7/RES_summary!H$19)</f>
        <v>135.40613239608862</v>
      </c>
      <c r="I7" s="72">
        <f>IF(RES_hh_tesh!I7=0,0,RES_hh_tesh!I7/RES_summary!I$19)</f>
        <v>146.06281997092165</v>
      </c>
      <c r="J7" s="72">
        <f>IF(RES_hh_tesh!J7=0,0,RES_hh_tesh!J7/RES_summary!J$19)</f>
        <v>128.44727289605348</v>
      </c>
      <c r="K7" s="72">
        <f>IF(RES_hh_tesh!K7=0,0,RES_hh_tesh!K7/RES_summary!K$19)</f>
        <v>135.55419207073786</v>
      </c>
      <c r="L7" s="72">
        <f>IF(RES_hh_tesh!L7=0,0,RES_hh_tesh!L7/RES_summary!L$19)</f>
        <v>167.51611111168324</v>
      </c>
      <c r="M7" s="72">
        <f>IF(RES_hh_tesh!M7=0,0,RES_hh_tesh!M7/RES_summary!M$19)</f>
        <v>138.49866827934079</v>
      </c>
      <c r="N7" s="72">
        <f>IF(RES_hh_tesh!N7=0,0,RES_hh_tesh!N7/RES_summary!N$19)</f>
        <v>152.4457640887114</v>
      </c>
      <c r="O7" s="72">
        <f>IF(RES_hh_tesh!O7=0,0,RES_hh_tesh!O7/RES_summary!O$19)</f>
        <v>142.85395414881717</v>
      </c>
      <c r="P7" s="72">
        <f>IF(RES_hh_tesh!P7=0,0,RES_hh_tesh!P7/RES_summary!P$19)</f>
        <v>145.18244862970511</v>
      </c>
      <c r="Q7" s="72">
        <f>IF(RES_hh_tesh!Q7=0,0,RES_hh_tesh!Q7/RES_summary!Q$19)</f>
        <v>140.89293595481612</v>
      </c>
      <c r="R7" s="72">
        <f>IF(RES_hh_tesh!R7=0,0,RES_hh_tesh!R7/RES_summary!R$19)</f>
        <v>150.94243033432593</v>
      </c>
      <c r="S7" s="72">
        <f>IF(RES_hh_tesh!S7=0,0,RES_hh_tesh!S7/RES_summary!S$19)</f>
        <v>150.48470479797783</v>
      </c>
      <c r="T7" s="72">
        <f>IF(RES_hh_tesh!T7=0,0,RES_hh_tesh!T7/RES_summary!T$19)</f>
        <v>146.96776622131</v>
      </c>
      <c r="U7" s="72">
        <f>IF(RES_hh_tesh!U7=0,0,RES_hh_tesh!U7/RES_summary!U$19)</f>
        <v>144.14594557415109</v>
      </c>
      <c r="V7" s="72">
        <f>IF(RES_hh_tesh!V7=0,0,RES_hh_tesh!V7/RES_summary!V$19)</f>
        <v>150.33457195466059</v>
      </c>
      <c r="W7" s="72">
        <f>IF(RES_hh_tesh!W7=0,0,RES_hh_tesh!W7/RES_summary!W$19)</f>
        <v>139.94256117304298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122.2842800502076</v>
      </c>
      <c r="C8" s="72">
        <f>IF(RES_hh_tesh!C8=0,0,RES_hh_tesh!C8/RES_summary!C$19)</f>
        <v>137.48273078467898</v>
      </c>
      <c r="D8" s="72">
        <f>IF(RES_hh_tesh!D8=0,0,RES_hh_tesh!D8/RES_summary!D$19)</f>
        <v>145.01566120689171</v>
      </c>
      <c r="E8" s="72">
        <f>IF(RES_hh_tesh!E8=0,0,RES_hh_tesh!E8/RES_summary!E$19)</f>
        <v>140.26942855366698</v>
      </c>
      <c r="F8" s="72">
        <f>IF(RES_hh_tesh!F8=0,0,RES_hh_tesh!F8/RES_summary!F$19)</f>
        <v>136.61938029428794</v>
      </c>
      <c r="G8" s="72">
        <f>IF(RES_hh_tesh!G8=0,0,RES_hh_tesh!G8/RES_summary!G$19)</f>
        <v>130.36162633800416</v>
      </c>
      <c r="H8" s="72">
        <f>IF(RES_hh_tesh!H8=0,0,RES_hh_tesh!H8/RES_summary!H$19)</f>
        <v>140.94027434416799</v>
      </c>
      <c r="I8" s="72">
        <f>IF(RES_hh_tesh!I8=0,0,RES_hh_tesh!I8/RES_summary!I$19)</f>
        <v>143.01161938935357</v>
      </c>
      <c r="J8" s="72">
        <f>IF(RES_hh_tesh!J8=0,0,RES_hh_tesh!J8/RES_summary!J$19)</f>
        <v>136.29692485498651</v>
      </c>
      <c r="K8" s="72">
        <f>IF(RES_hh_tesh!K8=0,0,RES_hh_tesh!K8/RES_summary!K$19)</f>
        <v>147.57575309899616</v>
      </c>
      <c r="L8" s="72">
        <f>IF(RES_hh_tesh!L8=0,0,RES_hh_tesh!L8/RES_summary!L$19)</f>
        <v>174.75972127903825</v>
      </c>
      <c r="M8" s="72">
        <f>IF(RES_hh_tesh!M8=0,0,RES_hh_tesh!M8/RES_summary!M$19)</f>
        <v>128.52545909685065</v>
      </c>
      <c r="N8" s="72">
        <f>IF(RES_hh_tesh!N8=0,0,RES_hh_tesh!N8/RES_summary!N$19)</f>
        <v>150.99975234191692</v>
      </c>
      <c r="O8" s="72">
        <f>IF(RES_hh_tesh!O8=0,0,RES_hh_tesh!O8/RES_summary!O$19)</f>
        <v>143.50096045768001</v>
      </c>
      <c r="P8" s="72">
        <f>IF(RES_hh_tesh!P8=0,0,RES_hh_tesh!P8/RES_summary!P$19)</f>
        <v>145.69954013849826</v>
      </c>
      <c r="Q8" s="72">
        <f>IF(RES_hh_tesh!Q8=0,0,RES_hh_tesh!Q8/RES_summary!Q$19)</f>
        <v>135.59674498447595</v>
      </c>
      <c r="R8" s="72">
        <f>IF(RES_hh_tesh!R8=0,0,RES_hh_tesh!R8/RES_summary!R$19)</f>
        <v>148.54829522971323</v>
      </c>
      <c r="S8" s="72">
        <f>IF(RES_hh_tesh!S8=0,0,RES_hh_tesh!S8/RES_summary!S$19)</f>
        <v>150.36009542958627</v>
      </c>
      <c r="T8" s="72">
        <f>IF(RES_hh_tesh!T8=0,0,RES_hh_tesh!T8/RES_summary!T$19)</f>
        <v>143.30052685101501</v>
      </c>
      <c r="U8" s="72">
        <f>IF(RES_hh_tesh!U8=0,0,RES_hh_tesh!U8/RES_summary!U$19)</f>
        <v>152.75730530795585</v>
      </c>
      <c r="V8" s="72">
        <f>IF(RES_hh_tesh!V8=0,0,RES_hh_tesh!V8/RES_summary!V$19)</f>
        <v>133.81958756901673</v>
      </c>
      <c r="W8" s="72">
        <f>IF(RES_hh_tesh!W8=0,0,RES_hh_tesh!W8/RES_summary!W$19)</f>
        <v>159.10678901620489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125.70573320288831</v>
      </c>
      <c r="C9" s="72">
        <f>IF(RES_hh_tesh!C9=0,0,RES_hh_tesh!C9/RES_summary!C$19)</f>
        <v>140.56923146345531</v>
      </c>
      <c r="D9" s="72">
        <f>IF(RES_hh_tesh!D9=0,0,RES_hh_tesh!D9/RES_summary!D$19)</f>
        <v>143.02235706159098</v>
      </c>
      <c r="E9" s="72">
        <f>IF(RES_hh_tesh!E9=0,0,RES_hh_tesh!E9/RES_summary!E$19)</f>
        <v>143.32918739731136</v>
      </c>
      <c r="F9" s="72">
        <f>IF(RES_hh_tesh!F9=0,0,RES_hh_tesh!F9/RES_summary!F$19)</f>
        <v>140.67229844468864</v>
      </c>
      <c r="G9" s="72">
        <f>IF(RES_hh_tesh!G9=0,0,RES_hh_tesh!G9/RES_summary!G$19)</f>
        <v>138.46663720672717</v>
      </c>
      <c r="H9" s="72">
        <f>IF(RES_hh_tesh!H9=0,0,RES_hh_tesh!H9/RES_summary!H$19)</f>
        <v>139.11779846379019</v>
      </c>
      <c r="I9" s="72">
        <f>IF(RES_hh_tesh!I9=0,0,RES_hh_tesh!I9/RES_summary!I$19)</f>
        <v>137.02634125217386</v>
      </c>
      <c r="J9" s="72">
        <f>IF(RES_hh_tesh!J9=0,0,RES_hh_tesh!J9/RES_summary!J$19)</f>
        <v>140.32967215007469</v>
      </c>
      <c r="K9" s="72">
        <f>IF(RES_hh_tesh!K9=0,0,RES_hh_tesh!K9/RES_summary!K$19)</f>
        <v>146.67315398099589</v>
      </c>
      <c r="L9" s="72">
        <f>IF(RES_hh_tesh!L9=0,0,RES_hh_tesh!L9/RES_summary!L$19)</f>
        <v>163.50214585263018</v>
      </c>
      <c r="M9" s="72">
        <f>IF(RES_hh_tesh!M9=0,0,RES_hh_tesh!M9/RES_summary!M$19)</f>
        <v>139.90870854622096</v>
      </c>
      <c r="N9" s="72">
        <f>IF(RES_hh_tesh!N9=0,0,RES_hh_tesh!N9/RES_summary!N$19)</f>
        <v>154.43238065015279</v>
      </c>
      <c r="O9" s="72">
        <f>IF(RES_hh_tesh!O9=0,0,RES_hh_tesh!O9/RES_summary!O$19)</f>
        <v>146.33478209521817</v>
      </c>
      <c r="P9" s="72">
        <f>IF(RES_hh_tesh!P9=0,0,RES_hh_tesh!P9/RES_summary!P$19)</f>
        <v>146.96507262897282</v>
      </c>
      <c r="Q9" s="72">
        <f>IF(RES_hh_tesh!Q9=0,0,RES_hh_tesh!Q9/RES_summary!Q$19)</f>
        <v>139.14764146477179</v>
      </c>
      <c r="R9" s="72">
        <f>IF(RES_hh_tesh!R9=0,0,RES_hh_tesh!R9/RES_summary!R$19)</f>
        <v>153.55107428463353</v>
      </c>
      <c r="S9" s="72">
        <f>IF(RES_hh_tesh!S9=0,0,RES_hh_tesh!S9/RES_summary!S$19)</f>
        <v>152.42085461209319</v>
      </c>
      <c r="T9" s="72">
        <f>IF(RES_hh_tesh!T9=0,0,RES_hh_tesh!T9/RES_summary!T$19)</f>
        <v>150.67274398449942</v>
      </c>
      <c r="U9" s="72">
        <f>IF(RES_hh_tesh!U9=0,0,RES_hh_tesh!U9/RES_summary!U$19)</f>
        <v>149.92616037618447</v>
      </c>
      <c r="V9" s="72">
        <f>IF(RES_hh_tesh!V9=0,0,RES_hh_tesh!V9/RES_summary!V$19)</f>
        <v>138.23113602136311</v>
      </c>
      <c r="W9" s="72">
        <f>IF(RES_hh_tesh!W9=0,0,RES_hh_tesh!W9/RES_summary!W$19)</f>
        <v>157.80326899200028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131.70018071979663</v>
      </c>
      <c r="C11" s="72">
        <f>IF(RES_hh_tesh!C11=0,0,RES_hh_tesh!C11/RES_summary!C$19)</f>
        <v>140.80700994153838</v>
      </c>
      <c r="D11" s="72">
        <f>IF(RES_hh_tesh!D11=0,0,RES_hh_tesh!D11/RES_summary!D$19)</f>
        <v>141.75071688813463</v>
      </c>
      <c r="E11" s="72">
        <f>IF(RES_hh_tesh!E11=0,0,RES_hh_tesh!E11/RES_summary!E$19)</f>
        <v>148.62152477574074</v>
      </c>
      <c r="F11" s="72">
        <f>IF(RES_hh_tesh!F11=0,0,RES_hh_tesh!F11/RES_summary!F$19)</f>
        <v>139.66634872577683</v>
      </c>
      <c r="G11" s="72">
        <f>IF(RES_hh_tesh!G11=0,0,RES_hh_tesh!G11/RES_summary!G$19)</f>
        <v>137.20120652088136</v>
      </c>
      <c r="H11" s="72">
        <f>IF(RES_hh_tesh!H11=0,0,RES_hh_tesh!H11/RES_summary!H$19)</f>
        <v>140.24471180030008</v>
      </c>
      <c r="I11" s="72">
        <f>IF(RES_hh_tesh!I11=0,0,RES_hh_tesh!I11/RES_summary!I$19)</f>
        <v>140.76221662289362</v>
      </c>
      <c r="J11" s="72">
        <f>IF(RES_hh_tesh!J11=0,0,RES_hh_tesh!J11/RES_summary!J$19)</f>
        <v>137.65750104476635</v>
      </c>
      <c r="K11" s="72">
        <f>IF(RES_hh_tesh!K11=0,0,RES_hh_tesh!K11/RES_summary!K$19)</f>
        <v>146.33766962479422</v>
      </c>
      <c r="L11" s="72">
        <f>IF(RES_hh_tesh!L11=0,0,RES_hh_tesh!L11/RES_summary!L$19)</f>
        <v>164.1605964499818</v>
      </c>
      <c r="M11" s="72">
        <f>IF(RES_hh_tesh!M11=0,0,RES_hh_tesh!M11/RES_summary!M$19)</f>
        <v>140.13347272156849</v>
      </c>
      <c r="N11" s="72">
        <f>IF(RES_hh_tesh!N11=0,0,RES_hh_tesh!N11/RES_summary!N$19)</f>
        <v>154.68189977821154</v>
      </c>
      <c r="O11" s="72">
        <f>IF(RES_hh_tesh!O11=0,0,RES_hh_tesh!O11/RES_summary!O$19)</f>
        <v>147.53073328897079</v>
      </c>
      <c r="P11" s="72">
        <f>IF(RES_hh_tesh!P11=0,0,RES_hh_tesh!P11/RES_summary!P$19)</f>
        <v>144.95542592290545</v>
      </c>
      <c r="Q11" s="72">
        <f>IF(RES_hh_tesh!Q11=0,0,RES_hh_tesh!Q11/RES_summary!Q$19)</f>
        <v>139.80509970343164</v>
      </c>
      <c r="R11" s="72">
        <f>IF(RES_hh_tesh!R11=0,0,RES_hh_tesh!R11/RES_summary!R$19)</f>
        <v>156.30971673792342</v>
      </c>
      <c r="S11" s="72">
        <f>IF(RES_hh_tesh!S11=0,0,RES_hh_tesh!S11/RES_summary!S$19)</f>
        <v>154.62503790069189</v>
      </c>
      <c r="T11" s="72">
        <f>IF(RES_hh_tesh!T11=0,0,RES_hh_tesh!T11/RES_summary!T$19)</f>
        <v>151.87095851439324</v>
      </c>
      <c r="U11" s="72">
        <f>IF(RES_hh_tesh!U11=0,0,RES_hh_tesh!U11/RES_summary!U$19)</f>
        <v>149.2167359007137</v>
      </c>
      <c r="V11" s="72">
        <f>IF(RES_hh_tesh!V11=0,0,RES_hh_tesh!V11/RES_summary!V$19)</f>
        <v>138.16995048169113</v>
      </c>
      <c r="W11" s="72">
        <f>IF(RES_hh_tesh!W11=0,0,RES_hh_tesh!W11/RES_summary!W$19)</f>
        <v>157.29719265015896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124.12277547940901</v>
      </c>
      <c r="C12" s="72">
        <f>IF(RES_hh_tesh!C12=0,0,RES_hh_tesh!C12/RES_summary!C$19)</f>
        <v>141.20779424355172</v>
      </c>
      <c r="D12" s="72">
        <f>IF(RES_hh_tesh!D12=0,0,RES_hh_tesh!D12/RES_summary!D$19)</f>
        <v>141.58969065132081</v>
      </c>
      <c r="E12" s="72">
        <f>IF(RES_hh_tesh!E12=0,0,RES_hh_tesh!E12/RES_summary!E$19)</f>
        <v>149.00099869645376</v>
      </c>
      <c r="F12" s="72">
        <f>IF(RES_hh_tesh!F12=0,0,RES_hh_tesh!F12/RES_summary!F$19)</f>
        <v>140.39841308048105</v>
      </c>
      <c r="G12" s="72">
        <f>IF(RES_hh_tesh!G12=0,0,RES_hh_tesh!G12/RES_summary!G$19)</f>
        <v>141.4797115219618</v>
      </c>
      <c r="H12" s="72">
        <f>IF(RES_hh_tesh!H12=0,0,RES_hh_tesh!H12/RES_summary!H$19)</f>
        <v>142.041627331835</v>
      </c>
      <c r="I12" s="72">
        <f>IF(RES_hh_tesh!I12=0,0,RES_hh_tesh!I12/RES_summary!I$19)</f>
        <v>141.83324709488647</v>
      </c>
      <c r="J12" s="72">
        <f>IF(RES_hh_tesh!J12=0,0,RES_hh_tesh!J12/RES_summary!J$19)</f>
        <v>137.92034880594827</v>
      </c>
      <c r="K12" s="72">
        <f>IF(RES_hh_tesh!K12=0,0,RES_hh_tesh!K12/RES_summary!K$19)</f>
        <v>146.28179180368576</v>
      </c>
      <c r="L12" s="72">
        <f>IF(RES_hh_tesh!L12=0,0,RES_hh_tesh!L12/RES_summary!L$19)</f>
        <v>164.69749174105314</v>
      </c>
      <c r="M12" s="72">
        <f>IF(RES_hh_tesh!M12=0,0,RES_hh_tesh!M12/RES_summary!M$19)</f>
        <v>139.21454427480265</v>
      </c>
      <c r="N12" s="72">
        <f>IF(RES_hh_tesh!N12=0,0,RES_hh_tesh!N12/RES_summary!N$19)</f>
        <v>155.59461814710573</v>
      </c>
      <c r="O12" s="72">
        <f>IF(RES_hh_tesh!O12=0,0,RES_hh_tesh!O12/RES_summary!O$19)</f>
        <v>147.05342236554932</v>
      </c>
      <c r="P12" s="72">
        <f>IF(RES_hh_tesh!P12=0,0,RES_hh_tesh!P12/RES_summary!P$19)</f>
        <v>145.29189597913344</v>
      </c>
      <c r="Q12" s="72">
        <f>IF(RES_hh_tesh!Q12=0,0,RES_hh_tesh!Q12/RES_summary!Q$19)</f>
        <v>141.63627935856508</v>
      </c>
      <c r="R12" s="72">
        <f>IF(RES_hh_tesh!R12=0,0,RES_hh_tesh!R12/RES_summary!R$19)</f>
        <v>156.1039713086511</v>
      </c>
      <c r="S12" s="72">
        <f>IF(RES_hh_tesh!S12=0,0,RES_hh_tesh!S12/RES_summary!S$19)</f>
        <v>155.37141374710328</v>
      </c>
      <c r="T12" s="72">
        <f>IF(RES_hh_tesh!T12=0,0,RES_hh_tesh!T12/RES_summary!T$19)</f>
        <v>151.79104654503578</v>
      </c>
      <c r="U12" s="72">
        <f>IF(RES_hh_tesh!U12=0,0,RES_hh_tesh!U12/RES_summary!U$19)</f>
        <v>151.82998272008501</v>
      </c>
      <c r="V12" s="72">
        <f>IF(RES_hh_tesh!V12=0,0,RES_hh_tesh!V12/RES_summary!V$19)</f>
        <v>135.90733270455044</v>
      </c>
      <c r="W12" s="72">
        <f>IF(RES_hh_tesh!W12=0,0,RES_hh_tesh!W12/RES_summary!W$19)</f>
        <v>163.80001112098228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130.26394669261902</v>
      </c>
      <c r="C13" s="74">
        <f>IF(RES_hh_tesh!C13=0,0,RES_hh_tesh!C13/RES_summary!C$19)</f>
        <v>141.16484372606413</v>
      </c>
      <c r="D13" s="74">
        <f>IF(RES_hh_tesh!D13=0,0,RES_hh_tesh!D13/RES_summary!D$19)</f>
        <v>142.2406814377768</v>
      </c>
      <c r="E13" s="74">
        <f>IF(RES_hh_tesh!E13=0,0,RES_hh_tesh!E13/RES_summary!E$19)</f>
        <v>147.63293946536709</v>
      </c>
      <c r="F13" s="74">
        <f>IF(RES_hh_tesh!F13=0,0,RES_hh_tesh!F13/RES_summary!F$19)</f>
        <v>139.83073385457214</v>
      </c>
      <c r="G13" s="74">
        <f>IF(RES_hh_tesh!G13=0,0,RES_hh_tesh!G13/RES_summary!G$19)</f>
        <v>140.5122857697163</v>
      </c>
      <c r="H13" s="74">
        <f>IF(RES_hh_tesh!H13=0,0,RES_hh_tesh!H13/RES_summary!H$19)</f>
        <v>142.5083924533464</v>
      </c>
      <c r="I13" s="74">
        <f>IF(RES_hh_tesh!I13=0,0,RES_hh_tesh!I13/RES_summary!I$19)</f>
        <v>140.38762418699659</v>
      </c>
      <c r="J13" s="74">
        <f>IF(RES_hh_tesh!J13=0,0,RES_hh_tesh!J13/RES_summary!J$19)</f>
        <v>135.61626176851394</v>
      </c>
      <c r="K13" s="74">
        <f>IF(RES_hh_tesh!K13=0,0,RES_hh_tesh!K13/RES_summary!K$19)</f>
        <v>146.42406678293884</v>
      </c>
      <c r="L13" s="74">
        <f>IF(RES_hh_tesh!L13=0,0,RES_hh_tesh!L13/RES_summary!L$19)</f>
        <v>163.78452608560684</v>
      </c>
      <c r="M13" s="74">
        <f>IF(RES_hh_tesh!M13=0,0,RES_hh_tesh!M13/RES_summary!M$19)</f>
        <v>144.55110220507169</v>
      </c>
      <c r="N13" s="74">
        <f>IF(RES_hh_tesh!N13=0,0,RES_hh_tesh!N13/RES_summary!N$19)</f>
        <v>156.60920594439523</v>
      </c>
      <c r="O13" s="74">
        <f>IF(RES_hh_tesh!O13=0,0,RES_hh_tesh!O13/RES_summary!O$19)</f>
        <v>146.86289335833513</v>
      </c>
      <c r="P13" s="74">
        <f>IF(RES_hh_tesh!P13=0,0,RES_hh_tesh!P13/RES_summary!P$19)</f>
        <v>142.90274549090745</v>
      </c>
      <c r="Q13" s="74">
        <f>IF(RES_hh_tesh!Q13=0,0,RES_hh_tesh!Q13/RES_summary!Q$19)</f>
        <v>135.91442001233824</v>
      </c>
      <c r="R13" s="74">
        <f>IF(RES_hh_tesh!R13=0,0,RES_hh_tesh!R13/RES_summary!R$19)</f>
        <v>154.92946372465758</v>
      </c>
      <c r="S13" s="74">
        <f>IF(RES_hh_tesh!S13=0,0,RES_hh_tesh!S13/RES_summary!S$19)</f>
        <v>152.90043651645189</v>
      </c>
      <c r="T13" s="74">
        <f>IF(RES_hh_tesh!T13=0,0,RES_hh_tesh!T13/RES_summary!T$19)</f>
        <v>154.73540969426358</v>
      </c>
      <c r="U13" s="74">
        <f>IF(RES_hh_tesh!U13=0,0,RES_hh_tesh!U13/RES_summary!U$19)</f>
        <v>150.49202143247879</v>
      </c>
      <c r="V13" s="74">
        <f>IF(RES_hh_tesh!V13=0,0,RES_hh_tesh!V13/RES_summary!V$19)</f>
        <v>139.83294355031498</v>
      </c>
      <c r="W13" s="74">
        <f>IF(RES_hh_tesh!W13=0,0,RES_hh_tesh!W13/RES_summary!W$19)</f>
        <v>160.25761301234326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1.2599575380487609</v>
      </c>
      <c r="C14" s="76">
        <f>IF(RES_hh_tesh!C14=0,0,RES_hh_tesh!C14/RES_summary!C$19)</f>
        <v>1.4566629723850724</v>
      </c>
      <c r="D14" s="76">
        <f>IF(RES_hh_tesh!D14=0,0,RES_hh_tesh!D14/RES_summary!D$19)</f>
        <v>1.3752557570302779</v>
      </c>
      <c r="E14" s="76">
        <f>IF(RES_hh_tesh!E14=0,0,RES_hh_tesh!E14/RES_summary!E$19)</f>
        <v>1.4291318057473461</v>
      </c>
      <c r="F14" s="76">
        <f>IF(RES_hh_tesh!F14=0,0,RES_hh_tesh!F14/RES_summary!F$19)</f>
        <v>1.2556091052290652</v>
      </c>
      <c r="G14" s="76">
        <f>IF(RES_hh_tesh!G14=0,0,RES_hh_tesh!G14/RES_summary!G$19)</f>
        <v>1.1953045664125204</v>
      </c>
      <c r="H14" s="76">
        <f>IF(RES_hh_tesh!H14=0,0,RES_hh_tesh!H14/RES_summary!H$19)</f>
        <v>1.168433954573926</v>
      </c>
      <c r="I14" s="76">
        <f>IF(RES_hh_tesh!I14=0,0,RES_hh_tesh!I14/RES_summary!I$19)</f>
        <v>1.1655286738929231</v>
      </c>
      <c r="J14" s="76">
        <f>IF(RES_hh_tesh!J14=0,0,RES_hh_tesh!J14/RES_summary!J$19)</f>
        <v>1.0633490678529167</v>
      </c>
      <c r="K14" s="76">
        <f>IF(RES_hh_tesh!K14=0,0,RES_hh_tesh!K14/RES_summary!K$19)</f>
        <v>1.0981061972833974</v>
      </c>
      <c r="L14" s="76">
        <f>IF(RES_hh_tesh!L14=0,0,RES_hh_tesh!L14/RES_summary!L$19)</f>
        <v>1.2612601262291361</v>
      </c>
      <c r="M14" s="76">
        <f>IF(RES_hh_tesh!M14=0,0,RES_hh_tesh!M14/RES_summary!M$19)</f>
        <v>1.0342137547460362</v>
      </c>
      <c r="N14" s="76">
        <f>IF(RES_hh_tesh!N14=0,0,RES_hh_tesh!N14/RES_summary!N$19)</f>
        <v>1.128246752670911</v>
      </c>
      <c r="O14" s="76">
        <f>IF(RES_hh_tesh!O14=0,0,RES_hh_tesh!O14/RES_summary!O$19)</f>
        <v>1.0446925251141495</v>
      </c>
      <c r="P14" s="76">
        <f>IF(RES_hh_tesh!P14=0,0,RES_hh_tesh!P14/RES_summary!P$19)</f>
        <v>1.0320649735806158</v>
      </c>
      <c r="Q14" s="76">
        <f>IF(RES_hh_tesh!Q14=0,0,RES_hh_tesh!Q14/RES_summary!Q$19)</f>
        <v>0.96812197773497333</v>
      </c>
      <c r="R14" s="76">
        <f>IF(RES_hh_tesh!R14=0,0,RES_hh_tesh!R14/RES_summary!R$19)</f>
        <v>1.0518685325041695</v>
      </c>
      <c r="S14" s="76">
        <f>IF(RES_hh_tesh!S14=0,0,RES_hh_tesh!S14/RES_summary!S$19)</f>
        <v>0.96391619605599765</v>
      </c>
      <c r="T14" s="76">
        <f>IF(RES_hh_tesh!T14=0,0,RES_hh_tesh!T14/RES_summary!T$19)</f>
        <v>0.93327836483482285</v>
      </c>
      <c r="U14" s="76">
        <f>IF(RES_hh_tesh!U14=0,0,RES_hh_tesh!U14/RES_summary!U$19)</f>
        <v>0.88827687043384962</v>
      </c>
      <c r="V14" s="76">
        <f>IF(RES_hh_tesh!V14=0,0,RES_hh_tesh!V14/RES_summary!V$19)</f>
        <v>0.867126904679554</v>
      </c>
      <c r="W14" s="76">
        <f>IF(RES_hh_tesh!W14=0,0,RES_hh_tesh!W14/RES_summary!W$19)</f>
        <v>0.92448242543852377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0.49674711038061331</v>
      </c>
      <c r="C15" s="69">
        <f>IF(RES_hh_tesh!C15=0,0,RES_hh_tesh!C15/RES_summary!C$19)</f>
        <v>0.53442732475692711</v>
      </c>
      <c r="D15" s="69">
        <f>IF(RES_hh_tesh!D15=0,0,RES_hh_tesh!D15/RES_summary!D$19)</f>
        <v>0.57505490303949436</v>
      </c>
      <c r="E15" s="69">
        <f>IF(RES_hh_tesh!E15=0,0,RES_hh_tesh!E15/RES_summary!E$19)</f>
        <v>0.73000497727075042</v>
      </c>
      <c r="F15" s="69">
        <f>IF(RES_hh_tesh!F15=0,0,RES_hh_tesh!F15/RES_summary!F$19)</f>
        <v>0.64558176979332793</v>
      </c>
      <c r="G15" s="69">
        <f>IF(RES_hh_tesh!G15=0,0,RES_hh_tesh!G15/RES_summary!G$19)</f>
        <v>0.69911270149967086</v>
      </c>
      <c r="H15" s="69">
        <f>IF(RES_hh_tesh!H15=0,0,RES_hh_tesh!H15/RES_summary!H$19)</f>
        <v>0.74851474418521036</v>
      </c>
      <c r="I15" s="69">
        <f>IF(RES_hh_tesh!I15=0,0,RES_hh_tesh!I15/RES_summary!I$19)</f>
        <v>0.77086212909839424</v>
      </c>
      <c r="J15" s="69">
        <f>IF(RES_hh_tesh!J15=0,0,RES_hh_tesh!J15/RES_summary!J$19)</f>
        <v>0.84103880971848055</v>
      </c>
      <c r="K15" s="69">
        <f>IF(RES_hh_tesh!K15=0,0,RES_hh_tesh!K15/RES_summary!K$19)</f>
        <v>0.87064590748508242</v>
      </c>
      <c r="L15" s="69">
        <f>IF(RES_hh_tesh!L15=0,0,RES_hh_tesh!L15/RES_summary!L$19)</f>
        <v>1.1851993993910679</v>
      </c>
      <c r="M15" s="69">
        <f>IF(RES_hh_tesh!M15=0,0,RES_hh_tesh!M15/RES_summary!M$19)</f>
        <v>0.96208388105167431</v>
      </c>
      <c r="N15" s="69">
        <f>IF(RES_hh_tesh!N15=0,0,RES_hh_tesh!N15/RES_summary!N$19)</f>
        <v>0.96034590679908116</v>
      </c>
      <c r="O15" s="69">
        <f>IF(RES_hh_tesh!O15=0,0,RES_hh_tesh!O15/RES_summary!O$19)</f>
        <v>0.99949409159236435</v>
      </c>
      <c r="P15" s="69">
        <f>IF(RES_hh_tesh!P15=0,0,RES_hh_tesh!P15/RES_summary!P$19)</f>
        <v>1.0861180401349444</v>
      </c>
      <c r="Q15" s="69">
        <f>IF(RES_hh_tesh!Q15=0,0,RES_hh_tesh!Q15/RES_summary!Q$19)</f>
        <v>1.087081784830316</v>
      </c>
      <c r="R15" s="69">
        <f>IF(RES_hh_tesh!R15=0,0,RES_hh_tesh!R15/RES_summary!R$19)</f>
        <v>1.1554747453240528</v>
      </c>
      <c r="S15" s="69">
        <f>IF(RES_hh_tesh!S15=0,0,RES_hh_tesh!S15/RES_summary!S$19)</f>
        <v>1.1534303084341695</v>
      </c>
      <c r="T15" s="69">
        <f>IF(RES_hh_tesh!T15=0,0,RES_hh_tesh!T15/RES_summary!T$19)</f>
        <v>1.2287791686078857</v>
      </c>
      <c r="U15" s="69">
        <f>IF(RES_hh_tesh!U15=0,0,RES_hh_tesh!U15/RES_summary!U$19)</f>
        <v>1.4105562930879445</v>
      </c>
      <c r="V15" s="69">
        <f>IF(RES_hh_tesh!V15=0,0,RES_hh_tesh!V15/RES_summary!V$19)</f>
        <v>1.6102214568182776</v>
      </c>
      <c r="W15" s="69">
        <f>IF(RES_hh_tesh!W15=0,0,RES_hh_tesh!W15/RES_summary!W$19)</f>
        <v>1.9787075362932933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0.49674711038061331</v>
      </c>
      <c r="C16" s="72">
        <f>IF(RES_hh_tesh!C16=0,0,RES_hh_tesh!C16/RES_summary!C$19)</f>
        <v>0.53442732475692711</v>
      </c>
      <c r="D16" s="72">
        <f>IF(RES_hh_tesh!D16=0,0,RES_hh_tesh!D16/RES_summary!D$19)</f>
        <v>0.57505490303949436</v>
      </c>
      <c r="E16" s="72">
        <f>IF(RES_hh_tesh!E16=0,0,RES_hh_tesh!E16/RES_summary!E$19)</f>
        <v>0.73000497727075042</v>
      </c>
      <c r="F16" s="72">
        <f>IF(RES_hh_tesh!F16=0,0,RES_hh_tesh!F16/RES_summary!F$19)</f>
        <v>0.64558176979332793</v>
      </c>
      <c r="G16" s="72">
        <f>IF(RES_hh_tesh!G16=0,0,RES_hh_tesh!G16/RES_summary!G$19)</f>
        <v>0.69911270149967086</v>
      </c>
      <c r="H16" s="72">
        <f>IF(RES_hh_tesh!H16=0,0,RES_hh_tesh!H16/RES_summary!H$19)</f>
        <v>0.74851474418521036</v>
      </c>
      <c r="I16" s="72">
        <f>IF(RES_hh_tesh!I16=0,0,RES_hh_tesh!I16/RES_summary!I$19)</f>
        <v>0.77086212909839424</v>
      </c>
      <c r="J16" s="72">
        <f>IF(RES_hh_tesh!J16=0,0,RES_hh_tesh!J16/RES_summary!J$19)</f>
        <v>0.84103880971848055</v>
      </c>
      <c r="K16" s="72">
        <f>IF(RES_hh_tesh!K16=0,0,RES_hh_tesh!K16/RES_summary!K$19)</f>
        <v>0.87064590748508242</v>
      </c>
      <c r="L16" s="72">
        <f>IF(RES_hh_tesh!L16=0,0,RES_hh_tesh!L16/RES_summary!L$19)</f>
        <v>1.1851993993910679</v>
      </c>
      <c r="M16" s="72">
        <f>IF(RES_hh_tesh!M16=0,0,RES_hh_tesh!M16/RES_summary!M$19)</f>
        <v>0.96208388105167431</v>
      </c>
      <c r="N16" s="72">
        <f>IF(RES_hh_tesh!N16=0,0,RES_hh_tesh!N16/RES_summary!N$19)</f>
        <v>0.96034590679908116</v>
      </c>
      <c r="O16" s="72">
        <f>IF(RES_hh_tesh!O16=0,0,RES_hh_tesh!O16/RES_summary!O$19)</f>
        <v>0.99949409159236435</v>
      </c>
      <c r="P16" s="72">
        <f>IF(RES_hh_tesh!P16=0,0,RES_hh_tesh!P16/RES_summary!P$19)</f>
        <v>1.0861180401349444</v>
      </c>
      <c r="Q16" s="72">
        <f>IF(RES_hh_tesh!Q16=0,0,RES_hh_tesh!Q16/RES_summary!Q$19)</f>
        <v>1.087081784830316</v>
      </c>
      <c r="R16" s="72">
        <f>IF(RES_hh_tesh!R16=0,0,RES_hh_tesh!R16/RES_summary!R$19)</f>
        <v>1.1554747453240528</v>
      </c>
      <c r="S16" s="72">
        <f>IF(RES_hh_tesh!S16=0,0,RES_hh_tesh!S16/RES_summary!S$19)</f>
        <v>1.1534303084341695</v>
      </c>
      <c r="T16" s="72">
        <f>IF(RES_hh_tesh!T16=0,0,RES_hh_tesh!T16/RES_summary!T$19)</f>
        <v>1.2287791686078857</v>
      </c>
      <c r="U16" s="72">
        <f>IF(RES_hh_tesh!U16=0,0,RES_hh_tesh!U16/RES_summary!U$19)</f>
        <v>1.4105562930879445</v>
      </c>
      <c r="V16" s="72">
        <f>IF(RES_hh_tesh!V16=0,0,RES_hh_tesh!V16/RES_summary!V$19)</f>
        <v>1.6102214568182776</v>
      </c>
      <c r="W16" s="72">
        <f>IF(RES_hh_tesh!W16=0,0,RES_hh_tesh!W16/RES_summary!W$19)</f>
        <v>1.9787075362932933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13.894749993498175</v>
      </c>
      <c r="C17" s="69">
        <f>IF(RES_hh_tesh!C17=0,0,RES_hh_tesh!C17/RES_summary!C$19)</f>
        <v>14.12365280056498</v>
      </c>
      <c r="D17" s="69">
        <f>IF(RES_hh_tesh!D17=0,0,RES_hh_tesh!D17/RES_summary!D$19)</f>
        <v>14.009956661565148</v>
      </c>
      <c r="E17" s="69">
        <f>IF(RES_hh_tesh!E17=0,0,RES_hh_tesh!E17/RES_summary!E$19)</f>
        <v>13.988516117764904</v>
      </c>
      <c r="F17" s="69">
        <f>IF(RES_hh_tesh!F17=0,0,RES_hh_tesh!F17/RES_summary!F$19)</f>
        <v>13.849514911227223</v>
      </c>
      <c r="G17" s="69">
        <f>IF(RES_hh_tesh!G17=0,0,RES_hh_tesh!G17/RES_summary!G$19)</f>
        <v>14.018965516298076</v>
      </c>
      <c r="H17" s="69">
        <f>IF(RES_hh_tesh!H17=0,0,RES_hh_tesh!H17/RES_summary!H$19)</f>
        <v>13.966575721747606</v>
      </c>
      <c r="I17" s="69">
        <f>IF(RES_hh_tesh!I17=0,0,RES_hh_tesh!I17/RES_summary!I$19)</f>
        <v>13.705311754377234</v>
      </c>
      <c r="J17" s="69">
        <f>IF(RES_hh_tesh!J17=0,0,RES_hh_tesh!J17/RES_summary!J$19)</f>
        <v>13.372968570121028</v>
      </c>
      <c r="K17" s="69">
        <f>IF(RES_hh_tesh!K17=0,0,RES_hh_tesh!K17/RES_summary!K$19)</f>
        <v>13.713015345342257</v>
      </c>
      <c r="L17" s="69">
        <f>IF(RES_hh_tesh!L17=0,0,RES_hh_tesh!L17/RES_summary!L$19)</f>
        <v>13.88662399133019</v>
      </c>
      <c r="M17" s="69">
        <f>IF(RES_hh_tesh!M17=0,0,RES_hh_tesh!M17/RES_summary!M$19)</f>
        <v>14.272140545767725</v>
      </c>
      <c r="N17" s="69">
        <f>IF(RES_hh_tesh!N17=0,0,RES_hh_tesh!N17/RES_summary!N$19)</f>
        <v>14.26366667725968</v>
      </c>
      <c r="O17" s="69">
        <f>IF(RES_hh_tesh!O17=0,0,RES_hh_tesh!O17/RES_summary!O$19)</f>
        <v>14.249494470762333</v>
      </c>
      <c r="P17" s="69">
        <f>IF(RES_hh_tesh!P17=0,0,RES_hh_tesh!P17/RES_summary!P$19)</f>
        <v>13.845999858756059</v>
      </c>
      <c r="Q17" s="69">
        <f>IF(RES_hh_tesh!Q17=0,0,RES_hh_tesh!Q17/RES_summary!Q$19)</f>
        <v>13.702705456857696</v>
      </c>
      <c r="R17" s="69">
        <f>IF(RES_hh_tesh!R17=0,0,RES_hh_tesh!R17/RES_summary!R$19)</f>
        <v>13.469645424884032</v>
      </c>
      <c r="S17" s="69">
        <f>IF(RES_hh_tesh!S17=0,0,RES_hh_tesh!S17/RES_summary!S$19)</f>
        <v>13.040540212056928</v>
      </c>
      <c r="T17" s="69">
        <f>IF(RES_hh_tesh!T17=0,0,RES_hh_tesh!T17/RES_summary!T$19)</f>
        <v>12.598367452400792</v>
      </c>
      <c r="U17" s="69">
        <f>IF(RES_hh_tesh!U17=0,0,RES_hh_tesh!U17/RES_summary!U$19)</f>
        <v>12.370411286325531</v>
      </c>
      <c r="V17" s="69">
        <f>IF(RES_hh_tesh!V17=0,0,RES_hh_tesh!V17/RES_summary!V$19)</f>
        <v>12.325603550003461</v>
      </c>
      <c r="W17" s="69">
        <f>IF(RES_hh_tesh!W17=0,0,RES_hh_tesh!W17/RES_summary!W$19)</f>
        <v>11.915880679079599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13.402139099286211</v>
      </c>
      <c r="C18" s="72">
        <f>IF(RES_hh_tesh!C18=0,0,RES_hh_tesh!C18/RES_summary!C$19)</f>
        <v>14.222142876975441</v>
      </c>
      <c r="D18" s="72">
        <f>IF(RES_hh_tesh!D18=0,0,RES_hh_tesh!D18/RES_summary!D$19)</f>
        <v>13.99056801846392</v>
      </c>
      <c r="E18" s="72">
        <f>IF(RES_hh_tesh!E18=0,0,RES_hh_tesh!E18/RES_summary!E$19)</f>
        <v>13.381424052331905</v>
      </c>
      <c r="F18" s="72">
        <f>IF(RES_hh_tesh!F18=0,0,RES_hh_tesh!F18/RES_summary!F$19)</f>
        <v>13.8838382129571</v>
      </c>
      <c r="G18" s="72">
        <f>IF(RES_hh_tesh!G18=0,0,RES_hh_tesh!G18/RES_summary!G$19)</f>
        <v>15.016946776608087</v>
      </c>
      <c r="H18" s="72">
        <f>IF(RES_hh_tesh!H18=0,0,RES_hh_tesh!H18/RES_summary!H$19)</f>
        <v>16.357306497736229</v>
      </c>
      <c r="I18" s="72">
        <f>IF(RES_hh_tesh!I18=0,0,RES_hh_tesh!I18/RES_summary!I$19)</f>
        <v>16.498728784638537</v>
      </c>
      <c r="J18" s="72">
        <f>IF(RES_hh_tesh!J18=0,0,RES_hh_tesh!J18/RES_summary!J$19)</f>
        <v>11.926524483284565</v>
      </c>
      <c r="K18" s="72">
        <f>IF(RES_hh_tesh!K18=0,0,RES_hh_tesh!K18/RES_summary!K$19)</f>
        <v>13.227747256781891</v>
      </c>
      <c r="L18" s="72">
        <f>IF(RES_hh_tesh!L18=0,0,RES_hh_tesh!L18/RES_summary!L$19)</f>
        <v>15.354236316113488</v>
      </c>
      <c r="M18" s="72">
        <f>IF(RES_hh_tesh!M18=0,0,RES_hh_tesh!M18/RES_summary!M$19)</f>
        <v>13.838861533727652</v>
      </c>
      <c r="N18" s="72">
        <f>IF(RES_hh_tesh!N18=0,0,RES_hh_tesh!N18/RES_summary!N$19)</f>
        <v>14.081323505849593</v>
      </c>
      <c r="O18" s="72">
        <f>IF(RES_hh_tesh!O18=0,0,RES_hh_tesh!O18/RES_summary!O$19)</f>
        <v>14.118417547405979</v>
      </c>
      <c r="P18" s="72">
        <f>IF(RES_hh_tesh!P18=0,0,RES_hh_tesh!P18/RES_summary!P$19)</f>
        <v>14.078622815256415</v>
      </c>
      <c r="Q18" s="72">
        <f>IF(RES_hh_tesh!Q18=0,0,RES_hh_tesh!Q18/RES_summary!Q$19)</f>
        <v>13.064817163488661</v>
      </c>
      <c r="R18" s="72">
        <f>IF(RES_hh_tesh!R18=0,0,RES_hh_tesh!R18/RES_summary!R$19)</f>
        <v>13.134315690684964</v>
      </c>
      <c r="S18" s="72">
        <f>IF(RES_hh_tesh!S18=0,0,RES_hh_tesh!S18/RES_summary!S$19)</f>
        <v>12.490908814336407</v>
      </c>
      <c r="T18" s="72">
        <f>IF(RES_hh_tesh!T18=0,0,RES_hh_tesh!T18/RES_summary!T$19)</f>
        <v>12.44771980648566</v>
      </c>
      <c r="U18" s="72">
        <f>IF(RES_hh_tesh!U18=0,0,RES_hh_tesh!U18/RES_summary!U$19)</f>
        <v>12.548597819696338</v>
      </c>
      <c r="V18" s="72">
        <f>IF(RES_hh_tesh!V18=0,0,RES_hh_tesh!V18/RES_summary!V$19)</f>
        <v>12.274036136257902</v>
      </c>
      <c r="W18" s="72">
        <f>IF(RES_hh_tesh!W18=0,0,RES_hh_tesh!W18/RES_summary!W$19)</f>
        <v>12.040177963536948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13.009903729213407</v>
      </c>
      <c r="C20" s="72">
        <f>IF(RES_hh_tesh!C20=0,0,RES_hh_tesh!C20/RES_summary!C$19)</f>
        <v>14.756401506180396</v>
      </c>
      <c r="D20" s="72">
        <f>IF(RES_hh_tesh!D20=0,0,RES_hh_tesh!D20/RES_summary!D$19)</f>
        <v>13.858678368354999</v>
      </c>
      <c r="E20" s="72">
        <f>IF(RES_hh_tesh!E20=0,0,RES_hh_tesh!E20/RES_summary!E$19)</f>
        <v>14.644422610716646</v>
      </c>
      <c r="F20" s="72">
        <f>IF(RES_hh_tesh!F20=0,0,RES_hh_tesh!F20/RES_summary!F$19)</f>
        <v>13.767705135588075</v>
      </c>
      <c r="G20" s="72">
        <f>IF(RES_hh_tesh!G20=0,0,RES_hh_tesh!G20/RES_summary!G$19)</f>
        <v>13.834309167102948</v>
      </c>
      <c r="H20" s="72">
        <f>IF(RES_hh_tesh!H20=0,0,RES_hh_tesh!H20/RES_summary!H$19)</f>
        <v>13.705764243272597</v>
      </c>
      <c r="I20" s="72">
        <f>IF(RES_hh_tesh!I20=0,0,RES_hh_tesh!I20/RES_summary!I$19)</f>
        <v>14.440914789615398</v>
      </c>
      <c r="J20" s="72">
        <f>IF(RES_hh_tesh!J20=0,0,RES_hh_tesh!J20/RES_summary!J$19)</f>
        <v>12.724594849505715</v>
      </c>
      <c r="K20" s="72">
        <f>IF(RES_hh_tesh!K20=0,0,RES_hh_tesh!K20/RES_summary!K$19)</f>
        <v>12.971850323229157</v>
      </c>
      <c r="L20" s="72">
        <f>IF(RES_hh_tesh!L20=0,0,RES_hh_tesh!L20/RES_summary!L$19)</f>
        <v>14.35609706984355</v>
      </c>
      <c r="M20" s="72">
        <f>IF(RES_hh_tesh!M20=0,0,RES_hh_tesh!M20/RES_summary!M$19)</f>
        <v>14.280561274370966</v>
      </c>
      <c r="N20" s="72">
        <f>IF(RES_hh_tesh!N20=0,0,RES_hh_tesh!N20/RES_summary!N$19)</f>
        <v>14.239877992213552</v>
      </c>
      <c r="O20" s="72">
        <f>IF(RES_hh_tesh!O20=0,0,RES_hh_tesh!O20/RES_summary!O$19)</f>
        <v>14.074876354474853</v>
      </c>
      <c r="P20" s="72">
        <f>IF(RES_hh_tesh!P20=0,0,RES_hh_tesh!P20/RES_summary!P$19)</f>
        <v>14.036456354111012</v>
      </c>
      <c r="Q20" s="72">
        <f>IF(RES_hh_tesh!Q20=0,0,RES_hh_tesh!Q20/RES_summary!Q$19)</f>
        <v>14.030297869883709</v>
      </c>
      <c r="R20" s="72">
        <f>IF(RES_hh_tesh!R20=0,0,RES_hh_tesh!R20/RES_summary!R$19)</f>
        <v>13.301304602702878</v>
      </c>
      <c r="S20" s="72">
        <f>IF(RES_hh_tesh!S20=0,0,RES_hh_tesh!S20/RES_summary!S$19)</f>
        <v>12.95262068962519</v>
      </c>
      <c r="T20" s="72">
        <f>IF(RES_hh_tesh!T20=0,0,RES_hh_tesh!T20/RES_summary!T$19)</f>
        <v>12.379930733361208</v>
      </c>
      <c r="U20" s="72">
        <f>IF(RES_hh_tesh!U20=0,0,RES_hh_tesh!U20/RES_summary!U$19)</f>
        <v>12.063243988602609</v>
      </c>
      <c r="V20" s="72">
        <f>IF(RES_hh_tesh!V20=0,0,RES_hh_tesh!V20/RES_summary!V$19)</f>
        <v>13.563955779680116</v>
      </c>
      <c r="W20" s="72">
        <f>IF(RES_hh_tesh!W20=0,0,RES_hh_tesh!W20/RES_summary!W$19)</f>
        <v>10.683691875408654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13.563412520291129</v>
      </c>
      <c r="C21" s="72">
        <f>IF(RES_hh_tesh!C21=0,0,RES_hh_tesh!C21/RES_summary!C$19)</f>
        <v>13.921116966139838</v>
      </c>
      <c r="D21" s="72">
        <f>IF(RES_hh_tesh!D21=0,0,RES_hh_tesh!D21/RES_summary!D$19)</f>
        <v>14.583590465518053</v>
      </c>
      <c r="E21" s="72">
        <f>IF(RES_hh_tesh!E21=0,0,RES_hh_tesh!E21/RES_summary!E$19)</f>
        <v>13.455336801059364</v>
      </c>
      <c r="F21" s="72">
        <f>IF(RES_hh_tesh!F21=0,0,RES_hh_tesh!F21/RES_summary!F$19)</f>
        <v>13.763869657957686</v>
      </c>
      <c r="G21" s="72">
        <f>IF(RES_hh_tesh!G21=0,0,RES_hh_tesh!G21/RES_summary!G$19)</f>
        <v>13.423661536862294</v>
      </c>
      <c r="H21" s="72">
        <f>IF(RES_hh_tesh!H21=0,0,RES_hh_tesh!H21/RES_summary!H$19)</f>
        <v>14.256370979707562</v>
      </c>
      <c r="I21" s="72">
        <f>IF(RES_hh_tesh!I21=0,0,RES_hh_tesh!I21/RES_summary!I$19)</f>
        <v>14.131381057942226</v>
      </c>
      <c r="J21" s="72">
        <f>IF(RES_hh_tesh!J21=0,0,RES_hh_tesh!J21/RES_summary!J$19)</f>
        <v>13.498046851797607</v>
      </c>
      <c r="K21" s="72">
        <f>IF(RES_hh_tesh!K21=0,0,RES_hh_tesh!K21/RES_summary!K$19)</f>
        <v>14.117398185908769</v>
      </c>
      <c r="L21" s="72">
        <f>IF(RES_hh_tesh!L21=0,0,RES_hh_tesh!L21/RES_summary!L$19)</f>
        <v>14.971484747786931</v>
      </c>
      <c r="M21" s="72">
        <f>IF(RES_hh_tesh!M21=0,0,RES_hh_tesh!M21/RES_summary!M$19)</f>
        <v>13.250369370369466</v>
      </c>
      <c r="N21" s="72">
        <f>IF(RES_hh_tesh!N21=0,0,RES_hh_tesh!N21/RES_summary!N$19)</f>
        <v>14.105675463461454</v>
      </c>
      <c r="O21" s="72">
        <f>IF(RES_hh_tesh!O21=0,0,RES_hh_tesh!O21/RES_summary!O$19)</f>
        <v>14.134538280756999</v>
      </c>
      <c r="P21" s="72">
        <f>IF(RES_hh_tesh!P21=0,0,RES_hh_tesh!P21/RES_summary!P$19)</f>
        <v>14.086405679529376</v>
      </c>
      <c r="Q21" s="72">
        <f>IF(RES_hh_tesh!Q21=0,0,RES_hh_tesh!Q21/RES_summary!Q$19)</f>
        <v>13.502003860103358</v>
      </c>
      <c r="R21" s="72">
        <f>IF(RES_hh_tesh!R21=0,0,RES_hh_tesh!R21/RES_summary!R$19)</f>
        <v>13.095907436843278</v>
      </c>
      <c r="S21" s="72">
        <f>IF(RES_hh_tesh!S21=0,0,RES_hh_tesh!S21/RES_summary!S$19)</f>
        <v>12.950620228081281</v>
      </c>
      <c r="T21" s="72">
        <f>IF(RES_hh_tesh!T21=0,0,RES_hh_tesh!T21/RES_summary!T$19)</f>
        <v>12.081096135459802</v>
      </c>
      <c r="U21" s="72">
        <f>IF(RES_hh_tesh!U21=0,0,RES_hh_tesh!U21/RES_summary!U$19)</f>
        <v>12.799554018357785</v>
      </c>
      <c r="V21" s="72">
        <f>IF(RES_hh_tesh!V21=0,0,RES_hh_tesh!V21/RES_summary!V$19)</f>
        <v>12.082588128744455</v>
      </c>
      <c r="W21" s="72">
        <f>IF(RES_hh_tesh!W21=0,0,RES_hh_tesh!W21/RES_summary!W$19)</f>
        <v>12.151516862038847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13.512771888381124</v>
      </c>
      <c r="C22" s="72">
        <f>IF(RES_hh_tesh!C22=0,0,RES_hh_tesh!C22/RES_summary!C$19)</f>
        <v>14.017971268416872</v>
      </c>
      <c r="D22" s="72">
        <f>IF(RES_hh_tesh!D22=0,0,RES_hh_tesh!D22/RES_summary!D$19)</f>
        <v>14.14276725370028</v>
      </c>
      <c r="E22" s="72">
        <f>IF(RES_hh_tesh!E22=0,0,RES_hh_tesh!E22/RES_summary!E$19)</f>
        <v>13.51543085921433</v>
      </c>
      <c r="F22" s="72">
        <f>IF(RES_hh_tesh!F22=0,0,RES_hh_tesh!F22/RES_summary!F$19)</f>
        <v>13.934070441393519</v>
      </c>
      <c r="G22" s="72">
        <f>IF(RES_hh_tesh!G22=0,0,RES_hh_tesh!G22/RES_summary!G$19)</f>
        <v>14.021761412914879</v>
      </c>
      <c r="H22" s="72">
        <f>IF(RES_hh_tesh!H22=0,0,RES_hh_tesh!H22/RES_summary!H$19)</f>
        <v>13.835670793666607</v>
      </c>
      <c r="I22" s="72">
        <f>IF(RES_hh_tesh!I22=0,0,RES_hh_tesh!I22/RES_summary!I$19)</f>
        <v>13.304877572740315</v>
      </c>
      <c r="J22" s="72">
        <f>IF(RES_hh_tesh!J22=0,0,RES_hh_tesh!J22/RES_summary!J$19)</f>
        <v>13.668701570363469</v>
      </c>
      <c r="K22" s="72">
        <f>IF(RES_hh_tesh!K22=0,0,RES_hh_tesh!K22/RES_summary!K$19)</f>
        <v>13.947586051460119</v>
      </c>
      <c r="L22" s="72">
        <f>IF(RES_hh_tesh!L22=0,0,RES_hh_tesh!L22/RES_summary!L$19)</f>
        <v>14.256091865159657</v>
      </c>
      <c r="M22" s="72">
        <f>IF(RES_hh_tesh!M22=0,0,RES_hh_tesh!M22/RES_summary!M$19)</f>
        <v>14.212378447822795</v>
      </c>
      <c r="N22" s="72">
        <f>IF(RES_hh_tesh!N22=0,0,RES_hh_tesh!N22/RES_summary!N$19)</f>
        <v>14.239845342785395</v>
      </c>
      <c r="O22" s="72">
        <f>IF(RES_hh_tesh!O22=0,0,RES_hh_tesh!O22/RES_summary!O$19)</f>
        <v>14.244299856641657</v>
      </c>
      <c r="P22" s="72">
        <f>IF(RES_hh_tesh!P22=0,0,RES_hh_tesh!P22/RES_summary!P$19)</f>
        <v>13.987016554389783</v>
      </c>
      <c r="Q22" s="72">
        <f>IF(RES_hh_tesh!Q22=0,0,RES_hh_tesh!Q22/RES_summary!Q$19)</f>
        <v>13.658013680884578</v>
      </c>
      <c r="R22" s="72">
        <f>IF(RES_hh_tesh!R22=0,0,RES_hh_tesh!R22/RES_summary!R$19)</f>
        <v>13.425354975525245</v>
      </c>
      <c r="S22" s="72">
        <f>IF(RES_hh_tesh!S22=0,0,RES_hh_tesh!S22/RES_summary!S$19)</f>
        <v>12.882228636692847</v>
      </c>
      <c r="T22" s="72">
        <f>IF(RES_hh_tesh!T22=0,0,RES_hh_tesh!T22/RES_summary!T$19)</f>
        <v>12.694315410748235</v>
      </c>
      <c r="U22" s="72">
        <f>IF(RES_hh_tesh!U22=0,0,RES_hh_tesh!U22/RES_summary!U$19)</f>
        <v>12.4137527115443</v>
      </c>
      <c r="V22" s="72">
        <f>IF(RES_hh_tesh!V22=0,0,RES_hh_tesh!V22/RES_summary!V$19)</f>
        <v>12.231634951839727</v>
      </c>
      <c r="W22" s="72">
        <f>IF(RES_hh_tesh!W22=0,0,RES_hh_tesh!W22/RES_summary!W$19)</f>
        <v>12.035073008708865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13.947305507538571</v>
      </c>
      <c r="C24" s="72">
        <f>IF(RES_hh_tesh!C24=0,0,RES_hh_tesh!C24/RES_summary!C$19)</f>
        <v>13.988192834660426</v>
      </c>
      <c r="D24" s="72">
        <f>IF(RES_hh_tesh!D24=0,0,RES_hh_tesh!D24/RES_summary!D$19)</f>
        <v>13.992404507534077</v>
      </c>
      <c r="E24" s="72">
        <f>IF(RES_hh_tesh!E24=0,0,RES_hh_tesh!E24/RES_summary!E$19)</f>
        <v>14.045239033343023</v>
      </c>
      <c r="F24" s="72">
        <f>IF(RES_hh_tesh!F24=0,0,RES_hh_tesh!F24/RES_summary!F$19)</f>
        <v>14.026614476050357</v>
      </c>
      <c r="G24" s="72">
        <f>IF(RES_hh_tesh!G24=0,0,RES_hh_tesh!G24/RES_summary!G$19)</f>
        <v>13.913306628287065</v>
      </c>
      <c r="H24" s="72">
        <f>IF(RES_hh_tesh!H24=0,0,RES_hh_tesh!H24/RES_summary!H$19)</f>
        <v>13.930034904157136</v>
      </c>
      <c r="I24" s="72">
        <f>IF(RES_hh_tesh!I24=0,0,RES_hh_tesh!I24/RES_summary!I$19)</f>
        <v>13.659808861137433</v>
      </c>
      <c r="J24" s="72">
        <f>IF(RES_hh_tesh!J24=0,0,RES_hh_tesh!J24/RES_summary!J$19)</f>
        <v>13.452114570318818</v>
      </c>
      <c r="K24" s="72">
        <f>IF(RES_hh_tesh!K24=0,0,RES_hh_tesh!K24/RES_summary!K$19)</f>
        <v>13.775840781554997</v>
      </c>
      <c r="L24" s="72">
        <f>IF(RES_hh_tesh!L24=0,0,RES_hh_tesh!L24/RES_summary!L$19)</f>
        <v>13.812176311246864</v>
      </c>
      <c r="M24" s="72">
        <f>IF(RES_hh_tesh!M24=0,0,RES_hh_tesh!M24/RES_summary!M$19)</f>
        <v>14.193425467212512</v>
      </c>
      <c r="N24" s="72">
        <f>IF(RES_hh_tesh!N24=0,0,RES_hh_tesh!N24/RES_summary!N$19)</f>
        <v>14.250700972452913</v>
      </c>
      <c r="O24" s="72">
        <f>IF(RES_hh_tesh!O24=0,0,RES_hh_tesh!O24/RES_summary!O$19)</f>
        <v>14.379418349937286</v>
      </c>
      <c r="P24" s="72">
        <f>IF(RES_hh_tesh!P24=0,0,RES_hh_tesh!P24/RES_summary!P$19)</f>
        <v>13.777478152072865</v>
      </c>
      <c r="Q24" s="72">
        <f>IF(RES_hh_tesh!Q24=0,0,RES_hh_tesh!Q24/RES_summary!Q$19)</f>
        <v>13.805268552547968</v>
      </c>
      <c r="R24" s="72">
        <f>IF(RES_hh_tesh!R24=0,0,RES_hh_tesh!R24/RES_summary!R$19)</f>
        <v>13.475922934452345</v>
      </c>
      <c r="S24" s="72">
        <f>IF(RES_hh_tesh!S24=0,0,RES_hh_tesh!S24/RES_summary!S$19)</f>
        <v>13.064040971264715</v>
      </c>
      <c r="T24" s="72">
        <f>IF(RES_hh_tesh!T24=0,0,RES_hh_tesh!T24/RES_summary!T$19)</f>
        <v>12.509205037555184</v>
      </c>
      <c r="U24" s="72">
        <f>IF(RES_hh_tesh!U24=0,0,RES_hh_tesh!U24/RES_summary!U$19)</f>
        <v>12.399357391010581</v>
      </c>
      <c r="V24" s="72">
        <f>IF(RES_hh_tesh!V24=0,0,RES_hh_tesh!V24/RES_summary!V$19)</f>
        <v>12.184780826145076</v>
      </c>
      <c r="W24" s="72">
        <f>IF(RES_hh_tesh!W24=0,0,RES_hh_tesh!W24/RES_summary!W$19)</f>
        <v>12.043581329272364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14.180961833061765</v>
      </c>
      <c r="C25" s="74">
        <f>IF(RES_hh_tesh!C25=0,0,RES_hh_tesh!C25/RES_summary!C$19)</f>
        <v>13.970706038458001</v>
      </c>
      <c r="D25" s="74">
        <f>IF(RES_hh_tesh!D25=0,0,RES_hh_tesh!D25/RES_summary!D$19)</f>
        <v>14.012252819143107</v>
      </c>
      <c r="E25" s="74">
        <f>IF(RES_hh_tesh!E25=0,0,RES_hh_tesh!E25/RES_summary!E$19)</f>
        <v>13.743980589911626</v>
      </c>
      <c r="F25" s="74">
        <f>IF(RES_hh_tesh!F25=0,0,RES_hh_tesh!F25/RES_summary!F$19)</f>
        <v>13.685943553804512</v>
      </c>
      <c r="G25" s="74">
        <f>IF(RES_hh_tesh!G25=0,0,RES_hh_tesh!G25/RES_summary!G$19)</f>
        <v>14.106820014704814</v>
      </c>
      <c r="H25" s="74">
        <f>IF(RES_hh_tesh!H25=0,0,RES_hh_tesh!H25/RES_summary!H$19)</f>
        <v>14.008095059427934</v>
      </c>
      <c r="I25" s="74">
        <f>IF(RES_hh_tesh!I25=0,0,RES_hh_tesh!I25/RES_summary!I$19)</f>
        <v>13.556950796196235</v>
      </c>
      <c r="J25" s="74">
        <f>IF(RES_hh_tesh!J25=0,0,RES_hh_tesh!J25/RES_summary!J$19)</f>
        <v>13.333606989791718</v>
      </c>
      <c r="K25" s="74">
        <f>IF(RES_hh_tesh!K25=0,0,RES_hh_tesh!K25/RES_summary!K$19)</f>
        <v>13.691171687959162</v>
      </c>
      <c r="L25" s="74">
        <f>IF(RES_hh_tesh!L25=0,0,RES_hh_tesh!L25/RES_summary!L$19)</f>
        <v>13.679744975673637</v>
      </c>
      <c r="M25" s="74">
        <f>IF(RES_hh_tesh!M25=0,0,RES_hh_tesh!M25/RES_summary!M$19)</f>
        <v>14.262327455299705</v>
      </c>
      <c r="N25" s="74">
        <f>IF(RES_hh_tesh!N25=0,0,RES_hh_tesh!N25/RES_summary!N$19)</f>
        <v>14.18790040336363</v>
      </c>
      <c r="O25" s="74">
        <f>IF(RES_hh_tesh!O25=0,0,RES_hh_tesh!O25/RES_summary!O$19)</f>
        <v>14.084812010000118</v>
      </c>
      <c r="P25" s="74">
        <f>IF(RES_hh_tesh!P25=0,0,RES_hh_tesh!P25/RES_summary!P$19)</f>
        <v>13.721192238206093</v>
      </c>
      <c r="Q25" s="74">
        <f>IF(RES_hh_tesh!Q25=0,0,RES_hh_tesh!Q25/RES_summary!Q$19)</f>
        <v>13.472538536577364</v>
      </c>
      <c r="R25" s="74">
        <f>IF(RES_hh_tesh!R25=0,0,RES_hh_tesh!R25/RES_summary!R$19)</f>
        <v>13.372637657818386</v>
      </c>
      <c r="S25" s="74">
        <f>IF(RES_hh_tesh!S25=0,0,RES_hh_tesh!S25/RES_summary!S$19)</f>
        <v>12.930453236178332</v>
      </c>
      <c r="T25" s="74">
        <f>IF(RES_hh_tesh!T25=0,0,RES_hh_tesh!T25/RES_summary!T$19)</f>
        <v>12.524275030745045</v>
      </c>
      <c r="U25" s="74">
        <f>IF(RES_hh_tesh!U25=0,0,RES_hh_tesh!U25/RES_summary!U$19)</f>
        <v>12.221930940645544</v>
      </c>
      <c r="V25" s="74">
        <f>IF(RES_hh_tesh!V25=0,0,RES_hh_tesh!V25/RES_summary!V$19)</f>
        <v>12.1180299671862</v>
      </c>
      <c r="W25" s="74">
        <f>IF(RES_hh_tesh!W25=0,0,RES_hh_tesh!W25/RES_summary!W$19)</f>
        <v>11.764353160755816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2.7870425539601378</v>
      </c>
      <c r="C26" s="77">
        <f>IF(RES_hh_tesh!C26=0,0,RES_hh_tesh!C26/RES_summary!C$19)</f>
        <v>2.833199148832553</v>
      </c>
      <c r="D26" s="77">
        <f>IF(RES_hh_tesh!D26=0,0,RES_hh_tesh!D26/RES_summary!D$19)</f>
        <v>2.8098558486308831</v>
      </c>
      <c r="E26" s="77">
        <f>IF(RES_hh_tesh!E26=0,0,RES_hh_tesh!E26/RES_summary!E$19)</f>
        <v>2.8062391081464733</v>
      </c>
      <c r="F26" s="77">
        <f>IF(RES_hh_tesh!F26=0,0,RES_hh_tesh!F26/RES_summary!F$19)</f>
        <v>2.7780391709182308</v>
      </c>
      <c r="G26" s="77">
        <f>IF(RES_hh_tesh!G26=0,0,RES_hh_tesh!G26/RES_summary!G$19)</f>
        <v>2.8118692302882646</v>
      </c>
      <c r="H26" s="77">
        <f>IF(RES_hh_tesh!H26=0,0,RES_hh_tesh!H26/RES_summary!H$19)</f>
        <v>2.801529908986697</v>
      </c>
      <c r="I26" s="77">
        <f>IF(RES_hh_tesh!I26=0,0,RES_hh_tesh!I26/RES_summary!I$19)</f>
        <v>2.5570261025086358</v>
      </c>
      <c r="J26" s="77">
        <f>IF(RES_hh_tesh!J26=0,0,RES_hh_tesh!J26/RES_summary!J$19)</f>
        <v>2.619768804629254</v>
      </c>
      <c r="K26" s="77">
        <f>IF(RES_hh_tesh!K26=0,0,RES_hh_tesh!K26/RES_summary!K$19)</f>
        <v>2.686244074393191</v>
      </c>
      <c r="L26" s="77">
        <f>IF(RES_hh_tesh!L26=0,0,RES_hh_tesh!L26/RES_summary!L$19)</f>
        <v>2.7206743446965067</v>
      </c>
      <c r="M26" s="77">
        <f>IF(RES_hh_tesh!M26=0,0,RES_hh_tesh!M26/RES_summary!M$19)</f>
        <v>2.7956659101531773</v>
      </c>
      <c r="N26" s="77">
        <f>IF(RES_hh_tesh!N26=0,0,RES_hh_tesh!N26/RES_summary!N$19)</f>
        <v>2.7945695414992411</v>
      </c>
      <c r="O26" s="77">
        <f>IF(RES_hh_tesh!O26=0,0,RES_hh_tesh!O26/RES_summary!O$19)</f>
        <v>2.7920187337414042</v>
      </c>
      <c r="P26" s="77">
        <f>IF(RES_hh_tesh!P26=0,0,RES_hh_tesh!P26/RES_summary!P$19)</f>
        <v>2.7129711371735103</v>
      </c>
      <c r="Q26" s="77">
        <f>IF(RES_hh_tesh!Q26=0,0,RES_hh_tesh!Q26/RES_summary!Q$19)</f>
        <v>2.6846274196439763</v>
      </c>
      <c r="R26" s="77">
        <f>IF(RES_hh_tesh!R26=0,0,RES_hh_tesh!R26/RES_summary!R$19)</f>
        <v>2.6389079633012646</v>
      </c>
      <c r="S26" s="77">
        <f>IF(RES_hh_tesh!S26=0,0,RES_hh_tesh!S26/RES_summary!S$19)</f>
        <v>2.5551520608044624</v>
      </c>
      <c r="T26" s="77">
        <f>IF(RES_hh_tesh!T26=0,0,RES_hh_tesh!T26/RES_summary!T$19)</f>
        <v>2.4684789809004473</v>
      </c>
      <c r="U26" s="77">
        <f>IF(RES_hh_tesh!U26=0,0,RES_hh_tesh!U26/RES_summary!U$19)</f>
        <v>2.4236577052243486</v>
      </c>
      <c r="V26" s="77">
        <f>IF(RES_hh_tesh!V26=0,0,RES_hh_tesh!V26/RES_summary!V$19)</f>
        <v>2.4147522718985184</v>
      </c>
      <c r="W26" s="77">
        <f>IF(RES_hh_tesh!W26=0,0,RES_hh_tesh!W26/RES_summary!W$19)</f>
        <v>2.5763253981902281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1.3864871118816116</v>
      </c>
      <c r="C27" s="69">
        <f>IF(RES_hh_tesh!C27=0,0,RES_hh_tesh!C27/RES_summary!C$19)</f>
        <v>1.4272499884232268</v>
      </c>
      <c r="D27" s="69">
        <f>IF(RES_hh_tesh!D27=0,0,RES_hh_tesh!D27/RES_summary!D$19)</f>
        <v>1.4283542550733752</v>
      </c>
      <c r="E27" s="69">
        <f>IF(RES_hh_tesh!E27=0,0,RES_hh_tesh!E27/RES_summary!E$19)</f>
        <v>1.4459087520606302</v>
      </c>
      <c r="F27" s="69">
        <f>IF(RES_hh_tesh!F27=0,0,RES_hh_tesh!F27/RES_summary!F$19)</f>
        <v>1.4282811879101598</v>
      </c>
      <c r="G27" s="69">
        <f>IF(RES_hh_tesh!G27=0,0,RES_hh_tesh!G27/RES_summary!G$19)</f>
        <v>1.4759400108427989</v>
      </c>
      <c r="H27" s="69">
        <f>IF(RES_hh_tesh!H27=0,0,RES_hh_tesh!H27/RES_summary!H$19)</f>
        <v>1.4238191488748377</v>
      </c>
      <c r="I27" s="69">
        <f>IF(RES_hh_tesh!I27=0,0,RES_hh_tesh!I27/RES_summary!I$19)</f>
        <v>1.4388363329570886</v>
      </c>
      <c r="J27" s="69">
        <f>IF(RES_hh_tesh!J27=0,0,RES_hh_tesh!J27/RES_summary!J$19)</f>
        <v>1.5087254689463139</v>
      </c>
      <c r="K27" s="69">
        <f>IF(RES_hh_tesh!K27=0,0,RES_hh_tesh!K27/RES_summary!K$19)</f>
        <v>1.6253052845300757</v>
      </c>
      <c r="L27" s="69">
        <f>IF(RES_hh_tesh!L27=0,0,RES_hh_tesh!L27/RES_summary!L$19)</f>
        <v>1.6432679876216227</v>
      </c>
      <c r="M27" s="69">
        <f>IF(RES_hh_tesh!M27=0,0,RES_hh_tesh!M27/RES_summary!M$19)</f>
        <v>1.6420261488185266</v>
      </c>
      <c r="N27" s="69">
        <f>IF(RES_hh_tesh!N27=0,0,RES_hh_tesh!N27/RES_summary!N$19)</f>
        <v>1.6940817904480689</v>
      </c>
      <c r="O27" s="69">
        <f>IF(RES_hh_tesh!O27=0,0,RES_hh_tesh!O27/RES_summary!O$19)</f>
        <v>1.7086441804600949</v>
      </c>
      <c r="P27" s="69">
        <f>IF(RES_hh_tesh!P27=0,0,RES_hh_tesh!P27/RES_summary!P$19)</f>
        <v>1.6909238157704489</v>
      </c>
      <c r="Q27" s="69">
        <f>IF(RES_hh_tesh!Q27=0,0,RES_hh_tesh!Q27/RES_summary!Q$19)</f>
        <v>1.6937717920304749</v>
      </c>
      <c r="R27" s="69">
        <f>IF(RES_hh_tesh!R27=0,0,RES_hh_tesh!R27/RES_summary!R$19)</f>
        <v>1.6827715201122113</v>
      </c>
      <c r="S27" s="69">
        <f>IF(RES_hh_tesh!S27=0,0,RES_hh_tesh!S27/RES_summary!S$19)</f>
        <v>1.6779787694788713</v>
      </c>
      <c r="T27" s="69">
        <f>IF(RES_hh_tesh!T27=0,0,RES_hh_tesh!T27/RES_summary!T$19)</f>
        <v>1.7103557777372211</v>
      </c>
      <c r="U27" s="69">
        <f>IF(RES_hh_tesh!U27=0,0,RES_hh_tesh!U27/RES_summary!U$19)</f>
        <v>1.7272354818679703</v>
      </c>
      <c r="V27" s="69">
        <f>IF(RES_hh_tesh!V27=0,0,RES_hh_tesh!V27/RES_summary!V$19)</f>
        <v>2.2896394107139098</v>
      </c>
      <c r="W27" s="69">
        <f>IF(RES_hh_tesh!W27=0,0,RES_hh_tesh!W27/RES_summary!W$19)</f>
        <v>2.2595415278441071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1.0215955513102879</v>
      </c>
      <c r="C29" s="72">
        <f>IF(RES_hh_tesh!C29=0,0,RES_hh_tesh!C29/RES_summary!C$19)</f>
        <v>1.5787220616817061</v>
      </c>
      <c r="D29" s="72">
        <f>IF(RES_hh_tesh!D29=0,0,RES_hh_tesh!D29/RES_summary!D$19)</f>
        <v>1.4859366671121961</v>
      </c>
      <c r="E29" s="72">
        <f>IF(RES_hh_tesh!E29=0,0,RES_hh_tesh!E29/RES_summary!E$19)</f>
        <v>1.6887220727126637</v>
      </c>
      <c r="F29" s="72">
        <f>IF(RES_hh_tesh!F29=0,0,RES_hh_tesh!F29/RES_summary!F$19)</f>
        <v>1.4409715272097257</v>
      </c>
      <c r="G29" s="72">
        <f>IF(RES_hh_tesh!G29=0,0,RES_hh_tesh!G29/RES_summary!G$19)</f>
        <v>1.7773644925700549</v>
      </c>
      <c r="H29" s="72">
        <f>IF(RES_hh_tesh!H29=0,0,RES_hh_tesh!H29/RES_summary!H$19)</f>
        <v>0.93037056833574383</v>
      </c>
      <c r="I29" s="72">
        <f>IF(RES_hh_tesh!I29=0,0,RES_hh_tesh!I29/RES_summary!I$19)</f>
        <v>1.2359682322633836</v>
      </c>
      <c r="J29" s="72">
        <f>IF(RES_hh_tesh!J29=0,0,RES_hh_tesh!J29/RES_summary!J$19)</f>
        <v>1.7353077165590476</v>
      </c>
      <c r="K29" s="72">
        <f>IF(RES_hh_tesh!K29=0,0,RES_hh_tesh!K29/RES_summary!K$19)</f>
        <v>2.0313598387842875</v>
      </c>
      <c r="L29" s="72">
        <f>IF(RES_hh_tesh!L29=0,0,RES_hh_tesh!L29/RES_summary!L$19)</f>
        <v>1.5933974670244064</v>
      </c>
      <c r="M29" s="72">
        <f>IF(RES_hh_tesh!M29=0,0,RES_hh_tesh!M29/RES_summary!M$19)</f>
        <v>1.5340134410767281</v>
      </c>
      <c r="N29" s="72">
        <f>IF(RES_hh_tesh!N29=0,0,RES_hh_tesh!N29/RES_summary!N$19)</f>
        <v>1.2797861012027818</v>
      </c>
      <c r="O29" s="72">
        <f>IF(RES_hh_tesh!O29=0,0,RES_hh_tesh!O29/RES_summary!O$19)</f>
        <v>1.7405911542948833</v>
      </c>
      <c r="P29" s="72">
        <f>IF(RES_hh_tesh!P29=0,0,RES_hh_tesh!P29/RES_summary!P$19)</f>
        <v>1.6539994817717474</v>
      </c>
      <c r="Q29" s="72">
        <f>IF(RES_hh_tesh!Q29=0,0,RES_hh_tesh!Q29/RES_summary!Q$19)</f>
        <v>2.0273320254231257</v>
      </c>
      <c r="R29" s="72">
        <f>IF(RES_hh_tesh!R29=0,0,RES_hh_tesh!R29/RES_summary!R$19)</f>
        <v>1.6056872954227777</v>
      </c>
      <c r="S29" s="72">
        <f>IF(RES_hh_tesh!S29=0,0,RES_hh_tesh!S29/RES_summary!S$19)</f>
        <v>1.6497828878683301</v>
      </c>
      <c r="T29" s="72">
        <f>IF(RES_hh_tesh!T29=0,0,RES_hh_tesh!T29/RES_summary!T$19)</f>
        <v>1.7115615476846819</v>
      </c>
      <c r="U29" s="72">
        <f>IF(RES_hh_tesh!U29=0,0,RES_hh_tesh!U29/RES_summary!U$19)</f>
        <v>1.7510436612146076</v>
      </c>
      <c r="V29" s="72">
        <f>IF(RES_hh_tesh!V29=0,0,RES_hh_tesh!V29/RES_summary!V$19)</f>
        <v>2.2459059038929805</v>
      </c>
      <c r="W29" s="72">
        <f>IF(RES_hh_tesh!W29=0,0,RES_hh_tesh!W29/RES_summary!W$19)</f>
        <v>2.2711142124279631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1.3535284602304645</v>
      </c>
      <c r="C30" s="72">
        <f>IF(RES_hh_tesh!C30=0,0,RES_hh_tesh!C30/RES_summary!C$19)</f>
        <v>1.4069224127651463</v>
      </c>
      <c r="D30" s="72">
        <f>IF(RES_hh_tesh!D30=0,0,RES_hh_tesh!D30/RES_summary!D$19)</f>
        <v>1.4854156221848216</v>
      </c>
      <c r="E30" s="72">
        <f>IF(RES_hh_tesh!E30=0,0,RES_hh_tesh!E30/RES_summary!E$19)</f>
        <v>1.3958955295497495</v>
      </c>
      <c r="F30" s="72">
        <f>IF(RES_hh_tesh!F30=0,0,RES_hh_tesh!F30/RES_summary!F$19)</f>
        <v>1.4177669179832308</v>
      </c>
      <c r="G30" s="72">
        <f>IF(RES_hh_tesh!G30=0,0,RES_hh_tesh!G30/RES_summary!G$19)</f>
        <v>1.4127373063485802</v>
      </c>
      <c r="H30" s="72">
        <f>IF(RES_hh_tesh!H30=0,0,RES_hh_tesh!H30/RES_summary!H$19)</f>
        <v>1.4535399427930915</v>
      </c>
      <c r="I30" s="72">
        <f>IF(RES_hh_tesh!I30=0,0,RES_hh_tesh!I30/RES_summary!I$19)</f>
        <v>1.4821182882318757</v>
      </c>
      <c r="J30" s="72">
        <f>IF(RES_hh_tesh!J30=0,0,RES_hh_tesh!J30/RES_summary!J$19)</f>
        <v>1.5213057815169728</v>
      </c>
      <c r="K30" s="72">
        <f>IF(RES_hh_tesh!K30=0,0,RES_hh_tesh!K30/RES_summary!K$19)</f>
        <v>1.6724683462646419</v>
      </c>
      <c r="L30" s="72">
        <f>IF(RES_hh_tesh!L30=0,0,RES_hh_tesh!L30/RES_summary!L$19)</f>
        <v>1.7911380358399236</v>
      </c>
      <c r="M30" s="72">
        <f>IF(RES_hh_tesh!M30=0,0,RES_hh_tesh!M30/RES_summary!M$19)</f>
        <v>1.5105169663010949</v>
      </c>
      <c r="N30" s="72">
        <f>IF(RES_hh_tesh!N30=0,0,RES_hh_tesh!N30/RES_summary!N$19)</f>
        <v>1.6737872487040604</v>
      </c>
      <c r="O30" s="72">
        <f>IF(RES_hh_tesh!O30=0,0,RES_hh_tesh!O30/RES_summary!O$19)</f>
        <v>1.6910429657462764</v>
      </c>
      <c r="P30" s="72">
        <f>IF(RES_hh_tesh!P30=0,0,RES_hh_tesh!P30/RES_summary!P$19)</f>
        <v>1.7192712733552469</v>
      </c>
      <c r="Q30" s="72">
        <f>IF(RES_hh_tesh!Q30=0,0,RES_hh_tesh!Q30/RES_summary!Q$19)</f>
        <v>1.661610244757719</v>
      </c>
      <c r="R30" s="72">
        <f>IF(RES_hh_tesh!R30=0,0,RES_hh_tesh!R30/RES_summary!R$19)</f>
        <v>1.6390773885911964</v>
      </c>
      <c r="S30" s="72">
        <f>IF(RES_hh_tesh!S30=0,0,RES_hh_tesh!S30/RES_summary!S$19)</f>
        <v>1.6652170472863574</v>
      </c>
      <c r="T30" s="72">
        <f>IF(RES_hh_tesh!T30=0,0,RES_hh_tesh!T30/RES_summary!T$19)</f>
        <v>1.6274196906309744</v>
      </c>
      <c r="U30" s="72">
        <f>IF(RES_hh_tesh!U30=0,0,RES_hh_tesh!U30/RES_summary!U$19)</f>
        <v>1.7987931909386252</v>
      </c>
      <c r="V30" s="72">
        <f>IF(RES_hh_tesh!V30=0,0,RES_hh_tesh!V30/RES_summary!V$19)</f>
        <v>2.2361288199674942</v>
      </c>
      <c r="W30" s="72">
        <f>IF(RES_hh_tesh!W30=0,0,RES_hh_tesh!W30/RES_summary!W$19)</f>
        <v>2.3098717758347957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1.4269205023665308</v>
      </c>
      <c r="C32" s="77">
        <f>IF(RES_hh_tesh!C32=0,0,RES_hh_tesh!C32/RES_summary!C$19)</f>
        <v>1.4095052167619748</v>
      </c>
      <c r="D32" s="77">
        <f>IF(RES_hh_tesh!D32=0,0,RES_hh_tesh!D32/RES_summary!D$19)</f>
        <v>1.4209540917587677</v>
      </c>
      <c r="E32" s="77">
        <f>IF(RES_hh_tesh!E32=0,0,RES_hh_tesh!E32/RES_summary!E$19)</f>
        <v>1.4150180655657347</v>
      </c>
      <c r="F32" s="77">
        <f>IF(RES_hh_tesh!F32=0,0,RES_hh_tesh!F32/RES_summary!F$19)</f>
        <v>1.4267915751793683</v>
      </c>
      <c r="G32" s="77">
        <f>IF(RES_hh_tesh!G32=0,0,RES_hh_tesh!G32/RES_summary!G$19)</f>
        <v>1.4410681625518569</v>
      </c>
      <c r="H32" s="77">
        <f>IF(RES_hh_tesh!H32=0,0,RES_hh_tesh!H32/RES_summary!H$19)</f>
        <v>1.4776879820528253</v>
      </c>
      <c r="I32" s="77">
        <f>IF(RES_hh_tesh!I32=0,0,RES_hh_tesh!I32/RES_summary!I$19)</f>
        <v>1.4604771781075956</v>
      </c>
      <c r="J32" s="77">
        <f>IF(RES_hh_tesh!J32=0,0,RES_hh_tesh!J32/RES_summary!J$19)</f>
        <v>1.4826637580983824</v>
      </c>
      <c r="K32" s="77">
        <f>IF(RES_hh_tesh!K32=0,0,RES_hh_tesh!K32/RES_summary!K$19)</f>
        <v>1.5791131757029895</v>
      </c>
      <c r="L32" s="77">
        <f>IF(RES_hh_tesh!L32=0,0,RES_hh_tesh!L32/RES_summary!L$19)</f>
        <v>1.6472600983210124</v>
      </c>
      <c r="M32" s="77">
        <f>IF(RES_hh_tesh!M32=0,0,RES_hh_tesh!M32/RES_summary!M$19)</f>
        <v>1.651523803354505</v>
      </c>
      <c r="N32" s="77">
        <f>IF(RES_hh_tesh!N32=0,0,RES_hh_tesh!N32/RES_summary!N$19)</f>
        <v>1.723529311520583</v>
      </c>
      <c r="O32" s="77">
        <f>IF(RES_hh_tesh!O32=0,0,RES_hh_tesh!O32/RES_summary!O$19)</f>
        <v>1.7065404385070804</v>
      </c>
      <c r="P32" s="77">
        <f>IF(RES_hh_tesh!P32=0,0,RES_hh_tesh!P32/RES_summary!P$19)</f>
        <v>1.6934269177514574</v>
      </c>
      <c r="Q32" s="77">
        <f>IF(RES_hh_tesh!Q32=0,0,RES_hh_tesh!Q32/RES_summary!Q$19)</f>
        <v>1.6700403843085698</v>
      </c>
      <c r="R32" s="77">
        <f>IF(RES_hh_tesh!R32=0,0,RES_hh_tesh!R32/RES_summary!R$19)</f>
        <v>1.688493114440615</v>
      </c>
      <c r="S32" s="77">
        <f>IF(RES_hh_tesh!S32=0,0,RES_hh_tesh!S32/RES_summary!S$19)</f>
        <v>1.6799732484098766</v>
      </c>
      <c r="T32" s="77">
        <f>IF(RES_hh_tesh!T32=0,0,RES_hh_tesh!T32/RES_summary!T$19)</f>
        <v>1.710624521953835</v>
      </c>
      <c r="U32" s="77">
        <f>IF(RES_hh_tesh!U32=0,0,RES_hh_tesh!U32/RES_summary!U$19)</f>
        <v>1.725426415602509</v>
      </c>
      <c r="V32" s="77">
        <f>IF(RES_hh_tesh!V32=0,0,RES_hh_tesh!V32/RES_summary!V$19)</f>
        <v>2.2925261395806826</v>
      </c>
      <c r="W32" s="77">
        <f>IF(RES_hh_tesh!W32=0,0,RES_hh_tesh!W32/RES_summary!W$19)</f>
        <v>2.2586347033694754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12.107298229565744</v>
      </c>
      <c r="C3" s="65">
        <f>IF(RES_hh_emih!C3=0,0,RES_hh_emih!C3/RES_summary!C$19)</f>
        <v>14.524432916306017</v>
      </c>
      <c r="D3" s="65">
        <f>IF(RES_hh_emih!D3=0,0,RES_hh_emih!D3/RES_summary!D$19)</f>
        <v>13.222783143533315</v>
      </c>
      <c r="E3" s="65">
        <f>IF(RES_hh_emih!E3=0,0,RES_hh_emih!E3/RES_summary!E$19)</f>
        <v>13.926427303620788</v>
      </c>
      <c r="F3" s="65">
        <f>IF(RES_hh_emih!F3=0,0,RES_hh_emih!F3/RES_summary!F$19)</f>
        <v>11.502048660747146</v>
      </c>
      <c r="G3" s="65">
        <f>IF(RES_hh_emih!G3=0,0,RES_hh_emih!G3/RES_summary!G$19)</f>
        <v>10.559213868728136</v>
      </c>
      <c r="H3" s="65">
        <f>IF(RES_hh_emih!H3=0,0,RES_hh_emih!H3/RES_summary!H$19)</f>
        <v>9.7766163325442399</v>
      </c>
      <c r="I3" s="65">
        <f>IF(RES_hh_emih!I3=0,0,RES_hh_emih!I3/RES_summary!I$19)</f>
        <v>9.740382476817155</v>
      </c>
      <c r="J3" s="65">
        <f>IF(RES_hh_emih!J3=0,0,RES_hh_emih!J3/RES_summary!J$19)</f>
        <v>7.7606526059990015</v>
      </c>
      <c r="K3" s="65">
        <f>IF(RES_hh_emih!K3=0,0,RES_hh_emih!K3/RES_summary!K$19)</f>
        <v>7.5048775720735534</v>
      </c>
      <c r="L3" s="65">
        <f>IF(RES_hh_emih!L3=0,0,RES_hh_emih!L3/RES_summary!L$19)</f>
        <v>8.5808925091529229</v>
      </c>
      <c r="M3" s="65">
        <f>IF(RES_hh_emih!M3=0,0,RES_hh_emih!M3/RES_summary!M$19)</f>
        <v>6.7310326210372615</v>
      </c>
      <c r="N3" s="65">
        <f>IF(RES_hh_emih!N3=0,0,RES_hh_emih!N3/RES_summary!N$19)</f>
        <v>6.9884059467216915</v>
      </c>
      <c r="O3" s="65">
        <f>IF(RES_hh_emih!O3=0,0,RES_hh_emih!O3/RES_summary!O$19)</f>
        <v>6.1996806921080694</v>
      </c>
      <c r="P3" s="65">
        <f>IF(RES_hh_emih!P3=0,0,RES_hh_emih!P3/RES_summary!P$19)</f>
        <v>6.0776273473558797</v>
      </c>
      <c r="Q3" s="65">
        <f>IF(RES_hh_emih!Q3=0,0,RES_hh_emih!Q3/RES_summary!Q$19)</f>
        <v>5.597133606430047</v>
      </c>
      <c r="R3" s="65">
        <f>IF(RES_hh_emih!R3=0,0,RES_hh_emih!R3/RES_summary!R$19)</f>
        <v>5.5657935881274163</v>
      </c>
      <c r="S3" s="65">
        <f>IF(RES_hh_emih!S3=0,0,RES_hh_emih!S3/RES_summary!S$19)</f>
        <v>5.1396184927077178</v>
      </c>
      <c r="T3" s="65">
        <f>IF(RES_hh_emih!T3=0,0,RES_hh_emih!T3/RES_summary!T$19)</f>
        <v>4.7367439533142885</v>
      </c>
      <c r="U3" s="65">
        <f>IF(RES_hh_emih!U3=0,0,RES_hh_emih!U3/RES_summary!U$19)</f>
        <v>4.37751467771864</v>
      </c>
      <c r="V3" s="65">
        <f>IF(RES_hh_emih!V3=0,0,RES_hh_emih!V3/RES_summary!V$19)</f>
        <v>4.4340536660981886</v>
      </c>
      <c r="W3" s="65">
        <f>IF(RES_hh_emih!W3=0,0,RES_hh_emih!W3/RES_summary!W$19)</f>
        <v>3.603484450936056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11.054474378980789</v>
      </c>
      <c r="C4" s="69">
        <f>IF(RES_hh_emih!C4=0,0,RES_hh_emih!C4/RES_summary!C$19)</f>
        <v>13.335217455578675</v>
      </c>
      <c r="D4" s="69">
        <f>IF(RES_hh_emih!D4=0,0,RES_hh_emih!D4/RES_summary!D$19)</f>
        <v>12.135441378365487</v>
      </c>
      <c r="E4" s="69">
        <f>IF(RES_hh_emih!E4=0,0,RES_hh_emih!E4/RES_summary!E$19)</f>
        <v>12.812854017980664</v>
      </c>
      <c r="F4" s="69">
        <f>IF(RES_hh_emih!F4=0,0,RES_hh_emih!F4/RES_summary!F$19)</f>
        <v>10.5393714803013</v>
      </c>
      <c r="G4" s="69">
        <f>IF(RES_hh_emih!G4=0,0,RES_hh_emih!G4/RES_summary!G$19)</f>
        <v>9.6392687257414273</v>
      </c>
      <c r="H4" s="69">
        <f>IF(RES_hh_emih!H4=0,0,RES_hh_emih!H4/RES_summary!H$19)</f>
        <v>8.9591539398061748</v>
      </c>
      <c r="I4" s="69">
        <f>IF(RES_hh_emih!I4=0,0,RES_hh_emih!I4/RES_summary!I$19)</f>
        <v>8.9260763754842625</v>
      </c>
      <c r="J4" s="69">
        <f>IF(RES_hh_emih!J4=0,0,RES_hh_emih!J4/RES_summary!J$19)</f>
        <v>7.0775284941436452</v>
      </c>
      <c r="K4" s="69">
        <f>IF(RES_hh_emih!K4=0,0,RES_hh_emih!K4/RES_summary!K$19)</f>
        <v>6.844885444214726</v>
      </c>
      <c r="L4" s="69">
        <f>IF(RES_hh_emih!L4=0,0,RES_hh_emih!L4/RES_summary!L$19)</f>
        <v>7.9128986139579798</v>
      </c>
      <c r="M4" s="69">
        <f>IF(RES_hh_emih!M4=0,0,RES_hh_emih!M4/RES_summary!M$19)</f>
        <v>6.1104125565530856</v>
      </c>
      <c r="N4" s="69">
        <f>IF(RES_hh_emih!N4=0,0,RES_hh_emih!N4/RES_summary!N$19)</f>
        <v>6.3995599927576849</v>
      </c>
      <c r="O4" s="69">
        <f>IF(RES_hh_emih!O4=0,0,RES_hh_emih!O4/RES_summary!O$19)</f>
        <v>5.6340792821238237</v>
      </c>
      <c r="P4" s="69">
        <f>IF(RES_hh_emih!P4=0,0,RES_hh_emih!P4/RES_summary!P$19)</f>
        <v>5.5316970280941771</v>
      </c>
      <c r="Q4" s="69">
        <f>IF(RES_hh_emih!Q4=0,0,RES_hh_emih!Q4/RES_summary!Q$19)</f>
        <v>5.0706365639386979</v>
      </c>
      <c r="R4" s="69">
        <f>IF(RES_hh_emih!R4=0,0,RES_hh_emih!R4/RES_summary!R$19)</f>
        <v>5.1017347041523511</v>
      </c>
      <c r="S4" s="69">
        <f>IF(RES_hh_emih!S4=0,0,RES_hh_emih!S4/RES_summary!S$19)</f>
        <v>4.7176981804079148</v>
      </c>
      <c r="T4" s="69">
        <f>IF(RES_hh_emih!T4=0,0,RES_hh_emih!T4/RES_summary!T$19)</f>
        <v>4.3534575330337804</v>
      </c>
      <c r="U4" s="69">
        <f>IF(RES_hh_emih!U4=0,0,RES_hh_emih!U4/RES_summary!U$19)</f>
        <v>4.0237567519696373</v>
      </c>
      <c r="V4" s="69">
        <f>IF(RES_hh_emih!V4=0,0,RES_hh_emih!V4/RES_summary!V$19)</f>
        <v>4.0463388790097978</v>
      </c>
      <c r="W4" s="69">
        <f>IF(RES_hh_emih!W4=0,0,RES_hh_emih!W4/RES_summary!W$19)</f>
        <v>3.3209918220776382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71.357588967956517</v>
      </c>
      <c r="C5" s="72">
        <f>IF(RES_hh_emih!C5=0,0,RES_hh_emih!C5/RES_summary!C$19)</f>
        <v>79.874373245834093</v>
      </c>
      <c r="D5" s="72">
        <f>IF(RES_hh_emih!D5=0,0,RES_hh_emih!D5/RES_summary!D$19)</f>
        <v>79.375973763329995</v>
      </c>
      <c r="E5" s="72">
        <f>IF(RES_hh_emih!E5=0,0,RES_hh_emih!E5/RES_summary!E$19)</f>
        <v>79.349250968177813</v>
      </c>
      <c r="F5" s="72">
        <f>IF(RES_hh_emih!F5=0,0,RES_hh_emih!F5/RES_summary!F$19)</f>
        <v>77.97542122739091</v>
      </c>
      <c r="G5" s="72">
        <f>IF(RES_hh_emih!G5=0,0,RES_hh_emih!G5/RES_summary!G$19)</f>
        <v>77.023628571537216</v>
      </c>
      <c r="H5" s="72">
        <f>IF(RES_hh_emih!H5=0,0,RES_hh_emih!H5/RES_summary!H$19)</f>
        <v>80.629499330376774</v>
      </c>
      <c r="I5" s="72">
        <f>IF(RES_hh_emih!I5=0,0,RES_hh_emih!I5/RES_summary!I$19)</f>
        <v>83.839643161245419</v>
      </c>
      <c r="J5" s="72">
        <f>IF(RES_hh_emih!J5=0,0,RES_hh_emih!J5/RES_summary!J$19)</f>
        <v>65.022577730405814</v>
      </c>
      <c r="K5" s="72">
        <f>IF(RES_hh_emih!K5=0,0,RES_hh_emih!K5/RES_summary!K$19)</f>
        <v>74.162771527504461</v>
      </c>
      <c r="L5" s="72">
        <f>IF(RES_hh_emih!L5=0,0,RES_hh_emih!L5/RES_summary!L$19)</f>
        <v>93.461848473470198</v>
      </c>
      <c r="M5" s="72">
        <f>IF(RES_hh_emih!M5=0,0,RES_hh_emih!M5/RES_summary!M$19)</f>
        <v>71.967513525861435</v>
      </c>
      <c r="N5" s="72">
        <f>IF(RES_hh_emih!N5=0,0,RES_hh_emih!N5/RES_summary!N$19)</f>
        <v>80.834642992925993</v>
      </c>
      <c r="O5" s="72">
        <f>IF(RES_hh_emih!O5=0,0,RES_hh_emih!O5/RES_summary!O$19)</f>
        <v>74.787620946548813</v>
      </c>
      <c r="P5" s="72">
        <f>IF(RES_hh_emih!P5=0,0,RES_hh_emih!P5/RES_summary!P$19)</f>
        <v>75.615705283874107</v>
      </c>
      <c r="Q5" s="72">
        <f>IF(RES_hh_emih!Q5=0,0,RES_hh_emih!Q5/RES_summary!Q$19)</f>
        <v>69.025229180835751</v>
      </c>
      <c r="R5" s="72">
        <f>IF(RES_hh_emih!R5=0,0,RES_hh_emih!R5/RES_summary!R$19)</f>
        <v>78.072808542109939</v>
      </c>
      <c r="S5" s="72">
        <f>IF(RES_hh_emih!S5=0,0,RES_hh_emih!S5/RES_summary!S$19)</f>
        <v>74.478793324200126</v>
      </c>
      <c r="T5" s="72">
        <f>IF(RES_hh_emih!T5=0,0,RES_hh_emih!T5/RES_summary!T$19)</f>
        <v>73.594182860913136</v>
      </c>
      <c r="U5" s="72">
        <f>IF(RES_hh_emih!U5=0,0,RES_hh_emih!U5/RES_summary!U$19)</f>
        <v>72.101413124760342</v>
      </c>
      <c r="V5" s="72">
        <f>IF(RES_hh_emih!V5=0,0,RES_hh_emih!V5/RES_summary!V$19)</f>
        <v>63.631743081384592</v>
      </c>
      <c r="W5" s="72">
        <f>IF(RES_hh_emih!W5=0,0,RES_hh_emih!W5/RES_summary!W$19)</f>
        <v>72.732770798959109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0</v>
      </c>
      <c r="C6" s="72">
        <f>IF(RES_hh_emih!C6=0,0,RES_hh_emih!C6/RES_summary!C$19)</f>
        <v>0</v>
      </c>
      <c r="D6" s="72">
        <f>IF(RES_hh_emih!D6=0,0,RES_hh_emih!D6/RES_summary!D$19)</f>
        <v>0</v>
      </c>
      <c r="E6" s="72">
        <f>IF(RES_hh_emih!E6=0,0,RES_hh_emih!E6/RES_summary!E$19)</f>
        <v>0</v>
      </c>
      <c r="F6" s="72">
        <f>IF(RES_hh_emih!F6=0,0,RES_hh_emih!F6/RES_summary!F$19)</f>
        <v>0</v>
      </c>
      <c r="G6" s="72">
        <f>IF(RES_hh_emih!G6=0,0,RES_hh_emih!G6/RES_summary!G$19)</f>
        <v>0</v>
      </c>
      <c r="H6" s="72">
        <f>IF(RES_hh_emih!H6=0,0,RES_hh_emih!H6/RES_summary!H$19)</f>
        <v>0</v>
      </c>
      <c r="I6" s="72">
        <f>IF(RES_hh_emih!I6=0,0,RES_hh_emih!I6/RES_summary!I$19)</f>
        <v>0</v>
      </c>
      <c r="J6" s="72">
        <f>IF(RES_hh_emih!J6=0,0,RES_hh_emih!J6/RES_summary!J$19)</f>
        <v>0</v>
      </c>
      <c r="K6" s="72">
        <f>IF(RES_hh_emih!K6=0,0,RES_hh_emih!K6/RES_summary!K$19)</f>
        <v>0</v>
      </c>
      <c r="L6" s="72">
        <f>IF(RES_hh_emih!L6=0,0,RES_hh_emih!L6/RES_summary!L$19)</f>
        <v>0</v>
      </c>
      <c r="M6" s="72">
        <f>IF(RES_hh_emih!M6=0,0,RES_hh_emih!M6/RES_summary!M$19)</f>
        <v>0</v>
      </c>
      <c r="N6" s="72">
        <f>IF(RES_hh_emih!N6=0,0,RES_hh_emih!N6/RES_summary!N$19)</f>
        <v>0</v>
      </c>
      <c r="O6" s="72">
        <f>IF(RES_hh_emih!O6=0,0,RES_hh_emih!O6/RES_summary!O$19)</f>
        <v>0</v>
      </c>
      <c r="P6" s="72">
        <f>IF(RES_hh_emih!P6=0,0,RES_hh_emih!P6/RES_summary!P$19)</f>
        <v>0</v>
      </c>
      <c r="Q6" s="72">
        <f>IF(RES_hh_emih!Q6=0,0,RES_hh_emih!Q6/RES_summary!Q$19)</f>
        <v>0</v>
      </c>
      <c r="R6" s="72">
        <f>IF(RES_hh_emih!R6=0,0,RES_hh_emih!R6/RES_summary!R$19)</f>
        <v>0</v>
      </c>
      <c r="S6" s="72">
        <f>IF(RES_hh_emih!S6=0,0,RES_hh_emih!S6/RES_summary!S$19)</f>
        <v>0</v>
      </c>
      <c r="T6" s="72">
        <f>IF(RES_hh_emih!T6=0,0,RES_hh_emih!T6/RES_summary!T$19)</f>
        <v>0</v>
      </c>
      <c r="U6" s="72">
        <f>IF(RES_hh_emih!U6=0,0,RES_hh_emih!U6/RES_summary!U$19)</f>
        <v>0</v>
      </c>
      <c r="V6" s="72">
        <f>IF(RES_hh_emih!V6=0,0,RES_hh_emih!V6/RES_summary!V$19)</f>
        <v>0</v>
      </c>
      <c r="W6" s="72">
        <f>IF(RES_hh_emih!W6=0,0,RES_hh_emih!W6/RES_summary!W$19)</f>
        <v>0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63.653543554798183</v>
      </c>
      <c r="C7" s="72">
        <f>IF(RES_hh_emih!C7=0,0,RES_hh_emih!C7/RES_summary!C$19)</f>
        <v>78.249308371485071</v>
      </c>
      <c r="D7" s="72">
        <f>IF(RES_hh_emih!D7=0,0,RES_hh_emih!D7/RES_summary!D$19)</f>
        <v>73.362595804798204</v>
      </c>
      <c r="E7" s="72">
        <f>IF(RES_hh_emih!E7=0,0,RES_hh_emih!E7/RES_summary!E$19)</f>
        <v>80.526385441186903</v>
      </c>
      <c r="F7" s="72">
        <f>IF(RES_hh_emih!F7=0,0,RES_hh_emih!F7/RES_summary!F$19)</f>
        <v>71.762121336672465</v>
      </c>
      <c r="G7" s="72">
        <f>IF(RES_hh_emih!G7=0,0,RES_hh_emih!G7/RES_summary!G$19)</f>
        <v>70.07614375041959</v>
      </c>
      <c r="H7" s="72">
        <f>IF(RES_hh_emih!H7=0,0,RES_hh_emih!H7/RES_summary!H$19)</f>
        <v>70.191844465257688</v>
      </c>
      <c r="I7" s="72">
        <f>IF(RES_hh_emih!I7=0,0,RES_hh_emih!I7/RES_summary!I$19)</f>
        <v>74.908042516119437</v>
      </c>
      <c r="J7" s="72">
        <f>IF(RES_hh_emih!J7=0,0,RES_hh_emih!J7/RES_summary!J$19)</f>
        <v>65.230874152865525</v>
      </c>
      <c r="K7" s="72">
        <f>IF(RES_hh_emih!K7=0,0,RES_hh_emih!K7/RES_summary!K$19)</f>
        <v>66.792605931041876</v>
      </c>
      <c r="L7" s="72">
        <f>IF(RES_hh_emih!L7=0,0,RES_hh_emih!L7/RES_summary!L$19)</f>
        <v>79.430185619069704</v>
      </c>
      <c r="M7" s="72">
        <f>IF(RES_hh_emih!M7=0,0,RES_hh_emih!M7/RES_summary!M$19)</f>
        <v>63.644363895697005</v>
      </c>
      <c r="N7" s="72">
        <f>IF(RES_hh_emih!N7=0,0,RES_hh_emih!N7/RES_summary!N$19)</f>
        <v>68.478966932551927</v>
      </c>
      <c r="O7" s="72">
        <f>IF(RES_hh_emih!O7=0,0,RES_hh_emih!O7/RES_summary!O$19)</f>
        <v>62.461114156287962</v>
      </c>
      <c r="P7" s="72">
        <f>IF(RES_hh_emih!P7=0,0,RES_hh_emih!P7/RES_summary!P$19)</f>
        <v>63.141513918882893</v>
      </c>
      <c r="Q7" s="72">
        <f>IF(RES_hh_emih!Q7=0,0,RES_hh_emih!Q7/RES_summary!Q$19)</f>
        <v>60.825436989672454</v>
      </c>
      <c r="R7" s="72">
        <f>IF(RES_hh_emih!R7=0,0,RES_hh_emih!R7/RES_summary!R$19)</f>
        <v>64.64750350718073</v>
      </c>
      <c r="S7" s="72">
        <f>IF(RES_hh_emih!S7=0,0,RES_hh_emih!S7/RES_summary!S$19)</f>
        <v>63.624642519836058</v>
      </c>
      <c r="T7" s="72">
        <f>IF(RES_hh_emih!T7=0,0,RES_hh_emih!T7/RES_summary!T$19)</f>
        <v>61.325142025078556</v>
      </c>
      <c r="U7" s="72">
        <f>IF(RES_hh_emih!U7=0,0,RES_hh_emih!U7/RES_summary!U$19)</f>
        <v>59.468478103672268</v>
      </c>
      <c r="V7" s="72">
        <f>IF(RES_hh_emih!V7=0,0,RES_hh_emih!V7/RES_summary!V$19)</f>
        <v>61.216770974104634</v>
      </c>
      <c r="W7" s="72">
        <f>IF(RES_hh_emih!W7=0,0,RES_hh_emih!W7/RES_summary!W$19)</f>
        <v>54.867697070655744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44.749846229443193</v>
      </c>
      <c r="C8" s="72">
        <f>IF(RES_hh_emih!C8=0,0,RES_hh_emih!C8/RES_summary!C$19)</f>
        <v>49.263629812843661</v>
      </c>
      <c r="D8" s="72">
        <f>IF(RES_hh_emih!D8=0,0,RES_hh_emih!D8/RES_summary!D$19)</f>
        <v>50.876079169067133</v>
      </c>
      <c r="E8" s="72">
        <f>IF(RES_hh_emih!E8=0,0,RES_hh_emih!E8/RES_summary!E$19)</f>
        <v>48.332423072757912</v>
      </c>
      <c r="F8" s="72">
        <f>IF(RES_hh_emih!F8=0,0,RES_hh_emih!F8/RES_summary!F$19)</f>
        <v>46.047135637846374</v>
      </c>
      <c r="G8" s="72">
        <f>IF(RES_hh_emih!G8=0,0,RES_hh_emih!G8/RES_summary!G$19)</f>
        <v>42.966214179812354</v>
      </c>
      <c r="H8" s="72">
        <f>IF(RES_hh_emih!H8=0,0,RES_hh_emih!H8/RES_summary!H$19)</f>
        <v>45.368978938725817</v>
      </c>
      <c r="I8" s="72">
        <f>IF(RES_hh_emih!I8=0,0,RES_hh_emih!I8/RES_summary!I$19)</f>
        <v>45.15531969736584</v>
      </c>
      <c r="J8" s="72">
        <f>IF(RES_hh_emih!J8=0,0,RES_hh_emih!J8/RES_summary!J$19)</f>
        <v>42.366104560008758</v>
      </c>
      <c r="K8" s="72">
        <f>IF(RES_hh_emih!K8=0,0,RES_hh_emih!K8/RES_summary!K$19)</f>
        <v>45.312445688241404</v>
      </c>
      <c r="L8" s="72">
        <f>IF(RES_hh_emih!L8=0,0,RES_hh_emih!L8/RES_summary!L$19)</f>
        <v>53.098501948898615</v>
      </c>
      <c r="M8" s="72">
        <f>IF(RES_hh_emih!M8=0,0,RES_hh_emih!M8/RES_summary!M$19)</f>
        <v>38.668980215711365</v>
      </c>
      <c r="N8" s="72">
        <f>IF(RES_hh_emih!N8=0,0,RES_hh_emih!N8/RES_summary!N$19)</f>
        <v>44.924462381014713</v>
      </c>
      <c r="O8" s="72">
        <f>IF(RES_hh_emih!O8=0,0,RES_hh_emih!O8/RES_summary!O$19)</f>
        <v>42.16269531817062</v>
      </c>
      <c r="P8" s="72">
        <f>IF(RES_hh_emih!P8=0,0,RES_hh_emih!P8/RES_summary!P$19)</f>
        <v>42.661027537966973</v>
      </c>
      <c r="Q8" s="72">
        <f>IF(RES_hh_emih!Q8=0,0,RES_hh_emih!Q8/RES_summary!Q$19)</f>
        <v>39.481602237006662</v>
      </c>
      <c r="R8" s="72">
        <f>IF(RES_hh_emih!R8=0,0,RES_hh_emih!R8/RES_summary!R$19)</f>
        <v>42.750391055375154</v>
      </c>
      <c r="S8" s="72">
        <f>IF(RES_hh_emih!S8=0,0,RES_hh_emih!S8/RES_summary!S$19)</f>
        <v>42.393903359524998</v>
      </c>
      <c r="T8" s="72">
        <f>IF(RES_hh_emih!T8=0,0,RES_hh_emih!T8/RES_summary!T$19)</f>
        <v>39.499321366843098</v>
      </c>
      <c r="U8" s="72">
        <f>IF(RES_hh_emih!U8=0,0,RES_hh_emih!U8/RES_summary!U$19)</f>
        <v>41.108444284683522</v>
      </c>
      <c r="V8" s="72">
        <f>IF(RES_hh_emih!V8=0,0,RES_hh_emih!V8/RES_summary!V$19)</f>
        <v>35.179338827654959</v>
      </c>
      <c r="W8" s="72">
        <f>IF(RES_hh_emih!W8=0,0,RES_hh_emih!W8/RES_summary!W$19)</f>
        <v>40.999679837943901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1.0137054859241152</v>
      </c>
      <c r="C17" s="69">
        <f>IF(RES_hh_emih!C17=0,0,RES_hh_emih!C17/RES_summary!C$19)</f>
        <v>1.1263052634614723</v>
      </c>
      <c r="D17" s="69">
        <f>IF(RES_hh_emih!D17=0,0,RES_hh_emih!D17/RES_summary!D$19)</f>
        <v>1.0255004484747501</v>
      </c>
      <c r="E17" s="69">
        <f>IF(RES_hh_emih!E17=0,0,RES_hh_emih!E17/RES_summary!E$19)</f>
        <v>1.041428461021729</v>
      </c>
      <c r="F17" s="69">
        <f>IF(RES_hh_emih!F17=0,0,RES_hh_emih!F17/RES_summary!F$19)</f>
        <v>0.90336575849412037</v>
      </c>
      <c r="G17" s="69">
        <f>IF(RES_hh_emih!G17=0,0,RES_hh_emih!G17/RES_summary!G$19)</f>
        <v>0.84988207436113739</v>
      </c>
      <c r="H17" s="69">
        <f>IF(RES_hh_emih!H17=0,0,RES_hh_emih!H17/RES_summary!H$19)</f>
        <v>0.78137810156616427</v>
      </c>
      <c r="I17" s="69">
        <f>IF(RES_hh_emih!I17=0,0,RES_hh_emih!I17/RES_summary!I$19)</f>
        <v>0.76757909271692282</v>
      </c>
      <c r="J17" s="69">
        <f>IF(RES_hh_emih!J17=0,0,RES_hh_emih!J17/RES_summary!J$19)</f>
        <v>0.61530575064041504</v>
      </c>
      <c r="K17" s="69">
        <f>IF(RES_hh_emih!K17=0,0,RES_hh_emih!K17/RES_summary!K$19)</f>
        <v>0.58189081833487799</v>
      </c>
      <c r="L17" s="69">
        <f>IF(RES_hh_emih!L17=0,0,RES_hh_emih!L17/RES_summary!L$19)</f>
        <v>0.61177582950906939</v>
      </c>
      <c r="M17" s="69">
        <f>IF(RES_hh_emih!M17=0,0,RES_hh_emih!M17/RES_summary!M$19)</f>
        <v>0.57647423844777756</v>
      </c>
      <c r="N17" s="69">
        <f>IF(RES_hh_emih!N17=0,0,RES_hh_emih!N17/RES_summary!N$19)</f>
        <v>0.55547131360792945</v>
      </c>
      <c r="O17" s="69">
        <f>IF(RES_hh_emih!O17=0,0,RES_hh_emih!O17/RES_summary!O$19)</f>
        <v>0.52260817012612559</v>
      </c>
      <c r="P17" s="69">
        <f>IF(RES_hh_emih!P17=0,0,RES_hh_emih!P17/RES_summary!P$19)</f>
        <v>0.50355262164360592</v>
      </c>
      <c r="Q17" s="69">
        <f>IF(RES_hh_emih!Q17=0,0,RES_hh_emih!Q17/RES_summary!Q$19)</f>
        <v>0.47522480201760958</v>
      </c>
      <c r="R17" s="69">
        <f>IF(RES_hh_emih!R17=0,0,RES_hh_emih!R17/RES_summary!R$19)</f>
        <v>0.42298277284283159</v>
      </c>
      <c r="S17" s="69">
        <f>IF(RES_hh_emih!S17=0,0,RES_hh_emih!S17/RES_summary!S$19)</f>
        <v>0.38132974274572246</v>
      </c>
      <c r="T17" s="69">
        <f>IF(RES_hh_emih!T17=0,0,RES_hh_emih!T17/RES_summary!T$19)</f>
        <v>0.34321951337114487</v>
      </c>
      <c r="U17" s="69">
        <f>IF(RES_hh_emih!U17=0,0,RES_hh_emih!U17/RES_summary!U$19)</f>
        <v>0.31388499731350944</v>
      </c>
      <c r="V17" s="69">
        <f>IF(RES_hh_emih!V17=0,0,RES_hh_emih!V17/RES_summary!V$19)</f>
        <v>0.33834394436887483</v>
      </c>
      <c r="W17" s="69">
        <f>IF(RES_hh_emih!W17=0,0,RES_hh_emih!W17/RES_summary!W$19)</f>
        <v>0.23381917681318898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8.4793138381705528</v>
      </c>
      <c r="C18" s="72">
        <f>IF(RES_hh_emih!C18=0,0,RES_hh_emih!C18/RES_summary!C$19)</f>
        <v>8.9420312912628912</v>
      </c>
      <c r="D18" s="72">
        <f>IF(RES_hh_emih!D18=0,0,RES_hh_emih!D18/RES_summary!D$19)</f>
        <v>8.7666772810488069</v>
      </c>
      <c r="E18" s="72">
        <f>IF(RES_hh_emih!E18=0,0,RES_hh_emih!E18/RES_summary!E$19)</f>
        <v>8.3116016246520896</v>
      </c>
      <c r="F18" s="72">
        <f>IF(RES_hh_emih!F18=0,0,RES_hh_emih!F18/RES_summary!F$19)</f>
        <v>8.5396121700795682</v>
      </c>
      <c r="G18" s="72">
        <f>IF(RES_hh_emih!G18=0,0,RES_hh_emih!G18/RES_summary!G$19)</f>
        <v>9.1734172059692742</v>
      </c>
      <c r="H18" s="72">
        <f>IF(RES_hh_emih!H18=0,0,RES_hh_emih!H18/RES_summary!H$19)</f>
        <v>9.9390537268296875</v>
      </c>
      <c r="I18" s="72">
        <f>IF(RES_hh_emih!I18=0,0,RES_hh_emih!I18/RES_summary!I$19)</f>
        <v>10.012915258389626</v>
      </c>
      <c r="J18" s="72">
        <f>IF(RES_hh_emih!J18=0,0,RES_hh_emih!J18/RES_summary!J$19)</f>
        <v>7.0767631045027253</v>
      </c>
      <c r="K18" s="72">
        <f>IF(RES_hh_emih!K18=0,0,RES_hh_emih!K18/RES_summary!K$19)</f>
        <v>7.7891254066198901</v>
      </c>
      <c r="L18" s="72">
        <f>IF(RES_hh_emih!L18=0,0,RES_hh_emih!L18/RES_summary!L$19)</f>
        <v>8.9764816539798264</v>
      </c>
      <c r="M18" s="72">
        <f>IF(RES_hh_emih!M18=0,0,RES_hh_emih!M18/RES_summary!M$19)</f>
        <v>8.0435130235813315</v>
      </c>
      <c r="N18" s="72">
        <f>IF(RES_hh_emih!N18=0,0,RES_hh_emih!N18/RES_summary!N$19)</f>
        <v>8.1257212861947234</v>
      </c>
      <c r="O18" s="72">
        <f>IF(RES_hh_emih!O18=0,0,RES_hh_emih!O18/RES_summary!O$19)</f>
        <v>7.9780131814271709</v>
      </c>
      <c r="P18" s="72">
        <f>IF(RES_hh_emih!P18=0,0,RES_hh_emih!P18/RES_summary!P$19)</f>
        <v>7.9065359644671203</v>
      </c>
      <c r="Q18" s="72">
        <f>IF(RES_hh_emih!Q18=0,0,RES_hh_emih!Q18/RES_summary!Q$19)</f>
        <v>7.4252282990890492</v>
      </c>
      <c r="R18" s="72">
        <f>IF(RES_hh_emih!R18=0,0,RES_hh_emih!R18/RES_summary!R$19)</f>
        <v>7.439397134978968</v>
      </c>
      <c r="S18" s="72">
        <f>IF(RES_hh_emih!S18=0,0,RES_hh_emih!S18/RES_summary!S$19)</f>
        <v>6.9723157003905794</v>
      </c>
      <c r="T18" s="72">
        <f>IF(RES_hh_emih!T18=0,0,RES_hh_emih!T18/RES_summary!T$19)</f>
        <v>6.7939864749976033</v>
      </c>
      <c r="U18" s="72">
        <f>IF(RES_hh_emih!U18=0,0,RES_hh_emih!U18/RES_summary!U$19)</f>
        <v>6.6616277115645293</v>
      </c>
      <c r="V18" s="72">
        <f>IF(RES_hh_emih!V18=0,0,RES_hh_emih!V18/RES_summary!V$19)</f>
        <v>6.3911489635223173</v>
      </c>
      <c r="W18" s="72">
        <f>IF(RES_hh_emih!W18=0,0,RES_hh_emih!W18/RES_summary!W$19)</f>
        <v>6.2154093390469507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6.0923696984122202</v>
      </c>
      <c r="C20" s="72">
        <f>IF(RES_hh_emih!C20=0,0,RES_hh_emih!C20/RES_summary!C$19)</f>
        <v>6.8918901033599225</v>
      </c>
      <c r="D20" s="72">
        <f>IF(RES_hh_emih!D20=0,0,RES_hh_emih!D20/RES_summary!D$19)</f>
        <v>6.4571103506191614</v>
      </c>
      <c r="E20" s="72">
        <f>IF(RES_hh_emih!E20=0,0,RES_hh_emih!E20/RES_summary!E$19)</f>
        <v>6.8047545441330461</v>
      </c>
      <c r="F20" s="72">
        <f>IF(RES_hh_emih!F20=0,0,RES_hh_emih!F20/RES_summary!F$19)</f>
        <v>6.3895860005456386</v>
      </c>
      <c r="G20" s="72">
        <f>IF(RES_hh_emih!G20=0,0,RES_hh_emih!G20/RES_summary!G$19)</f>
        <v>6.4084662196955264</v>
      </c>
      <c r="H20" s="72">
        <f>IF(RES_hh_emih!H20=0,0,RES_hh_emih!H20/RES_summary!H$19)</f>
        <v>6.3362055875371279</v>
      </c>
      <c r="I20" s="72">
        <f>IF(RES_hh_emih!I20=0,0,RES_hh_emih!I20/RES_summary!I$19)</f>
        <v>6.6529678699870569</v>
      </c>
      <c r="J20" s="72">
        <f>IF(RES_hh_emih!J20=0,0,RES_hh_emih!J20/RES_summary!J$19)</f>
        <v>5.8428093077233472</v>
      </c>
      <c r="K20" s="72">
        <f>IF(RES_hh_emih!K20=0,0,RES_hh_emih!K20/RES_summary!K$19)</f>
        <v>5.8408445762777337</v>
      </c>
      <c r="L20" s="72">
        <f>IF(RES_hh_emih!L20=0,0,RES_hh_emih!L20/RES_summary!L$19)</f>
        <v>6.3113135601718451</v>
      </c>
      <c r="M20" s="72">
        <f>IF(RES_hh_emih!M20=0,0,RES_hh_emih!M20/RES_summary!M$19)</f>
        <v>6.1807905429713417</v>
      </c>
      <c r="N20" s="72">
        <f>IF(RES_hh_emih!N20=0,0,RES_hh_emih!N20/RES_summary!N$19)</f>
        <v>6.1226317561475536</v>
      </c>
      <c r="O20" s="72">
        <f>IF(RES_hh_emih!O20=0,0,RES_hh_emih!O20/RES_summary!O$19)</f>
        <v>5.9713133022497535</v>
      </c>
      <c r="P20" s="72">
        <f>IF(RES_hh_emih!P20=0,0,RES_hh_emih!P20/RES_summary!P$19)</f>
        <v>5.9239269974349629</v>
      </c>
      <c r="Q20" s="72">
        <f>IF(RES_hh_emih!Q20=0,0,RES_hh_emih!Q20/RES_summary!Q$19)</f>
        <v>5.8765218163883741</v>
      </c>
      <c r="R20" s="72">
        <f>IF(RES_hh_emih!R20=0,0,RES_hh_emih!R20/RES_summary!R$19)</f>
        <v>5.5257467492947905</v>
      </c>
      <c r="S20" s="72">
        <f>IF(RES_hh_emih!S20=0,0,RES_hh_emih!S20/RES_summary!S$19)</f>
        <v>5.303499378055224</v>
      </c>
      <c r="T20" s="72">
        <f>IF(RES_hh_emih!T20=0,0,RES_hh_emih!T20/RES_summary!T$19)</f>
        <v>4.9857601545567176</v>
      </c>
      <c r="U20" s="72">
        <f>IF(RES_hh_emih!U20=0,0,RES_hh_emih!U20/RES_summary!U$19)</f>
        <v>4.782432653170531</v>
      </c>
      <c r="V20" s="72">
        <f>IF(RES_hh_emih!V20=0,0,RES_hh_emih!V20/RES_summary!V$19)</f>
        <v>5.2728841398517998</v>
      </c>
      <c r="W20" s="72">
        <f>IF(RES_hh_emih!W20=0,0,RES_hh_emih!W20/RES_summary!W$19)</f>
        <v>3.9738723092212673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4.6463507869756846</v>
      </c>
      <c r="C21" s="72">
        <f>IF(RES_hh_emih!C21=0,0,RES_hh_emih!C21/RES_summary!C$19)</f>
        <v>4.709317489385298</v>
      </c>
      <c r="D21" s="72">
        <f>IF(RES_hh_emih!D21=0,0,RES_hh_emih!D21/RES_summary!D$19)</f>
        <v>4.8705242570284852</v>
      </c>
      <c r="E21" s="72">
        <f>IF(RES_hh_emih!E21=0,0,RES_hh_emih!E21/RES_summary!E$19)</f>
        <v>4.4440996210003361</v>
      </c>
      <c r="F21" s="72">
        <f>IF(RES_hh_emih!F21=0,0,RES_hh_emih!F21/RES_summary!F$19)</f>
        <v>4.4833919366370578</v>
      </c>
      <c r="G21" s="72">
        <f>IF(RES_hh_emih!G21=0,0,RES_hh_emih!G21/RES_summary!G$19)</f>
        <v>4.3116127935948105</v>
      </c>
      <c r="H21" s="72">
        <f>IF(RES_hh_emih!H21=0,0,RES_hh_emih!H21/RES_summary!H$19)</f>
        <v>4.5096394155615442</v>
      </c>
      <c r="I21" s="72">
        <f>IF(RES_hh_emih!I21=0,0,RES_hh_emih!I21/RES_summary!I$19)</f>
        <v>4.4127218146391822</v>
      </c>
      <c r="J21" s="72">
        <f>IF(RES_hh_emih!J21=0,0,RES_hh_emih!J21/RES_summary!J$19)</f>
        <v>4.1680623785029978</v>
      </c>
      <c r="K21" s="72">
        <f>IF(RES_hh_emih!K21=0,0,RES_hh_emih!K21/RES_summary!K$19)</f>
        <v>4.3210704688726853</v>
      </c>
      <c r="L21" s="72">
        <f>IF(RES_hh_emih!L21=0,0,RES_hh_emih!L21/RES_summary!L$19)</f>
        <v>4.548665165017697</v>
      </c>
      <c r="M21" s="72">
        <f>IF(RES_hh_emih!M21=0,0,RES_hh_emih!M21/RES_summary!M$19)</f>
        <v>3.9898347849257387</v>
      </c>
      <c r="N21" s="72">
        <f>IF(RES_hh_emih!N21=0,0,RES_hh_emih!N21/RES_summary!N$19)</f>
        <v>4.206183914577152</v>
      </c>
      <c r="O21" s="72">
        <f>IF(RES_hh_emih!O21=0,0,RES_hh_emih!O21/RES_summary!O$19)</f>
        <v>4.1718201819134624</v>
      </c>
      <c r="P21" s="72">
        <f>IF(RES_hh_emih!P21=0,0,RES_hh_emih!P21/RES_summary!P$19)</f>
        <v>4.1346844966446401</v>
      </c>
      <c r="Q21" s="72">
        <f>IF(RES_hh_emih!Q21=0,0,RES_hh_emih!Q21/RES_summary!Q$19)</f>
        <v>3.9308568404421509</v>
      </c>
      <c r="R21" s="72">
        <f>IF(RES_hh_emih!R21=0,0,RES_hh_emih!R21/RES_summary!R$19)</f>
        <v>3.7580981683726526</v>
      </c>
      <c r="S21" s="72">
        <f>IF(RES_hh_emih!S21=0,0,RES_hh_emih!S21/RES_summary!S$19)</f>
        <v>3.6174459016958846</v>
      </c>
      <c r="T21" s="72">
        <f>IF(RES_hh_emih!T21=0,0,RES_hh_emih!T21/RES_summary!T$19)</f>
        <v>3.27197871954202</v>
      </c>
      <c r="U21" s="72">
        <f>IF(RES_hh_emih!U21=0,0,RES_hh_emih!U21/RES_summary!U$19)</f>
        <v>3.3470941662464386</v>
      </c>
      <c r="V21" s="72">
        <f>IF(RES_hh_emih!V21=0,0,RES_hh_emih!V21/RES_summary!V$19)</f>
        <v>3.0588195909230951</v>
      </c>
      <c r="W21" s="72">
        <f>IF(RES_hh_emih!W21=0,0,RES_hh_emih!W21/RES_summary!W$19)</f>
        <v>2.9913686664774515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3.9118364660841877E-2</v>
      </c>
      <c r="C27" s="69">
        <f>IF(RES_hh_emih!C27=0,0,RES_hh_emih!C27/RES_summary!C$19)</f>
        <v>6.2910197265869425E-2</v>
      </c>
      <c r="D27" s="69">
        <f>IF(RES_hh_emih!D27=0,0,RES_hh_emih!D27/RES_summary!D$19)</f>
        <v>6.184131669307872E-2</v>
      </c>
      <c r="E27" s="69">
        <f>IF(RES_hh_emih!E27=0,0,RES_hh_emih!E27/RES_summary!E$19)</f>
        <v>7.2144824618396969E-2</v>
      </c>
      <c r="F27" s="69">
        <f>IF(RES_hh_emih!F27=0,0,RES_hh_emih!F27/RES_summary!F$19)</f>
        <v>5.9311421951724078E-2</v>
      </c>
      <c r="G27" s="69">
        <f>IF(RES_hh_emih!G27=0,0,RES_hh_emih!G27/RES_summary!G$19)</f>
        <v>7.0063068625573779E-2</v>
      </c>
      <c r="H27" s="69">
        <f>IF(RES_hh_emih!H27=0,0,RES_hh_emih!H27/RES_summary!H$19)</f>
        <v>3.608429117190172E-2</v>
      </c>
      <c r="I27" s="69">
        <f>IF(RES_hh_emih!I27=0,0,RES_hh_emih!I27/RES_summary!I$19)</f>
        <v>4.6727008615970102E-2</v>
      </c>
      <c r="J27" s="69">
        <f>IF(RES_hh_emih!J27=0,0,RES_hh_emih!J27/RES_summary!J$19)</f>
        <v>6.7818361214941073E-2</v>
      </c>
      <c r="K27" s="69">
        <f>IF(RES_hh_emih!K27=0,0,RES_hh_emih!K27/RES_summary!K$19)</f>
        <v>7.8101309523950183E-2</v>
      </c>
      <c r="L27" s="69">
        <f>IF(RES_hh_emih!L27=0,0,RES_hh_emih!L27/RES_summary!L$19)</f>
        <v>5.6218065685876346E-2</v>
      </c>
      <c r="M27" s="69">
        <f>IF(RES_hh_emih!M27=0,0,RES_hh_emih!M27/RES_summary!M$19)</f>
        <v>4.4145826036398765E-2</v>
      </c>
      <c r="N27" s="69">
        <f>IF(RES_hh_emih!N27=0,0,RES_hh_emih!N27/RES_summary!N$19)</f>
        <v>3.337464035607756E-2</v>
      </c>
      <c r="O27" s="69">
        <f>IF(RES_hh_emih!O27=0,0,RES_hh_emih!O27/RES_summary!O$19)</f>
        <v>4.2993239858120209E-2</v>
      </c>
      <c r="P27" s="69">
        <f>IF(RES_hh_emih!P27=0,0,RES_hh_emih!P27/RES_summary!P$19)</f>
        <v>4.2377697618097399E-2</v>
      </c>
      <c r="Q27" s="69">
        <f>IF(RES_hh_emih!Q27=0,0,RES_hh_emih!Q27/RES_summary!Q$19)</f>
        <v>5.127224047373917E-2</v>
      </c>
      <c r="R27" s="69">
        <f>IF(RES_hh_emih!R27=0,0,RES_hh_emih!R27/RES_summary!R$19)</f>
        <v>4.1076111132232945E-2</v>
      </c>
      <c r="S27" s="69">
        <f>IF(RES_hh_emih!S27=0,0,RES_hh_emih!S27/RES_summary!S$19)</f>
        <v>4.0590569554080844E-2</v>
      </c>
      <c r="T27" s="69">
        <f>IF(RES_hh_emih!T27=0,0,RES_hh_emih!T27/RES_summary!T$19)</f>
        <v>4.0066906909364194E-2</v>
      </c>
      <c r="U27" s="69">
        <f>IF(RES_hh_emih!U27=0,0,RES_hh_emih!U27/RES_summary!U$19)</f>
        <v>3.987292843549306E-2</v>
      </c>
      <c r="V27" s="69">
        <f>IF(RES_hh_emih!V27=0,0,RES_hh_emih!V27/RES_summary!V$19)</f>
        <v>4.9370842719515785E-2</v>
      </c>
      <c r="W27" s="69">
        <f>IF(RES_hh_emih!W27=0,0,RES_hh_emih!W27/RES_summary!W$19)</f>
        <v>4.8673452045227904E-2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0.37646748620634579</v>
      </c>
      <c r="C29" s="72">
        <f>IF(RES_hh_emih!C29=0,0,RES_hh_emih!C29/RES_summary!C$19)</f>
        <v>0.58047305011760064</v>
      </c>
      <c r="D29" s="72">
        <f>IF(RES_hh_emih!D29=0,0,RES_hh_emih!D29/RES_summary!D$19)</f>
        <v>0.5453075015070431</v>
      </c>
      <c r="E29" s="72">
        <f>IF(RES_hh_emih!E29=0,0,RES_hh_emih!E29/RES_summary!E$19)</f>
        <v>0.61864539837975241</v>
      </c>
      <c r="F29" s="72">
        <f>IF(RES_hh_emih!F29=0,0,RES_hh_emih!F29/RES_summary!F$19)</f>
        <v>0.52717577168818675</v>
      </c>
      <c r="G29" s="72">
        <f>IF(RES_hh_emih!G29=0,0,RES_hh_emih!G29/RES_summary!G$19)</f>
        <v>0.64930582400219949</v>
      </c>
      <c r="H29" s="72">
        <f>IF(RES_hh_emih!H29=0,0,RES_hh_emih!H29/RES_summary!H$19)</f>
        <v>0.3393458334783282</v>
      </c>
      <c r="I29" s="72">
        <f>IF(RES_hh_emih!I29=0,0,RES_hh_emih!I29/RES_summary!I$19)</f>
        <v>0.450453336578159</v>
      </c>
      <c r="J29" s="72">
        <f>IF(RES_hh_emih!J29=0,0,RES_hh_emih!J29/RES_summary!J$19)</f>
        <v>0.63227270260706736</v>
      </c>
      <c r="K29" s="72">
        <f>IF(RES_hh_emih!K29=0,0,RES_hh_emih!K29/RES_summary!K$19)</f>
        <v>0.73992802205893682</v>
      </c>
      <c r="L29" s="72">
        <f>IF(RES_hh_emih!L29=0,0,RES_hh_emih!L29/RES_summary!L$19)</f>
        <v>0.58028111813902361</v>
      </c>
      <c r="M29" s="72">
        <f>IF(RES_hh_emih!M29=0,0,RES_hh_emih!M29/RES_summary!M$19)</f>
        <v>0.55857385045236452</v>
      </c>
      <c r="N29" s="72">
        <f>IF(RES_hh_emih!N29=0,0,RES_hh_emih!N29/RES_summary!N$19)</f>
        <v>0.46594037863260401</v>
      </c>
      <c r="O29" s="72">
        <f>IF(RES_hh_emih!O29=0,0,RES_hh_emih!O29/RES_summary!O$19)</f>
        <v>0.63359225370396799</v>
      </c>
      <c r="P29" s="72">
        <f>IF(RES_hh_emih!P29=0,0,RES_hh_emih!P29/RES_summary!P$19)</f>
        <v>0.60199652696447981</v>
      </c>
      <c r="Q29" s="72">
        <f>IF(RES_hh_emih!Q29=0,0,RES_hh_emih!Q29/RES_summary!Q$19)</f>
        <v>0.73779858980527591</v>
      </c>
      <c r="R29" s="72">
        <f>IF(RES_hh_emih!R29=0,0,RES_hh_emih!R29/RES_summary!R$19)</f>
        <v>0.58421651702461141</v>
      </c>
      <c r="S29" s="72">
        <f>IF(RES_hh_emih!S29=0,0,RES_hh_emih!S29/RES_summary!S$19)</f>
        <v>0.60008611565908099</v>
      </c>
      <c r="T29" s="72">
        <f>IF(RES_hh_emih!T29=0,0,RES_hh_emih!T29/RES_summary!T$19)</f>
        <v>0.62238926642484416</v>
      </c>
      <c r="U29" s="72">
        <f>IF(RES_hh_emih!U29=0,0,RES_hh_emih!U29/RES_summary!U$19)</f>
        <v>0.63643577377350335</v>
      </c>
      <c r="V29" s="72">
        <f>IF(RES_hh_emih!V29=0,0,RES_hh_emih!V29/RES_summary!V$19)</f>
        <v>0.81561625426682849</v>
      </c>
      <c r="W29" s="72">
        <f>IF(RES_hh_emih!W29=0,0,RES_hh_emih!W29/RES_summary!W$19)</f>
        <v>0.82360288844218799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0.44323080141004489</v>
      </c>
      <c r="C30" s="72">
        <f>IF(RES_hh_emih!C30=0,0,RES_hh_emih!C30/RES_summary!C$19)</f>
        <v>0.45972125309408313</v>
      </c>
      <c r="D30" s="72">
        <f>IF(RES_hh_emih!D30=0,0,RES_hh_emih!D30/RES_summary!D$19)</f>
        <v>0.48436602125190864</v>
      </c>
      <c r="E30" s="72">
        <f>IF(RES_hh_emih!E30=0,0,RES_hh_emih!E30/RES_summary!E$19)</f>
        <v>0.45434787859982922</v>
      </c>
      <c r="F30" s="72">
        <f>IF(RES_hh_emih!F30=0,0,RES_hh_emih!F30/RES_summary!F$19)</f>
        <v>0.46058981221594075</v>
      </c>
      <c r="G30" s="72">
        <f>IF(RES_hh_emih!G30=0,0,RES_hh_emih!G30/RES_summary!G$19)</f>
        <v>0.45813590625402406</v>
      </c>
      <c r="H30" s="72">
        <f>IF(RES_hh_emih!H30=0,0,RES_hh_emih!H30/RES_summary!H$19)</f>
        <v>0.47056837290990872</v>
      </c>
      <c r="I30" s="72">
        <f>IF(RES_hh_emih!I30=0,0,RES_hh_emih!I30/RES_summary!I$19)</f>
        <v>0.47944863149670147</v>
      </c>
      <c r="J30" s="72">
        <f>IF(RES_hh_emih!J30=0,0,RES_hh_emih!J30/RES_summary!J$19)</f>
        <v>0.4919648316028214</v>
      </c>
      <c r="K30" s="72">
        <f>IF(RES_hh_emih!K30=0,0,RES_hh_emih!K30/RES_summary!K$19)</f>
        <v>0.54064364633952544</v>
      </c>
      <c r="L30" s="72">
        <f>IF(RES_hh_emih!L30=0,0,RES_hh_emih!L30/RES_summary!L$19)</f>
        <v>0.5788068772789251</v>
      </c>
      <c r="M30" s="72">
        <f>IF(RES_hh_emih!M30=0,0,RES_hh_emih!M30/RES_summary!M$19)</f>
        <v>0.48799122883818419</v>
      </c>
      <c r="N30" s="72">
        <f>IF(RES_hh_emih!N30=0,0,RES_hh_emih!N30/RES_summary!N$19)</f>
        <v>0.5405537178097044</v>
      </c>
      <c r="O30" s="72">
        <f>IF(RES_hh_emih!O30=0,0,RES_hh_emih!O30/RES_summary!O$19)</f>
        <v>0.54594301592759753</v>
      </c>
      <c r="P30" s="72">
        <f>IF(RES_hh_emih!P30=0,0,RES_hh_emih!P30/RES_summary!P$19)</f>
        <v>0.55492020445740253</v>
      </c>
      <c r="Q30" s="72">
        <f>IF(RES_hh_emih!Q30=0,0,RES_hh_emih!Q30/RES_summary!Q$19)</f>
        <v>0.53621472528327441</v>
      </c>
      <c r="R30" s="72">
        <f>IF(RES_hh_emih!R30=0,0,RES_hh_emih!R30/RES_summary!R$19)</f>
        <v>0.52877070138891447</v>
      </c>
      <c r="S30" s="72">
        <f>IF(RES_hh_emih!S30=0,0,RES_hh_emih!S30/RES_summary!S$19)</f>
        <v>0.53683295173292078</v>
      </c>
      <c r="T30" s="72">
        <f>IF(RES_hh_emih!T30=0,0,RES_hh_emih!T30/RES_summary!T$19)</f>
        <v>0.52410775531089904</v>
      </c>
      <c r="U30" s="72">
        <f>IF(RES_hh_emih!U30=0,0,RES_hh_emih!U30/RES_summary!U$19)</f>
        <v>0.57839284674558566</v>
      </c>
      <c r="V30" s="72">
        <f>IF(RES_hh_emih!V30=0,0,RES_hh_emih!V30/RES_summary!V$19)</f>
        <v>0.71765976890797989</v>
      </c>
      <c r="W30" s="72">
        <f>IF(RES_hh_emih!W30=0,0,RES_hh_emih!W30/RES_summary!W$19)</f>
        <v>0.73982178448557279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87334</v>
      </c>
      <c r="D3" s="67">
        <f t="shared" si="0"/>
        <v>91308</v>
      </c>
      <c r="E3" s="67">
        <f t="shared" si="0"/>
        <v>92560</v>
      </c>
      <c r="F3" s="67">
        <f t="shared" si="0"/>
        <v>95922</v>
      </c>
      <c r="G3" s="67">
        <f t="shared" si="0"/>
        <v>63754</v>
      </c>
      <c r="H3" s="67">
        <f t="shared" si="0"/>
        <v>69775</v>
      </c>
      <c r="I3" s="67">
        <f t="shared" si="0"/>
        <v>72671</v>
      </c>
      <c r="J3" s="67">
        <f t="shared" si="0"/>
        <v>80411</v>
      </c>
      <c r="K3" s="67">
        <f t="shared" si="0"/>
        <v>73908</v>
      </c>
      <c r="L3" s="67">
        <f t="shared" si="0"/>
        <v>76677</v>
      </c>
      <c r="M3" s="67">
        <f t="shared" si="0"/>
        <v>71753</v>
      </c>
      <c r="N3" s="67">
        <f t="shared" si="0"/>
        <v>77117</v>
      </c>
      <c r="O3" s="67">
        <f t="shared" si="0"/>
        <v>76240</v>
      </c>
      <c r="P3" s="67">
        <f t="shared" si="0"/>
        <v>72562</v>
      </c>
      <c r="Q3" s="67">
        <f t="shared" si="0"/>
        <v>86900</v>
      </c>
      <c r="R3" s="67">
        <f t="shared" si="0"/>
        <v>62764</v>
      </c>
      <c r="S3" s="67">
        <f t="shared" si="0"/>
        <v>86098</v>
      </c>
      <c r="T3" s="67">
        <f t="shared" si="0"/>
        <v>82778</v>
      </c>
      <c r="U3" s="67">
        <f t="shared" si="0"/>
        <v>109706</v>
      </c>
      <c r="V3" s="67">
        <f t="shared" si="0"/>
        <v>78680</v>
      </c>
      <c r="W3" s="67">
        <f t="shared" si="0"/>
        <v>108347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87334</v>
      </c>
      <c r="D4" s="71">
        <f t="shared" si="1"/>
        <v>91308</v>
      </c>
      <c r="E4" s="71">
        <f t="shared" si="1"/>
        <v>92560</v>
      </c>
      <c r="F4" s="71">
        <f t="shared" si="1"/>
        <v>95922</v>
      </c>
      <c r="G4" s="71">
        <f t="shared" si="1"/>
        <v>63754</v>
      </c>
      <c r="H4" s="71">
        <f t="shared" si="1"/>
        <v>69775</v>
      </c>
      <c r="I4" s="71">
        <f t="shared" si="1"/>
        <v>72671</v>
      </c>
      <c r="J4" s="71">
        <f t="shared" si="1"/>
        <v>80411</v>
      </c>
      <c r="K4" s="71">
        <f t="shared" si="1"/>
        <v>73908</v>
      </c>
      <c r="L4" s="71">
        <f t="shared" si="1"/>
        <v>76677</v>
      </c>
      <c r="M4" s="71">
        <f t="shared" si="1"/>
        <v>71753</v>
      </c>
      <c r="N4" s="71">
        <f t="shared" si="1"/>
        <v>77117</v>
      </c>
      <c r="O4" s="71">
        <f t="shared" si="1"/>
        <v>76240</v>
      </c>
      <c r="P4" s="71">
        <f t="shared" si="1"/>
        <v>72562</v>
      </c>
      <c r="Q4" s="71">
        <f t="shared" si="1"/>
        <v>86900</v>
      </c>
      <c r="R4" s="71">
        <f t="shared" ref="R4:V4" si="2">SUM(R5:R13)</f>
        <v>62764</v>
      </c>
      <c r="S4" s="71">
        <f t="shared" si="2"/>
        <v>86098</v>
      </c>
      <c r="T4" s="71">
        <f t="shared" si="2"/>
        <v>82778</v>
      </c>
      <c r="U4" s="71">
        <f t="shared" si="2"/>
        <v>109706</v>
      </c>
      <c r="V4" s="71">
        <f t="shared" si="2"/>
        <v>78680</v>
      </c>
      <c r="W4" s="71">
        <f t="shared" ref="W4" si="3">SUM(W5:W13)</f>
        <v>108347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174</v>
      </c>
      <c r="D5" s="82">
        <v>127</v>
      </c>
      <c r="E5" s="82">
        <v>150</v>
      </c>
      <c r="F5" s="82">
        <v>220</v>
      </c>
      <c r="G5" s="82">
        <v>155</v>
      </c>
      <c r="H5" s="82">
        <v>83</v>
      </c>
      <c r="I5" s="82">
        <v>0</v>
      </c>
      <c r="J5" s="82">
        <v>0</v>
      </c>
      <c r="K5" s="82">
        <v>0</v>
      </c>
      <c r="L5" s="82">
        <v>0</v>
      </c>
      <c r="M5" s="82">
        <v>30</v>
      </c>
      <c r="N5" s="82">
        <v>72</v>
      </c>
      <c r="O5" s="82">
        <v>61</v>
      </c>
      <c r="P5" s="82">
        <v>0</v>
      </c>
      <c r="Q5" s="82">
        <v>0</v>
      </c>
      <c r="R5" s="82">
        <v>31</v>
      </c>
      <c r="S5" s="82">
        <v>89</v>
      </c>
      <c r="T5" s="82">
        <v>106</v>
      </c>
      <c r="U5" s="82">
        <v>133</v>
      </c>
      <c r="V5" s="82">
        <v>97</v>
      </c>
      <c r="W5" s="82">
        <v>78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12134</v>
      </c>
      <c r="D7" s="82">
        <v>9906</v>
      </c>
      <c r="E7" s="82">
        <v>9774</v>
      </c>
      <c r="F7" s="82">
        <v>2379</v>
      </c>
      <c r="G7" s="82">
        <v>2901</v>
      </c>
      <c r="H7" s="82">
        <v>2411</v>
      </c>
      <c r="I7" s="82">
        <v>4579</v>
      </c>
      <c r="J7" s="82">
        <v>2960</v>
      </c>
      <c r="K7" s="82">
        <v>6230</v>
      </c>
      <c r="L7" s="82">
        <v>9383</v>
      </c>
      <c r="M7" s="82">
        <v>8551</v>
      </c>
      <c r="N7" s="82">
        <v>9027</v>
      </c>
      <c r="O7" s="82">
        <v>7749</v>
      </c>
      <c r="P7" s="82">
        <v>2974</v>
      </c>
      <c r="Q7" s="82">
        <v>2516</v>
      </c>
      <c r="R7" s="82">
        <v>1409</v>
      </c>
      <c r="S7" s="82">
        <v>2810</v>
      </c>
      <c r="T7" s="82">
        <v>3210</v>
      </c>
      <c r="U7" s="82">
        <v>3231</v>
      </c>
      <c r="V7" s="82">
        <v>3795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578</v>
      </c>
      <c r="D8" s="82">
        <v>627</v>
      </c>
      <c r="E8" s="82">
        <v>542</v>
      </c>
      <c r="F8" s="82">
        <v>756</v>
      </c>
      <c r="G8" s="82">
        <v>642</v>
      </c>
      <c r="H8" s="82">
        <v>852</v>
      </c>
      <c r="I8" s="82">
        <v>755</v>
      </c>
      <c r="J8" s="82">
        <v>630</v>
      </c>
      <c r="K8" s="82">
        <v>325</v>
      </c>
      <c r="L8" s="82">
        <v>130</v>
      </c>
      <c r="M8" s="82">
        <v>0</v>
      </c>
      <c r="N8" s="82">
        <v>0</v>
      </c>
      <c r="O8" s="82">
        <v>48</v>
      </c>
      <c r="P8" s="82">
        <v>129</v>
      </c>
      <c r="Q8" s="82">
        <v>184</v>
      </c>
      <c r="R8" s="82">
        <v>275</v>
      </c>
      <c r="S8" s="82">
        <v>522</v>
      </c>
      <c r="T8" s="82">
        <v>573</v>
      </c>
      <c r="U8" s="82">
        <v>860</v>
      </c>
      <c r="V8" s="82">
        <v>640</v>
      </c>
      <c r="W8" s="82">
        <v>673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16785</v>
      </c>
      <c r="D9" s="82">
        <v>18647</v>
      </c>
      <c r="E9" s="82">
        <v>18415</v>
      </c>
      <c r="F9" s="82">
        <v>22829</v>
      </c>
      <c r="G9" s="82">
        <v>16657</v>
      </c>
      <c r="H9" s="82">
        <v>19095</v>
      </c>
      <c r="I9" s="82">
        <v>19617</v>
      </c>
      <c r="J9" s="82">
        <v>23443</v>
      </c>
      <c r="K9" s="82">
        <v>18485</v>
      </c>
      <c r="L9" s="82">
        <v>16950</v>
      </c>
      <c r="M9" s="82">
        <v>15140</v>
      </c>
      <c r="N9" s="82">
        <v>16341</v>
      </c>
      <c r="O9" s="82">
        <v>16286</v>
      </c>
      <c r="P9" s="82">
        <v>17454</v>
      </c>
      <c r="Q9" s="82">
        <v>15407</v>
      </c>
      <c r="R9" s="82">
        <v>12897</v>
      </c>
      <c r="S9" s="82">
        <v>17338</v>
      </c>
      <c r="T9" s="82">
        <v>18784</v>
      </c>
      <c r="U9" s="82">
        <v>23834</v>
      </c>
      <c r="V9" s="82">
        <v>19571</v>
      </c>
      <c r="W9" s="82">
        <v>22392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35680</v>
      </c>
      <c r="D11" s="82">
        <v>33253</v>
      </c>
      <c r="E11" s="82">
        <v>33428</v>
      </c>
      <c r="F11" s="82">
        <v>36628</v>
      </c>
      <c r="G11" s="82">
        <v>18208</v>
      </c>
      <c r="H11" s="82">
        <v>23860</v>
      </c>
      <c r="I11" s="82">
        <v>26017</v>
      </c>
      <c r="J11" s="82">
        <v>30458</v>
      </c>
      <c r="K11" s="82">
        <v>25204</v>
      </c>
      <c r="L11" s="82">
        <v>25442</v>
      </c>
      <c r="M11" s="82">
        <v>23371</v>
      </c>
      <c r="N11" s="82">
        <v>26774</v>
      </c>
      <c r="O11" s="82">
        <v>26935</v>
      </c>
      <c r="P11" s="82">
        <v>22127</v>
      </c>
      <c r="Q11" s="82">
        <v>32245</v>
      </c>
      <c r="R11" s="82">
        <v>16746</v>
      </c>
      <c r="S11" s="82">
        <v>27657</v>
      </c>
      <c r="T11" s="82">
        <v>22840</v>
      </c>
      <c r="U11" s="82">
        <v>37298</v>
      </c>
      <c r="V11" s="82">
        <v>20089</v>
      </c>
      <c r="W11" s="82">
        <v>43012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12064</v>
      </c>
      <c r="D12" s="82">
        <v>17436</v>
      </c>
      <c r="E12" s="82">
        <v>18107</v>
      </c>
      <c r="F12" s="82">
        <v>18636</v>
      </c>
      <c r="G12" s="82">
        <v>13962</v>
      </c>
      <c r="H12" s="82">
        <v>12896</v>
      </c>
      <c r="I12" s="82">
        <v>12013</v>
      </c>
      <c r="J12" s="82">
        <v>12081</v>
      </c>
      <c r="K12" s="82">
        <v>11337</v>
      </c>
      <c r="L12" s="82">
        <v>12101</v>
      </c>
      <c r="M12" s="82">
        <v>12311</v>
      </c>
      <c r="N12" s="82">
        <v>14522</v>
      </c>
      <c r="O12" s="82">
        <v>16126</v>
      </c>
      <c r="P12" s="82">
        <v>25252</v>
      </c>
      <c r="Q12" s="82">
        <v>25419</v>
      </c>
      <c r="R12" s="82">
        <v>17493</v>
      </c>
      <c r="S12" s="82">
        <v>19632</v>
      </c>
      <c r="T12" s="82">
        <v>17847</v>
      </c>
      <c r="U12" s="82">
        <v>23257</v>
      </c>
      <c r="V12" s="82">
        <v>17556</v>
      </c>
      <c r="W12" s="82">
        <v>24792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9919</v>
      </c>
      <c r="D13" s="83">
        <v>11312</v>
      </c>
      <c r="E13" s="83">
        <v>12144</v>
      </c>
      <c r="F13" s="83">
        <v>14474</v>
      </c>
      <c r="G13" s="83">
        <v>11229</v>
      </c>
      <c r="H13" s="83">
        <v>10578</v>
      </c>
      <c r="I13" s="83">
        <v>9690</v>
      </c>
      <c r="J13" s="83">
        <v>10839</v>
      </c>
      <c r="K13" s="83">
        <v>12327</v>
      </c>
      <c r="L13" s="83">
        <v>12671</v>
      </c>
      <c r="M13" s="83">
        <v>12350</v>
      </c>
      <c r="N13" s="83">
        <v>10381</v>
      </c>
      <c r="O13" s="83">
        <v>9035</v>
      </c>
      <c r="P13" s="83">
        <v>4626</v>
      </c>
      <c r="Q13" s="83">
        <v>11129</v>
      </c>
      <c r="R13" s="83">
        <v>13913</v>
      </c>
      <c r="S13" s="83">
        <v>18050</v>
      </c>
      <c r="T13" s="83">
        <v>19418</v>
      </c>
      <c r="U13" s="83">
        <v>21093</v>
      </c>
      <c r="V13" s="83">
        <v>16932</v>
      </c>
      <c r="W13" s="83">
        <v>17400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65351</v>
      </c>
      <c r="D14" s="85">
        <f t="shared" si="4"/>
        <v>62560</v>
      </c>
      <c r="E14" s="85">
        <f t="shared" si="4"/>
        <v>62309</v>
      </c>
      <c r="F14" s="85">
        <f t="shared" si="4"/>
        <v>62812</v>
      </c>
      <c r="G14" s="85">
        <f t="shared" si="4"/>
        <v>38563</v>
      </c>
      <c r="H14" s="85">
        <f t="shared" si="4"/>
        <v>46301</v>
      </c>
      <c r="I14" s="85">
        <f t="shared" si="4"/>
        <v>50968</v>
      </c>
      <c r="J14" s="85">
        <f t="shared" si="4"/>
        <v>57491</v>
      </c>
      <c r="K14" s="85">
        <f t="shared" si="4"/>
        <v>50244</v>
      </c>
      <c r="L14" s="85">
        <f t="shared" si="4"/>
        <v>51905</v>
      </c>
      <c r="M14" s="85">
        <f t="shared" si="4"/>
        <v>47092</v>
      </c>
      <c r="N14" s="85">
        <f t="shared" si="4"/>
        <v>52214</v>
      </c>
      <c r="O14" s="85">
        <f t="shared" si="4"/>
        <v>51079</v>
      </c>
      <c r="P14" s="85">
        <f t="shared" si="4"/>
        <v>42684</v>
      </c>
      <c r="Q14" s="85">
        <f t="shared" si="4"/>
        <v>50352</v>
      </c>
      <c r="R14" s="85">
        <f t="shared" ref="R14:V14" si="5">SUM(R5:R11)</f>
        <v>31358</v>
      </c>
      <c r="S14" s="85">
        <f t="shared" si="5"/>
        <v>48416</v>
      </c>
      <c r="T14" s="85">
        <f t="shared" si="5"/>
        <v>45513</v>
      </c>
      <c r="U14" s="85">
        <f t="shared" si="5"/>
        <v>65356</v>
      </c>
      <c r="V14" s="85">
        <f t="shared" si="5"/>
        <v>44192</v>
      </c>
      <c r="W14" s="85">
        <f t="shared" ref="W14" si="6">SUM(W5:W11)</f>
        <v>66155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6794</v>
      </c>
      <c r="D15" s="71">
        <f t="shared" si="7"/>
        <v>7587</v>
      </c>
      <c r="E15" s="71">
        <f t="shared" si="7"/>
        <v>5031</v>
      </c>
      <c r="F15" s="71">
        <f t="shared" si="7"/>
        <v>7027</v>
      </c>
      <c r="G15" s="71">
        <f t="shared" si="7"/>
        <v>7850</v>
      </c>
      <c r="H15" s="71">
        <f t="shared" si="7"/>
        <v>6408</v>
      </c>
      <c r="I15" s="71">
        <f t="shared" si="7"/>
        <v>4594</v>
      </c>
      <c r="J15" s="71">
        <f t="shared" si="7"/>
        <v>9389</v>
      </c>
      <c r="K15" s="71">
        <f t="shared" si="7"/>
        <v>4447</v>
      </c>
      <c r="L15" s="71">
        <f t="shared" si="7"/>
        <v>6109</v>
      </c>
      <c r="M15" s="71">
        <f t="shared" si="7"/>
        <v>3727</v>
      </c>
      <c r="N15" s="71">
        <f t="shared" si="7"/>
        <v>7834</v>
      </c>
      <c r="O15" s="71">
        <f t="shared" si="7"/>
        <v>9341</v>
      </c>
      <c r="P15" s="71">
        <f t="shared" si="7"/>
        <v>6289</v>
      </c>
      <c r="Q15" s="71">
        <f t="shared" si="7"/>
        <v>11153</v>
      </c>
      <c r="R15" s="71">
        <f t="shared" si="7"/>
        <v>4913</v>
      </c>
      <c r="S15" s="71">
        <f t="shared" si="7"/>
        <v>4388</v>
      </c>
      <c r="T15" s="71">
        <f t="shared" si="7"/>
        <v>8219</v>
      </c>
      <c r="U15" s="71">
        <f t="shared" si="7"/>
        <v>12942</v>
      </c>
      <c r="V15" s="71">
        <f t="shared" si="7"/>
        <v>16855</v>
      </c>
      <c r="W15" s="71">
        <f t="shared" si="7"/>
        <v>26473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6794</v>
      </c>
      <c r="D16" s="82">
        <v>7587</v>
      </c>
      <c r="E16" s="82">
        <v>5031</v>
      </c>
      <c r="F16" s="82">
        <v>7027</v>
      </c>
      <c r="G16" s="82">
        <v>7850</v>
      </c>
      <c r="H16" s="82">
        <v>6408</v>
      </c>
      <c r="I16" s="82">
        <v>4594</v>
      </c>
      <c r="J16" s="82">
        <v>9389</v>
      </c>
      <c r="K16" s="82">
        <v>4447</v>
      </c>
      <c r="L16" s="82">
        <v>6109</v>
      </c>
      <c r="M16" s="82">
        <v>3727</v>
      </c>
      <c r="N16" s="82">
        <v>7834</v>
      </c>
      <c r="O16" s="82">
        <v>9341</v>
      </c>
      <c r="P16" s="82">
        <v>6289</v>
      </c>
      <c r="Q16" s="82">
        <v>11153</v>
      </c>
      <c r="R16" s="82">
        <v>4913</v>
      </c>
      <c r="S16" s="82">
        <v>4388</v>
      </c>
      <c r="T16" s="82">
        <v>8219</v>
      </c>
      <c r="U16" s="82">
        <v>12942</v>
      </c>
      <c r="V16" s="82">
        <v>16855</v>
      </c>
      <c r="W16" s="82">
        <v>26473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87334</v>
      </c>
      <c r="D17" s="71">
        <f t="shared" si="8"/>
        <v>91308</v>
      </c>
      <c r="E17" s="71">
        <f t="shared" si="8"/>
        <v>92560</v>
      </c>
      <c r="F17" s="71">
        <f t="shared" si="8"/>
        <v>95922</v>
      </c>
      <c r="G17" s="71">
        <f t="shared" si="8"/>
        <v>63754</v>
      </c>
      <c r="H17" s="71">
        <f t="shared" si="8"/>
        <v>69775</v>
      </c>
      <c r="I17" s="71">
        <f t="shared" si="8"/>
        <v>72671</v>
      </c>
      <c r="J17" s="71">
        <f t="shared" si="8"/>
        <v>80411</v>
      </c>
      <c r="K17" s="71">
        <f t="shared" si="8"/>
        <v>73908</v>
      </c>
      <c r="L17" s="71">
        <f t="shared" si="8"/>
        <v>76677</v>
      </c>
      <c r="M17" s="71">
        <f t="shared" si="8"/>
        <v>71753</v>
      </c>
      <c r="N17" s="71">
        <f t="shared" si="8"/>
        <v>77117</v>
      </c>
      <c r="O17" s="71">
        <f t="shared" si="8"/>
        <v>76240</v>
      </c>
      <c r="P17" s="71">
        <f t="shared" si="8"/>
        <v>72562</v>
      </c>
      <c r="Q17" s="71">
        <f t="shared" si="8"/>
        <v>86900</v>
      </c>
      <c r="R17" s="71">
        <f t="shared" ref="R17:V17" si="9">SUM(R18:R25)</f>
        <v>62764</v>
      </c>
      <c r="S17" s="71">
        <f t="shared" si="9"/>
        <v>86098</v>
      </c>
      <c r="T17" s="71">
        <f t="shared" si="9"/>
        <v>82778</v>
      </c>
      <c r="U17" s="71">
        <f t="shared" si="9"/>
        <v>109706</v>
      </c>
      <c r="V17" s="71">
        <f t="shared" si="9"/>
        <v>78680</v>
      </c>
      <c r="W17" s="71">
        <f t="shared" ref="W17" si="10">SUM(W18:W25)</f>
        <v>108347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9</v>
      </c>
      <c r="D18" s="82">
        <v>19</v>
      </c>
      <c r="E18" s="82">
        <v>32</v>
      </c>
      <c r="F18" s="82">
        <v>71</v>
      </c>
      <c r="G18" s="82">
        <v>20</v>
      </c>
      <c r="H18" s="82">
        <v>9</v>
      </c>
      <c r="I18" s="82">
        <v>0</v>
      </c>
      <c r="J18" s="82">
        <v>0</v>
      </c>
      <c r="K18" s="82">
        <v>0</v>
      </c>
      <c r="L18" s="82">
        <v>0</v>
      </c>
      <c r="M18" s="82">
        <v>29</v>
      </c>
      <c r="N18" s="82">
        <v>72</v>
      </c>
      <c r="O18" s="82">
        <v>60</v>
      </c>
      <c r="P18" s="82">
        <v>0</v>
      </c>
      <c r="Q18" s="82">
        <v>0</v>
      </c>
      <c r="R18" s="82">
        <v>31</v>
      </c>
      <c r="S18" s="82">
        <v>88</v>
      </c>
      <c r="T18" s="82">
        <v>104</v>
      </c>
      <c r="U18" s="82">
        <v>130</v>
      </c>
      <c r="V18" s="82">
        <v>95</v>
      </c>
      <c r="W18" s="82">
        <v>74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11208</v>
      </c>
      <c r="D20" s="82">
        <v>9208</v>
      </c>
      <c r="E20" s="82">
        <v>9073</v>
      </c>
      <c r="F20" s="82">
        <v>1862</v>
      </c>
      <c r="G20" s="82">
        <v>2416</v>
      </c>
      <c r="H20" s="82">
        <v>1834</v>
      </c>
      <c r="I20" s="82">
        <v>4238</v>
      </c>
      <c r="J20" s="82">
        <v>2800</v>
      </c>
      <c r="K20" s="82">
        <v>5794</v>
      </c>
      <c r="L20" s="82">
        <v>8953</v>
      </c>
      <c r="M20" s="82">
        <v>8191</v>
      </c>
      <c r="N20" s="82">
        <v>8708</v>
      </c>
      <c r="O20" s="82">
        <v>7428</v>
      </c>
      <c r="P20" s="82">
        <v>2469</v>
      </c>
      <c r="Q20" s="82">
        <v>2164</v>
      </c>
      <c r="R20" s="82">
        <v>1186</v>
      </c>
      <c r="S20" s="82">
        <v>2474</v>
      </c>
      <c r="T20" s="82">
        <v>2878</v>
      </c>
      <c r="U20" s="82">
        <v>2884</v>
      </c>
      <c r="V20" s="82">
        <v>3539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547</v>
      </c>
      <c r="D21" s="82">
        <v>595</v>
      </c>
      <c r="E21" s="82">
        <v>513</v>
      </c>
      <c r="F21" s="82">
        <v>719</v>
      </c>
      <c r="G21" s="82">
        <v>609</v>
      </c>
      <c r="H21" s="82">
        <v>808</v>
      </c>
      <c r="I21" s="82">
        <v>721</v>
      </c>
      <c r="J21" s="82">
        <v>602</v>
      </c>
      <c r="K21" s="82">
        <v>300</v>
      </c>
      <c r="L21" s="82">
        <v>111</v>
      </c>
      <c r="M21" s="82">
        <v>0</v>
      </c>
      <c r="N21" s="82">
        <v>0</v>
      </c>
      <c r="O21" s="82">
        <v>35</v>
      </c>
      <c r="P21" s="82">
        <v>95</v>
      </c>
      <c r="Q21" s="82">
        <v>160</v>
      </c>
      <c r="R21" s="82">
        <v>254</v>
      </c>
      <c r="S21" s="82">
        <v>500</v>
      </c>
      <c r="T21" s="82">
        <v>554</v>
      </c>
      <c r="U21" s="82">
        <v>833</v>
      </c>
      <c r="V21" s="82">
        <v>617</v>
      </c>
      <c r="W21" s="82">
        <v>645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560</v>
      </c>
      <c r="D22" s="82">
        <v>1272</v>
      </c>
      <c r="E22" s="82">
        <v>1650</v>
      </c>
      <c r="F22" s="82">
        <v>2390</v>
      </c>
      <c r="G22" s="82">
        <v>1773</v>
      </c>
      <c r="H22" s="82">
        <v>2123</v>
      </c>
      <c r="I22" s="82">
        <v>5060</v>
      </c>
      <c r="J22" s="82">
        <v>7972</v>
      </c>
      <c r="K22" s="82">
        <v>4705</v>
      </c>
      <c r="L22" s="82">
        <v>4104</v>
      </c>
      <c r="M22" s="82">
        <v>3023</v>
      </c>
      <c r="N22" s="82">
        <v>3371</v>
      </c>
      <c r="O22" s="82">
        <v>3229</v>
      </c>
      <c r="P22" s="82">
        <v>1723</v>
      </c>
      <c r="Q22" s="82">
        <v>1771</v>
      </c>
      <c r="R22" s="82">
        <v>2036</v>
      </c>
      <c r="S22" s="82">
        <v>3596</v>
      </c>
      <c r="T22" s="82">
        <v>4361</v>
      </c>
      <c r="U22" s="82">
        <v>5450</v>
      </c>
      <c r="V22" s="82">
        <v>4673</v>
      </c>
      <c r="W22" s="82">
        <v>5811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25516</v>
      </c>
      <c r="D24" s="82">
        <v>31842</v>
      </c>
      <c r="E24" s="82">
        <v>30757</v>
      </c>
      <c r="F24" s="82">
        <v>30551</v>
      </c>
      <c r="G24" s="82">
        <v>18208</v>
      </c>
      <c r="H24" s="82">
        <v>23860</v>
      </c>
      <c r="I24" s="82">
        <v>24611</v>
      </c>
      <c r="J24" s="82">
        <v>25587</v>
      </c>
      <c r="K24" s="82">
        <v>21988</v>
      </c>
      <c r="L24" s="82">
        <v>24181</v>
      </c>
      <c r="M24" s="82">
        <v>23370</v>
      </c>
      <c r="N24" s="82">
        <v>26774</v>
      </c>
      <c r="O24" s="82">
        <v>26935</v>
      </c>
      <c r="P24" s="82">
        <v>22126</v>
      </c>
      <c r="Q24" s="82">
        <v>27209</v>
      </c>
      <c r="R24" s="82">
        <v>16745</v>
      </c>
      <c r="S24" s="82">
        <v>26503</v>
      </c>
      <c r="T24" s="82">
        <v>22840</v>
      </c>
      <c r="U24" s="82">
        <v>31653</v>
      </c>
      <c r="V24" s="82">
        <v>20089</v>
      </c>
      <c r="W24" s="82">
        <v>33405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49494</v>
      </c>
      <c r="D25" s="83">
        <v>48372</v>
      </c>
      <c r="E25" s="83">
        <v>50535</v>
      </c>
      <c r="F25" s="83">
        <v>60329</v>
      </c>
      <c r="G25" s="83">
        <v>40728</v>
      </c>
      <c r="H25" s="83">
        <v>41141</v>
      </c>
      <c r="I25" s="83">
        <v>38041</v>
      </c>
      <c r="J25" s="83">
        <v>43450</v>
      </c>
      <c r="K25" s="83">
        <v>41121</v>
      </c>
      <c r="L25" s="83">
        <v>39328</v>
      </c>
      <c r="M25" s="83">
        <v>37140</v>
      </c>
      <c r="N25" s="83">
        <v>38192</v>
      </c>
      <c r="O25" s="83">
        <v>38553</v>
      </c>
      <c r="P25" s="83">
        <v>46149</v>
      </c>
      <c r="Q25" s="83">
        <v>55596</v>
      </c>
      <c r="R25" s="83">
        <v>42512</v>
      </c>
      <c r="S25" s="83">
        <v>52937</v>
      </c>
      <c r="T25" s="83">
        <v>52041</v>
      </c>
      <c r="U25" s="83">
        <v>68756</v>
      </c>
      <c r="V25" s="83">
        <v>49667</v>
      </c>
      <c r="W25" s="83">
        <v>68412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821</v>
      </c>
      <c r="D26" s="85">
        <v>680</v>
      </c>
      <c r="E26" s="85">
        <v>664</v>
      </c>
      <c r="F26" s="85">
        <v>1045</v>
      </c>
      <c r="G26" s="85">
        <v>891</v>
      </c>
      <c r="H26" s="85">
        <v>1649</v>
      </c>
      <c r="I26" s="85">
        <v>1071</v>
      </c>
      <c r="J26" s="85">
        <v>2006</v>
      </c>
      <c r="K26" s="85">
        <v>1080</v>
      </c>
      <c r="L26" s="85">
        <v>1311</v>
      </c>
      <c r="M26" s="85">
        <v>1175</v>
      </c>
      <c r="N26" s="85">
        <v>1547</v>
      </c>
      <c r="O26" s="85">
        <v>1942</v>
      </c>
      <c r="P26" s="85">
        <v>2966</v>
      </c>
      <c r="Q26" s="85">
        <v>2906</v>
      </c>
      <c r="R26" s="85">
        <v>2826</v>
      </c>
      <c r="S26" s="85">
        <v>3231</v>
      </c>
      <c r="T26" s="85">
        <v>3960</v>
      </c>
      <c r="U26" s="85">
        <v>5101</v>
      </c>
      <c r="V26" s="85">
        <v>4283</v>
      </c>
      <c r="W26" s="85">
        <v>4064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87334</v>
      </c>
      <c r="D27" s="71">
        <f t="shared" si="11"/>
        <v>91308</v>
      </c>
      <c r="E27" s="71">
        <f t="shared" si="11"/>
        <v>92560</v>
      </c>
      <c r="F27" s="71">
        <f t="shared" si="11"/>
        <v>95922</v>
      </c>
      <c r="G27" s="71">
        <f t="shared" si="11"/>
        <v>63754</v>
      </c>
      <c r="H27" s="71">
        <f t="shared" si="11"/>
        <v>69775</v>
      </c>
      <c r="I27" s="71">
        <f t="shared" si="11"/>
        <v>72671</v>
      </c>
      <c r="J27" s="71">
        <f t="shared" si="11"/>
        <v>80411</v>
      </c>
      <c r="K27" s="71">
        <f t="shared" si="11"/>
        <v>73908</v>
      </c>
      <c r="L27" s="71">
        <f t="shared" si="11"/>
        <v>76677</v>
      </c>
      <c r="M27" s="71">
        <f t="shared" si="11"/>
        <v>71753</v>
      </c>
      <c r="N27" s="71">
        <f t="shared" si="11"/>
        <v>77117</v>
      </c>
      <c r="O27" s="71">
        <f t="shared" si="11"/>
        <v>76240</v>
      </c>
      <c r="P27" s="71">
        <f t="shared" si="11"/>
        <v>72562</v>
      </c>
      <c r="Q27" s="71">
        <f t="shared" si="11"/>
        <v>86900</v>
      </c>
      <c r="R27" s="71">
        <f t="shared" ref="R27:V27" si="12">SUM(R28:R32)</f>
        <v>62764</v>
      </c>
      <c r="S27" s="71">
        <f t="shared" si="12"/>
        <v>86098</v>
      </c>
      <c r="T27" s="71">
        <f t="shared" si="12"/>
        <v>82778</v>
      </c>
      <c r="U27" s="71">
        <f t="shared" si="12"/>
        <v>109706</v>
      </c>
      <c r="V27" s="71">
        <f t="shared" si="12"/>
        <v>78680</v>
      </c>
      <c r="W27" s="71">
        <f t="shared" ref="W27" si="13">SUM(W28:W32)</f>
        <v>108347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11661</v>
      </c>
      <c r="D29" s="82">
        <v>11476</v>
      </c>
      <c r="E29" s="82">
        <v>11410</v>
      </c>
      <c r="F29" s="82">
        <v>7015</v>
      </c>
      <c r="G29" s="82">
        <v>5026</v>
      </c>
      <c r="H29" s="82">
        <v>5093</v>
      </c>
      <c r="I29" s="82">
        <v>7392</v>
      </c>
      <c r="J29" s="82">
        <v>11992</v>
      </c>
      <c r="K29" s="82">
        <v>7835</v>
      </c>
      <c r="L29" s="82">
        <v>3448</v>
      </c>
      <c r="M29" s="82">
        <v>797</v>
      </c>
      <c r="N29" s="82">
        <v>1812</v>
      </c>
      <c r="O29" s="82">
        <v>5589</v>
      </c>
      <c r="P29" s="82">
        <v>7985</v>
      </c>
      <c r="Q29" s="82">
        <v>8110</v>
      </c>
      <c r="R29" s="82">
        <v>5517</v>
      </c>
      <c r="S29" s="82">
        <v>4085</v>
      </c>
      <c r="T29" s="82">
        <v>2201</v>
      </c>
      <c r="U29" s="82">
        <v>3706</v>
      </c>
      <c r="V29" s="82">
        <v>3721</v>
      </c>
      <c r="W29" s="82">
        <v>7239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509</v>
      </c>
      <c r="D30" s="82">
        <v>557</v>
      </c>
      <c r="E30" s="82">
        <v>477</v>
      </c>
      <c r="F30" s="82">
        <v>660</v>
      </c>
      <c r="G30" s="82">
        <v>561</v>
      </c>
      <c r="H30" s="82">
        <v>746</v>
      </c>
      <c r="I30" s="82">
        <v>677</v>
      </c>
      <c r="J30" s="82">
        <v>578</v>
      </c>
      <c r="K30" s="82">
        <v>287</v>
      </c>
      <c r="L30" s="82">
        <v>112</v>
      </c>
      <c r="M30" s="82">
        <v>0</v>
      </c>
      <c r="N30" s="82">
        <v>0</v>
      </c>
      <c r="O30" s="82">
        <v>37</v>
      </c>
      <c r="P30" s="82">
        <v>105</v>
      </c>
      <c r="Q30" s="82">
        <v>159</v>
      </c>
      <c r="R30" s="82">
        <v>249</v>
      </c>
      <c r="S30" s="82">
        <v>475</v>
      </c>
      <c r="T30" s="82">
        <v>518</v>
      </c>
      <c r="U30" s="82">
        <v>788</v>
      </c>
      <c r="V30" s="82">
        <v>579</v>
      </c>
      <c r="W30" s="82">
        <v>600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75164</v>
      </c>
      <c r="D32" s="86">
        <v>79275</v>
      </c>
      <c r="E32" s="86">
        <v>80673</v>
      </c>
      <c r="F32" s="86">
        <v>88247</v>
      </c>
      <c r="G32" s="86">
        <v>58167</v>
      </c>
      <c r="H32" s="86">
        <v>63936</v>
      </c>
      <c r="I32" s="86">
        <v>64602</v>
      </c>
      <c r="J32" s="86">
        <v>67841</v>
      </c>
      <c r="K32" s="86">
        <v>65786</v>
      </c>
      <c r="L32" s="86">
        <v>73117</v>
      </c>
      <c r="M32" s="86">
        <v>70956</v>
      </c>
      <c r="N32" s="86">
        <v>75305</v>
      </c>
      <c r="O32" s="86">
        <v>70614</v>
      </c>
      <c r="P32" s="86">
        <v>64472</v>
      </c>
      <c r="Q32" s="86">
        <v>78631</v>
      </c>
      <c r="R32" s="86">
        <v>56998</v>
      </c>
      <c r="S32" s="86">
        <v>81538</v>
      </c>
      <c r="T32" s="86">
        <v>80059</v>
      </c>
      <c r="U32" s="86">
        <v>105212</v>
      </c>
      <c r="V32" s="86">
        <v>74380</v>
      </c>
      <c r="W32" s="86">
        <v>100508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161.60618674363369</v>
      </c>
      <c r="D3" s="65">
        <f t="shared" si="0"/>
        <v>161.56985133486643</v>
      </c>
      <c r="E3" s="65">
        <f t="shared" si="0"/>
        <v>168.12879067939181</v>
      </c>
      <c r="F3" s="65">
        <f t="shared" si="0"/>
        <v>159.40882387133829</v>
      </c>
      <c r="G3" s="65">
        <f t="shared" si="0"/>
        <v>114.95219441752906</v>
      </c>
      <c r="H3" s="65">
        <f t="shared" si="0"/>
        <v>125.76822692187346</v>
      </c>
      <c r="I3" s="65">
        <f t="shared" si="0"/>
        <v>131.44069806388706</v>
      </c>
      <c r="J3" s="65">
        <f t="shared" si="0"/>
        <v>126.18408363601712</v>
      </c>
      <c r="K3" s="65">
        <f t="shared" si="0"/>
        <v>116.36073411169689</v>
      </c>
      <c r="L3" s="65">
        <f t="shared" si="0"/>
        <v>136.05562535882243</v>
      </c>
      <c r="M3" s="65">
        <f t="shared" si="0"/>
        <v>120.42981069302795</v>
      </c>
      <c r="N3" s="65">
        <f t="shared" si="0"/>
        <v>126.1631112628359</v>
      </c>
      <c r="O3" s="65">
        <f t="shared" si="0"/>
        <v>108.08488319741176</v>
      </c>
      <c r="P3" s="65">
        <f t="shared" si="0"/>
        <v>93.409195785455879</v>
      </c>
      <c r="Q3" s="65">
        <f t="shared" si="0"/>
        <v>102.87519495939407</v>
      </c>
      <c r="R3" s="65">
        <f t="shared" ref="R3:V3" si="1">SUM(R4,R15,R17,R27)</f>
        <v>78.708203344403515</v>
      </c>
      <c r="S3" s="65">
        <f t="shared" si="1"/>
        <v>98.044804941512851</v>
      </c>
      <c r="T3" s="65">
        <f t="shared" si="1"/>
        <v>93.432797466123276</v>
      </c>
      <c r="U3" s="65">
        <f t="shared" si="1"/>
        <v>96.148727760918717</v>
      </c>
      <c r="V3" s="65">
        <f t="shared" si="1"/>
        <v>76.070369357300123</v>
      </c>
      <c r="W3" s="65">
        <f t="shared" ref="W3" si="2">SUM(W4,W15,W17,W27)</f>
        <v>92.839185783749599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145.21326240409152</v>
      </c>
      <c r="D4" s="69">
        <f t="shared" si="3"/>
        <v>144.8062447987505</v>
      </c>
      <c r="E4" s="69">
        <f t="shared" si="3"/>
        <v>151.20777544929354</v>
      </c>
      <c r="F4" s="69">
        <f t="shared" si="3"/>
        <v>142.33465951077832</v>
      </c>
      <c r="G4" s="69">
        <f t="shared" si="3"/>
        <v>103.1463385752365</v>
      </c>
      <c r="H4" s="69">
        <f t="shared" si="3"/>
        <v>113.12676910185553</v>
      </c>
      <c r="I4" s="69">
        <f t="shared" si="3"/>
        <v>118.49425000494192</v>
      </c>
      <c r="J4" s="69">
        <f t="shared" si="3"/>
        <v>111.98209867592986</v>
      </c>
      <c r="K4" s="69">
        <f t="shared" si="3"/>
        <v>102.99589456102586</v>
      </c>
      <c r="L4" s="69">
        <f t="shared" si="3"/>
        <v>121.95441831910325</v>
      </c>
      <c r="M4" s="69">
        <f t="shared" si="3"/>
        <v>107.03707935870943</v>
      </c>
      <c r="N4" s="69">
        <f t="shared" si="3"/>
        <v>111.82248196185081</v>
      </c>
      <c r="O4" s="69">
        <f t="shared" si="3"/>
        <v>94.12566971557591</v>
      </c>
      <c r="P4" s="69">
        <f t="shared" si="3"/>
        <v>80.650284223496399</v>
      </c>
      <c r="Q4" s="69">
        <f t="shared" si="3"/>
        <v>87.875160967262062</v>
      </c>
      <c r="R4" s="69">
        <f t="shared" ref="R4:V4" si="4">SUM(R5:R14)</f>
        <v>68.153171913966915</v>
      </c>
      <c r="S4" s="69">
        <f t="shared" si="4"/>
        <v>84.319605421678119</v>
      </c>
      <c r="T4" s="69">
        <f t="shared" si="4"/>
        <v>80.634681995364474</v>
      </c>
      <c r="U4" s="69">
        <f t="shared" si="4"/>
        <v>79.775885619247603</v>
      </c>
      <c r="V4" s="69">
        <f t="shared" si="4"/>
        <v>63.716141423728558</v>
      </c>
      <c r="W4" s="69">
        <f t="shared" ref="W4" si="5">SUM(W5:W14)</f>
        <v>76.496869494455012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0.32313649260612831</v>
      </c>
      <c r="D5" s="72">
        <v>0.23246352043200691</v>
      </c>
      <c r="E5" s="72">
        <v>0.27524400255234893</v>
      </c>
      <c r="F5" s="72">
        <v>0.39540394498614351</v>
      </c>
      <c r="G5" s="72">
        <v>0.30514917311426437</v>
      </c>
      <c r="H5" s="72">
        <v>0.16864740651898866</v>
      </c>
      <c r="I5" s="72">
        <v>0</v>
      </c>
      <c r="J5" s="72">
        <v>0</v>
      </c>
      <c r="K5" s="72">
        <v>0</v>
      </c>
      <c r="L5" s="72">
        <v>0</v>
      </c>
      <c r="M5" s="72">
        <v>4.9720235077170778E-2</v>
      </c>
      <c r="N5" s="72">
        <v>0.1221028306745309</v>
      </c>
      <c r="O5" s="72">
        <v>9.1080798023815857E-2</v>
      </c>
      <c r="P5" s="72">
        <v>0</v>
      </c>
      <c r="Q5" s="72">
        <v>0</v>
      </c>
      <c r="R5" s="72">
        <v>4.2953209059073759E-2</v>
      </c>
      <c r="S5" s="72">
        <v>0.1039495665276513</v>
      </c>
      <c r="T5" s="72">
        <v>0.12406951594885901</v>
      </c>
      <c r="U5" s="72">
        <v>0.1202318772652325</v>
      </c>
      <c r="V5" s="72">
        <v>9.5009875686035014E-2</v>
      </c>
      <c r="W5" s="72">
        <v>6.9096739554626141E-2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28.861778324034535</v>
      </c>
      <c r="D7" s="72">
        <v>22.09639915641084</v>
      </c>
      <c r="E7" s="72">
        <v>24.076667101647253</v>
      </c>
      <c r="F7" s="72">
        <v>5.1898922361675313</v>
      </c>
      <c r="G7" s="72">
        <v>6.8531679495005671</v>
      </c>
      <c r="H7" s="72">
        <v>5.6324249633851631</v>
      </c>
      <c r="I7" s="72">
        <v>11.397801405001417</v>
      </c>
      <c r="J7" s="72">
        <v>5.6213435932550837</v>
      </c>
      <c r="K7" s="72">
        <v>11.713086379653518</v>
      </c>
      <c r="L7" s="72">
        <v>21.770972558080661</v>
      </c>
      <c r="M7" s="72">
        <v>18.137403314598359</v>
      </c>
      <c r="N7" s="72">
        <v>18.700337088687206</v>
      </c>
      <c r="O7" s="72">
        <v>13.617975227787507</v>
      </c>
      <c r="P7" s="72">
        <v>5.3756364422259075</v>
      </c>
      <c r="Q7" s="72">
        <v>3.9835968113335101</v>
      </c>
      <c r="R7" s="72">
        <v>2.2527385037520435</v>
      </c>
      <c r="S7" s="72">
        <v>3.890981617066982</v>
      </c>
      <c r="T7" s="72">
        <v>4.2943525990485911</v>
      </c>
      <c r="U7" s="72">
        <v>3.2016207878446057</v>
      </c>
      <c r="V7" s="72">
        <v>4.7000136718220995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1.1102817606744273</v>
      </c>
      <c r="D8" s="72">
        <v>1.2557824173240535</v>
      </c>
      <c r="E8" s="72">
        <v>1.0438637225685439</v>
      </c>
      <c r="F8" s="72">
        <v>1.3990889471844201</v>
      </c>
      <c r="G8" s="72">
        <v>1.2416692909624816</v>
      </c>
      <c r="H8" s="72">
        <v>1.7377651619277519</v>
      </c>
      <c r="I8" s="72">
        <v>1.5393436454602354</v>
      </c>
      <c r="J8" s="72">
        <v>1.0636195314371704</v>
      </c>
      <c r="K8" s="72">
        <v>0.55708625817175861</v>
      </c>
      <c r="L8" s="72">
        <v>0.26286423973139361</v>
      </c>
      <c r="M8" s="72">
        <v>0</v>
      </c>
      <c r="N8" s="72">
        <v>0</v>
      </c>
      <c r="O8" s="72">
        <v>7.1924904690918445E-2</v>
      </c>
      <c r="P8" s="72">
        <v>0.20128290451193376</v>
      </c>
      <c r="Q8" s="72">
        <v>0.24375062324217564</v>
      </c>
      <c r="R8" s="72">
        <v>0.37857892730445186</v>
      </c>
      <c r="S8" s="72">
        <v>0.63877083032615134</v>
      </c>
      <c r="T8" s="72">
        <v>0.66825616267198462</v>
      </c>
      <c r="U8" s="72">
        <v>0.82760998702320343</v>
      </c>
      <c r="V8" s="72">
        <v>0.65402713644230659</v>
      </c>
      <c r="W8" s="72">
        <v>0.64878411809376735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34.636014948938971</v>
      </c>
      <c r="D9" s="72">
        <v>38.386254462695938</v>
      </c>
      <c r="E9" s="72">
        <v>37.457362991629338</v>
      </c>
      <c r="F9" s="72">
        <v>44.593692762416637</v>
      </c>
      <c r="G9" s="72">
        <v>34.830159308262886</v>
      </c>
      <c r="H9" s="72">
        <v>38.856391433124593</v>
      </c>
      <c r="I9" s="72">
        <v>38.429391736806281</v>
      </c>
      <c r="J9" s="72">
        <v>40.559748478762877</v>
      </c>
      <c r="K9" s="72">
        <v>31.171062166832595</v>
      </c>
      <c r="L9" s="72">
        <v>31.606864700377095</v>
      </c>
      <c r="M9" s="72">
        <v>26.776158257715554</v>
      </c>
      <c r="N9" s="72">
        <v>28.627681521006284</v>
      </c>
      <c r="O9" s="72">
        <v>25.007067668177758</v>
      </c>
      <c r="P9" s="72">
        <v>28.027184531903004</v>
      </c>
      <c r="Q9" s="72">
        <v>21.572075056310954</v>
      </c>
      <c r="R9" s="72">
        <v>18.779865850085987</v>
      </c>
      <c r="S9" s="72">
        <v>21.667777386555585</v>
      </c>
      <c r="T9" s="72">
        <v>22.793650999152085</v>
      </c>
      <c r="U9" s="72">
        <v>21.700046194453957</v>
      </c>
      <c r="V9" s="72">
        <v>19.597106811770747</v>
      </c>
      <c r="W9" s="72">
        <v>19.969682675186736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53.130308867274572</v>
      </c>
      <c r="D11" s="72">
        <v>49.747993861315564</v>
      </c>
      <c r="E11" s="72">
        <v>52.606039846185155</v>
      </c>
      <c r="F11" s="72">
        <v>53.923652019134479</v>
      </c>
      <c r="G11" s="72">
        <v>29.172195941198602</v>
      </c>
      <c r="H11" s="72">
        <v>38.515309674101182</v>
      </c>
      <c r="I11" s="72">
        <v>41.889678225912363</v>
      </c>
      <c r="J11" s="72">
        <v>41.978534613272195</v>
      </c>
      <c r="K11" s="72">
        <v>34.937970648303221</v>
      </c>
      <c r="L11" s="72">
        <v>39.816706800854867</v>
      </c>
      <c r="M11" s="72">
        <v>35.021492702564714</v>
      </c>
      <c r="N11" s="72">
        <v>40.08689962701758</v>
      </c>
      <c r="O11" s="72">
        <v>35.752743177025508</v>
      </c>
      <c r="P11" s="72">
        <v>30.103946496837192</v>
      </c>
      <c r="Q11" s="72">
        <v>39.190123122142737</v>
      </c>
      <c r="R11" s="72">
        <v>21.677748274497812</v>
      </c>
      <c r="S11" s="72">
        <v>31.039051568679604</v>
      </c>
      <c r="T11" s="72">
        <v>25.020526525294777</v>
      </c>
      <c r="U11" s="72">
        <v>30.645205496630727</v>
      </c>
      <c r="V11" s="72">
        <v>18.349842319436355</v>
      </c>
      <c r="W11" s="72">
        <v>35.243298647313324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10.136701936194767</v>
      </c>
      <c r="D12" s="72">
        <v>13.816473893961557</v>
      </c>
      <c r="E12" s="72">
        <v>14.306810527485146</v>
      </c>
      <c r="F12" s="72">
        <v>13.075877782867506</v>
      </c>
      <c r="G12" s="72">
        <v>10.347154047399741</v>
      </c>
      <c r="H12" s="72">
        <v>8.9800724709321642</v>
      </c>
      <c r="I12" s="72">
        <v>7.8999492603860775</v>
      </c>
      <c r="J12" s="72">
        <v>6.4463018715981146</v>
      </c>
      <c r="K12" s="72">
        <v>5.7951443402336098</v>
      </c>
      <c r="L12" s="72">
        <v>6.6991253082055451</v>
      </c>
      <c r="M12" s="72">
        <v>6.1665534643200415</v>
      </c>
      <c r="N12" s="72">
        <v>7.0160596237666928</v>
      </c>
      <c r="O12" s="72">
        <v>6.5265303167144815</v>
      </c>
      <c r="P12" s="72">
        <v>10.09374435990925</v>
      </c>
      <c r="Q12" s="72">
        <v>8.8854186420931622</v>
      </c>
      <c r="R12" s="72">
        <v>6.356436426465204</v>
      </c>
      <c r="S12" s="72">
        <v>6.1930555501118407</v>
      </c>
      <c r="T12" s="72">
        <v>5.461367478989672</v>
      </c>
      <c r="U12" s="72">
        <v>5.4256298569129413</v>
      </c>
      <c r="V12" s="72">
        <v>4.395863521094971</v>
      </c>
      <c r="W12" s="72">
        <v>5.8566402094496857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16.209013538702472</v>
      </c>
      <c r="D13" s="74">
        <v>18.553792118310803</v>
      </c>
      <c r="E13" s="74">
        <v>20.700044430213843</v>
      </c>
      <c r="F13" s="74">
        <v>23.212320241960509</v>
      </c>
      <c r="G13" s="74">
        <v>19.985750386851535</v>
      </c>
      <c r="H13" s="74">
        <v>18.778404705482593</v>
      </c>
      <c r="I13" s="74">
        <v>16.805957734715733</v>
      </c>
      <c r="J13" s="74">
        <v>15.848061947317111</v>
      </c>
      <c r="K13" s="74">
        <v>18.369348414174929</v>
      </c>
      <c r="L13" s="74">
        <v>21.206026660101141</v>
      </c>
      <c r="M13" s="74">
        <v>20.390149888718405</v>
      </c>
      <c r="N13" s="74">
        <v>16.733258961360487</v>
      </c>
      <c r="O13" s="74">
        <v>12.618080341341868</v>
      </c>
      <c r="P13" s="74">
        <v>6.5104058682343968</v>
      </c>
      <c r="Q13" s="74">
        <v>13.685704978138409</v>
      </c>
      <c r="R13" s="74">
        <v>18.444272158937995</v>
      </c>
      <c r="S13" s="74">
        <v>20.507347041799182</v>
      </c>
      <c r="T13" s="74">
        <v>22.00085189502277</v>
      </c>
      <c r="U13" s="74">
        <v>17.588650024308471</v>
      </c>
      <c r="V13" s="74">
        <v>15.684939791324691</v>
      </c>
      <c r="W13" s="74">
        <v>14.469025809264078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0.80602653566567628</v>
      </c>
      <c r="D14" s="76">
        <v>0.71708536829972724</v>
      </c>
      <c r="E14" s="76">
        <v>0.74174282701191241</v>
      </c>
      <c r="F14" s="76">
        <v>0.54473157606111311</v>
      </c>
      <c r="G14" s="76">
        <v>0.41109247794641446</v>
      </c>
      <c r="H14" s="76">
        <v>0.45775328638311108</v>
      </c>
      <c r="I14" s="76">
        <v>0.53212799665980937</v>
      </c>
      <c r="J14" s="76">
        <v>0.46448864028732711</v>
      </c>
      <c r="K14" s="76">
        <v>0.45219635365624089</v>
      </c>
      <c r="L14" s="76">
        <v>0.59185805175256079</v>
      </c>
      <c r="M14" s="76">
        <v>0.49560149571519535</v>
      </c>
      <c r="N14" s="76">
        <v>0.5361423093380222</v>
      </c>
      <c r="O14" s="76">
        <v>0.44026728181403751</v>
      </c>
      <c r="P14" s="76">
        <v>0.33808361987470692</v>
      </c>
      <c r="Q14" s="76">
        <v>0.31449173400111685</v>
      </c>
      <c r="R14" s="76">
        <v>0.22057856386434449</v>
      </c>
      <c r="S14" s="76">
        <v>0.27867186061113025</v>
      </c>
      <c r="T14" s="76">
        <v>0.27160681923573537</v>
      </c>
      <c r="U14" s="76">
        <v>0.26689139480846336</v>
      </c>
      <c r="V14" s="76">
        <v>0.239338296151344</v>
      </c>
      <c r="W14" s="76">
        <v>0.2403412955928047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0.20118039470338378</v>
      </c>
      <c r="D15" s="69">
        <f t="shared" si="6"/>
        <v>0.22324372882634722</v>
      </c>
      <c r="E15" s="69">
        <f t="shared" si="6"/>
        <v>0.17833521043830053</v>
      </c>
      <c r="F15" s="69">
        <f t="shared" si="6"/>
        <v>0.20500113886233134</v>
      </c>
      <c r="G15" s="69">
        <f t="shared" si="6"/>
        <v>0.25198687222051674</v>
      </c>
      <c r="H15" s="69">
        <f t="shared" si="6"/>
        <v>0.20143580844974904</v>
      </c>
      <c r="I15" s="69">
        <f t="shared" si="6"/>
        <v>0.13944102236167993</v>
      </c>
      <c r="J15" s="69">
        <f t="shared" si="6"/>
        <v>0.25102656477856017</v>
      </c>
      <c r="K15" s="69">
        <f t="shared" si="6"/>
        <v>0.11141018828264919</v>
      </c>
      <c r="L15" s="69">
        <f t="shared" si="6"/>
        <v>0.20208475341563908</v>
      </c>
      <c r="M15" s="69">
        <f t="shared" si="6"/>
        <v>0.10954940548085215</v>
      </c>
      <c r="N15" s="69">
        <f t="shared" si="6"/>
        <v>0.19665870143282624</v>
      </c>
      <c r="O15" s="69">
        <f t="shared" si="6"/>
        <v>0.21266734373918672</v>
      </c>
      <c r="P15" s="69">
        <f t="shared" si="6"/>
        <v>0.15610351732176611</v>
      </c>
      <c r="Q15" s="69">
        <f t="shared" si="6"/>
        <v>0.24340567499298352</v>
      </c>
      <c r="R15" s="69">
        <f t="shared" si="6"/>
        <v>0.10694862799695007</v>
      </c>
      <c r="S15" s="69">
        <f t="shared" si="6"/>
        <v>8.3656989815122734E-2</v>
      </c>
      <c r="T15" s="69">
        <f t="shared" si="6"/>
        <v>0.16604640575480378</v>
      </c>
      <c r="U15" s="69">
        <f t="shared" si="6"/>
        <v>0.22940664732466448</v>
      </c>
      <c r="V15" s="69">
        <f t="shared" si="6"/>
        <v>0.41186491910794509</v>
      </c>
      <c r="W15" s="69">
        <f t="shared" si="6"/>
        <v>0.62751796938325333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0.20118039470338378</v>
      </c>
      <c r="D16" s="72">
        <v>0.22324372882634722</v>
      </c>
      <c r="E16" s="72">
        <v>0.17833521043830053</v>
      </c>
      <c r="F16" s="72">
        <v>0.20500113886233134</v>
      </c>
      <c r="G16" s="72">
        <v>0.25198687222051674</v>
      </c>
      <c r="H16" s="72">
        <v>0.20143580844974904</v>
      </c>
      <c r="I16" s="72">
        <v>0.13944102236167993</v>
      </c>
      <c r="J16" s="72">
        <v>0.25102656477856017</v>
      </c>
      <c r="K16" s="72">
        <v>0.11141018828264919</v>
      </c>
      <c r="L16" s="72">
        <v>0.20208475341563908</v>
      </c>
      <c r="M16" s="72">
        <v>0.10954940548085215</v>
      </c>
      <c r="N16" s="72">
        <v>0.19665870143282624</v>
      </c>
      <c r="O16" s="72">
        <v>0.21266734373918672</v>
      </c>
      <c r="P16" s="72">
        <v>0.15610351732176611</v>
      </c>
      <c r="Q16" s="72">
        <v>0.24340567499298352</v>
      </c>
      <c r="R16" s="72">
        <v>0.10694862799695007</v>
      </c>
      <c r="S16" s="72">
        <v>8.3656989815122734E-2</v>
      </c>
      <c r="T16" s="72">
        <v>0.16604640575480378</v>
      </c>
      <c r="U16" s="72">
        <v>0.22940664732466448</v>
      </c>
      <c r="V16" s="72">
        <v>0.41186491910794509</v>
      </c>
      <c r="W16" s="72">
        <v>0.62751796938325333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14.706159190310897</v>
      </c>
      <c r="D17" s="69">
        <f t="shared" si="7"/>
        <v>14.994619083467581</v>
      </c>
      <c r="E17" s="69">
        <f t="shared" si="7"/>
        <v>15.147942360053486</v>
      </c>
      <c r="F17" s="69">
        <f t="shared" si="7"/>
        <v>15.264159597512633</v>
      </c>
      <c r="G17" s="69">
        <f t="shared" si="7"/>
        <v>10.44594856103139</v>
      </c>
      <c r="H17" s="69">
        <f t="shared" si="7"/>
        <v>11.259595872939496</v>
      </c>
      <c r="I17" s="69">
        <f t="shared" si="7"/>
        <v>11.558069294312741</v>
      </c>
      <c r="J17" s="69">
        <f t="shared" si="7"/>
        <v>12.457864169296441</v>
      </c>
      <c r="K17" s="69">
        <f t="shared" si="7"/>
        <v>11.800314355046815</v>
      </c>
      <c r="L17" s="69">
        <f t="shared" si="7"/>
        <v>12.410116809662034</v>
      </c>
      <c r="M17" s="69">
        <f t="shared" si="7"/>
        <v>11.892052591823269</v>
      </c>
      <c r="N17" s="69">
        <f t="shared" si="7"/>
        <v>12.587656432585419</v>
      </c>
      <c r="O17" s="69">
        <f t="shared" si="7"/>
        <v>12.190444535904087</v>
      </c>
      <c r="P17" s="69">
        <f t="shared" si="7"/>
        <v>11.126059503460157</v>
      </c>
      <c r="Q17" s="69">
        <f t="shared" si="7"/>
        <v>12.977329277882301</v>
      </c>
      <c r="R17" s="69">
        <f t="shared" ref="R17:V17" si="8">SUM(R18:R26)</f>
        <v>9.1994707906550062</v>
      </c>
      <c r="S17" s="69">
        <f t="shared" si="8"/>
        <v>11.974400695780831</v>
      </c>
      <c r="T17" s="69">
        <f t="shared" si="8"/>
        <v>11.03203269675393</v>
      </c>
      <c r="U17" s="69">
        <f t="shared" si="8"/>
        <v>14.040863888910152</v>
      </c>
      <c r="V17" s="69">
        <f t="shared" si="8"/>
        <v>9.9505249250283931</v>
      </c>
      <c r="W17" s="69">
        <f t="shared" ref="W17" si="9">SUM(W18:W26)</f>
        <v>13.012279146969954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1.8222949439911133E-3</v>
      </c>
      <c r="D18" s="72">
        <v>3.7599692555522171E-3</v>
      </c>
      <c r="E18" s="72">
        <v>6.0193295378248553E-3</v>
      </c>
      <c r="F18" s="72">
        <v>1.3772917804442061E-2</v>
      </c>
      <c r="G18" s="72">
        <v>4.1809049871121317E-3</v>
      </c>
      <c r="H18" s="72">
        <v>2.041809652150877E-3</v>
      </c>
      <c r="I18" s="72">
        <v>0</v>
      </c>
      <c r="J18" s="72">
        <v>0</v>
      </c>
      <c r="K18" s="72">
        <v>0</v>
      </c>
      <c r="L18" s="72">
        <v>0</v>
      </c>
      <c r="M18" s="72">
        <v>5.3683736858474787E-3</v>
      </c>
      <c r="N18" s="72">
        <v>1.3473636178264622E-2</v>
      </c>
      <c r="O18" s="72">
        <v>1.116810771604222E-2</v>
      </c>
      <c r="P18" s="72">
        <v>0</v>
      </c>
      <c r="Q18" s="72">
        <v>0</v>
      </c>
      <c r="R18" s="72">
        <v>5.1540398917257401E-3</v>
      </c>
      <c r="S18" s="72">
        <v>1.3554439810937303E-2</v>
      </c>
      <c r="T18" s="72">
        <v>1.5570699917286726E-2</v>
      </c>
      <c r="U18" s="72">
        <v>1.90291459495983E-2</v>
      </c>
      <c r="V18" s="72">
        <v>1.3360627247521621E-2</v>
      </c>
      <c r="W18" s="72">
        <v>9.9614515789151308E-3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2.4868127237351532</v>
      </c>
      <c r="D20" s="72">
        <v>1.9129264294523356</v>
      </c>
      <c r="E20" s="72">
        <v>1.9854739183857721</v>
      </c>
      <c r="F20" s="72">
        <v>0.38191683614584881</v>
      </c>
      <c r="G20" s="72">
        <v>0.49756579288475961</v>
      </c>
      <c r="H20" s="72">
        <v>0.37371826402126423</v>
      </c>
      <c r="I20" s="72">
        <v>0.90911633737126829</v>
      </c>
      <c r="J20" s="72">
        <v>0.5257658746859506</v>
      </c>
      <c r="K20" s="72">
        <v>1.0987034136362486</v>
      </c>
      <c r="L20" s="72">
        <v>1.8611154521218796</v>
      </c>
      <c r="M20" s="72">
        <v>1.669934599809326</v>
      </c>
      <c r="N20" s="72">
        <v>1.7203333237733478</v>
      </c>
      <c r="O20" s="72">
        <v>1.3889501685856243</v>
      </c>
      <c r="P20" s="72">
        <v>0.43814744001843237</v>
      </c>
      <c r="Q20" s="72">
        <v>0.36754821868058218</v>
      </c>
      <c r="R20" s="72">
        <v>0.18521532798402152</v>
      </c>
      <c r="S20" s="72">
        <v>0.36480619527178887</v>
      </c>
      <c r="T20" s="72">
        <v>0.3949001280668672</v>
      </c>
      <c r="U20" s="72">
        <v>0.3735093855296725</v>
      </c>
      <c r="V20" s="72">
        <v>0.50679653628504484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0.10372170357442316</v>
      </c>
      <c r="D21" s="72">
        <v>0.11721961344355379</v>
      </c>
      <c r="E21" s="72">
        <v>9.2503693806411505E-2</v>
      </c>
      <c r="F21" s="72">
        <v>0.1316206777115031</v>
      </c>
      <c r="G21" s="72">
        <v>0.10817398181982159</v>
      </c>
      <c r="H21" s="72">
        <v>0.15168124620676093</v>
      </c>
      <c r="I21" s="72">
        <v>0.13347342488522165</v>
      </c>
      <c r="J21" s="72">
        <v>0.10540092297631255</v>
      </c>
      <c r="K21" s="72">
        <v>5.4233908549157064E-2</v>
      </c>
      <c r="L21" s="72">
        <v>2.1007916077838334E-2</v>
      </c>
      <c r="M21" s="72">
        <v>0</v>
      </c>
      <c r="N21" s="72">
        <v>0</v>
      </c>
      <c r="O21" s="72">
        <v>5.8275366874574143E-3</v>
      </c>
      <c r="P21" s="72">
        <v>1.5227183480326673E-2</v>
      </c>
      <c r="Q21" s="72">
        <v>2.384039427530131E-2</v>
      </c>
      <c r="R21" s="72">
        <v>3.595124326727283E-2</v>
      </c>
      <c r="S21" s="72">
        <v>6.8578895163997913E-2</v>
      </c>
      <c r="T21" s="72">
        <v>6.9720955585531624E-2</v>
      </c>
      <c r="U21" s="72">
        <v>0.10875188010052236</v>
      </c>
      <c r="V21" s="72">
        <v>7.5306548511082344E-2</v>
      </c>
      <c r="W21" s="72">
        <v>7.7964182764463055E-2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0.10382712086146305</v>
      </c>
      <c r="D22" s="72">
        <v>0.23360662876360305</v>
      </c>
      <c r="E22" s="72">
        <v>0.284518766674486</v>
      </c>
      <c r="F22" s="72">
        <v>0.41760874858232616</v>
      </c>
      <c r="G22" s="72">
        <v>0.3073596883301028</v>
      </c>
      <c r="H22" s="72">
        <v>0.35815395189190324</v>
      </c>
      <c r="I22" s="72">
        <v>0.81036715602481235</v>
      </c>
      <c r="J22" s="72">
        <v>1.2895117884794554</v>
      </c>
      <c r="K22" s="72">
        <v>0.76219046955379688</v>
      </c>
      <c r="L22" s="72">
        <v>0.667682640184458</v>
      </c>
      <c r="M22" s="72">
        <v>0.48485513617501541</v>
      </c>
      <c r="N22" s="72">
        <v>0.53530410208399914</v>
      </c>
      <c r="O22" s="72">
        <v>0.50699561809754734</v>
      </c>
      <c r="P22" s="72">
        <v>0.26340470536306226</v>
      </c>
      <c r="Q22" s="72">
        <v>0.26145077320195753</v>
      </c>
      <c r="R22" s="72">
        <v>0.29028166510030956</v>
      </c>
      <c r="S22" s="72">
        <v>0.4813831518867826</v>
      </c>
      <c r="T22" s="72">
        <v>0.5638805900538687</v>
      </c>
      <c r="U22" s="72">
        <v>0.67056545838570325</v>
      </c>
      <c r="V22" s="72">
        <v>0.55801668061634724</v>
      </c>
      <c r="W22" s="72">
        <v>0.66740304438511355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3.6320291354530836</v>
      </c>
      <c r="D24" s="72">
        <v>4.5241031226889641</v>
      </c>
      <c r="E24" s="72">
        <v>4.3792271713081723</v>
      </c>
      <c r="F24" s="72">
        <v>4.338141125371866</v>
      </c>
      <c r="G24" s="72">
        <v>2.5678578897298876</v>
      </c>
      <c r="H24" s="72">
        <v>3.3741007029484189</v>
      </c>
      <c r="I24" s="72">
        <v>3.4195787395754609</v>
      </c>
      <c r="J24" s="72">
        <v>3.4910486375982859</v>
      </c>
      <c r="K24" s="72">
        <v>3.0577516351844745</v>
      </c>
      <c r="L24" s="72">
        <v>3.3581423805268855</v>
      </c>
      <c r="M24" s="72">
        <v>3.3342411523367521</v>
      </c>
      <c r="N24" s="72">
        <v>3.8179628583632934</v>
      </c>
      <c r="O24" s="72">
        <v>3.8439192990104063</v>
      </c>
      <c r="P24" s="72">
        <v>3.0036803891464907</v>
      </c>
      <c r="Q24" s="72">
        <v>3.6734834685848146</v>
      </c>
      <c r="R24" s="72">
        <v>2.1896579613473781</v>
      </c>
      <c r="S24" s="72">
        <v>3.3268407715964572</v>
      </c>
      <c r="T24" s="72">
        <v>2.7221505653756966</v>
      </c>
      <c r="U24" s="72">
        <v>3.6766817494348243</v>
      </c>
      <c r="V24" s="72">
        <v>2.2759863541817875</v>
      </c>
      <c r="W24" s="72">
        <v>3.6778469589340159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8.3573207416211925</v>
      </c>
      <c r="D25" s="74">
        <v>8.1860573125016849</v>
      </c>
      <c r="E25" s="74">
        <v>8.3836603525233695</v>
      </c>
      <c r="F25" s="74">
        <v>9.955296826397289</v>
      </c>
      <c r="G25" s="74">
        <v>6.9384484018285413</v>
      </c>
      <c r="H25" s="74">
        <v>6.9584862036549175</v>
      </c>
      <c r="I25" s="74">
        <v>6.2608669888468675</v>
      </c>
      <c r="J25" s="74">
        <v>6.9987884785655945</v>
      </c>
      <c r="K25" s="74">
        <v>6.8013487586344654</v>
      </c>
      <c r="L25" s="74">
        <v>6.4701270127612744</v>
      </c>
      <c r="M25" s="74">
        <v>6.3680335862680844</v>
      </c>
      <c r="N25" s="74">
        <v>6.4615608428842588</v>
      </c>
      <c r="O25" s="74">
        <v>6.3846792320682733</v>
      </c>
      <c r="P25" s="74">
        <v>7.3328305335061144</v>
      </c>
      <c r="Q25" s="74">
        <v>8.5803733636770705</v>
      </c>
      <c r="R25" s="74">
        <v>6.4257617374854892</v>
      </c>
      <c r="S25" s="74">
        <v>7.6448666012727191</v>
      </c>
      <c r="T25" s="74">
        <v>7.1779781967462544</v>
      </c>
      <c r="U25" s="74">
        <v>9.0824741017260884</v>
      </c>
      <c r="V25" s="74">
        <v>6.4293729375321789</v>
      </c>
      <c r="W25" s="74">
        <v>8.4874561201752705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2.0625470121590255E-2</v>
      </c>
      <c r="D26" s="77">
        <v>1.6946007361888719E-2</v>
      </c>
      <c r="E26" s="77">
        <v>1.6539127817450865E-2</v>
      </c>
      <c r="F26" s="77">
        <v>2.5802465499357358E-2</v>
      </c>
      <c r="G26" s="77">
        <v>2.2361901451163787E-2</v>
      </c>
      <c r="H26" s="77">
        <v>4.1413694564080748E-2</v>
      </c>
      <c r="I26" s="77">
        <v>2.4666647609108763E-2</v>
      </c>
      <c r="J26" s="77">
        <v>4.7348466990842664E-2</v>
      </c>
      <c r="K26" s="77">
        <v>2.6086169488673948E-2</v>
      </c>
      <c r="L26" s="77">
        <v>3.2041407989698942E-2</v>
      </c>
      <c r="M26" s="77">
        <v>2.961974354824385E-2</v>
      </c>
      <c r="N26" s="77">
        <v>3.9021669302253897E-2</v>
      </c>
      <c r="O26" s="77">
        <v>4.8904573738737432E-2</v>
      </c>
      <c r="P26" s="77">
        <v>7.2769251945730376E-2</v>
      </c>
      <c r="Q26" s="77">
        <v>7.0633059462576558E-2</v>
      </c>
      <c r="R26" s="77">
        <v>6.7448815578809385E-2</v>
      </c>
      <c r="S26" s="77">
        <v>7.4370640778148381E-2</v>
      </c>
      <c r="T26" s="77">
        <v>8.7831561008425207E-2</v>
      </c>
      <c r="U26" s="77">
        <v>0.10985216778374308</v>
      </c>
      <c r="V26" s="77">
        <v>9.1685240654432273E-2</v>
      </c>
      <c r="W26" s="77">
        <v>9.1647389132175683E-2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1.4855847545278915</v>
      </c>
      <c r="D27" s="69">
        <f t="shared" si="10"/>
        <v>1.5457437238219927</v>
      </c>
      <c r="E27" s="69">
        <f t="shared" si="10"/>
        <v>1.5947376596064977</v>
      </c>
      <c r="F27" s="69">
        <f t="shared" si="10"/>
        <v>1.6050036241849854</v>
      </c>
      <c r="G27" s="69">
        <f t="shared" si="10"/>
        <v>1.1079204090406549</v>
      </c>
      <c r="H27" s="69">
        <f t="shared" si="10"/>
        <v>1.1804261386286896</v>
      </c>
      <c r="I27" s="69">
        <f t="shared" si="10"/>
        <v>1.2489377422707233</v>
      </c>
      <c r="J27" s="69">
        <f t="shared" si="10"/>
        <v>1.493094226012267</v>
      </c>
      <c r="K27" s="69">
        <f t="shared" si="10"/>
        <v>1.4531150073415646</v>
      </c>
      <c r="L27" s="69">
        <f t="shared" si="10"/>
        <v>1.4890054766415086</v>
      </c>
      <c r="M27" s="69">
        <f t="shared" si="10"/>
        <v>1.3911293370143911</v>
      </c>
      <c r="N27" s="69">
        <f t="shared" si="10"/>
        <v>1.5563141669668443</v>
      </c>
      <c r="O27" s="69">
        <f t="shared" si="10"/>
        <v>1.5561016021925718</v>
      </c>
      <c r="P27" s="69">
        <f t="shared" si="10"/>
        <v>1.4767485411775534</v>
      </c>
      <c r="Q27" s="69">
        <f t="shared" si="10"/>
        <v>1.7792990392567185</v>
      </c>
      <c r="R27" s="69">
        <f t="shared" ref="R27:V27" si="11">SUM(R28:R32)</f>
        <v>1.2486120117846271</v>
      </c>
      <c r="S27" s="69">
        <f t="shared" si="11"/>
        <v>1.6671418342387714</v>
      </c>
      <c r="T27" s="69">
        <f t="shared" si="11"/>
        <v>1.6000363682500669</v>
      </c>
      <c r="U27" s="69">
        <f t="shared" si="11"/>
        <v>2.1025716054362986</v>
      </c>
      <c r="V27" s="69">
        <f t="shared" si="11"/>
        <v>1.991838089435237</v>
      </c>
      <c r="W27" s="69">
        <f t="shared" ref="W27" si="12">SUM(W28:W32)</f>
        <v>2.7025191729413858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0.26256366481544319</v>
      </c>
      <c r="D29" s="72">
        <v>0.24371808748695045</v>
      </c>
      <c r="E29" s="72">
        <v>0.27616320340789952</v>
      </c>
      <c r="F29" s="72">
        <v>0.14535256956684739</v>
      </c>
      <c r="G29" s="72">
        <v>0.12925941048151579</v>
      </c>
      <c r="H29" s="72">
        <v>6.9028340470065119E-2</v>
      </c>
      <c r="I29" s="72">
        <v>0.13407235415438998</v>
      </c>
      <c r="J29" s="72">
        <v>0.3062459315063531</v>
      </c>
      <c r="K29" s="72">
        <v>0.23453995923631976</v>
      </c>
      <c r="L29" s="72">
        <v>8.1162130660512088E-2</v>
      </c>
      <c r="M29" s="72">
        <v>1.8200699423603875E-2</v>
      </c>
      <c r="N29" s="72">
        <v>3.4700349148942558E-2</v>
      </c>
      <c r="O29" s="72">
        <v>0.14607300068700446</v>
      </c>
      <c r="P29" s="72">
        <v>0.19953899268703146</v>
      </c>
      <c r="Q29" s="72">
        <v>0.24971142106289637</v>
      </c>
      <c r="R29" s="72">
        <v>0.13497052014115871</v>
      </c>
      <c r="S29" s="72">
        <v>0.10269734461701494</v>
      </c>
      <c r="T29" s="72">
        <v>5.7497778640939419E-2</v>
      </c>
      <c r="U29" s="72">
        <v>9.8320054320466532E-2</v>
      </c>
      <c r="V29" s="72">
        <v>0.12697664329716002</v>
      </c>
      <c r="W29" s="72">
        <v>0.24947194938535477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1.0206254256491114E-2</v>
      </c>
      <c r="D30" s="72">
        <v>1.1813816418467992E-2</v>
      </c>
      <c r="E30" s="72">
        <v>9.5321226081308882E-3</v>
      </c>
      <c r="F30" s="72">
        <v>1.3436656800273667E-2</v>
      </c>
      <c r="G30" s="72">
        <v>1.1449803921201738E-2</v>
      </c>
      <c r="H30" s="72">
        <v>1.5768236462086159E-2</v>
      </c>
      <c r="I30" s="72">
        <v>1.4695061495290851E-2</v>
      </c>
      <c r="J30" s="72">
        <v>1.2911875239979281E-2</v>
      </c>
      <c r="K30" s="72">
        <v>7.0565069108755223E-3</v>
      </c>
      <c r="L30" s="72">
        <v>2.9558879116827266E-3</v>
      </c>
      <c r="M30" s="72">
        <v>0</v>
      </c>
      <c r="N30" s="72">
        <v>0</v>
      </c>
      <c r="O30" s="72">
        <v>9.3698176770360883E-4</v>
      </c>
      <c r="P30" s="72">
        <v>2.7201126901830962E-3</v>
      </c>
      <c r="Q30" s="72">
        <v>4.0017933797253206E-3</v>
      </c>
      <c r="R30" s="72">
        <v>6.197797867193394E-3</v>
      </c>
      <c r="S30" s="72">
        <v>1.200120336491429E-2</v>
      </c>
      <c r="T30" s="72">
        <v>1.2795938358534662E-2</v>
      </c>
      <c r="U30" s="72">
        <v>2.133141072095128E-2</v>
      </c>
      <c r="V30" s="72">
        <v>1.9517633747592709E-2</v>
      </c>
      <c r="W30" s="72">
        <v>2.0843346510920877E-2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1.2128148354559571</v>
      </c>
      <c r="D32" s="77">
        <v>1.2902118199165742</v>
      </c>
      <c r="E32" s="77">
        <v>1.3090423335904673</v>
      </c>
      <c r="F32" s="77">
        <v>1.4462143978178643</v>
      </c>
      <c r="G32" s="77">
        <v>0.96721119463793737</v>
      </c>
      <c r="H32" s="77">
        <v>1.0956295616965384</v>
      </c>
      <c r="I32" s="77">
        <v>1.1001703266210425</v>
      </c>
      <c r="J32" s="77">
        <v>1.1739364192659347</v>
      </c>
      <c r="K32" s="77">
        <v>1.2115185411943694</v>
      </c>
      <c r="L32" s="77">
        <v>1.4048874580693138</v>
      </c>
      <c r="M32" s="77">
        <v>1.3729286375907872</v>
      </c>
      <c r="N32" s="77">
        <v>1.5216138178179017</v>
      </c>
      <c r="O32" s="77">
        <v>1.4090916197378638</v>
      </c>
      <c r="P32" s="77">
        <v>1.2744894358003389</v>
      </c>
      <c r="Q32" s="77">
        <v>1.5255858248140968</v>
      </c>
      <c r="R32" s="77">
        <v>1.1074436937762751</v>
      </c>
      <c r="S32" s="77">
        <v>1.5524432862568422</v>
      </c>
      <c r="T32" s="77">
        <v>1.5297426512505927</v>
      </c>
      <c r="U32" s="77">
        <v>1.9829201403948808</v>
      </c>
      <c r="V32" s="77">
        <v>1.8453438123904842</v>
      </c>
      <c r="W32" s="77">
        <v>2.4322038770451102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126.26604785693576</v>
      </c>
      <c r="D3" s="65">
        <f t="shared" si="0"/>
        <v>131.96032563631428</v>
      </c>
      <c r="E3" s="65">
        <f t="shared" si="0"/>
        <v>139.59933779782264</v>
      </c>
      <c r="F3" s="65">
        <f t="shared" si="0"/>
        <v>137.14732101047125</v>
      </c>
      <c r="G3" s="65">
        <f t="shared" si="0"/>
        <v>99.932629500239656</v>
      </c>
      <c r="H3" s="65">
        <f t="shared" si="0"/>
        <v>109.07705853033752</v>
      </c>
      <c r="I3" s="65">
        <f t="shared" si="0"/>
        <v>112.74771403624825</v>
      </c>
      <c r="J3" s="65">
        <f t="shared" si="0"/>
        <v>109.34528189178059</v>
      </c>
      <c r="K3" s="65">
        <f t="shared" si="0"/>
        <v>100.58143586727488</v>
      </c>
      <c r="L3" s="65">
        <f t="shared" si="0"/>
        <v>117.99356067905232</v>
      </c>
      <c r="M3" s="65">
        <f t="shared" si="0"/>
        <v>106.61122154852937</v>
      </c>
      <c r="N3" s="65">
        <f t="shared" si="0"/>
        <v>115.17942987244174</v>
      </c>
      <c r="O3" s="65">
        <f t="shared" si="0"/>
        <v>102.28884085523629</v>
      </c>
      <c r="P3" s="65">
        <f t="shared" si="0"/>
        <v>100.53503468331984</v>
      </c>
      <c r="Q3" s="65">
        <f t="shared" si="0"/>
        <v>109.37596486151652</v>
      </c>
      <c r="R3" s="65">
        <f t="shared" ref="R3:V3" si="1">SUM(R4,R15,R17,R27)</f>
        <v>83.058802458959818</v>
      </c>
      <c r="S3" s="65">
        <f t="shared" si="1"/>
        <v>100.45242307416407</v>
      </c>
      <c r="T3" s="65">
        <f t="shared" si="1"/>
        <v>95.643550752212604</v>
      </c>
      <c r="U3" s="65">
        <f t="shared" si="1"/>
        <v>99.312911556023096</v>
      </c>
      <c r="V3" s="65">
        <f t="shared" si="1"/>
        <v>79.712375581733099</v>
      </c>
      <c r="W3" s="65">
        <f t="shared" ref="W3" si="2">SUM(W4,W15,W17,W27)</f>
        <v>101.00416426060058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113.72338897224883</v>
      </c>
      <c r="D4" s="69">
        <f t="shared" si="3"/>
        <v>118.85754582918584</v>
      </c>
      <c r="E4" s="69">
        <f t="shared" si="3"/>
        <v>126.45409323098232</v>
      </c>
      <c r="F4" s="69">
        <f t="shared" si="3"/>
        <v>123.55158763486983</v>
      </c>
      <c r="G4" s="69">
        <f t="shared" si="3"/>
        <v>90.355266480410407</v>
      </c>
      <c r="H4" s="69">
        <f t="shared" si="3"/>
        <v>98.803512619604462</v>
      </c>
      <c r="I4" s="69">
        <f t="shared" si="3"/>
        <v>102.42304542142965</v>
      </c>
      <c r="J4" s="69">
        <f t="shared" si="3"/>
        <v>97.70556020521289</v>
      </c>
      <c r="K4" s="69">
        <f t="shared" si="3"/>
        <v>89.998018922525432</v>
      </c>
      <c r="L4" s="69">
        <f t="shared" si="3"/>
        <v>106.59408787210656</v>
      </c>
      <c r="M4" s="69">
        <f t="shared" si="3"/>
        <v>95.887673852472773</v>
      </c>
      <c r="N4" s="69">
        <f t="shared" si="3"/>
        <v>103.29920793834015</v>
      </c>
      <c r="O4" s="69">
        <f t="shared" si="3"/>
        <v>90.458311404721428</v>
      </c>
      <c r="P4" s="69">
        <f t="shared" si="3"/>
        <v>89.689067449842028</v>
      </c>
      <c r="Q4" s="69">
        <f t="shared" si="3"/>
        <v>96.21570000676985</v>
      </c>
      <c r="R4" s="69">
        <f t="shared" ref="R4:V4" si="4">SUM(R5:R14)</f>
        <v>73.954861031333891</v>
      </c>
      <c r="S4" s="69">
        <f t="shared" si="4"/>
        <v>88.605005215107269</v>
      </c>
      <c r="T4" s="69">
        <f t="shared" si="4"/>
        <v>84.190525751196247</v>
      </c>
      <c r="U4" s="69">
        <f t="shared" si="4"/>
        <v>84.435559724396569</v>
      </c>
      <c r="V4" s="69">
        <f t="shared" si="4"/>
        <v>67.543198535144086</v>
      </c>
      <c r="W4" s="69">
        <f t="shared" ref="W4" si="5">SUM(W5:W14)</f>
        <v>84.418429007448012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0.22679695667757796</v>
      </c>
      <c r="D5" s="72">
        <v>0.1643309129768023</v>
      </c>
      <c r="E5" s="72">
        <v>0.19603075414228638</v>
      </c>
      <c r="F5" s="72">
        <v>0.2837754823736186</v>
      </c>
      <c r="G5" s="72">
        <v>0.2207390984307015</v>
      </c>
      <c r="H5" s="72">
        <v>0.12299027701544116</v>
      </c>
      <c r="I5" s="72">
        <v>0</v>
      </c>
      <c r="J5" s="72">
        <v>0</v>
      </c>
      <c r="K5" s="72">
        <v>0</v>
      </c>
      <c r="L5" s="72">
        <v>0</v>
      </c>
      <c r="M5" s="72">
        <v>3.7862474911173331E-2</v>
      </c>
      <c r="N5" s="72">
        <v>9.3787419578263823E-2</v>
      </c>
      <c r="O5" s="72">
        <v>7.0533868641814046E-2</v>
      </c>
      <c r="P5" s="72">
        <v>0</v>
      </c>
      <c r="Q5" s="72">
        <v>0</v>
      </c>
      <c r="R5" s="72">
        <v>3.4673890898187627E-2</v>
      </c>
      <c r="S5" s="72">
        <v>8.6103407708898419E-2</v>
      </c>
      <c r="T5" s="72">
        <v>0.10551064424939635</v>
      </c>
      <c r="U5" s="72">
        <v>0.10467416429469756</v>
      </c>
      <c r="V5" s="72">
        <v>8.4249233561315501E-2</v>
      </c>
      <c r="W5" s="72">
        <v>6.2072214162755428E-2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16.15892516201248</v>
      </c>
      <c r="D7" s="72">
        <v>12.479111227852739</v>
      </c>
      <c r="E7" s="72">
        <v>13.719269029306876</v>
      </c>
      <c r="F7" s="72">
        <v>2.9834101514983304</v>
      </c>
      <c r="G7" s="72">
        <v>3.9750573130693483</v>
      </c>
      <c r="H7" s="72">
        <v>3.2968591357751009</v>
      </c>
      <c r="I7" s="72">
        <v>6.7337975802853904</v>
      </c>
      <c r="J7" s="72">
        <v>3.3535983229133053</v>
      </c>
      <c r="K7" s="72">
        <v>7.060930323031311</v>
      </c>
      <c r="L7" s="72">
        <v>13.270393618388875</v>
      </c>
      <c r="M7" s="72">
        <v>11.25098432330544</v>
      </c>
      <c r="N7" s="72">
        <v>11.89693666572582</v>
      </c>
      <c r="O7" s="72">
        <v>8.9571074300083904</v>
      </c>
      <c r="P7" s="72">
        <v>3.6685988607016533</v>
      </c>
      <c r="Q7" s="72">
        <v>2.8000598862520967</v>
      </c>
      <c r="R7" s="72">
        <v>1.6059755024548603</v>
      </c>
      <c r="S7" s="72">
        <v>2.8017222308897027</v>
      </c>
      <c r="T7" s="72">
        <v>3.1146849618529853</v>
      </c>
      <c r="U7" s="72">
        <v>2.3352033378310839</v>
      </c>
      <c r="V7" s="72">
        <v>3.4447558762470556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0.72570581285179181</v>
      </c>
      <c r="D8" s="72">
        <v>0.83011971487330982</v>
      </c>
      <c r="E8" s="72">
        <v>0.69777683612991293</v>
      </c>
      <c r="F8" s="72">
        <v>0.94547985830160397</v>
      </c>
      <c r="G8" s="72">
        <v>0.84819061212803204</v>
      </c>
      <c r="H8" s="72">
        <v>1.1997770422378058</v>
      </c>
      <c r="I8" s="72">
        <v>1.0740478837182634</v>
      </c>
      <c r="J8" s="72">
        <v>0.75000776853819884</v>
      </c>
      <c r="K8" s="72">
        <v>0.39705658508138636</v>
      </c>
      <c r="L8" s="72">
        <v>0.18940104802426558</v>
      </c>
      <c r="M8" s="72">
        <v>0</v>
      </c>
      <c r="N8" s="72">
        <v>0</v>
      </c>
      <c r="O8" s="72">
        <v>5.4614001150079326E-2</v>
      </c>
      <c r="P8" s="72">
        <v>0.15642226249046487</v>
      </c>
      <c r="Q8" s="72">
        <v>0.19311197701850732</v>
      </c>
      <c r="R8" s="72">
        <v>0.30320285632637783</v>
      </c>
      <c r="S8" s="72">
        <v>0.51588061597400137</v>
      </c>
      <c r="T8" s="72">
        <v>0.5433028762890334</v>
      </c>
      <c r="U8" s="72">
        <v>0.67662301207799902</v>
      </c>
      <c r="V8" s="72">
        <v>0.5373199105672497</v>
      </c>
      <c r="W8" s="72">
        <v>0.53486180261227945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21.555367748683452</v>
      </c>
      <c r="D9" s="72">
        <v>24.363015366944239</v>
      </c>
      <c r="E9" s="72">
        <v>24.240121513977737</v>
      </c>
      <c r="F9" s="72">
        <v>29.418578972313213</v>
      </c>
      <c r="G9" s="72">
        <v>23.418398415895549</v>
      </c>
      <c r="H9" s="72">
        <v>26.620363634197684</v>
      </c>
      <c r="I9" s="72">
        <v>26.81960698441852</v>
      </c>
      <c r="J9" s="72">
        <v>28.826236502136226</v>
      </c>
      <c r="K9" s="72">
        <v>22.55210678352428</v>
      </c>
      <c r="L9" s="72">
        <v>23.268957645053366</v>
      </c>
      <c r="M9" s="72">
        <v>20.025884610022544</v>
      </c>
      <c r="N9" s="72">
        <v>21.702643697528121</v>
      </c>
      <c r="O9" s="72">
        <v>19.168702574794636</v>
      </c>
      <c r="P9" s="72">
        <v>21.690702890522072</v>
      </c>
      <c r="Q9" s="72">
        <v>16.884653126893902</v>
      </c>
      <c r="R9" s="72">
        <v>14.942625866926058</v>
      </c>
      <c r="S9" s="72">
        <v>17.555280450310814</v>
      </c>
      <c r="T9" s="72">
        <v>18.800252836200077</v>
      </c>
      <c r="U9" s="72">
        <v>18.190079497545799</v>
      </c>
      <c r="V9" s="72">
        <v>16.648205975266826</v>
      </c>
      <c r="W9" s="72">
        <v>17.145793419576233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45.896247136074351</v>
      </c>
      <c r="D11" s="72">
        <v>43.064342972057155</v>
      </c>
      <c r="E11" s="72">
        <v>45.636025129221395</v>
      </c>
      <c r="F11" s="72">
        <v>46.879479575045984</v>
      </c>
      <c r="G11" s="72">
        <v>25.417000036692077</v>
      </c>
      <c r="H11" s="72">
        <v>33.632424596015461</v>
      </c>
      <c r="I11" s="72">
        <v>36.662654821058396</v>
      </c>
      <c r="J11" s="72">
        <v>36.827964399552556</v>
      </c>
      <c r="K11" s="72">
        <v>30.72833596305674</v>
      </c>
      <c r="L11" s="72">
        <v>35.112268758033657</v>
      </c>
      <c r="M11" s="72">
        <v>30.996918852132946</v>
      </c>
      <c r="N11" s="72">
        <v>35.655676085109306</v>
      </c>
      <c r="O11" s="72">
        <v>32.005539158330087</v>
      </c>
      <c r="P11" s="72">
        <v>27.149910529403186</v>
      </c>
      <c r="Q11" s="72">
        <v>35.591509514072179</v>
      </c>
      <c r="R11" s="72">
        <v>19.791904503483348</v>
      </c>
      <c r="S11" s="72">
        <v>28.484673776103506</v>
      </c>
      <c r="T11" s="72">
        <v>23.07494558532445</v>
      </c>
      <c r="U11" s="72">
        <v>28.395320886831055</v>
      </c>
      <c r="V11" s="72">
        <v>17.078191346246548</v>
      </c>
      <c r="W11" s="72">
        <v>32.93458046812102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15.555584192595319</v>
      </c>
      <c r="D12" s="72">
        <v>22.526585881113629</v>
      </c>
      <c r="E12" s="72">
        <v>24.736393160779887</v>
      </c>
      <c r="F12" s="72">
        <v>23.927659523240983</v>
      </c>
      <c r="G12" s="72">
        <v>20.006202375547165</v>
      </c>
      <c r="H12" s="72">
        <v>18.316643123378899</v>
      </c>
      <c r="I12" s="72">
        <v>16.973602380880468</v>
      </c>
      <c r="J12" s="72">
        <v>14.571314380826271</v>
      </c>
      <c r="K12" s="72">
        <v>13.766081355188286</v>
      </c>
      <c r="L12" s="72">
        <v>16.705474685187241</v>
      </c>
      <c r="M12" s="72">
        <v>16.179075800643158</v>
      </c>
      <c r="N12" s="72">
        <v>19.417906255755923</v>
      </c>
      <c r="O12" s="72">
        <v>19.084163096960392</v>
      </c>
      <c r="P12" s="72">
        <v>31.100138766320963</v>
      </c>
      <c r="Q12" s="72">
        <v>28.520962786937847</v>
      </c>
      <c r="R12" s="72">
        <v>20.75717041510546</v>
      </c>
      <c r="S12" s="72">
        <v>20.441885416269105</v>
      </c>
      <c r="T12" s="72">
        <v>18.15018258439526</v>
      </c>
      <c r="U12" s="72">
        <v>18.129007611657556</v>
      </c>
      <c r="V12" s="72">
        <v>14.783632053105862</v>
      </c>
      <c r="W12" s="72">
        <v>19.841716732391788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12.79873542768817</v>
      </c>
      <c r="D13" s="74">
        <v>14.712954385068247</v>
      </c>
      <c r="E13" s="74">
        <v>16.486733980412307</v>
      </c>
      <c r="F13" s="74">
        <v>18.568472496034989</v>
      </c>
      <c r="G13" s="74">
        <v>16.058586150701124</v>
      </c>
      <c r="H13" s="74">
        <v>15.156701524600958</v>
      </c>
      <c r="I13" s="74">
        <v>13.627207774408799</v>
      </c>
      <c r="J13" s="74">
        <v>12.91195019095901</v>
      </c>
      <c r="K13" s="74">
        <v>15.041311558987196</v>
      </c>
      <c r="L13" s="74">
        <v>17.455734065666594</v>
      </c>
      <c r="M13" s="74">
        <v>16.901346295742318</v>
      </c>
      <c r="N13" s="74">
        <v>13.996115505304701</v>
      </c>
      <c r="O13" s="74">
        <v>10.677383993021982</v>
      </c>
      <c r="P13" s="74">
        <v>5.5852105205289773</v>
      </c>
      <c r="Q13" s="74">
        <v>11.910910981594203</v>
      </c>
      <c r="R13" s="74">
        <v>16.298729432275252</v>
      </c>
      <c r="S13" s="74">
        <v>18.440787457240113</v>
      </c>
      <c r="T13" s="74">
        <v>20.130039443649313</v>
      </c>
      <c r="U13" s="74">
        <v>16.337759819349913</v>
      </c>
      <c r="V13" s="74">
        <v>14.727505843997875</v>
      </c>
      <c r="W13" s="74">
        <v>13.659063074991135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0.80602653566567628</v>
      </c>
      <c r="D14" s="76">
        <v>0.71708536829972724</v>
      </c>
      <c r="E14" s="76">
        <v>0.74174282701191241</v>
      </c>
      <c r="F14" s="76">
        <v>0.54473157606111311</v>
      </c>
      <c r="G14" s="76">
        <v>0.41109247794641446</v>
      </c>
      <c r="H14" s="76">
        <v>0.45775328638311108</v>
      </c>
      <c r="I14" s="76">
        <v>0.53212799665980937</v>
      </c>
      <c r="J14" s="76">
        <v>0.46448864028732711</v>
      </c>
      <c r="K14" s="76">
        <v>0.45219635365624089</v>
      </c>
      <c r="L14" s="76">
        <v>0.59185805175256079</v>
      </c>
      <c r="M14" s="76">
        <v>0.49560149571519535</v>
      </c>
      <c r="N14" s="76">
        <v>0.5361423093380222</v>
      </c>
      <c r="O14" s="76">
        <v>0.44026728181403751</v>
      </c>
      <c r="P14" s="76">
        <v>0.33808361987470692</v>
      </c>
      <c r="Q14" s="76">
        <v>0.31449173400111685</v>
      </c>
      <c r="R14" s="76">
        <v>0.22057856386434449</v>
      </c>
      <c r="S14" s="76">
        <v>0.27867186061113025</v>
      </c>
      <c r="T14" s="76">
        <v>0.27160681923573537</v>
      </c>
      <c r="U14" s="76">
        <v>0.26689139480846336</v>
      </c>
      <c r="V14" s="76">
        <v>0.239338296151344</v>
      </c>
      <c r="W14" s="76">
        <v>0.2403412955928047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0.51261687557172619</v>
      </c>
      <c r="D15" s="69">
        <f t="shared" si="6"/>
        <v>0.58909777168204314</v>
      </c>
      <c r="E15" s="69">
        <f t="shared" si="6"/>
        <v>0.486950061969319</v>
      </c>
      <c r="F15" s="69">
        <f t="shared" si="6"/>
        <v>0.57858563478828873</v>
      </c>
      <c r="G15" s="69">
        <f t="shared" si="6"/>
        <v>0.73455350371309258</v>
      </c>
      <c r="H15" s="69">
        <f t="shared" si="6"/>
        <v>0.60602223266189315</v>
      </c>
      <c r="I15" s="69">
        <f t="shared" si="6"/>
        <v>0.43267676141973233</v>
      </c>
      <c r="J15" s="69">
        <f t="shared" si="6"/>
        <v>0.80305698965188055</v>
      </c>
      <c r="K15" s="69">
        <f t="shared" si="6"/>
        <v>0.36738896431474072</v>
      </c>
      <c r="L15" s="69">
        <f t="shared" si="6"/>
        <v>0.68682469319053041</v>
      </c>
      <c r="M15" s="69">
        <f t="shared" si="6"/>
        <v>0.38555003446429503</v>
      </c>
      <c r="N15" s="69">
        <f t="shared" si="6"/>
        <v>0.72083005139277401</v>
      </c>
      <c r="O15" s="69">
        <f t="shared" si="6"/>
        <v>0.81657859344002415</v>
      </c>
      <c r="P15" s="69">
        <f t="shared" si="6"/>
        <v>0.62890013394616029</v>
      </c>
      <c r="Q15" s="69">
        <f t="shared" si="6"/>
        <v>1.0201605342853541</v>
      </c>
      <c r="R15" s="69">
        <f t="shared" si="6"/>
        <v>0.45914255877854715</v>
      </c>
      <c r="S15" s="69">
        <f t="shared" si="6"/>
        <v>0.36593535994923332</v>
      </c>
      <c r="T15" s="69">
        <f t="shared" si="6"/>
        <v>0.73758079236955643</v>
      </c>
      <c r="U15" s="69">
        <f t="shared" si="6"/>
        <v>1.0331836783295563</v>
      </c>
      <c r="V15" s="69">
        <f t="shared" si="6"/>
        <v>1.8808376818885686</v>
      </c>
      <c r="W15" s="69">
        <f t="shared" si="6"/>
        <v>2.9042990777307232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0.51261687557172619</v>
      </c>
      <c r="D16" s="72">
        <v>0.58909777168204314</v>
      </c>
      <c r="E16" s="72">
        <v>0.486950061969319</v>
      </c>
      <c r="F16" s="72">
        <v>0.57858563478828873</v>
      </c>
      <c r="G16" s="72">
        <v>0.73455350371309258</v>
      </c>
      <c r="H16" s="72">
        <v>0.60602223266189315</v>
      </c>
      <c r="I16" s="72">
        <v>0.43267676141973233</v>
      </c>
      <c r="J16" s="72">
        <v>0.80305698965188055</v>
      </c>
      <c r="K16" s="72">
        <v>0.36738896431474072</v>
      </c>
      <c r="L16" s="72">
        <v>0.68682469319053041</v>
      </c>
      <c r="M16" s="72">
        <v>0.38555003446429503</v>
      </c>
      <c r="N16" s="72">
        <v>0.72083005139277401</v>
      </c>
      <c r="O16" s="72">
        <v>0.81657859344002415</v>
      </c>
      <c r="P16" s="72">
        <v>0.62890013394616029</v>
      </c>
      <c r="Q16" s="72">
        <v>1.0201605342853541</v>
      </c>
      <c r="R16" s="72">
        <v>0.45914255877854715</v>
      </c>
      <c r="S16" s="72">
        <v>0.36593535994923332</v>
      </c>
      <c r="T16" s="72">
        <v>0.73758079236955643</v>
      </c>
      <c r="U16" s="72">
        <v>1.0331836783295563</v>
      </c>
      <c r="V16" s="72">
        <v>1.8808376818885686</v>
      </c>
      <c r="W16" s="72">
        <v>2.9042990777307232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10.919062697860538</v>
      </c>
      <c r="D17" s="69">
        <f t="shared" si="7"/>
        <v>11.351516745640374</v>
      </c>
      <c r="E17" s="69">
        <f t="shared" si="7"/>
        <v>11.460737450410091</v>
      </c>
      <c r="F17" s="69">
        <f t="shared" si="7"/>
        <v>11.78967898426113</v>
      </c>
      <c r="G17" s="69">
        <f t="shared" si="7"/>
        <v>7.9988856050491126</v>
      </c>
      <c r="H17" s="69">
        <f t="shared" si="7"/>
        <v>8.7563268944268433</v>
      </c>
      <c r="I17" s="69">
        <f t="shared" si="7"/>
        <v>8.9355439969186872</v>
      </c>
      <c r="J17" s="69">
        <f t="shared" si="7"/>
        <v>9.7139727138408851</v>
      </c>
      <c r="K17" s="69">
        <f t="shared" si="7"/>
        <v>9.1099045443224025</v>
      </c>
      <c r="L17" s="69">
        <f t="shared" si="7"/>
        <v>9.5495323367826437</v>
      </c>
      <c r="M17" s="69">
        <f t="shared" si="7"/>
        <v>9.237597842961689</v>
      </c>
      <c r="N17" s="69">
        <f t="shared" si="7"/>
        <v>9.9253207347281815</v>
      </c>
      <c r="O17" s="69">
        <f t="shared" si="7"/>
        <v>9.7926017866396933</v>
      </c>
      <c r="P17" s="69">
        <f t="shared" si="7"/>
        <v>9.0610691683101852</v>
      </c>
      <c r="Q17" s="69">
        <f t="shared" si="7"/>
        <v>10.736677768968292</v>
      </c>
      <c r="R17" s="69">
        <f t="shared" ref="R17:V17" si="8">SUM(R18:R26)</f>
        <v>7.6405300376880136</v>
      </c>
      <c r="S17" s="69">
        <f t="shared" si="8"/>
        <v>10.104067609467133</v>
      </c>
      <c r="T17" s="69">
        <f t="shared" si="8"/>
        <v>9.3620678357211595</v>
      </c>
      <c r="U17" s="69">
        <f t="shared" si="8"/>
        <v>12.043680586088268</v>
      </c>
      <c r="V17" s="69">
        <f t="shared" si="8"/>
        <v>8.5687684178775374</v>
      </c>
      <c r="W17" s="69">
        <f t="shared" ref="W17" si="9">SUM(W18:W26)</f>
        <v>11.344779671341165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1.1347374095178025E-3</v>
      </c>
      <c r="D18" s="72">
        <v>2.3568849360764738E-3</v>
      </c>
      <c r="E18" s="72">
        <v>3.7992699042819615E-3</v>
      </c>
      <c r="F18" s="72">
        <v>8.7550143655794298E-3</v>
      </c>
      <c r="G18" s="72">
        <v>2.6771931118586938E-3</v>
      </c>
      <c r="H18" s="72">
        <v>1.3173136445052925E-3</v>
      </c>
      <c r="I18" s="72">
        <v>0</v>
      </c>
      <c r="J18" s="72">
        <v>0</v>
      </c>
      <c r="K18" s="72">
        <v>0</v>
      </c>
      <c r="L18" s="72">
        <v>0</v>
      </c>
      <c r="M18" s="72">
        <v>3.6053760197340672E-3</v>
      </c>
      <c r="N18" s="72">
        <v>9.1216400745331473E-3</v>
      </c>
      <c r="O18" s="72">
        <v>7.6185502976740009E-3</v>
      </c>
      <c r="P18" s="72">
        <v>0</v>
      </c>
      <c r="Q18" s="72">
        <v>0</v>
      </c>
      <c r="R18" s="72">
        <v>3.6546777458369727E-3</v>
      </c>
      <c r="S18" s="72">
        <v>9.8454488352778795E-3</v>
      </c>
      <c r="T18" s="72">
        <v>1.1592034709773621E-2</v>
      </c>
      <c r="U18" s="72">
        <v>1.448167589090929E-2</v>
      </c>
      <c r="V18" s="72">
        <v>1.0344555005363508E-2</v>
      </c>
      <c r="W18" s="72">
        <v>7.8074143639098419E-3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1.4662059508121463</v>
      </c>
      <c r="D20" s="72">
        <v>1.131636959641019</v>
      </c>
      <c r="E20" s="72">
        <v>1.1791391140393059</v>
      </c>
      <c r="F20" s="72">
        <v>0.22771292379526045</v>
      </c>
      <c r="G20" s="72">
        <v>0.29798865726620516</v>
      </c>
      <c r="H20" s="72">
        <v>0.22491096682074246</v>
      </c>
      <c r="I20" s="72">
        <v>0.55008824575284243</v>
      </c>
      <c r="J20" s="72">
        <v>0.32015694801783851</v>
      </c>
      <c r="K20" s="72">
        <v>0.67416805654772227</v>
      </c>
      <c r="L20" s="72">
        <v>1.1523019295892558</v>
      </c>
      <c r="M20" s="72">
        <v>1.0533999813087951</v>
      </c>
      <c r="N20" s="72">
        <v>1.1186272085414346</v>
      </c>
      <c r="O20" s="72">
        <v>0.94287637810699487</v>
      </c>
      <c r="P20" s="72">
        <v>0.31270222107358281</v>
      </c>
      <c r="Q20" s="72">
        <v>0.27394638757868561</v>
      </c>
      <c r="R20" s="72">
        <v>0.14200265893337882</v>
      </c>
      <c r="S20" s="72">
        <v>0.28720025359969503</v>
      </c>
      <c r="T20" s="72">
        <v>0.31825203755883269</v>
      </c>
      <c r="U20" s="72">
        <v>0.30681407138695854</v>
      </c>
      <c r="V20" s="72">
        <v>0.42200742644979689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6.7516146187448722E-2</v>
      </c>
      <c r="D21" s="72">
        <v>7.6960705824683631E-2</v>
      </c>
      <c r="E21" s="72">
        <v>6.1275382815845471E-2</v>
      </c>
      <c r="F21" s="72">
        <v>8.7964225218430586E-2</v>
      </c>
      <c r="G21" s="72">
        <v>7.2957273772592729E-2</v>
      </c>
      <c r="H21" s="72">
        <v>0.10325997021787263</v>
      </c>
      <c r="I21" s="72">
        <v>9.1740812840499036E-2</v>
      </c>
      <c r="J21" s="72">
        <v>7.3180789029187468E-2</v>
      </c>
      <c r="K21" s="72">
        <v>3.8063386713078573E-2</v>
      </c>
      <c r="L21" s="72">
        <v>1.4914636817238477E-2</v>
      </c>
      <c r="M21" s="72">
        <v>0</v>
      </c>
      <c r="N21" s="72">
        <v>0</v>
      </c>
      <c r="O21" s="72">
        <v>4.4484665827288494E-3</v>
      </c>
      <c r="P21" s="72">
        <v>1.2041837289602526E-2</v>
      </c>
      <c r="Q21" s="72">
        <v>1.9434991221462763E-2</v>
      </c>
      <c r="R21" s="72">
        <v>2.9884715521444189E-2</v>
      </c>
      <c r="S21" s="72">
        <v>5.8010616502978014E-2</v>
      </c>
      <c r="T21" s="72">
        <v>5.9872896244410542E-2</v>
      </c>
      <c r="U21" s="72">
        <v>9.4548485810916877E-2</v>
      </c>
      <c r="V21" s="72">
        <v>6.6071654141989608E-2</v>
      </c>
      <c r="W21" s="72">
        <v>6.8724201035764751E-2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6.9594659369499323E-2</v>
      </c>
      <c r="D22" s="72">
        <v>0.15951170055149677</v>
      </c>
      <c r="E22" s="72">
        <v>0.19787400160166713</v>
      </c>
      <c r="F22" s="72">
        <v>0.29576023347717673</v>
      </c>
      <c r="G22" s="72">
        <v>0.22162856562981473</v>
      </c>
      <c r="H22" s="72">
        <v>0.26288565968773187</v>
      </c>
      <c r="I22" s="72">
        <v>0.60533849236011905</v>
      </c>
      <c r="J22" s="72">
        <v>0.98003490447868624</v>
      </c>
      <c r="K22" s="72">
        <v>0.58916030678966946</v>
      </c>
      <c r="L22" s="72">
        <v>0.52471859070835347</v>
      </c>
      <c r="M22" s="72">
        <v>0.38679708379710853</v>
      </c>
      <c r="N22" s="72">
        <v>0.43258611544172976</v>
      </c>
      <c r="O22" s="72">
        <v>0.41404920927828798</v>
      </c>
      <c r="P22" s="72">
        <v>0.21709008593056994</v>
      </c>
      <c r="Q22" s="72">
        <v>0.2178133115809657</v>
      </c>
      <c r="R22" s="72">
        <v>0.24565242384525743</v>
      </c>
      <c r="S22" s="72">
        <v>0.41447342773541596</v>
      </c>
      <c r="T22" s="72">
        <v>0.4938616665102547</v>
      </c>
      <c r="U22" s="72">
        <v>0.5964540284119183</v>
      </c>
      <c r="V22" s="72">
        <v>0.50273012081757129</v>
      </c>
      <c r="W22" s="72">
        <v>0.60742229264877334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3.1643348123977164</v>
      </c>
      <c r="D24" s="72">
        <v>3.9511651151934188</v>
      </c>
      <c r="E24" s="72">
        <v>3.834207895370346</v>
      </c>
      <c r="F24" s="72">
        <v>3.8077508884309346</v>
      </c>
      <c r="G24" s="72">
        <v>2.2596746297217329</v>
      </c>
      <c r="H24" s="72">
        <v>2.9768951449849244</v>
      </c>
      <c r="I24" s="72">
        <v>3.0250632926697678</v>
      </c>
      <c r="J24" s="72">
        <v>3.0968628191752834</v>
      </c>
      <c r="K24" s="72">
        <v>2.7204379117028479</v>
      </c>
      <c r="L24" s="72">
        <v>2.9969330330818744</v>
      </c>
      <c r="M24" s="72">
        <v>2.9883079822443217</v>
      </c>
      <c r="N24" s="72">
        <v>3.4415256538729553</v>
      </c>
      <c r="O24" s="72">
        <v>3.4908735526512173</v>
      </c>
      <c r="P24" s="72">
        <v>2.7514436832554359</v>
      </c>
      <c r="Q24" s="72">
        <v>3.392273507908647</v>
      </c>
      <c r="R24" s="72">
        <v>2.0344941912395984</v>
      </c>
      <c r="S24" s="72">
        <v>3.1095067125265539</v>
      </c>
      <c r="T24" s="72">
        <v>2.5588641149580469</v>
      </c>
      <c r="U24" s="72">
        <v>3.4749430578881855</v>
      </c>
      <c r="V24" s="72">
        <v>2.1621399498904794</v>
      </c>
      <c r="W24" s="72">
        <v>3.5103072480986417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6.129650921562618</v>
      </c>
      <c r="D25" s="74">
        <v>6.0129393721317905</v>
      </c>
      <c r="E25" s="74">
        <v>6.1679026588611938</v>
      </c>
      <c r="F25" s="74">
        <v>7.3359332334743907</v>
      </c>
      <c r="G25" s="74">
        <v>5.1215973840957449</v>
      </c>
      <c r="H25" s="74">
        <v>5.1456441445069858</v>
      </c>
      <c r="I25" s="74">
        <v>4.6386465056863493</v>
      </c>
      <c r="J25" s="74">
        <v>5.1963887861490479</v>
      </c>
      <c r="K25" s="74">
        <v>5.0619887130804111</v>
      </c>
      <c r="L25" s="74">
        <v>4.8286227385962226</v>
      </c>
      <c r="M25" s="74">
        <v>4.7758676760434851</v>
      </c>
      <c r="N25" s="74">
        <v>4.8844384474952731</v>
      </c>
      <c r="O25" s="74">
        <v>4.8838310559840536</v>
      </c>
      <c r="P25" s="74">
        <v>5.6950220888152625</v>
      </c>
      <c r="Q25" s="74">
        <v>6.762576511215955</v>
      </c>
      <c r="R25" s="74">
        <v>5.117392554823688</v>
      </c>
      <c r="S25" s="74">
        <v>6.1506605094890645</v>
      </c>
      <c r="T25" s="74">
        <v>5.8317935247314168</v>
      </c>
      <c r="U25" s="74">
        <v>7.4465870989156366</v>
      </c>
      <c r="V25" s="74">
        <v>5.3137894709179054</v>
      </c>
      <c r="W25" s="74">
        <v>7.0588711260618995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2.0625470121590255E-2</v>
      </c>
      <c r="D26" s="77">
        <v>1.6946007361888719E-2</v>
      </c>
      <c r="E26" s="77">
        <v>1.6539127817450865E-2</v>
      </c>
      <c r="F26" s="77">
        <v>2.5802465499357358E-2</v>
      </c>
      <c r="G26" s="77">
        <v>2.2361901451163787E-2</v>
      </c>
      <c r="H26" s="77">
        <v>4.1413694564080748E-2</v>
      </c>
      <c r="I26" s="77">
        <v>2.4666647609108763E-2</v>
      </c>
      <c r="J26" s="77">
        <v>4.7348466990842664E-2</v>
      </c>
      <c r="K26" s="77">
        <v>2.6086169488673948E-2</v>
      </c>
      <c r="L26" s="77">
        <v>3.2041407989698942E-2</v>
      </c>
      <c r="M26" s="77">
        <v>2.961974354824385E-2</v>
      </c>
      <c r="N26" s="77">
        <v>3.9021669302253897E-2</v>
      </c>
      <c r="O26" s="77">
        <v>4.8904573738737432E-2</v>
      </c>
      <c r="P26" s="77">
        <v>7.2769251945730376E-2</v>
      </c>
      <c r="Q26" s="77">
        <v>7.0633059462576558E-2</v>
      </c>
      <c r="R26" s="77">
        <v>6.7448815578809385E-2</v>
      </c>
      <c r="S26" s="77">
        <v>7.4370640778148381E-2</v>
      </c>
      <c r="T26" s="77">
        <v>8.7831561008425207E-2</v>
      </c>
      <c r="U26" s="77">
        <v>0.10985216778374308</v>
      </c>
      <c r="V26" s="77">
        <v>9.1685240654432273E-2</v>
      </c>
      <c r="W26" s="77">
        <v>9.1647389132175683E-2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1.11097931125466</v>
      </c>
      <c r="D27" s="69">
        <f t="shared" si="10"/>
        <v>1.1621652898060162</v>
      </c>
      <c r="E27" s="69">
        <f t="shared" si="10"/>
        <v>1.1975570544608916</v>
      </c>
      <c r="F27" s="69">
        <f t="shared" si="10"/>
        <v>1.2274687565519979</v>
      </c>
      <c r="G27" s="69">
        <f t="shared" si="10"/>
        <v>0.84392391106705578</v>
      </c>
      <c r="H27" s="69">
        <f t="shared" si="10"/>
        <v>0.91119678364431766</v>
      </c>
      <c r="I27" s="69">
        <f t="shared" si="10"/>
        <v>0.95644785648020014</v>
      </c>
      <c r="J27" s="69">
        <f t="shared" si="10"/>
        <v>1.1226919830749229</v>
      </c>
      <c r="K27" s="69">
        <f t="shared" si="10"/>
        <v>1.1061234361123053</v>
      </c>
      <c r="L27" s="69">
        <f t="shared" si="10"/>
        <v>1.1631157769725933</v>
      </c>
      <c r="M27" s="69">
        <f t="shared" si="10"/>
        <v>1.1003998186306017</v>
      </c>
      <c r="N27" s="69">
        <f t="shared" si="10"/>
        <v>1.2340711479806401</v>
      </c>
      <c r="O27" s="69">
        <f t="shared" si="10"/>
        <v>1.221349070435136</v>
      </c>
      <c r="P27" s="69">
        <f t="shared" si="10"/>
        <v>1.1559979312214614</v>
      </c>
      <c r="Q27" s="69">
        <f t="shared" si="10"/>
        <v>1.4034265514930271</v>
      </c>
      <c r="R27" s="69">
        <f t="shared" ref="R27:V27" si="11">SUM(R28:R32)</f>
        <v>1.0042688311593637</v>
      </c>
      <c r="S27" s="69">
        <f t="shared" si="11"/>
        <v>1.3774148896404397</v>
      </c>
      <c r="T27" s="69">
        <f t="shared" si="11"/>
        <v>1.3533763729256325</v>
      </c>
      <c r="U27" s="69">
        <f t="shared" si="11"/>
        <v>1.8004875672087048</v>
      </c>
      <c r="V27" s="69">
        <f t="shared" si="11"/>
        <v>1.7195709468229172</v>
      </c>
      <c r="W27" s="69">
        <f t="shared" ref="W27" si="12">SUM(W28:W32)</f>
        <v>2.3366565040806648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0.16352927258736294</v>
      </c>
      <c r="D29" s="72">
        <v>0.15183129861880171</v>
      </c>
      <c r="E29" s="72">
        <v>0.17208792781804547</v>
      </c>
      <c r="F29" s="72">
        <v>9.0597895667144615E-2</v>
      </c>
      <c r="G29" s="72">
        <v>8.0587351063297064E-2</v>
      </c>
      <c r="H29" s="72">
        <v>4.3046725260769414E-2</v>
      </c>
      <c r="I29" s="72">
        <v>8.3629260193617785E-2</v>
      </c>
      <c r="J29" s="72">
        <v>0.191070123227389</v>
      </c>
      <c r="K29" s="72">
        <v>0.14636551792006758</v>
      </c>
      <c r="L29" s="72">
        <v>5.0660630927981835E-2</v>
      </c>
      <c r="M29" s="72">
        <v>1.136204402670255E-2</v>
      </c>
      <c r="N29" s="72">
        <v>2.1662183721408206E-2</v>
      </c>
      <c r="O29" s="72">
        <v>9.1188136581493301E-2</v>
      </c>
      <c r="P29" s="72">
        <v>0.12456503825417342</v>
      </c>
      <c r="Q29" s="72">
        <v>0.15588588625377633</v>
      </c>
      <c r="R29" s="72">
        <v>8.4320051539668248E-2</v>
      </c>
      <c r="S29" s="72">
        <v>6.4236181641328396E-2</v>
      </c>
      <c r="T29" s="72">
        <v>3.6015331159323115E-2</v>
      </c>
      <c r="U29" s="72">
        <v>6.1675882681713423E-2</v>
      </c>
      <c r="V29" s="72">
        <v>7.9760755681096834E-2</v>
      </c>
      <c r="W29" s="72">
        <v>0.15690425112799675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6.3612426494796112E-3</v>
      </c>
      <c r="D30" s="72">
        <v>7.3667112912333505E-3</v>
      </c>
      <c r="E30" s="72">
        <v>5.9467252835818316E-3</v>
      </c>
      <c r="F30" s="72">
        <v>8.3865590539753763E-3</v>
      </c>
      <c r="G30" s="72">
        <v>7.1497716518470087E-3</v>
      </c>
      <c r="H30" s="72">
        <v>9.8509083155474339E-3</v>
      </c>
      <c r="I30" s="72">
        <v>9.1846058410740873E-3</v>
      </c>
      <c r="J30" s="72">
        <v>8.0736332984105083E-3</v>
      </c>
      <c r="K30" s="72">
        <v>4.4142071994157537E-3</v>
      </c>
      <c r="L30" s="72">
        <v>1.849806468363266E-3</v>
      </c>
      <c r="M30" s="72">
        <v>0</v>
      </c>
      <c r="N30" s="72">
        <v>0</v>
      </c>
      <c r="O30" s="72">
        <v>5.8649434044434666E-4</v>
      </c>
      <c r="P30" s="72">
        <v>1.702627258236978E-3</v>
      </c>
      <c r="Q30" s="72">
        <v>2.5048824317988011E-3</v>
      </c>
      <c r="R30" s="72">
        <v>3.8847736068196256E-3</v>
      </c>
      <c r="S30" s="72">
        <v>7.5392009618642378E-3</v>
      </c>
      <c r="T30" s="72">
        <v>8.0594271688042979E-3</v>
      </c>
      <c r="U30" s="72">
        <v>1.3471638985026041E-2</v>
      </c>
      <c r="V30" s="72">
        <v>1.2357010504801199E-2</v>
      </c>
      <c r="W30" s="72">
        <v>1.322684552150824E-2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0.94108879601781747</v>
      </c>
      <c r="D32" s="77">
        <v>1.0029672798959812</v>
      </c>
      <c r="E32" s="77">
        <v>1.0195224013592643</v>
      </c>
      <c r="F32" s="77">
        <v>1.1284843018308779</v>
      </c>
      <c r="G32" s="77">
        <v>0.75618678835191167</v>
      </c>
      <c r="H32" s="77">
        <v>0.85829915006800084</v>
      </c>
      <c r="I32" s="77">
        <v>0.86363399044550826</v>
      </c>
      <c r="J32" s="77">
        <v>0.9235482265491235</v>
      </c>
      <c r="K32" s="77">
        <v>0.955343710992822</v>
      </c>
      <c r="L32" s="77">
        <v>1.1106053395762481</v>
      </c>
      <c r="M32" s="77">
        <v>1.0890377746038991</v>
      </c>
      <c r="N32" s="77">
        <v>1.2124089642592319</v>
      </c>
      <c r="O32" s="77">
        <v>1.1295744395131984</v>
      </c>
      <c r="P32" s="77">
        <v>1.029730265709051</v>
      </c>
      <c r="Q32" s="77">
        <v>1.2450357828074519</v>
      </c>
      <c r="R32" s="77">
        <v>0.91606400601287574</v>
      </c>
      <c r="S32" s="77">
        <v>1.3056395070372471</v>
      </c>
      <c r="T32" s="77">
        <v>1.3093016145975052</v>
      </c>
      <c r="U32" s="77">
        <v>1.7253400455419654</v>
      </c>
      <c r="V32" s="77">
        <v>1.6274531806370192</v>
      </c>
      <c r="W32" s="77">
        <v>2.16652540743116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0.78131939377568338</v>
      </c>
      <c r="D3" s="66">
        <f>IF(RES_hh_tes_in!D3=0,"",RES_hh_tes_in!D3/RES_hh_fec_in!D3)</f>
        <v>0.8167385471118368</v>
      </c>
      <c r="E3" s="66">
        <f>IF(RES_hh_tes_in!E3=0,"",RES_hh_tes_in!E3/RES_hh_fec_in!E3)</f>
        <v>0.83031191287176653</v>
      </c>
      <c r="F3" s="66">
        <f>IF(RES_hh_tes_in!F3=0,"",RES_hh_tes_in!F3/RES_hh_fec_in!F3)</f>
        <v>0.86034961980000113</v>
      </c>
      <c r="G3" s="66">
        <f>IF(RES_hh_tes_in!G3=0,"",RES_hh_tes_in!G3/RES_hh_fec_in!G3)</f>
        <v>0.86934077254118891</v>
      </c>
      <c r="H3" s="66">
        <f>IF(RES_hh_tes_in!H3=0,"",RES_hh_tes_in!H3/RES_hh_fec_in!H3)</f>
        <v>0.86728628684648312</v>
      </c>
      <c r="I3" s="66">
        <f>IF(RES_hh_tes_in!I3=0,"",RES_hh_tes_in!I3/RES_hh_fec_in!I3)</f>
        <v>0.85778389568082614</v>
      </c>
      <c r="J3" s="66">
        <f>IF(RES_hh_tes_in!J3=0,"",RES_hh_tes_in!J3/RES_hh_fec_in!J3)</f>
        <v>0.86655367888704005</v>
      </c>
      <c r="K3" s="66">
        <f>IF(RES_hh_tes_in!K3=0,"",RES_hh_tes_in!K3/RES_hh_fec_in!K3)</f>
        <v>0.86439327351376827</v>
      </c>
      <c r="L3" s="66">
        <f>IF(RES_hh_tes_in!L3=0,"",RES_hh_tes_in!L3/RES_hh_fec_in!L3)</f>
        <v>0.8672449990058505</v>
      </c>
      <c r="M3" s="66">
        <f>IF(RES_hh_tes_in!M3=0,"",RES_hh_tes_in!M3/RES_hh_fec_in!M3)</f>
        <v>0.88525607517791627</v>
      </c>
      <c r="N3" s="66">
        <f>IF(RES_hh_tes_in!N3=0,"",RES_hh_tes_in!N3/RES_hh_fec_in!N3)</f>
        <v>0.91294062677709475</v>
      </c>
      <c r="O3" s="66">
        <f>IF(RES_hh_tes_in!O3=0,"",RES_hh_tes_in!O3/RES_hh_fec_in!O3)</f>
        <v>0.94637508807231363</v>
      </c>
      <c r="P3" s="66">
        <f>IF(RES_hh_tes_in!P3=0,"",RES_hh_tes_in!P3/RES_hh_fec_in!P3)</f>
        <v>1.0762862675130052</v>
      </c>
      <c r="Q3" s="66">
        <f>IF(RES_hh_tes_in!Q3=0,"",RES_hh_tes_in!Q3/RES_hh_fec_in!Q3)</f>
        <v>1.0631908391978102</v>
      </c>
      <c r="R3" s="66">
        <f>IF(RES_hh_tes_in!R3=0,"",RES_hh_tes_in!R3/RES_hh_fec_in!R3)</f>
        <v>1.0552750403349875</v>
      </c>
      <c r="S3" s="66">
        <f>IF(RES_hh_tes_in!S3=0,"",RES_hh_tes_in!S3/RES_hh_fec_in!S3)</f>
        <v>1.0245563049881883</v>
      </c>
      <c r="T3" s="66">
        <f>IF(RES_hh_tes_in!T3=0,"",RES_hh_tes_in!T3/RES_hh_fec_in!T3)</f>
        <v>1.0236614266729078</v>
      </c>
      <c r="U3" s="66">
        <f>IF(RES_hh_tes_in!U3=0,"",RES_hh_tes_in!U3/RES_hh_fec_in!U3)</f>
        <v>1.0329092632715053</v>
      </c>
      <c r="V3" s="66">
        <f>IF(RES_hh_tes_in!V3=0,"",RES_hh_tes_in!V3/RES_hh_fec_in!V3)</f>
        <v>1.0478768047953939</v>
      </c>
      <c r="W3" s="66">
        <f>IF(RES_hh_tes_in!W3=0,"",RES_hh_tes_in!W3/RES_hh_fec_in!W3)</f>
        <v>1.0879475450793985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0.78314740051625309</v>
      </c>
      <c r="D4" s="70">
        <f>IF(RES_hh_tes_in!D4=0,"",RES_hh_tes_in!D4/RES_hh_fec_in!D4)</f>
        <v>0.8208040060314542</v>
      </c>
      <c r="E4" s="70">
        <f>IF(RES_hh_tes_in!E4=0,"",RES_hh_tes_in!E4/RES_hh_fec_in!E4)</f>
        <v>0.83629358910440299</v>
      </c>
      <c r="F4" s="70">
        <f>IF(RES_hh_tes_in!F4=0,"",RES_hh_tes_in!F4/RES_hh_fec_in!F4)</f>
        <v>0.86803585338618006</v>
      </c>
      <c r="G4" s="70">
        <f>IF(RES_hh_tes_in!G4=0,"",RES_hh_tes_in!G4/RES_hh_fec_in!G4)</f>
        <v>0.87599102138273099</v>
      </c>
      <c r="H4" s="70">
        <f>IF(RES_hh_tes_in!H4=0,"",RES_hh_tes_in!H4/RES_hh_fec_in!H4)</f>
        <v>0.87338755808225288</v>
      </c>
      <c r="I4" s="70">
        <f>IF(RES_hh_tes_in!I4=0,"",RES_hh_tes_in!I4/RES_hh_fec_in!I4)</f>
        <v>0.86437143926526394</v>
      </c>
      <c r="J4" s="70">
        <f>IF(RES_hh_tes_in!J4=0,"",RES_hh_tes_in!J4/RES_hh_fec_in!J4)</f>
        <v>0.87251052945495777</v>
      </c>
      <c r="K4" s="70">
        <f>IF(RES_hh_tes_in!K4=0,"",RES_hh_tes_in!K4/RES_hh_fec_in!K4)</f>
        <v>0.87380200255652818</v>
      </c>
      <c r="L4" s="70">
        <f>IF(RES_hh_tes_in!L4=0,"",RES_hh_tes_in!L4/RES_hh_fec_in!L4)</f>
        <v>0.87404859406729163</v>
      </c>
      <c r="M4" s="70">
        <f>IF(RES_hh_tes_in!M4=0,"",RES_hh_tes_in!M4/RES_hh_fec_in!M4)</f>
        <v>0.89583604510664883</v>
      </c>
      <c r="N4" s="70">
        <f>IF(RES_hh_tes_in!N4=0,"",RES_hh_tes_in!N4/RES_hh_fec_in!N4)</f>
        <v>0.92377852938000027</v>
      </c>
      <c r="O4" s="70">
        <f>IF(RES_hh_tes_in!O4=0,"",RES_hh_tes_in!O4/RES_hh_fec_in!O4)</f>
        <v>0.96103763912717632</v>
      </c>
      <c r="P4" s="70">
        <f>IF(RES_hh_tes_in!P4=0,"",RES_hh_tes_in!P4/RES_hh_fec_in!P4)</f>
        <v>1.1120737925894661</v>
      </c>
      <c r="Q4" s="70">
        <f>IF(RES_hh_tes_in!Q4=0,"",RES_hh_tes_in!Q4/RES_hh_fec_in!Q4)</f>
        <v>1.0949134994201042</v>
      </c>
      <c r="R4" s="70">
        <f>IF(RES_hh_tes_in!R4=0,"",RES_hh_tes_in!R4/RES_hh_fec_in!R4)</f>
        <v>1.0851272061803776</v>
      </c>
      <c r="S4" s="70">
        <f>IF(RES_hh_tes_in!S4=0,"",RES_hh_tes_in!S4/RES_hh_fec_in!S4)</f>
        <v>1.0508232904079435</v>
      </c>
      <c r="T4" s="70">
        <f>IF(RES_hh_tes_in!T4=0,"",RES_hh_tes_in!T4/RES_hh_fec_in!T4)</f>
        <v>1.04409819283514</v>
      </c>
      <c r="U4" s="70">
        <f>IF(RES_hh_tes_in!U4=0,"",RES_hh_tes_in!U4/RES_hh_fec_in!U4)</f>
        <v>1.0584095565844114</v>
      </c>
      <c r="V4" s="70">
        <f>IF(RES_hh_tes_in!V4=0,"",RES_hh_tes_in!V4/RES_hh_fec_in!V4)</f>
        <v>1.0600641693909967</v>
      </c>
      <c r="W4" s="70">
        <f>IF(RES_hh_tes_in!W4=0,"",RES_hh_tes_in!W4/RES_hh_fec_in!W4)</f>
        <v>1.1035540351565263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0.70186116971326173</v>
      </c>
      <c r="D5" s="78">
        <f>IF(RES_hh_tes_in!D5=0,"",RES_hh_tes_in!D5/RES_hh_fec_in!D5)</f>
        <v>0.7069105409373998</v>
      </c>
      <c r="E5" s="78">
        <f>IF(RES_hh_tes_in!E5=0,"",RES_hh_tes_in!E5/RES_hh_fec_in!E5)</f>
        <v>0.71220717735712735</v>
      </c>
      <c r="F5" s="78">
        <f>IF(RES_hh_tes_in!F5=0,"",RES_hh_tes_in!F5/RES_hh_fec_in!F5)</f>
        <v>0.71768500535209179</v>
      </c>
      <c r="G5" s="78">
        <f>IF(RES_hh_tes_in!G5=0,"",RES_hh_tes_in!G5/RES_hh_fec_in!G5)</f>
        <v>0.7233809489893156</v>
      </c>
      <c r="H5" s="78">
        <f>IF(RES_hh_tes_in!H5=0,"",RES_hh_tes_in!H5/RES_hh_fec_in!H5)</f>
        <v>0.72927464201231706</v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>
        <f>IF(RES_hh_tes_in!M5=0,"",RES_hh_tes_in!M5/RES_hh_fec_in!M5)</f>
        <v>0.76151037605528182</v>
      </c>
      <c r="N5" s="78">
        <f>IF(RES_hh_tes_in!N5=0,"",RES_hh_tes_in!N5/RES_hh_fec_in!N5)</f>
        <v>0.76810192736855765</v>
      </c>
      <c r="O5" s="78">
        <f>IF(RES_hh_tes_in!O5=0,"",RES_hh_tes_in!O5/RES_hh_fec_in!O5)</f>
        <v>0.77440986653817867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>
        <f>IF(RES_hh_tes_in!R5=0,"",RES_hh_tes_in!R5/RES_hh_fec_in!R5)</f>
        <v>0.80724797186865493</v>
      </c>
      <c r="S5" s="78">
        <f>IF(RES_hh_tes_in!S5=0,"",RES_hh_tes_in!S5/RES_hh_fec_in!S5)</f>
        <v>0.82831906457247528</v>
      </c>
      <c r="T5" s="78">
        <f>IF(RES_hh_tes_in!T5=0,"",RES_hh_tes_in!T5/RES_hh_fec_in!T5)</f>
        <v>0.85041553876044329</v>
      </c>
      <c r="U5" s="78">
        <f>IF(RES_hh_tes_in!U5=0,"",RES_hh_tes_in!U5/RES_hh_fec_in!U5)</f>
        <v>0.87060242820450595</v>
      </c>
      <c r="V5" s="78">
        <f>IF(RES_hh_tes_in!V5=0,"",RES_hh_tes_in!V5/RES_hh_fec_in!V5)</f>
        <v>0.8867418566015326</v>
      </c>
      <c r="W5" s="78">
        <f>IF(RES_hh_tes_in!W5=0,"",RES_hh_tes_in!W5/RES_hh_fec_in!W5)</f>
        <v>0.89833781684709879</v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 t="str">
        <f>IF(RES_hh_tes_in!N6=0,"",RES_hh_tes_in!N6/RES_hh_fec_in!N6)</f>
        <v/>
      </c>
      <c r="O6" s="78" t="str">
        <f>IF(RES_hh_tes_in!O6=0,"",RES_hh_tes_in!O6/RES_hh_fec_in!O6)</f>
        <v/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0.55987281797380439</v>
      </c>
      <c r="D7" s="78">
        <f>IF(RES_hh_tes_in!D7=0,"",RES_hh_tes_in!D7/RES_hh_fec_in!D7)</f>
        <v>0.56475768470321863</v>
      </c>
      <c r="E7" s="78">
        <f>IF(RES_hh_tes_in!E7=0,"",RES_hh_tes_in!E7/RES_hh_fec_in!E7)</f>
        <v>0.5698159538189671</v>
      </c>
      <c r="F7" s="78">
        <f>IF(RES_hh_tes_in!F7=0,"",RES_hh_tes_in!F7/RES_hh_fec_in!F7)</f>
        <v>0.57485011552020693</v>
      </c>
      <c r="G7" s="78">
        <f>IF(RES_hh_tes_in!G7=0,"",RES_hh_tes_in!G7/RES_hh_fec_in!G7)</f>
        <v>0.58003208769442682</v>
      </c>
      <c r="H7" s="78">
        <f>IF(RES_hh_tes_in!H7=0,"",RES_hh_tes_in!H7/RES_hh_fec_in!H7)</f>
        <v>0.58533565155453826</v>
      </c>
      <c r="I7" s="78">
        <f>IF(RES_hh_tes_in!I7=0,"",RES_hh_tes_in!I7/RES_hh_fec_in!I7)</f>
        <v>0.59079793909468925</v>
      </c>
      <c r="J7" s="78">
        <f>IF(RES_hh_tes_in!J7=0,"",RES_hh_tes_in!J7/RES_hh_fec_in!J7)</f>
        <v>0.59658305301551184</v>
      </c>
      <c r="K7" s="78">
        <f>IF(RES_hh_tes_in!K7=0,"",RES_hh_tes_in!K7/RES_hh_fec_in!K7)</f>
        <v>0.60282406311769887</v>
      </c>
      <c r="L7" s="78">
        <f>IF(RES_hh_tes_in!L7=0,"",RES_hh_tes_in!L7/RES_hh_fec_in!L7)</f>
        <v>0.60954528250798545</v>
      </c>
      <c r="M7" s="78">
        <f>IF(RES_hh_tes_in!M7=0,"",RES_hh_tes_in!M7/RES_hh_fec_in!M7)</f>
        <v>0.62031946514911507</v>
      </c>
      <c r="N7" s="78">
        <f>IF(RES_hh_tes_in!N7=0,"",RES_hh_tes_in!N7/RES_hh_fec_in!N7)</f>
        <v>0.63618835368068782</v>
      </c>
      <c r="O7" s="78">
        <f>IF(RES_hh_tes_in!O7=0,"",RES_hh_tes_in!O7/RES_hh_fec_in!O7)</f>
        <v>0.6577414982905383</v>
      </c>
      <c r="P7" s="78">
        <f>IF(RES_hh_tes_in!P7=0,"",RES_hh_tes_in!P7/RES_hh_fec_in!P7)</f>
        <v>0.68244921324749863</v>
      </c>
      <c r="Q7" s="78">
        <f>IF(RES_hh_tes_in!Q7=0,"",RES_hh_tes_in!Q7/RES_hh_fec_in!Q7)</f>
        <v>0.70289741127560945</v>
      </c>
      <c r="R7" s="78">
        <f>IF(RES_hh_tes_in!R7=0,"",RES_hh_tes_in!R7/RES_hh_fec_in!R7)</f>
        <v>0.71289921124002253</v>
      </c>
      <c r="S7" s="78">
        <f>IF(RES_hh_tes_in!S7=0,"",RES_hh_tes_in!S7/RES_hh_fec_in!S7)</f>
        <v>0.72005537589808455</v>
      </c>
      <c r="T7" s="78">
        <f>IF(RES_hh_tes_in!T7=0,"",RES_hh_tes_in!T7/RES_hh_fec_in!T7)</f>
        <v>0.72529790929208748</v>
      </c>
      <c r="U7" s="78">
        <f>IF(RES_hh_tes_in!U7=0,"",RES_hh_tes_in!U7/RES_hh_fec_in!U7)</f>
        <v>0.72938161405529511</v>
      </c>
      <c r="V7" s="78">
        <f>IF(RES_hh_tes_in!V7=0,"",RES_hh_tes_in!V7/RES_hh_fec_in!V7)</f>
        <v>0.73292465017694175</v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0.65362310591409745</v>
      </c>
      <c r="D8" s="78">
        <f>IF(RES_hh_tes_in!D8=0,"",RES_hh_tes_in!D8/RES_hh_fec_in!D8)</f>
        <v>0.66103785450525077</v>
      </c>
      <c r="E8" s="78">
        <f>IF(RES_hh_tes_in!E8=0,"",RES_hh_tes_in!E8/RES_hh_fec_in!E8)</f>
        <v>0.66845587316029598</v>
      </c>
      <c r="F8" s="78">
        <f>IF(RES_hh_tes_in!F8=0,"",RES_hh_tes_in!F8/RES_hh_fec_in!F8)</f>
        <v>0.67578252276549222</v>
      </c>
      <c r="G8" s="78">
        <f>IF(RES_hh_tes_in!G8=0,"",RES_hh_tes_in!G8/RES_hh_fec_in!G8)</f>
        <v>0.68310508949654059</v>
      </c>
      <c r="H8" s="78">
        <f>IF(RES_hh_tes_in!H8=0,"",RES_hh_tes_in!H8/RES_hh_fec_in!H8)</f>
        <v>0.69041379613506537</v>
      </c>
      <c r="I8" s="78">
        <f>IF(RES_hh_tes_in!I8=0,"",RES_hh_tes_in!I8/RES_hh_fec_in!I8)</f>
        <v>0.69773106666974472</v>
      </c>
      <c r="J8" s="78">
        <f>IF(RES_hh_tes_in!J8=0,"",RES_hh_tes_in!J8/RES_hh_fec_in!J8)</f>
        <v>0.70514666793000969</v>
      </c>
      <c r="K8" s="78">
        <f>IF(RES_hh_tes_in!K8=0,"",RES_hh_tes_in!K8/RES_hh_fec_in!K8)</f>
        <v>0.712738071092336</v>
      </c>
      <c r="L8" s="78">
        <f>IF(RES_hh_tes_in!L8=0,"",RES_hh_tes_in!L8/RES_hh_fec_in!L8)</f>
        <v>0.72052801178967518</v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>
        <f>IF(RES_hh_tes_in!O8=0,"",RES_hh_tes_in!O8/RES_hh_fec_in!O8)</f>
        <v>0.75931975697112231</v>
      </c>
      <c r="P8" s="78">
        <f>IF(RES_hh_tes_in!P8=0,"",RES_hh_tes_in!P8/RES_hh_fec_in!P8)</f>
        <v>0.77712641751545686</v>
      </c>
      <c r="Q8" s="78">
        <f>IF(RES_hh_tes_in!Q8=0,"",RES_hh_tes_in!Q8/RES_hh_fec_in!Q8)</f>
        <v>0.79225223898871078</v>
      </c>
      <c r="R8" s="78">
        <f>IF(RES_hh_tes_in!R8=0,"",RES_hh_tes_in!R8/RES_hh_fec_in!R8)</f>
        <v>0.80089734123670109</v>
      </c>
      <c r="S8" s="78">
        <f>IF(RES_hh_tes_in!S8=0,"",RES_hh_tes_in!S8/RES_hh_fec_in!S8)</f>
        <v>0.80761454888382556</v>
      </c>
      <c r="T8" s="78">
        <f>IF(RES_hh_tes_in!T8=0,"",RES_hh_tes_in!T8/RES_hh_fec_in!T8)</f>
        <v>0.81301588617853882</v>
      </c>
      <c r="U8" s="78">
        <f>IF(RES_hh_tes_in!U8=0,"",RES_hh_tes_in!U8/RES_hh_fec_in!U8)</f>
        <v>0.81756264748775775</v>
      </c>
      <c r="V8" s="78">
        <f>IF(RES_hh_tes_in!V8=0,"",RES_hh_tes_in!V8/RES_hh_fec_in!V8)</f>
        <v>0.82155598847181488</v>
      </c>
      <c r="W8" s="78">
        <f>IF(RES_hh_tes_in!W8=0,"",RES_hh_tes_in!W8/RES_hh_fec_in!W8)</f>
        <v>0.8244064361251473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0.62233971721229353</v>
      </c>
      <c r="D9" s="78">
        <f>IF(RES_hh_tes_in!D9=0,"",RES_hh_tes_in!D9/RES_hh_fec_in!D9)</f>
        <v>0.6346807133949578</v>
      </c>
      <c r="E9" s="78">
        <f>IF(RES_hh_tes_in!E9=0,"",RES_hh_tes_in!E9/RES_hh_fec_in!E9)</f>
        <v>0.64713902896460485</v>
      </c>
      <c r="F9" s="78">
        <f>IF(RES_hh_tes_in!F9=0,"",RES_hh_tes_in!F9/RES_hh_fec_in!F9)</f>
        <v>0.65970268775558905</v>
      </c>
      <c r="G9" s="78">
        <f>IF(RES_hh_tes_in!G9=0,"",RES_hh_tes_in!G9/RES_hh_fec_in!G9)</f>
        <v>0.67235978476675862</v>
      </c>
      <c r="H9" s="78">
        <f>IF(RES_hh_tes_in!H9=0,"",RES_hh_tes_in!H9/RES_hh_fec_in!H9)</f>
        <v>0.68509613611479514</v>
      </c>
      <c r="I9" s="78">
        <f>IF(RES_hh_tes_in!I9=0,"",RES_hh_tes_in!I9/RES_hh_fec_in!I9)</f>
        <v>0.69789309099919139</v>
      </c>
      <c r="J9" s="78">
        <f>IF(RES_hh_tes_in!J9=0,"",RES_hh_tes_in!J9/RES_hh_fec_in!J9)</f>
        <v>0.7107104354266317</v>
      </c>
      <c r="K9" s="78">
        <f>IF(RES_hh_tes_in!K9=0,"",RES_hh_tes_in!K9/RES_hh_fec_in!K9)</f>
        <v>0.72349497308823607</v>
      </c>
      <c r="L9" s="78">
        <f>IF(RES_hh_tes_in!L9=0,"",RES_hh_tes_in!L9/RES_hh_fec_in!L9)</f>
        <v>0.73619948911844291</v>
      </c>
      <c r="M9" s="78">
        <f>IF(RES_hh_tes_in!M9=0,"",RES_hh_tes_in!M9/RES_hh_fec_in!M9)</f>
        <v>0.7478998449769052</v>
      </c>
      <c r="N9" s="78">
        <f>IF(RES_hh_tes_in!N9=0,"",RES_hh_tes_in!N9/RES_hh_fec_in!N9)</f>
        <v>0.75809994189027352</v>
      </c>
      <c r="O9" s="78">
        <f>IF(RES_hh_tes_in!O9=0,"",RES_hh_tes_in!O9/RES_hh_fec_in!O9)</f>
        <v>0.76653139940863135</v>
      </c>
      <c r="P9" s="78">
        <f>IF(RES_hh_tes_in!P9=0,"",RES_hh_tes_in!P9/RES_hh_fec_in!P9)</f>
        <v>0.77391658323124857</v>
      </c>
      <c r="Q9" s="78">
        <f>IF(RES_hh_tes_in!Q9=0,"",RES_hh_tes_in!Q9/RES_hh_fec_in!Q9)</f>
        <v>0.78270880677073584</v>
      </c>
      <c r="R9" s="78">
        <f>IF(RES_hh_tes_in!R9=0,"",RES_hh_tes_in!R9/RES_hh_fec_in!R9)</f>
        <v>0.79567266274469373</v>
      </c>
      <c r="S9" s="78">
        <f>IF(RES_hh_tes_in!S9=0,"",RES_hh_tes_in!S9/RES_hh_fec_in!S9)</f>
        <v>0.8102021788909235</v>
      </c>
      <c r="T9" s="78">
        <f>IF(RES_hh_tes_in!T9=0,"",RES_hh_tes_in!T9/RES_hh_fec_in!T9)</f>
        <v>0.82480217131074962</v>
      </c>
      <c r="U9" s="78">
        <f>IF(RES_hh_tes_in!U9=0,"",RES_hh_tes_in!U9/RES_hh_fec_in!U9)</f>
        <v>0.8382507269590409</v>
      </c>
      <c r="V9" s="78">
        <f>IF(RES_hh_tes_in!V9=0,"",RES_hh_tes_in!V9/RES_hh_fec_in!V9)</f>
        <v>0.84952366362912812</v>
      </c>
      <c r="W9" s="78">
        <f>IF(RES_hh_tes_in!W9=0,"",RES_hh_tes_in!W9/RES_hh_fec_in!W9)</f>
        <v>0.85859118036365611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0.86384303262245821</v>
      </c>
      <c r="D11" s="78">
        <f>IF(RES_hh_tes_in!D11=0,"",RES_hh_tes_in!D11/RES_hh_fec_in!D11)</f>
        <v>0.86564984091839592</v>
      </c>
      <c r="E11" s="78">
        <f>IF(RES_hh_tes_in!E11=0,"",RES_hh_tes_in!E11/RES_hh_fec_in!E11)</f>
        <v>0.86750542832451571</v>
      </c>
      <c r="F11" s="78">
        <f>IF(RES_hh_tes_in!F11=0,"",RES_hh_tes_in!F11/RES_hh_fec_in!F11)</f>
        <v>0.86936766742747851</v>
      </c>
      <c r="G11" s="78">
        <f>IF(RES_hh_tes_in!G11=0,"",RES_hh_tes_in!G11/RES_hh_fec_in!G11)</f>
        <v>0.87127482922177868</v>
      </c>
      <c r="H11" s="78">
        <f>IF(RES_hh_tes_in!H11=0,"",RES_hh_tes_in!H11/RES_hh_fec_in!H11)</f>
        <v>0.87322222982490738</v>
      </c>
      <c r="I11" s="78">
        <f>IF(RES_hh_tes_in!I11=0,"",RES_hh_tes_in!I11/RES_hh_fec_in!I11)</f>
        <v>0.87521929921102604</v>
      </c>
      <c r="J11" s="78">
        <f>IF(RES_hh_tes_in!J11=0,"",RES_hh_tes_in!J11/RES_hh_fec_in!J11)</f>
        <v>0.87730466865579426</v>
      </c>
      <c r="K11" s="78">
        <f>IF(RES_hh_tes_in!K11=0,"",RES_hh_tes_in!K11/RES_hh_fec_in!K11)</f>
        <v>0.87951118490475566</v>
      </c>
      <c r="L11" s="78">
        <f>IF(RES_hh_tes_in!L11=0,"",RES_hh_tes_in!L11/RES_hh_fec_in!L11)</f>
        <v>0.8818476358089915</v>
      </c>
      <c r="M11" s="78">
        <f>IF(RES_hh_tes_in!M11=0,"",RES_hh_tes_in!M11/RES_hh_fec_in!M11)</f>
        <v>0.88508274377074059</v>
      </c>
      <c r="N11" s="78">
        <f>IF(RES_hh_tes_in!N11=0,"",RES_hh_tes_in!N11/RES_hh_fec_in!N11)</f>
        <v>0.88945955952847655</v>
      </c>
      <c r="O11" s="78">
        <f>IF(RES_hh_tes_in!O11=0,"",RES_hh_tes_in!O11/RES_hh_fec_in!O11)</f>
        <v>0.89519114658862453</v>
      </c>
      <c r="P11" s="78">
        <f>IF(RES_hh_tes_in!P11=0,"",RES_hh_tes_in!P11/RES_hh_fec_in!P11)</f>
        <v>0.90187213600899918</v>
      </c>
      <c r="Q11" s="78">
        <f>IF(RES_hh_tes_in!Q11=0,"",RES_hh_tes_in!Q11/RES_hh_fec_in!Q11)</f>
        <v>0.90817549623779281</v>
      </c>
      <c r="R11" s="78">
        <f>IF(RES_hh_tes_in!R11=0,"",RES_hh_tes_in!R11/RES_hh_fec_in!R11)</f>
        <v>0.9130055508010021</v>
      </c>
      <c r="S11" s="78">
        <f>IF(RES_hh_tes_in!S11=0,"",RES_hh_tes_in!S11/RES_hh_fec_in!S11)</f>
        <v>0.9177043864589719</v>
      </c>
      <c r="T11" s="78">
        <f>IF(RES_hh_tes_in!T11=0,"",RES_hh_tes_in!T11/RES_hh_fec_in!T11)</f>
        <v>0.92224060760658177</v>
      </c>
      <c r="U11" s="78">
        <f>IF(RES_hh_tes_in!U11=0,"",RES_hh_tes_in!U11/RES_hh_fec_in!U11)</f>
        <v>0.92658281863872527</v>
      </c>
      <c r="V11" s="78">
        <f>IF(RES_hh_tes_in!V11=0,"",RES_hh_tes_in!V11/RES_hh_fec_in!V11)</f>
        <v>0.93069962395029082</v>
      </c>
      <c r="W11" s="78">
        <f>IF(RES_hh_tes_in!W11=0,"",RES_hh_tes_in!W11/RES_hh_fec_in!W11)</f>
        <v>0.93449199513654768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1.5345804079580894</v>
      </c>
      <c r="D12" s="78">
        <f>IF(RES_hh_tes_in!D12=0,"",RES_hh_tes_in!D12/RES_hh_fec_in!D12)</f>
        <v>1.6304149708529321</v>
      </c>
      <c r="E12" s="78">
        <f>IF(RES_hh_tes_in!E12=0,"",RES_hh_tes_in!E12/RES_hh_fec_in!E12)</f>
        <v>1.7289942516019365</v>
      </c>
      <c r="F12" s="78">
        <f>IF(RES_hh_tes_in!F12=0,"",RES_hh_tes_in!F12/RES_hh_fec_in!F12)</f>
        <v>1.8299084711996834</v>
      </c>
      <c r="G12" s="78">
        <f>IF(RES_hh_tes_in!G12=0,"",RES_hh_tes_in!G12/RES_hh_fec_in!G12)</f>
        <v>1.9334980695077948</v>
      </c>
      <c r="H12" s="78">
        <f>IF(RES_hh_tes_in!H12=0,"",RES_hh_tes_in!H12/RES_hh_fec_in!H12)</f>
        <v>2.0396988089649084</v>
      </c>
      <c r="I12" s="78">
        <f>IF(RES_hh_tes_in!I12=0,"",RES_hh_tes_in!I12/RES_hh_fec_in!I12)</f>
        <v>2.1485710631071768</v>
      </c>
      <c r="J12" s="78">
        <f>IF(RES_hh_tes_in!J12=0,"",RES_hh_tes_in!J12/RES_hh_fec_in!J12)</f>
        <v>2.2604145246480476</v>
      </c>
      <c r="K12" s="78">
        <f>IF(RES_hh_tes_in!K12=0,"",RES_hh_tes_in!K12/RES_hh_fec_in!K12)</f>
        <v>2.3754509891350448</v>
      </c>
      <c r="L12" s="78">
        <f>IF(RES_hh_tes_in!L12=0,"",RES_hh_tes_in!L12/RES_hh_fec_in!L12)</f>
        <v>2.4936799830755869</v>
      </c>
      <c r="M12" s="78">
        <f>IF(RES_hh_tes_in!M12=0,"",RES_hh_tes_in!M12/RES_hh_fec_in!M12)</f>
        <v>2.6236820769099021</v>
      </c>
      <c r="N12" s="78">
        <f>IF(RES_hh_tes_in!N12=0,"",RES_hh_tes_in!N12/RES_hh_fec_in!N12)</f>
        <v>2.7676370066722842</v>
      </c>
      <c r="O12" s="78">
        <f>IF(RES_hh_tes_in!O12=0,"",RES_hh_tes_in!O12/RES_hh_fec_in!O12)</f>
        <v>2.9240901628980014</v>
      </c>
      <c r="P12" s="78">
        <f>IF(RES_hh_tes_in!P12=0,"",RES_hh_tes_in!P12/RES_hh_fec_in!P12)</f>
        <v>3.0811300204754319</v>
      </c>
      <c r="Q12" s="78">
        <f>IF(RES_hh_tes_in!Q12=0,"",RES_hh_tes_in!Q12/RES_hh_fec_in!Q12)</f>
        <v>3.2098614523152156</v>
      </c>
      <c r="R12" s="78">
        <f>IF(RES_hh_tes_in!R12=0,"",RES_hh_tes_in!R12/RES_hh_fec_in!R12)</f>
        <v>3.2655357534423519</v>
      </c>
      <c r="S12" s="78">
        <f>IF(RES_hh_tes_in!S12=0,"",RES_hh_tes_in!S12/RES_hh_fec_in!S12)</f>
        <v>3.3007754009085133</v>
      </c>
      <c r="T12" s="78">
        <f>IF(RES_hh_tes_in!T12=0,"",RES_hh_tes_in!T12/RES_hh_fec_in!T12)</f>
        <v>3.3233769114091842</v>
      </c>
      <c r="U12" s="78">
        <f>IF(RES_hh_tes_in!U12=0,"",RES_hh_tes_in!U12/RES_hh_fec_in!U12)</f>
        <v>3.3413646138353688</v>
      </c>
      <c r="V12" s="78">
        <f>IF(RES_hh_tes_in!V12=0,"",RES_hh_tes_in!V12/RES_hh_fec_in!V12)</f>
        <v>3.363078035103189</v>
      </c>
      <c r="W12" s="78">
        <f>IF(RES_hh_tes_in!W12=0,"",RES_hh_tes_in!W12/RES_hh_fec_in!W12)</f>
        <v>3.3879009163610885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0.78960606684228274</v>
      </c>
      <c r="D13" s="79">
        <f>IF(RES_hh_tes_in!D13=0,"",RES_hh_tes_in!D13/RES_hh_fec_in!D13)</f>
        <v>0.79298907151966957</v>
      </c>
      <c r="E13" s="79">
        <f>IF(RES_hh_tes_in!E13=0,"",RES_hh_tes_in!E13/RES_hh_fec_in!E13)</f>
        <v>0.79645886925480336</v>
      </c>
      <c r="F13" s="79">
        <f>IF(RES_hh_tes_in!F13=0,"",RES_hh_tes_in!F13/RES_hh_fec_in!F13)</f>
        <v>0.79994038952078061</v>
      </c>
      <c r="G13" s="79">
        <f>IF(RES_hh_tes_in!G13=0,"",RES_hh_tes_in!G13/RES_hh_fec_in!G13)</f>
        <v>0.80350178701651054</v>
      </c>
      <c r="H13" s="79">
        <f>IF(RES_hh_tes_in!H13=0,"",RES_hh_tes_in!H13/RES_hh_fec_in!H13)</f>
        <v>0.80713467210426915</v>
      </c>
      <c r="I13" s="79">
        <f>IF(RES_hh_tes_in!I13=0,"",RES_hh_tes_in!I13/RES_hh_fec_in!I13)</f>
        <v>0.81085576850281771</v>
      </c>
      <c r="J13" s="79">
        <f>IF(RES_hh_tes_in!J13=0,"",RES_hh_tes_in!J13/RES_hh_fec_in!J13)</f>
        <v>0.81473370270014933</v>
      </c>
      <c r="K13" s="79">
        <f>IF(RES_hh_tes_in!K13=0,"",RES_hh_tes_in!K13/RES_hh_fec_in!K13)</f>
        <v>0.81882662464937439</v>
      </c>
      <c r="L13" s="79">
        <f>IF(RES_hh_tes_in!L13=0,"",RES_hh_tes_in!L13/RES_hh_fec_in!L13)</f>
        <v>0.82314968029863544</v>
      </c>
      <c r="M13" s="79">
        <f>IF(RES_hh_tes_in!M13=0,"",RES_hh_tes_in!M13/RES_hh_fec_in!M13)</f>
        <v>0.82889759947736363</v>
      </c>
      <c r="N13" s="79">
        <f>IF(RES_hh_tes_in!N13=0,"",RES_hh_tes_in!N13/RES_hh_fec_in!N13)</f>
        <v>0.83642496286131429</v>
      </c>
      <c r="O13" s="79">
        <f>IF(RES_hh_tes_in!O13=0,"",RES_hh_tes_in!O13/RES_hh_fec_in!O13)</f>
        <v>0.84619717929981875</v>
      </c>
      <c r="P13" s="79">
        <f>IF(RES_hh_tes_in!P13=0,"",RES_hh_tes_in!P13/RES_hh_fec_in!P13)</f>
        <v>0.85788975888283137</v>
      </c>
      <c r="Q13" s="79">
        <f>IF(RES_hh_tes_in!Q13=0,"",RES_hh_tes_in!Q13/RES_hh_fec_in!Q13)</f>
        <v>0.87031767823584771</v>
      </c>
      <c r="R13" s="79">
        <f>IF(RES_hh_tes_in!R13=0,"",RES_hh_tes_in!R13/RES_hh_fec_in!R13)</f>
        <v>0.88367430776480793</v>
      </c>
      <c r="S13" s="79">
        <f>IF(RES_hh_tes_in!S13=0,"",RES_hh_tes_in!S13/RES_hh_fec_in!S13)</f>
        <v>0.8992283311758027</v>
      </c>
      <c r="T13" s="79">
        <f>IF(RES_hh_tes_in!T13=0,"",RES_hh_tes_in!T13/RES_hh_fec_in!T13)</f>
        <v>0.91496636310720825</v>
      </c>
      <c r="U13" s="79">
        <f>IF(RES_hh_tes_in!U13=0,"",RES_hh_tes_in!U13/RES_hh_fec_in!U13)</f>
        <v>0.92888082921487658</v>
      </c>
      <c r="V13" s="79">
        <f>IF(RES_hh_tes_in!V13=0,"",RES_hh_tes_in!V13/RES_hh_fec_in!V13)</f>
        <v>0.93895839193106934</v>
      </c>
      <c r="W13" s="79">
        <f>IF(RES_hh_tes_in!W13=0,"",RES_hh_tes_in!W13/RES_hh_fec_in!W13)</f>
        <v>0.94402092131494098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2.548045878563455</v>
      </c>
      <c r="D15" s="70">
        <f>IF(RES_hh_tes_in!D15=0,"",RES_hh_tes_in!D15/RES_hh_fec_in!D15)</f>
        <v>2.6388099445350144</v>
      </c>
      <c r="E15" s="70">
        <f>IF(RES_hh_tes_in!E15=0,"",RES_hh_tes_in!E15/RES_hh_fec_in!E15)</f>
        <v>2.730532354056864</v>
      </c>
      <c r="F15" s="70">
        <f>IF(RES_hh_tes_in!F15=0,"",RES_hh_tes_in!F15/RES_hh_fec_in!F15)</f>
        <v>2.8223532708120138</v>
      </c>
      <c r="G15" s="70">
        <f>IF(RES_hh_tes_in!G15=0,"",RES_hh_tes_in!G15/RES_hh_fec_in!G15)</f>
        <v>2.9150467135060749</v>
      </c>
      <c r="H15" s="70">
        <f>IF(RES_hh_tes_in!H15=0,"",RES_hh_tes_in!H15/RES_hh_fec_in!H15)</f>
        <v>3.0085129219369842</v>
      </c>
      <c r="I15" s="70">
        <f>IF(RES_hh_tes_in!I15=0,"",RES_hh_tes_in!I15/RES_hh_fec_in!I15)</f>
        <v>3.1029373859398572</v>
      </c>
      <c r="J15" s="70">
        <f>IF(RES_hh_tes_in!J15=0,"",RES_hh_tes_in!J15/RES_hh_fec_in!J15)</f>
        <v>3.199091659324131</v>
      </c>
      <c r="K15" s="70">
        <f>IF(RES_hh_tes_in!K15=0,"",RES_hh_tes_in!K15/RES_hh_fec_in!K15)</f>
        <v>3.2976244810094912</v>
      </c>
      <c r="L15" s="70">
        <f>IF(RES_hh_tes_in!L15=0,"",RES_hh_tes_in!L15/RES_hh_fec_in!L15)</f>
        <v>3.3986962478950571</v>
      </c>
      <c r="M15" s="70">
        <f>IF(RES_hh_tes_in!M15=0,"",RES_hh_tes_in!M15/RES_hh_fec_in!M15)</f>
        <v>3.5194169495669629</v>
      </c>
      <c r="N15" s="70">
        <f>IF(RES_hh_tes_in!N15=0,"",RES_hh_tes_in!N15/RES_hh_fec_in!N15)</f>
        <v>3.665386001946076</v>
      </c>
      <c r="O15" s="70">
        <f>IF(RES_hh_tes_in!O15=0,"",RES_hh_tes_in!O15/RES_hh_fec_in!O15)</f>
        <v>3.8396990298683029</v>
      </c>
      <c r="P15" s="70">
        <f>IF(RES_hh_tes_in!P15=0,"",RES_hh_tes_in!P15/RES_hh_fec_in!P15)</f>
        <v>4.0287377551515959</v>
      </c>
      <c r="Q15" s="70">
        <f>IF(RES_hh_tes_in!Q15=0,"",RES_hh_tes_in!Q15/RES_hh_fec_in!Q15)</f>
        <v>4.1911945328093179</v>
      </c>
      <c r="R15" s="70">
        <f>IF(RES_hh_tes_in!R15=0,"",RES_hh_tes_in!R15/RES_hh_fec_in!R15)</f>
        <v>4.2931131270953831</v>
      </c>
      <c r="S15" s="70">
        <f>IF(RES_hh_tes_in!S15=0,"",RES_hh_tes_in!S15/RES_hh_fec_in!S15)</f>
        <v>4.3742353240049638</v>
      </c>
      <c r="T15" s="70">
        <f>IF(RES_hh_tes_in!T15=0,"",RES_hh_tes_in!T15/RES_hh_fec_in!T15)</f>
        <v>4.4420160076136908</v>
      </c>
      <c r="U15" s="70">
        <f>IF(RES_hh_tes_in!U15=0,"",RES_hh_tes_in!U15/RES_hh_fec_in!U15)</f>
        <v>4.5037216243666984</v>
      </c>
      <c r="V15" s="70">
        <f>IF(RES_hh_tes_in!V15=0,"",RES_hh_tes_in!V15/RES_hh_fec_in!V15)</f>
        <v>4.5666372507817847</v>
      </c>
      <c r="W15" s="70">
        <f>IF(RES_hh_tes_in!W15=0,"",RES_hh_tes_in!W15/RES_hh_fec_in!W15)</f>
        <v>4.6282325278830978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2.548045878563455</v>
      </c>
      <c r="D16" s="78">
        <f>IF(RES_hh_tes_in!D16=0,"",RES_hh_tes_in!D16/RES_hh_fec_in!D16)</f>
        <v>2.6388099445350144</v>
      </c>
      <c r="E16" s="78">
        <f>IF(RES_hh_tes_in!E16=0,"",RES_hh_tes_in!E16/RES_hh_fec_in!E16)</f>
        <v>2.730532354056864</v>
      </c>
      <c r="F16" s="78">
        <f>IF(RES_hh_tes_in!F16=0,"",RES_hh_tes_in!F16/RES_hh_fec_in!F16)</f>
        <v>2.8223532708120138</v>
      </c>
      <c r="G16" s="78">
        <f>IF(RES_hh_tes_in!G16=0,"",RES_hh_tes_in!G16/RES_hh_fec_in!G16)</f>
        <v>2.9150467135060749</v>
      </c>
      <c r="H16" s="78">
        <f>IF(RES_hh_tes_in!H16=0,"",RES_hh_tes_in!H16/RES_hh_fec_in!H16)</f>
        <v>3.0085129219369842</v>
      </c>
      <c r="I16" s="78">
        <f>IF(RES_hh_tes_in!I16=0,"",RES_hh_tes_in!I16/RES_hh_fec_in!I16)</f>
        <v>3.1029373859398572</v>
      </c>
      <c r="J16" s="78">
        <f>IF(RES_hh_tes_in!J16=0,"",RES_hh_tes_in!J16/RES_hh_fec_in!J16)</f>
        <v>3.199091659324131</v>
      </c>
      <c r="K16" s="78">
        <f>IF(RES_hh_tes_in!K16=0,"",RES_hh_tes_in!K16/RES_hh_fec_in!K16)</f>
        <v>3.2976244810094912</v>
      </c>
      <c r="L16" s="78">
        <f>IF(RES_hh_tes_in!L16=0,"",RES_hh_tes_in!L16/RES_hh_fec_in!L16)</f>
        <v>3.3986962478950571</v>
      </c>
      <c r="M16" s="78">
        <f>IF(RES_hh_tes_in!M16=0,"",RES_hh_tes_in!M16/RES_hh_fec_in!M16)</f>
        <v>3.5194169495669629</v>
      </c>
      <c r="N16" s="78">
        <f>IF(RES_hh_tes_in!N16=0,"",RES_hh_tes_in!N16/RES_hh_fec_in!N16)</f>
        <v>3.665386001946076</v>
      </c>
      <c r="O16" s="78">
        <f>IF(RES_hh_tes_in!O16=0,"",RES_hh_tes_in!O16/RES_hh_fec_in!O16)</f>
        <v>3.8396990298683029</v>
      </c>
      <c r="P16" s="78">
        <f>IF(RES_hh_tes_in!P16=0,"",RES_hh_tes_in!P16/RES_hh_fec_in!P16)</f>
        <v>4.0287377551515959</v>
      </c>
      <c r="Q16" s="78">
        <f>IF(RES_hh_tes_in!Q16=0,"",RES_hh_tes_in!Q16/RES_hh_fec_in!Q16)</f>
        <v>4.1911945328093179</v>
      </c>
      <c r="R16" s="78">
        <f>IF(RES_hh_tes_in!R16=0,"",RES_hh_tes_in!R16/RES_hh_fec_in!R16)</f>
        <v>4.2931131270953831</v>
      </c>
      <c r="S16" s="78">
        <f>IF(RES_hh_tes_in!S16=0,"",RES_hh_tes_in!S16/RES_hh_fec_in!S16)</f>
        <v>4.3742353240049638</v>
      </c>
      <c r="T16" s="78">
        <f>IF(RES_hh_tes_in!T16=0,"",RES_hh_tes_in!T16/RES_hh_fec_in!T16)</f>
        <v>4.4420160076136908</v>
      </c>
      <c r="U16" s="78">
        <f>IF(RES_hh_tes_in!U16=0,"",RES_hh_tes_in!U16/RES_hh_fec_in!U16)</f>
        <v>4.5037216243666984</v>
      </c>
      <c r="V16" s="78">
        <f>IF(RES_hh_tes_in!V16=0,"",RES_hh_tes_in!V16/RES_hh_fec_in!V16)</f>
        <v>4.5666372507817847</v>
      </c>
      <c r="W16" s="78">
        <f>IF(RES_hh_tes_in!W16=0,"",RES_hh_tes_in!W16/RES_hh_fec_in!W16)</f>
        <v>4.6282325278830978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0.74248228626917934</v>
      </c>
      <c r="D17" s="70">
        <f>IF(RES_hh_tes_in!D17=0,"",RES_hh_tes_in!D17/RES_hh_fec_in!D17)</f>
        <v>0.75703935408109602</v>
      </c>
      <c r="E17" s="70">
        <f>IF(RES_hh_tes_in!E17=0,"",RES_hh_tes_in!E17/RES_hh_fec_in!E17)</f>
        <v>0.75658707816535586</v>
      </c>
      <c r="F17" s="70">
        <f>IF(RES_hh_tes_in!F17=0,"",RES_hh_tes_in!F17/RES_hh_fec_in!F17)</f>
        <v>0.77237655364808389</v>
      </c>
      <c r="G17" s="70">
        <f>IF(RES_hh_tes_in!G17=0,"",RES_hh_tes_in!G17/RES_hh_fec_in!G17)</f>
        <v>0.76574047424366565</v>
      </c>
      <c r="H17" s="70">
        <f>IF(RES_hh_tes_in!H17=0,"",RES_hh_tes_in!H17/RES_hh_fec_in!H17)</f>
        <v>0.77767683611728644</v>
      </c>
      <c r="I17" s="70">
        <f>IF(RES_hh_tes_in!I17=0,"",RES_hh_tes_in!I17/RES_hh_fec_in!I17)</f>
        <v>0.77310005411678118</v>
      </c>
      <c r="J17" s="70">
        <f>IF(RES_hh_tes_in!J17=0,"",RES_hh_tes_in!J17/RES_hh_fec_in!J17)</f>
        <v>0.77974623754382155</v>
      </c>
      <c r="K17" s="70">
        <f>IF(RES_hh_tes_in!K17=0,"",RES_hh_tes_in!K17/RES_hh_fec_in!K17)</f>
        <v>0.77200524242188806</v>
      </c>
      <c r="L17" s="70">
        <f>IF(RES_hh_tes_in!L17=0,"",RES_hh_tes_in!L17/RES_hh_fec_in!L17)</f>
        <v>0.76949576569237044</v>
      </c>
      <c r="M17" s="70">
        <f>IF(RES_hh_tes_in!M17=0,"",RES_hh_tes_in!M17/RES_hh_fec_in!M17)</f>
        <v>0.77678750338804181</v>
      </c>
      <c r="N17" s="70">
        <f>IF(RES_hh_tes_in!N17=0,"",RES_hh_tes_in!N17/RES_hh_fec_in!N17)</f>
        <v>0.78849631683898669</v>
      </c>
      <c r="O17" s="70">
        <f>IF(RES_hh_tes_in!O17=0,"",RES_hh_tes_in!O17/RES_hh_fec_in!O17)</f>
        <v>0.8033014512143416</v>
      </c>
      <c r="P17" s="70">
        <f>IF(RES_hh_tes_in!P17=0,"",RES_hh_tes_in!P17/RES_hh_fec_in!P17)</f>
        <v>0.8144005670194584</v>
      </c>
      <c r="Q17" s="70">
        <f>IF(RES_hh_tes_in!Q17=0,"",RES_hh_tes_in!Q17/RES_hh_fec_in!Q17)</f>
        <v>0.82734109145763701</v>
      </c>
      <c r="R17" s="70">
        <f>IF(RES_hh_tes_in!R17=0,"",RES_hh_tes_in!R17/RES_hh_fec_in!R17)</f>
        <v>0.83054017035951744</v>
      </c>
      <c r="S17" s="70">
        <f>IF(RES_hh_tes_in!S17=0,"",RES_hh_tes_in!S17/RES_hh_fec_in!S17)</f>
        <v>0.84380570403221034</v>
      </c>
      <c r="T17" s="70">
        <f>IF(RES_hh_tes_in!T17=0,"",RES_hh_tes_in!T17/RES_hh_fec_in!T17)</f>
        <v>0.84862582382264495</v>
      </c>
      <c r="U17" s="70">
        <f>IF(RES_hh_tes_in!U17=0,"",RES_hh_tes_in!U17/RES_hh_fec_in!U17)</f>
        <v>0.85775922915973046</v>
      </c>
      <c r="V17" s="70">
        <f>IF(RES_hh_tes_in!V17=0,"",RES_hh_tes_in!V17/RES_hh_fec_in!V17)</f>
        <v>0.86113732516006802</v>
      </c>
      <c r="W17" s="70">
        <f>IF(RES_hh_tes_in!W17=0,"",RES_hh_tes_in!W17/RES_hh_fec_in!W17)</f>
        <v>0.8718518518704631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0.62269689835858766</v>
      </c>
      <c r="D18" s="78">
        <f>IF(RES_hh_tes_in!D18=0,"",RES_hh_tes_in!D18/RES_hh_fec_in!D18)</f>
        <v>0.62683622548140328</v>
      </c>
      <c r="E18" s="78">
        <f>IF(RES_hh_tes_in!E18=0,"",RES_hh_tes_in!E18/RES_hh_fec_in!E18)</f>
        <v>0.63117825339312883</v>
      </c>
      <c r="F18" s="78">
        <f>IF(RES_hh_tes_in!F18=0,"",RES_hh_tes_in!F18/RES_hh_fec_in!F18)</f>
        <v>0.63566881686869214</v>
      </c>
      <c r="G18" s="78">
        <f>IF(RES_hh_tes_in!G18=0,"",RES_hh_tes_in!G18/RES_hh_fec_in!G18)</f>
        <v>0.64033818518031094</v>
      </c>
      <c r="H18" s="78">
        <f>IF(RES_hh_tes_in!H18=0,"",RES_hh_tes_in!H18/RES_hh_fec_in!H18)</f>
        <v>0.64516966266547515</v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>
        <f>IF(RES_hh_tes_in!M18=0,"",RES_hh_tes_in!M18/RES_hh_fec_in!M18)</f>
        <v>0.67159557637331357</v>
      </c>
      <c r="N18" s="78">
        <f>IF(RES_hh_tes_in!N18=0,"",RES_hh_tes_in!N18/RES_hh_fec_in!N18)</f>
        <v>0.6769991377122071</v>
      </c>
      <c r="O18" s="78">
        <f>IF(RES_hh_tes_in!O18=0,"",RES_hh_tes_in!O18/RES_hh_fec_in!O18)</f>
        <v>0.68217020209524626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>
        <f>IF(RES_hh_tes_in!R18=0,"",RES_hh_tes_in!R18/RES_hh_fec_in!R18)</f>
        <v>0.70908992219950939</v>
      </c>
      <c r="S18" s="78">
        <f>IF(RES_hh_tes_in!S18=0,"",RES_hh_tes_in!S18/RES_hh_fec_in!S18)</f>
        <v>0.72636338886786178</v>
      </c>
      <c r="T18" s="78">
        <f>IF(RES_hh_tes_in!T18=0,"",RES_hh_tes_in!T18/RES_hh_fec_in!T18)</f>
        <v>0.74447743334286753</v>
      </c>
      <c r="U18" s="78">
        <f>IF(RES_hh_tes_in!U18=0,"",RES_hh_tes_in!U18/RES_hh_fec_in!U18)</f>
        <v>0.76102605599149309</v>
      </c>
      <c r="V18" s="78">
        <f>IF(RES_hh_tes_in!V18=0,"",RES_hh_tes_in!V18/RES_hh_fec_in!V18)</f>
        <v>0.7742566882316404</v>
      </c>
      <c r="W18" s="78">
        <f>IF(RES_hh_tes_in!W18=0,"",RES_hh_tes_in!W18/RES_hh_fec_in!W18)</f>
        <v>0.78376271791908081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0.58959242761550945</v>
      </c>
      <c r="D20" s="78">
        <f>IF(RES_hh_tes_in!D20=0,"",RES_hh_tes_in!D20/RES_hh_fec_in!D20)</f>
        <v>0.59157369683318284</v>
      </c>
      <c r="E20" s="78">
        <f>IF(RES_hh_tes_in!E20=0,"",RES_hh_tes_in!E20/RES_hh_fec_in!E20)</f>
        <v>0.59388295314297979</v>
      </c>
      <c r="F20" s="78">
        <f>IF(RES_hh_tes_in!F20=0,"",RES_hh_tes_in!F20/RES_hh_fec_in!F20)</f>
        <v>0.59623693496533892</v>
      </c>
      <c r="G20" s="78">
        <f>IF(RES_hh_tes_in!G20=0,"",RES_hh_tes_in!G20/RES_hh_fec_in!G20)</f>
        <v>0.59889297360765681</v>
      </c>
      <c r="H20" s="78">
        <f>IF(RES_hh_tes_in!H20=0,"",RES_hh_tes_in!H20/RES_hh_fec_in!H20)</f>
        <v>0.60181957499391903</v>
      </c>
      <c r="I20" s="78">
        <f>IF(RES_hh_tes_in!I20=0,"",RES_hh_tes_in!I20/RES_hh_fec_in!I20)</f>
        <v>0.60508014556578726</v>
      </c>
      <c r="J20" s="78">
        <f>IF(RES_hh_tes_in!J20=0,"",RES_hh_tes_in!J20/RES_hh_fec_in!J20)</f>
        <v>0.60893443913428957</v>
      </c>
      <c r="K20" s="78">
        <f>IF(RES_hh_tes_in!K20=0,"",RES_hh_tes_in!K20/RES_hh_fec_in!K20)</f>
        <v>0.61360331476217778</v>
      </c>
      <c r="L20" s="78">
        <f>IF(RES_hh_tes_in!L20=0,"",RES_hh_tes_in!L20/RES_hh_fec_in!L20)</f>
        <v>0.61914586130350102</v>
      </c>
      <c r="M20" s="78">
        <f>IF(RES_hh_tes_in!M20=0,"",RES_hh_tes_in!M20/RES_hh_fec_in!M20)</f>
        <v>0.63080313530186916</v>
      </c>
      <c r="N20" s="78">
        <f>IF(RES_hh_tes_in!N20=0,"",RES_hh_tes_in!N20/RES_hh_fec_in!N20)</f>
        <v>0.65023864450167024</v>
      </c>
      <c r="O20" s="78">
        <f>IF(RES_hh_tes_in!O20=0,"",RES_hh_tes_in!O20/RES_hh_fec_in!O20)</f>
        <v>0.67884104083239438</v>
      </c>
      <c r="P20" s="78">
        <f>IF(RES_hh_tes_in!P20=0,"",RES_hh_tes_in!P20/RES_hh_fec_in!P20)</f>
        <v>0.71369176791362232</v>
      </c>
      <c r="Q20" s="78">
        <f>IF(RES_hh_tes_in!Q20=0,"",RES_hh_tes_in!Q20/RES_hh_fec_in!Q20)</f>
        <v>0.74533455382287883</v>
      </c>
      <c r="R20" s="78">
        <f>IF(RES_hh_tes_in!R20=0,"",RES_hh_tes_in!R20/RES_hh_fec_in!R20)</f>
        <v>0.76668956332614846</v>
      </c>
      <c r="S20" s="78">
        <f>IF(RES_hh_tes_in!S20=0,"",RES_hh_tes_in!S20/RES_hh_fec_in!S20)</f>
        <v>0.78726802702932264</v>
      </c>
      <c r="T20" s="78">
        <f>IF(RES_hh_tes_in!T20=0,"",RES_hh_tes_in!T20/RES_hh_fec_in!T20)</f>
        <v>0.80590512623218014</v>
      </c>
      <c r="U20" s="78">
        <f>IF(RES_hh_tes_in!U20=0,"",RES_hh_tes_in!U20/RES_hh_fec_in!U20)</f>
        <v>0.82143604223456512</v>
      </c>
      <c r="V20" s="78">
        <f>IF(RES_hh_tes_in!V20=0,"",RES_hh_tes_in!V20/RES_hh_fec_in!V20)</f>
        <v>0.83269595633629434</v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0.65093556951659626</v>
      </c>
      <c r="D21" s="78">
        <f>IF(RES_hh_tes_in!D21=0,"",RES_hh_tes_in!D21/RES_hh_fec_in!D21)</f>
        <v>0.65655143848212283</v>
      </c>
      <c r="E21" s="78">
        <f>IF(RES_hh_tes_in!E21=0,"",RES_hh_tes_in!E21/RES_hh_fec_in!E21)</f>
        <v>0.66241011893082291</v>
      </c>
      <c r="F21" s="78">
        <f>IF(RES_hh_tes_in!F21=0,"",RES_hh_tes_in!F21/RES_hh_fec_in!F21)</f>
        <v>0.66831615478563122</v>
      </c>
      <c r="G21" s="78">
        <f>IF(RES_hh_tes_in!G21=0,"",RES_hh_tes_in!G21/RES_hh_fec_in!G21)</f>
        <v>0.67444382230574584</v>
      </c>
      <c r="H21" s="78">
        <f>IF(RES_hh_tes_in!H21=0,"",RES_hh_tes_in!H21/RES_hh_fec_in!H21)</f>
        <v>0.68076952688743131</v>
      </c>
      <c r="I21" s="78">
        <f>IF(RES_hh_tes_in!I21=0,"",RES_hh_tes_in!I21/RES_hh_fec_in!I21)</f>
        <v>0.68733392373343294</v>
      </c>
      <c r="J21" s="78">
        <f>IF(RES_hh_tes_in!J21=0,"",RES_hh_tes_in!J21/RES_hh_fec_in!J21)</f>
        <v>0.69430880643838266</v>
      </c>
      <c r="K21" s="78">
        <f>IF(RES_hh_tes_in!K21=0,"",RES_hh_tes_in!K21/RES_hh_fec_in!K21)</f>
        <v>0.7018374248018342</v>
      </c>
      <c r="L21" s="78">
        <f>IF(RES_hh_tes_in!L21=0,"",RES_hh_tes_in!L21/RES_hh_fec_in!L21)</f>
        <v>0.70995317964794336</v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>
        <f>IF(RES_hh_tes_in!O21=0,"",RES_hh_tes_in!O21/RES_hh_fec_in!O21)</f>
        <v>0.7633528232097222</v>
      </c>
      <c r="P21" s="78">
        <f>IF(RES_hh_tes_in!P21=0,"",RES_hh_tes_in!P21/RES_hh_fec_in!P21)</f>
        <v>0.79081185993197145</v>
      </c>
      <c r="Q21" s="78">
        <f>IF(RES_hh_tes_in!Q21=0,"",RES_hh_tes_in!Q21/RES_hh_fec_in!Q21)</f>
        <v>0.8152126595321223</v>
      </c>
      <c r="R21" s="78">
        <f>IF(RES_hh_tes_in!R21=0,"",RES_hh_tes_in!R21/RES_hh_fec_in!R21)</f>
        <v>0.83125680242187538</v>
      </c>
      <c r="S21" s="78">
        <f>IF(RES_hh_tes_in!S21=0,"",RES_hh_tes_in!S21/RES_hh_fec_in!S21)</f>
        <v>0.84589604956820652</v>
      </c>
      <c r="T21" s="78">
        <f>IF(RES_hh_tes_in!T21=0,"",RES_hh_tes_in!T21/RES_hh_fec_in!T21)</f>
        <v>0.85875036768479496</v>
      </c>
      <c r="U21" s="78">
        <f>IF(RES_hh_tes_in!U21=0,"",RES_hh_tes_in!U21/RES_hh_fec_in!U21)</f>
        <v>0.86939633341072453</v>
      </c>
      <c r="V21" s="78">
        <f>IF(RES_hh_tes_in!V21=0,"",RES_hh_tes_in!V21/RES_hh_fec_in!V21)</f>
        <v>0.87736930517093481</v>
      </c>
      <c r="W21" s="78">
        <f>IF(RES_hh_tes_in!W21=0,"",RES_hh_tes_in!W21/RES_hh_fec_in!W21)</f>
        <v>0.88148427391827944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0.67029364574560202</v>
      </c>
      <c r="D22" s="78">
        <f>IF(RES_hh_tes_in!D22=0,"",RES_hh_tes_in!D22/RES_hh_fec_in!D22)</f>
        <v>0.68282180773608847</v>
      </c>
      <c r="E22" s="78">
        <f>IF(RES_hh_tes_in!E22=0,"",RES_hh_tes_in!E22/RES_hh_fec_in!E22)</f>
        <v>0.69546906840086242</v>
      </c>
      <c r="F22" s="78">
        <f>IF(RES_hh_tes_in!F22=0,"",RES_hh_tes_in!F22/RES_hh_fec_in!F22)</f>
        <v>0.70822326994155738</v>
      </c>
      <c r="G22" s="78">
        <f>IF(RES_hh_tes_in!G22=0,"",RES_hh_tes_in!G22/RES_hh_fec_in!G22)</f>
        <v>0.72107232680359412</v>
      </c>
      <c r="H22" s="78">
        <f>IF(RES_hh_tes_in!H22=0,"",RES_hh_tes_in!H22/RES_hh_fec_in!H22)</f>
        <v>0.73400183998828272</v>
      </c>
      <c r="I22" s="78">
        <f>IF(RES_hh_tes_in!I22=0,"",RES_hh_tes_in!I22/RES_hh_fec_in!I22)</f>
        <v>0.74699287583366025</v>
      </c>
      <c r="J22" s="78">
        <f>IF(RES_hh_tes_in!J22=0,"",RES_hh_tes_in!J22/RES_hh_fec_in!J22)</f>
        <v>0.76000461045362533</v>
      </c>
      <c r="K22" s="78">
        <f>IF(RES_hh_tes_in!K22=0,"",RES_hh_tes_in!K22/RES_hh_fec_in!K22)</f>
        <v>0.77298304075433655</v>
      </c>
      <c r="L22" s="78">
        <f>IF(RES_hh_tes_in!L22=0,"",RES_hh_tes_in!L22/RES_hh_fec_in!L22)</f>
        <v>0.78588023580093613</v>
      </c>
      <c r="M22" s="78">
        <f>IF(RES_hh_tes_in!M22=0,"",RES_hh_tes_in!M22/RES_hh_fec_in!M22)</f>
        <v>0.79775804139875828</v>
      </c>
      <c r="N22" s="78">
        <f>IF(RES_hh_tes_in!N22=0,"",RES_hh_tes_in!N22/RES_hh_fec_in!N22)</f>
        <v>0.80811283484961782</v>
      </c>
      <c r="O22" s="78">
        <f>IF(RES_hh_tes_in!O22=0,"",RES_hh_tes_in!O22/RES_hh_fec_in!O22)</f>
        <v>0.8166721653965533</v>
      </c>
      <c r="P22" s="78">
        <f>IF(RES_hh_tes_in!P22=0,"",RES_hh_tes_in!P22/RES_hh_fec_in!P22)</f>
        <v>0.82416935426929883</v>
      </c>
      <c r="Q22" s="78">
        <f>IF(RES_hh_tes_in!Q22=0,"",RES_hh_tes_in!Q22/RES_hh_fec_in!Q22)</f>
        <v>0.83309492228089876</v>
      </c>
      <c r="R22" s="78">
        <f>IF(RES_hh_tes_in!R22=0,"",RES_hh_tes_in!R22/RES_hh_fec_in!R22)</f>
        <v>0.84625539046832299</v>
      </c>
      <c r="S22" s="78">
        <f>IF(RES_hh_tes_in!S22=0,"",RES_hh_tes_in!S22/RES_hh_fec_in!S22)</f>
        <v>0.86100526391687415</v>
      </c>
      <c r="T22" s="78">
        <f>IF(RES_hh_tes_in!T22=0,"",RES_hh_tes_in!T22/RES_hh_fec_in!T22)</f>
        <v>0.87582668249509188</v>
      </c>
      <c r="U22" s="78">
        <f>IF(RES_hh_tes_in!U22=0,"",RES_hh_tes_in!U22/RES_hh_fec_in!U22)</f>
        <v>0.88947920140086201</v>
      </c>
      <c r="V22" s="78">
        <f>IF(RES_hh_tes_in!V22=0,"",RES_hh_tes_in!V22/RES_hh_fec_in!V22)</f>
        <v>0.90092310549263477</v>
      </c>
      <c r="W22" s="78">
        <f>IF(RES_hh_tes_in!W22=0,"",RES_hh_tes_in!W22/RES_hh_fec_in!W22)</f>
        <v>0.91012814184627944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0.87123056957608247</v>
      </c>
      <c r="D24" s="78">
        <f>IF(RES_hh_tes_in!D24=0,"",RES_hh_tes_in!D24/RES_hh_fec_in!D24)</f>
        <v>0.87335876482961083</v>
      </c>
      <c r="E24" s="78">
        <f>IF(RES_hh_tes_in!E24=0,"",RES_hh_tes_in!E24/RES_hh_fec_in!E24)</f>
        <v>0.87554441580270503</v>
      </c>
      <c r="F24" s="78">
        <f>IF(RES_hh_tes_in!F24=0,"",RES_hh_tes_in!F24/RES_hh_fec_in!F24)</f>
        <v>0.87773790164664911</v>
      </c>
      <c r="G24" s="78">
        <f>IF(RES_hh_tes_in!G24=0,"",RES_hh_tes_in!G24/RES_hh_fec_in!G24)</f>
        <v>0.8799843008288234</v>
      </c>
      <c r="H24" s="78">
        <f>IF(RES_hh_tes_in!H24=0,"",RES_hh_tes_in!H24/RES_hh_fec_in!H24)</f>
        <v>0.88227809631870169</v>
      </c>
      <c r="I24" s="78">
        <f>IF(RES_hh_tes_in!I24=0,"",RES_hh_tes_in!I24/RES_hh_fec_in!I24)</f>
        <v>0.88463039545196376</v>
      </c>
      <c r="J24" s="78">
        <f>IF(RES_hh_tes_in!J24=0,"",RES_hh_tes_in!J24/RES_hh_fec_in!J24)</f>
        <v>0.88708670106235243</v>
      </c>
      <c r="K24" s="78">
        <f>IF(RES_hh_tes_in!K24=0,"",RES_hh_tes_in!K24/RES_hh_fec_in!K24)</f>
        <v>0.88968570252721768</v>
      </c>
      <c r="L24" s="78">
        <f>IF(RES_hh_tes_in!L24=0,"",RES_hh_tes_in!L24/RES_hh_fec_in!L24)</f>
        <v>0.89243775084118437</v>
      </c>
      <c r="M24" s="78">
        <f>IF(RES_hh_tes_in!M24=0,"",RES_hh_tes_in!M24/RES_hh_fec_in!M24)</f>
        <v>0.89624830530029642</v>
      </c>
      <c r="N24" s="78">
        <f>IF(RES_hh_tes_in!N24=0,"",RES_hh_tes_in!N24/RES_hh_fec_in!N24)</f>
        <v>0.90140364941849871</v>
      </c>
      <c r="O24" s="78">
        <f>IF(RES_hh_tes_in!O24=0,"",RES_hh_tes_in!O24/RES_hh_fec_in!O24)</f>
        <v>0.90815474548331998</v>
      </c>
      <c r="P24" s="78">
        <f>IF(RES_hh_tes_in!P24=0,"",RES_hh_tes_in!P24/RES_hh_fec_in!P24)</f>
        <v>0.91602411934289418</v>
      </c>
      <c r="Q24" s="78">
        <f>IF(RES_hh_tes_in!Q24=0,"",RES_hh_tes_in!Q24/RES_hh_fec_in!Q24)</f>
        <v>0.92344869302365429</v>
      </c>
      <c r="R24" s="78">
        <f>IF(RES_hh_tes_in!R24=0,"",RES_hh_tes_in!R24/RES_hh_fec_in!R24)</f>
        <v>0.92913789603363361</v>
      </c>
      <c r="S24" s="78">
        <f>IF(RES_hh_tes_in!S24=0,"",RES_hh_tes_in!S24/RES_hh_fec_in!S24)</f>
        <v>0.93467253950792151</v>
      </c>
      <c r="T24" s="78">
        <f>IF(RES_hh_tes_in!T24=0,"",RES_hh_tes_in!T24/RES_hh_fec_in!T24)</f>
        <v>0.94001564333194265</v>
      </c>
      <c r="U24" s="78">
        <f>IF(RES_hh_tes_in!U24=0,"",RES_hh_tes_in!U24/RES_hh_fec_in!U24)</f>
        <v>0.94513022739113883</v>
      </c>
      <c r="V24" s="78">
        <f>IF(RES_hh_tes_in!V24=0,"",RES_hh_tes_in!V24/RES_hh_fec_in!V24)</f>
        <v>0.94997931157094495</v>
      </c>
      <c r="W24" s="78">
        <f>IF(RES_hh_tes_in!W24=0,"",RES_hh_tes_in!W24/RES_hh_fec_in!W24)</f>
        <v>0.95444625273806016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0.7334468917814394</v>
      </c>
      <c r="D25" s="79">
        <f>IF(RES_hh_tes_in!D25=0,"",RES_hh_tes_in!D25/RES_hh_fec_in!D25)</f>
        <v>0.73453423822831965</v>
      </c>
      <c r="E25" s="79">
        <f>IF(RES_hh_tes_in!E25=0,"",RES_hh_tes_in!E25/RES_hh_fec_in!E25)</f>
        <v>0.73570521699447633</v>
      </c>
      <c r="F25" s="79">
        <f>IF(RES_hh_tes_in!F25=0,"",RES_hh_tes_in!F25/RES_hh_fec_in!F25)</f>
        <v>0.73688744408128148</v>
      </c>
      <c r="G25" s="79">
        <f>IF(RES_hh_tes_in!G25=0,"",RES_hh_tes_in!G25/RES_hh_fec_in!G25)</f>
        <v>0.73814736198744546</v>
      </c>
      <c r="H25" s="79">
        <f>IF(RES_hh_tes_in!H25=0,"",RES_hh_tes_in!H25/RES_hh_fec_in!H25)</f>
        <v>0.73947752340218142</v>
      </c>
      <c r="I25" s="79">
        <f>IF(RES_hh_tes_in!I25=0,"",RES_hh_tes_in!I25/RES_hh_fec_in!I25)</f>
        <v>0.74089523287264403</v>
      </c>
      <c r="J25" s="79">
        <f>IF(RES_hh_tes_in!J25=0,"",RES_hh_tes_in!J25/RES_hh_fec_in!J25)</f>
        <v>0.74246975773927815</v>
      </c>
      <c r="K25" s="79">
        <f>IF(RES_hh_tes_in!K25=0,"",RES_hh_tes_in!K25/RES_hh_fec_in!K25)</f>
        <v>0.74426248273978046</v>
      </c>
      <c r="L25" s="79">
        <f>IF(RES_hh_tes_in!L25=0,"",RES_hh_tes_in!L25/RES_hh_fec_in!L25)</f>
        <v>0.746294891749814</v>
      </c>
      <c r="M25" s="79">
        <f>IF(RES_hh_tes_in!M25=0,"",RES_hh_tes_in!M25/RES_hh_fec_in!M25)</f>
        <v>0.74997526494553701</v>
      </c>
      <c r="N25" s="79">
        <f>IF(RES_hh_tes_in!N25=0,"",RES_hh_tes_in!N25/RES_hh_fec_in!N25)</f>
        <v>0.75592237947805152</v>
      </c>
      <c r="O25" s="79">
        <f>IF(RES_hh_tes_in!O25=0,"",RES_hh_tes_in!O25/RES_hh_fec_in!O25)</f>
        <v>0.76492974485767073</v>
      </c>
      <c r="P25" s="79">
        <f>IF(RES_hh_tes_in!P25=0,"",RES_hh_tes_in!P25/RES_hh_fec_in!P25)</f>
        <v>0.77664717093799363</v>
      </c>
      <c r="Q25" s="79">
        <f>IF(RES_hh_tes_in!Q25=0,"",RES_hh_tes_in!Q25/RES_hh_fec_in!Q25)</f>
        <v>0.78814478398383947</v>
      </c>
      <c r="R25" s="79">
        <f>IF(RES_hh_tes_in!R25=0,"",RES_hh_tes_in!R25/RES_hh_fec_in!R25)</f>
        <v>0.7963869131609308</v>
      </c>
      <c r="S25" s="79">
        <f>IF(RES_hh_tes_in!S25=0,"",RES_hh_tes_in!S25/RES_hh_fec_in!S25)</f>
        <v>0.80454778746107891</v>
      </c>
      <c r="T25" s="79">
        <f>IF(RES_hh_tes_in!T25=0,"",RES_hh_tes_in!T25/RES_hh_fec_in!T25)</f>
        <v>0.81245628850961726</v>
      </c>
      <c r="U25" s="79">
        <f>IF(RES_hh_tes_in!U25=0,"",RES_hh_tes_in!U25/RES_hh_fec_in!U25)</f>
        <v>0.81988531049050195</v>
      </c>
      <c r="V25" s="79">
        <f>IF(RES_hh_tes_in!V25=0,"",RES_hh_tes_in!V25/RES_hh_fec_in!V25)</f>
        <v>0.82648642761070357</v>
      </c>
      <c r="W25" s="79">
        <f>IF(RES_hh_tes_in!W25=0,"",RES_hh_tes_in!W25/RES_hh_fec_in!W25)</f>
        <v>0.83168278293450904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0.74783973641929402</v>
      </c>
      <c r="D27" s="70">
        <f>IF(RES_hh_tes_in!D27=0,"",RES_hh_tes_in!D27/RES_hh_fec_in!D27)</f>
        <v>0.75184862270212316</v>
      </c>
      <c r="E27" s="70">
        <f>IF(RES_hh_tes_in!E27=0,"",RES_hh_tes_in!E27/RES_hh_fec_in!E27)</f>
        <v>0.75094298253192904</v>
      </c>
      <c r="F27" s="70">
        <f>IF(RES_hh_tes_in!F27=0,"",RES_hh_tes_in!F27/RES_hh_fec_in!F27)</f>
        <v>0.76477631455524087</v>
      </c>
      <c r="G27" s="70">
        <f>IF(RES_hh_tes_in!G27=0,"",RES_hh_tes_in!G27/RES_hh_fec_in!G27)</f>
        <v>0.76171889621367939</v>
      </c>
      <c r="H27" s="70">
        <f>IF(RES_hh_tes_in!H27=0,"",RES_hh_tes_in!H27/RES_hh_fec_in!H27)</f>
        <v>0.77192189653040233</v>
      </c>
      <c r="I27" s="70">
        <f>IF(RES_hh_tes_in!I27=0,"",RES_hh_tes_in!I27/RES_hh_fec_in!I27)</f>
        <v>0.76580907447096569</v>
      </c>
      <c r="J27" s="70">
        <f>IF(RES_hh_tes_in!J27=0,"",RES_hh_tes_in!J27/RES_hh_fec_in!J27)</f>
        <v>0.75192306253396435</v>
      </c>
      <c r="K27" s="70">
        <f>IF(RES_hh_tes_in!K27=0,"",RES_hh_tes_in!K27/RES_hh_fec_in!K27)</f>
        <v>0.76120845942946314</v>
      </c>
      <c r="L27" s="70">
        <f>IF(RES_hh_tes_in!L27=0,"",RES_hh_tes_in!L27/RES_hh_fec_in!L27)</f>
        <v>0.78113599662241118</v>
      </c>
      <c r="M27" s="70">
        <f>IF(RES_hh_tes_in!M27=0,"",RES_hh_tes_in!M27/RES_hh_fec_in!M27)</f>
        <v>0.79101187024942898</v>
      </c>
      <c r="N27" s="70">
        <f>IF(RES_hh_tes_in!N27=0,"",RES_hh_tes_in!N27/RES_hh_fec_in!N27)</f>
        <v>0.79294474995737207</v>
      </c>
      <c r="O27" s="70">
        <f>IF(RES_hh_tes_in!O27=0,"",RES_hh_tes_in!O27/RES_hh_fec_in!O27)</f>
        <v>0.78487745833192113</v>
      </c>
      <c r="P27" s="70">
        <f>IF(RES_hh_tes_in!P27=0,"",RES_hh_tes_in!P27/RES_hh_fec_in!P27)</f>
        <v>0.78279944011298852</v>
      </c>
      <c r="Q27" s="70">
        <f>IF(RES_hh_tes_in!Q27=0,"",RES_hh_tes_in!Q27/RES_hh_fec_in!Q27)</f>
        <v>0.78875249214954457</v>
      </c>
      <c r="R27" s="70">
        <f>IF(RES_hh_tes_in!R27=0,"",RES_hh_tes_in!R27/RES_hh_fec_in!R27)</f>
        <v>0.80430816112682879</v>
      </c>
      <c r="S27" s="70">
        <f>IF(RES_hh_tes_in!S27=0,"",RES_hh_tes_in!S27/RES_hh_fec_in!S27)</f>
        <v>0.82621337990080312</v>
      </c>
      <c r="T27" s="70">
        <f>IF(RES_hh_tes_in!T27=0,"",RES_hh_tes_in!T27/RES_hh_fec_in!T27)</f>
        <v>0.84584100698023368</v>
      </c>
      <c r="U27" s="70">
        <f>IF(RES_hh_tes_in!U27=0,"",RES_hh_tes_in!U27/RES_hh_fec_in!U27)</f>
        <v>0.85632639694812718</v>
      </c>
      <c r="V27" s="70">
        <f>IF(RES_hh_tes_in!V27=0,"",RES_hh_tes_in!V27/RES_hh_fec_in!V27)</f>
        <v>0.86330859719149255</v>
      </c>
      <c r="W27" s="70">
        <f>IF(RES_hh_tes_in!W27=0,"",RES_hh_tes_in!W27/RES_hh_fec_in!W27)</f>
        <v>0.86462161951564587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0.62281760388402629</v>
      </c>
      <c r="D29" s="78">
        <f>IF(RES_hh_tes_in!D29=0,"",RES_hh_tes_in!D29/RES_hh_fec_in!D29)</f>
        <v>0.62297919774596666</v>
      </c>
      <c r="E29" s="78">
        <f>IF(RES_hh_tes_in!E29=0,"",RES_hh_tes_in!E29/RES_hh_fec_in!E29)</f>
        <v>0.62313851264198861</v>
      </c>
      <c r="F29" s="78">
        <f>IF(RES_hh_tes_in!F29=0,"",RES_hh_tes_in!F29/RES_hh_fec_in!F29)</f>
        <v>0.62329751676993095</v>
      </c>
      <c r="G29" s="78">
        <f>IF(RES_hh_tes_in!G29=0,"",RES_hh_tes_in!G29/RES_hh_fec_in!G29)</f>
        <v>0.62345442210430879</v>
      </c>
      <c r="H29" s="78">
        <f>IF(RES_hh_tes_in!H29=0,"",RES_hh_tes_in!H29/RES_hh_fec_in!H29)</f>
        <v>0.62360944747667935</v>
      </c>
      <c r="I29" s="78">
        <f>IF(RES_hh_tes_in!I29=0,"",RES_hh_tes_in!I29/RES_hh_fec_in!I29)</f>
        <v>0.62376215231751031</v>
      </c>
      <c r="J29" s="78">
        <f>IF(RES_hh_tes_in!J29=0,"",RES_hh_tes_in!J29/RES_hh_fec_in!J29)</f>
        <v>0.62391073176893863</v>
      </c>
      <c r="K29" s="78">
        <f>IF(RES_hh_tes_in!K29=0,"",RES_hh_tes_in!K29/RES_hh_fec_in!K29)</f>
        <v>0.6240536512270447</v>
      </c>
      <c r="L29" s="78">
        <f>IF(RES_hh_tes_in!L29=0,"",RES_hh_tes_in!L29/RES_hh_fec_in!L29)</f>
        <v>0.62419050012236577</v>
      </c>
      <c r="M29" s="78">
        <f>IF(RES_hh_tes_in!M29=0,"",RES_hh_tes_in!M29/RES_hh_fec_in!M29)</f>
        <v>0.62426414294647914</v>
      </c>
      <c r="N29" s="78">
        <f>IF(RES_hh_tes_in!N29=0,"",RES_hh_tes_in!N29/RES_hh_fec_in!N29)</f>
        <v>0.62426414294647892</v>
      </c>
      <c r="O29" s="78">
        <f>IF(RES_hh_tes_in!O29=0,"",RES_hh_tes_in!O29/RES_hh_fec_in!O29)</f>
        <v>0.62426414294647914</v>
      </c>
      <c r="P29" s="78">
        <f>IF(RES_hh_tes_in!P29=0,"",RES_hh_tes_in!P29/RES_hh_fec_in!P29)</f>
        <v>0.62426414294647892</v>
      </c>
      <c r="Q29" s="78">
        <f>IF(RES_hh_tes_in!Q29=0,"",RES_hh_tes_in!Q29/RES_hh_fec_in!Q29)</f>
        <v>0.62426414294647892</v>
      </c>
      <c r="R29" s="78">
        <f>IF(RES_hh_tes_in!R29=0,"",RES_hh_tes_in!R29/RES_hh_fec_in!R29)</f>
        <v>0.6247293961042919</v>
      </c>
      <c r="S29" s="78">
        <f>IF(RES_hh_tes_in!S29=0,"",RES_hh_tes_in!S29/RES_hh_fec_in!S29)</f>
        <v>0.62549019043171761</v>
      </c>
      <c r="T29" s="78">
        <f>IF(RES_hh_tes_in!T29=0,"",RES_hh_tes_in!T29/RES_hh_fec_in!T29)</f>
        <v>0.62637778381371367</v>
      </c>
      <c r="U29" s="78">
        <f>IF(RES_hh_tes_in!U29=0,"",RES_hh_tes_in!U29/RES_hh_fec_in!U29)</f>
        <v>0.62729707695935266</v>
      </c>
      <c r="V29" s="78">
        <f>IF(RES_hh_tes_in!V29=0,"",RES_hh_tes_in!V29/RES_hh_fec_in!V29)</f>
        <v>0.62815297057770603</v>
      </c>
      <c r="W29" s="78">
        <f>IF(RES_hh_tes_in!W29=0,"",RES_hh_tes_in!W29/RES_hh_fec_in!W29)</f>
        <v>0.62894546466877366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0.62326907498251871</v>
      </c>
      <c r="D30" s="78">
        <f>IF(RES_hh_tes_in!D30=0,"",RES_hh_tes_in!D30/RES_hh_fec_in!D30)</f>
        <v>0.62356744258504915</v>
      </c>
      <c r="E30" s="78">
        <f>IF(RES_hh_tes_in!E30=0,"",RES_hh_tes_in!E30/RES_hh_fec_in!E30)</f>
        <v>0.62386160229509457</v>
      </c>
      <c r="F30" s="78">
        <f>IF(RES_hh_tes_in!F30=0,"",RES_hh_tes_in!F30/RES_hh_fec_in!F30)</f>
        <v>0.62415518820161919</v>
      </c>
      <c r="G30" s="78">
        <f>IF(RES_hh_tes_in!G30=0,"",RES_hh_tes_in!G30/RES_hh_fec_in!G30)</f>
        <v>0.62444489888666932</v>
      </c>
      <c r="H30" s="78">
        <f>IF(RES_hh_tes_in!H30=0,"",RES_hh_tes_in!H30/RES_hh_fec_in!H30)</f>
        <v>0.62473113840177319</v>
      </c>
      <c r="I30" s="78">
        <f>IF(RES_hh_tes_in!I30=0,"",RES_hh_tes_in!I30/RES_hh_fec_in!I30)</f>
        <v>0.62501309327745025</v>
      </c>
      <c r="J30" s="78">
        <f>IF(RES_hh_tes_in!J30=0,"",RES_hh_tes_in!J30/RES_hh_fec_in!J30)</f>
        <v>0.62528743101636908</v>
      </c>
      <c r="K30" s="78">
        <f>IF(RES_hh_tes_in!K30=0,"",RES_hh_tes_in!K30/RES_hh_fec_in!K30)</f>
        <v>0.62555131811924625</v>
      </c>
      <c r="L30" s="78">
        <f>IF(RES_hh_tes_in!L30=0,"",RES_hh_tes_in!L30/RES_hh_fec_in!L30)</f>
        <v>0.62580399650885576</v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>
        <f>IF(RES_hh_tes_in!O30=0,"",RES_hh_tes_in!O30/RES_hh_fec_in!O30)</f>
        <v>0.62593997093641396</v>
      </c>
      <c r="P30" s="78">
        <f>IF(RES_hh_tes_in!P30=0,"",RES_hh_tes_in!P30/RES_hh_fec_in!P30)</f>
        <v>0.62593997093641396</v>
      </c>
      <c r="Q30" s="78">
        <f>IF(RES_hh_tes_in!Q30=0,"",RES_hh_tes_in!Q30/RES_hh_fec_in!Q30)</f>
        <v>0.62593997093641396</v>
      </c>
      <c r="R30" s="78">
        <f>IF(RES_hh_tes_in!R30=0,"",RES_hh_tes_in!R30/RES_hh_fec_in!R30)</f>
        <v>0.62679901637043922</v>
      </c>
      <c r="S30" s="78">
        <f>IF(RES_hh_tes_in!S30=0,"",RES_hh_tes_in!S30/RES_hh_fec_in!S30)</f>
        <v>0.62820375029267583</v>
      </c>
      <c r="T30" s="78">
        <f>IF(RES_hh_tes_in!T30=0,"",RES_hh_tes_in!T30/RES_hh_fec_in!T30)</f>
        <v>0.62984260653528423</v>
      </c>
      <c r="U30" s="78">
        <f>IF(RES_hh_tes_in!U30=0,"",RES_hh_tes_in!U30/RES_hh_fec_in!U30)</f>
        <v>0.63153999335798594</v>
      </c>
      <c r="V30" s="78">
        <f>IF(RES_hh_tes_in!V30=0,"",RES_hh_tes_in!V30/RES_hh_fec_in!V30)</f>
        <v>0.63312031902050137</v>
      </c>
      <c r="W30" s="78">
        <f>IF(RES_hh_tes_in!W30=0,"",RES_hh_tes_in!W30/RES_hh_fec_in!W30)</f>
        <v>0.63458358352282973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0.77595422524990432</v>
      </c>
      <c r="D32" s="81">
        <f>IF(RES_hh_tes_in!D32=0,"",RES_hh_tes_in!D32/RES_hh_fec_in!D32)</f>
        <v>0.77736637071022463</v>
      </c>
      <c r="E32" s="81">
        <f>IF(RES_hh_tes_in!E32=0,"",RES_hh_tes_in!E32/RES_hh_fec_in!E32)</f>
        <v>0.77883073388688506</v>
      </c>
      <c r="F32" s="81">
        <f>IF(RES_hh_tes_in!F32=0,"",RES_hh_tes_in!F32/RES_hh_fec_in!F32)</f>
        <v>0.78030221766122865</v>
      </c>
      <c r="G32" s="81">
        <f>IF(RES_hh_tes_in!G32=0,"",RES_hh_tes_in!G32/RES_hh_fec_in!G32)</f>
        <v>0.78182179088092552</v>
      </c>
      <c r="H32" s="81">
        <f>IF(RES_hh_tes_in!H32=0,"",RES_hh_tes_in!H32/RES_hh_fec_in!H32)</f>
        <v>0.78338443948058423</v>
      </c>
      <c r="I32" s="81">
        <f>IF(RES_hh_tes_in!I32=0,"",RES_hh_tes_in!I32/RES_hh_fec_in!I32)</f>
        <v>0.78500025818546726</v>
      </c>
      <c r="J32" s="81">
        <f>IF(RES_hh_tes_in!J32=0,"",RES_hh_tes_in!J32/RES_hh_fec_in!J32)</f>
        <v>0.78671060152186134</v>
      </c>
      <c r="K32" s="81">
        <f>IF(RES_hh_tes_in!K32=0,"",RES_hh_tes_in!K32/RES_hh_fec_in!K32)</f>
        <v>0.78855063171464235</v>
      </c>
      <c r="L32" s="81">
        <f>IF(RES_hh_tes_in!L32=0,"",RES_hh_tes_in!L32/RES_hh_fec_in!L32)</f>
        <v>0.7905297561005441</v>
      </c>
      <c r="M32" s="81">
        <f>IF(RES_hh_tes_in!M32=0,"",RES_hh_tes_in!M32/RES_hh_fec_in!M32)</f>
        <v>0.79322241869391019</v>
      </c>
      <c r="N32" s="81">
        <f>IF(RES_hh_tes_in!N32=0,"",RES_hh_tes_in!N32/RES_hh_fec_in!N32)</f>
        <v>0.79679150521773612</v>
      </c>
      <c r="O32" s="81">
        <f>IF(RES_hh_tes_in!O32=0,"",RES_hh_tes_in!O32/RES_hh_fec_in!O32)</f>
        <v>0.80163306891523167</v>
      </c>
      <c r="P32" s="81">
        <f>IF(RES_hh_tes_in!P32=0,"",RES_hh_tes_in!P32/RES_hh_fec_in!P32)</f>
        <v>0.80795512052433227</v>
      </c>
      <c r="Q32" s="81">
        <f>IF(RES_hh_tes_in!Q32=0,"",RES_hh_tes_in!Q32/RES_hh_fec_in!Q32)</f>
        <v>0.81610340274311877</v>
      </c>
      <c r="R32" s="81">
        <f>IF(RES_hh_tes_in!R32=0,"",RES_hh_tes_in!R32/RES_hh_fec_in!R32)</f>
        <v>0.82718788427896206</v>
      </c>
      <c r="S32" s="81">
        <f>IF(RES_hh_tes_in!S32=0,"",RES_hh_tes_in!S32/RES_hh_fec_in!S32)</f>
        <v>0.8410223539858428</v>
      </c>
      <c r="T32" s="81">
        <f>IF(RES_hh_tes_in!T32=0,"",RES_hh_tes_in!T32/RES_hh_fec_in!T32)</f>
        <v>0.85589665263443304</v>
      </c>
      <c r="U32" s="81">
        <f>IF(RES_hh_tes_in!U32=0,"",RES_hh_tes_in!U32/RES_hh_fec_in!U32)</f>
        <v>0.87010062099544727</v>
      </c>
      <c r="V32" s="81">
        <f>IF(RES_hh_tes_in!V32=0,"",RES_hh_tes_in!V32/RES_hh_fec_in!V32)</f>
        <v>0.88192409983958142</v>
      </c>
      <c r="W32" s="81">
        <f>IF(RES_hh_tes_in!W32=0,"",RES_hh_tes_in!W32/RES_hh_fec_in!W32)</f>
        <v>0.89076636538515697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102.25717491145294</v>
      </c>
      <c r="D3" s="65">
        <f t="shared" si="0"/>
        <v>79.431621137532773</v>
      </c>
      <c r="E3" s="65">
        <f t="shared" si="0"/>
        <v>85.52098487690408</v>
      </c>
      <c r="F3" s="65">
        <f t="shared" si="0"/>
        <v>23.083400202947615</v>
      </c>
      <c r="G3" s="65">
        <f t="shared" si="0"/>
        <v>27.697305635365645</v>
      </c>
      <c r="H3" s="65">
        <f t="shared" si="0"/>
        <v>24.040055872068262</v>
      </c>
      <c r="I3" s="65">
        <f t="shared" si="0"/>
        <v>42.5117359826206</v>
      </c>
      <c r="J3" s="65">
        <f t="shared" si="0"/>
        <v>22.666596467139762</v>
      </c>
      <c r="K3" s="65">
        <f t="shared" si="0"/>
        <v>41.328870536977398</v>
      </c>
      <c r="L3" s="65">
        <f t="shared" si="0"/>
        <v>72.308132403822157</v>
      </c>
      <c r="M3" s="65">
        <f t="shared" si="0"/>
        <v>59.991421184043219</v>
      </c>
      <c r="N3" s="65">
        <f t="shared" si="0"/>
        <v>62.955597959928902</v>
      </c>
      <c r="O3" s="65">
        <f t="shared" si="0"/>
        <v>47.079799979838889</v>
      </c>
      <c r="P3" s="65">
        <f t="shared" si="0"/>
        <v>18.890288255872587</v>
      </c>
      <c r="Q3" s="65">
        <f t="shared" si="0"/>
        <v>14.64705324462739</v>
      </c>
      <c r="R3" s="65">
        <f t="shared" ref="R3:V3" si="1">SUM(R4,R15,R17,R27)</f>
        <v>9.0371899611623601</v>
      </c>
      <c r="S3" s="65">
        <f t="shared" si="1"/>
        <v>15.533664257289407</v>
      </c>
      <c r="T3" s="65">
        <f t="shared" si="1"/>
        <v>16.907228546219347</v>
      </c>
      <c r="U3" s="65">
        <f t="shared" si="1"/>
        <v>14.070555506451878</v>
      </c>
      <c r="V3" s="65">
        <f t="shared" si="1"/>
        <v>18.498800001811897</v>
      </c>
      <c r="W3" s="65">
        <f t="shared" ref="W3" si="2">SUM(W4,W15,W17,W27)</f>
        <v>2.7634566109876721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93.571014987020462</v>
      </c>
      <c r="D4" s="69">
        <f t="shared" si="3"/>
        <v>72.532046379767792</v>
      </c>
      <c r="E4" s="69">
        <f t="shared" si="3"/>
        <v>78.364257876560757</v>
      </c>
      <c r="F4" s="69">
        <f t="shared" si="3"/>
        <v>21.113515202440812</v>
      </c>
      <c r="G4" s="69">
        <f t="shared" si="3"/>
        <v>25.512509559744998</v>
      </c>
      <c r="H4" s="69">
        <f t="shared" si="3"/>
        <v>22.295680451533375</v>
      </c>
      <c r="I4" s="69">
        <f t="shared" si="3"/>
        <v>38.988118897670503</v>
      </c>
      <c r="J4" s="69">
        <f t="shared" si="3"/>
        <v>19.947596954967267</v>
      </c>
      <c r="K4" s="69">
        <f t="shared" si="3"/>
        <v>37.198733270083117</v>
      </c>
      <c r="L4" s="69">
        <f t="shared" si="3"/>
        <v>66.412832986298227</v>
      </c>
      <c r="M4" s="69">
        <f t="shared" si="3"/>
        <v>54.886422772488288</v>
      </c>
      <c r="N4" s="69">
        <f t="shared" si="3"/>
        <v>57.558951140711628</v>
      </c>
      <c r="O4" s="69">
        <f t="shared" si="3"/>
        <v>42.36596654108213</v>
      </c>
      <c r="P4" s="69">
        <f t="shared" si="3"/>
        <v>16.975873245520329</v>
      </c>
      <c r="Q4" s="69">
        <f t="shared" si="3"/>
        <v>12.794304343478725</v>
      </c>
      <c r="R4" s="69">
        <f t="shared" ref="R4:V4" si="4">SUM(R5:R14)</f>
        <v>7.9905573332163069</v>
      </c>
      <c r="S4" s="69">
        <f t="shared" si="4"/>
        <v>13.89417671796612</v>
      </c>
      <c r="T4" s="69">
        <f t="shared" si="4"/>
        <v>15.282129443910161</v>
      </c>
      <c r="U4" s="69">
        <f t="shared" si="4"/>
        <v>12.277722880425529</v>
      </c>
      <c r="V4" s="69">
        <f t="shared" si="4"/>
        <v>16.331567629251126</v>
      </c>
      <c r="W4" s="69">
        <f t="shared" ref="W4" si="5">SUM(W5:W14)</f>
        <v>1.8284007979456529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1.400081952763824</v>
      </c>
      <c r="D5" s="72">
        <v>1.0121695142477516</v>
      </c>
      <c r="E5" s="72">
        <v>1.1983407504079502</v>
      </c>
      <c r="F5" s="72">
        <v>1.7214482546649437</v>
      </c>
      <c r="G5" s="72">
        <v>1.3280066378727653</v>
      </c>
      <c r="H5" s="72">
        <v>0.73401129495241568</v>
      </c>
      <c r="I5" s="72">
        <v>0</v>
      </c>
      <c r="J5" s="72">
        <v>0</v>
      </c>
      <c r="K5" s="72">
        <v>0</v>
      </c>
      <c r="L5" s="72">
        <v>0</v>
      </c>
      <c r="M5" s="72">
        <v>0.21693417116653202</v>
      </c>
      <c r="N5" s="72">
        <v>0.53673896466427828</v>
      </c>
      <c r="O5" s="72">
        <v>0.39760453738368307</v>
      </c>
      <c r="P5" s="72">
        <v>0</v>
      </c>
      <c r="Q5" s="72">
        <v>0</v>
      </c>
      <c r="R5" s="72">
        <v>0.19061949197001427</v>
      </c>
      <c r="S5" s="72">
        <v>0.46131159920444315</v>
      </c>
      <c r="T5" s="72">
        <v>0.54871510724195882</v>
      </c>
      <c r="U5" s="72">
        <v>0.52808801517470649</v>
      </c>
      <c r="V5" s="72">
        <v>0.41730677266521021</v>
      </c>
      <c r="W5" s="72">
        <v>0.30454003504442595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89.563109008249697</v>
      </c>
      <c r="D7" s="72">
        <v>68.570301653777875</v>
      </c>
      <c r="E7" s="72">
        <v>74.714095442675173</v>
      </c>
      <c r="F7" s="72">
        <v>16.105894103891629</v>
      </c>
      <c r="G7" s="72">
        <v>21.26807654793987</v>
      </c>
      <c r="H7" s="72">
        <v>17.480015380623897</v>
      </c>
      <c r="I7" s="72">
        <v>35.372516547800458</v>
      </c>
      <c r="J7" s="72">
        <v>17.449372930349206</v>
      </c>
      <c r="K7" s="72">
        <v>35.890251963737832</v>
      </c>
      <c r="L7" s="72">
        <v>65.795418826911174</v>
      </c>
      <c r="M7" s="72">
        <v>54.669488601321753</v>
      </c>
      <c r="N7" s="72">
        <v>57.022212176047347</v>
      </c>
      <c r="O7" s="72">
        <v>41.799425161569921</v>
      </c>
      <c r="P7" s="72">
        <v>16.503101006073802</v>
      </c>
      <c r="Q7" s="72">
        <v>12.221784147110744</v>
      </c>
      <c r="R7" s="72">
        <v>6.9107336254040179</v>
      </c>
      <c r="S7" s="72">
        <v>11.93252351409993</v>
      </c>
      <c r="T7" s="72">
        <v>13.163817736716291</v>
      </c>
      <c r="U7" s="72">
        <v>9.8057488313026546</v>
      </c>
      <c r="V7" s="72">
        <v>14.378085319451333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2.6078240260069396</v>
      </c>
      <c r="D8" s="72">
        <v>2.9495752117421672</v>
      </c>
      <c r="E8" s="72">
        <v>2.4518216834776387</v>
      </c>
      <c r="F8" s="72">
        <v>3.2861728438842408</v>
      </c>
      <c r="G8" s="72">
        <v>2.9164263739323641</v>
      </c>
      <c r="H8" s="72">
        <v>4.0816537759570624</v>
      </c>
      <c r="I8" s="72">
        <v>3.6156023498700449</v>
      </c>
      <c r="J8" s="72">
        <v>2.4982240246180627</v>
      </c>
      <c r="K8" s="72">
        <v>1.3084813063452843</v>
      </c>
      <c r="L8" s="72">
        <v>0.6174141593870508</v>
      </c>
      <c r="M8" s="72">
        <v>0</v>
      </c>
      <c r="N8" s="72">
        <v>0</v>
      </c>
      <c r="O8" s="72">
        <v>0.16893684212852486</v>
      </c>
      <c r="P8" s="72">
        <v>0.47277223944652663</v>
      </c>
      <c r="Q8" s="72">
        <v>0.57252019636798135</v>
      </c>
      <c r="R8" s="72">
        <v>0.88920421584227471</v>
      </c>
      <c r="S8" s="72">
        <v>1.5003416046617468</v>
      </c>
      <c r="T8" s="72">
        <v>1.5695965999519117</v>
      </c>
      <c r="U8" s="72">
        <v>1.9438860339481678</v>
      </c>
      <c r="V8" s="72">
        <v>1.5361755371345804</v>
      </c>
      <c r="W8" s="72">
        <v>1.5238607629012269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7.9685282482904363</v>
      </c>
      <c r="D17" s="69">
        <f t="shared" si="7"/>
        <v>6.2279548284295032</v>
      </c>
      <c r="E17" s="69">
        <f t="shared" si="7"/>
        <v>6.4047504972105944</v>
      </c>
      <c r="F17" s="69">
        <f t="shared" si="7"/>
        <v>1.5543223416413132</v>
      </c>
      <c r="G17" s="69">
        <f t="shared" si="7"/>
        <v>1.8164161735331756</v>
      </c>
      <c r="H17" s="69">
        <f t="shared" si="7"/>
        <v>1.5249751116672465</v>
      </c>
      <c r="I17" s="69">
        <f t="shared" si="7"/>
        <v>3.1348995633965391</v>
      </c>
      <c r="J17" s="69">
        <f t="shared" si="7"/>
        <v>1.87960998268515</v>
      </c>
      <c r="K17" s="69">
        <f t="shared" si="7"/>
        <v>3.4939387104162285</v>
      </c>
      <c r="L17" s="69">
        <f t="shared" si="7"/>
        <v>5.673936780309802</v>
      </c>
      <c r="M17" s="69">
        <f t="shared" si="7"/>
        <v>5.0569145152081383</v>
      </c>
      <c r="N17" s="69">
        <f t="shared" si="7"/>
        <v>5.3049729800508807</v>
      </c>
      <c r="O17" s="69">
        <f t="shared" si="7"/>
        <v>4.3257266656697082</v>
      </c>
      <c r="P17" s="69">
        <f t="shared" si="7"/>
        <v>1.3808697855688583</v>
      </c>
      <c r="Q17" s="69">
        <f t="shared" si="7"/>
        <v>1.1836441979351198</v>
      </c>
      <c r="R17" s="69">
        <f t="shared" ref="R17:V17" si="8">SUM(R18:R26)</f>
        <v>0.67550059652239991</v>
      </c>
      <c r="S17" s="69">
        <f t="shared" si="8"/>
        <v>1.3399860592848047</v>
      </c>
      <c r="T17" s="69">
        <f t="shared" si="8"/>
        <v>1.4431423663751775</v>
      </c>
      <c r="U17" s="69">
        <f t="shared" si="8"/>
        <v>1.4829806388846607</v>
      </c>
      <c r="V17" s="69">
        <f t="shared" si="8"/>
        <v>1.7859335696973386</v>
      </c>
      <c r="W17" s="69">
        <f t="shared" ref="W17" si="9">SUM(W18:W26)</f>
        <v>0.22702641064232304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7.8956178645058876E-3</v>
      </c>
      <c r="D18" s="72">
        <v>1.6371283751989388E-2</v>
      </c>
      <c r="E18" s="72">
        <v>2.6206594179787403E-2</v>
      </c>
      <c r="F18" s="72">
        <v>5.9962389391262604E-2</v>
      </c>
      <c r="G18" s="72">
        <v>1.8195263380645598E-2</v>
      </c>
      <c r="H18" s="72">
        <v>8.8866551686512946E-3</v>
      </c>
      <c r="I18" s="72">
        <v>0</v>
      </c>
      <c r="J18" s="72">
        <v>0</v>
      </c>
      <c r="K18" s="72">
        <v>0</v>
      </c>
      <c r="L18" s="72">
        <v>0</v>
      </c>
      <c r="M18" s="72">
        <v>2.342273109215982E-2</v>
      </c>
      <c r="N18" s="72">
        <v>5.9227337258556965E-2</v>
      </c>
      <c r="O18" s="72">
        <v>4.875330913028459E-2</v>
      </c>
      <c r="P18" s="72">
        <v>0</v>
      </c>
      <c r="Q18" s="72">
        <v>0</v>
      </c>
      <c r="R18" s="72">
        <v>2.2872807114429222E-2</v>
      </c>
      <c r="S18" s="72">
        <v>6.0152442327314218E-2</v>
      </c>
      <c r="T18" s="72">
        <v>6.886363833697956E-2</v>
      </c>
      <c r="U18" s="72">
        <v>8.3580695432583618E-2</v>
      </c>
      <c r="V18" s="72">
        <v>5.868316527295097E-2</v>
      </c>
      <c r="W18" s="72">
        <v>4.390454357890259E-2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7.7170116324231843</v>
      </c>
      <c r="D20" s="72">
        <v>5.9362587261632846</v>
      </c>
      <c r="E20" s="72">
        <v>6.1612717080375159</v>
      </c>
      <c r="F20" s="72">
        <v>1.1852099888687961</v>
      </c>
      <c r="G20" s="72">
        <v>1.5441424241588384</v>
      </c>
      <c r="H20" s="72">
        <v>1.1598203341506355</v>
      </c>
      <c r="I20" s="72">
        <v>2.8213978770879398</v>
      </c>
      <c r="J20" s="72">
        <v>1.6320448428831864</v>
      </c>
      <c r="K20" s="72">
        <v>3.3665543880322928</v>
      </c>
      <c r="L20" s="72">
        <v>5.6245934962673392</v>
      </c>
      <c r="M20" s="72">
        <v>5.0334917841159781</v>
      </c>
      <c r="N20" s="72">
        <v>5.2457456427923237</v>
      </c>
      <c r="O20" s="72">
        <v>4.2632856686711147</v>
      </c>
      <c r="P20" s="72">
        <v>1.3451042561916211</v>
      </c>
      <c r="Q20" s="72">
        <v>1.1276480038313423</v>
      </c>
      <c r="R20" s="72">
        <v>0.56818569616826531</v>
      </c>
      <c r="S20" s="72">
        <v>1.118755864606547</v>
      </c>
      <c r="T20" s="72">
        <v>1.2105185101078701</v>
      </c>
      <c r="U20" s="72">
        <v>1.1439640929817465</v>
      </c>
      <c r="V20" s="72">
        <v>1.5503707748756097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0.24362099800274656</v>
      </c>
      <c r="D21" s="72">
        <v>0.2753248185142293</v>
      </c>
      <c r="E21" s="72">
        <v>0.21727219499329159</v>
      </c>
      <c r="F21" s="72">
        <v>0.30914996338125439</v>
      </c>
      <c r="G21" s="72">
        <v>0.25407848599369154</v>
      </c>
      <c r="H21" s="72">
        <v>0.35626812234795985</v>
      </c>
      <c r="I21" s="72">
        <v>0.31350168630859931</v>
      </c>
      <c r="J21" s="72">
        <v>0.24756513980196349</v>
      </c>
      <c r="K21" s="72">
        <v>0.12738432238393568</v>
      </c>
      <c r="L21" s="72">
        <v>4.9343284042463083E-2</v>
      </c>
      <c r="M21" s="72">
        <v>0</v>
      </c>
      <c r="N21" s="72">
        <v>0</v>
      </c>
      <c r="O21" s="72">
        <v>1.3687687868309201E-2</v>
      </c>
      <c r="P21" s="72">
        <v>3.5765529377237197E-2</v>
      </c>
      <c r="Q21" s="72">
        <v>5.5996194103777493E-2</v>
      </c>
      <c r="R21" s="72">
        <v>8.4442093239705446E-2</v>
      </c>
      <c r="S21" s="72">
        <v>0.16107775235094346</v>
      </c>
      <c r="T21" s="72">
        <v>0.16376021793032763</v>
      </c>
      <c r="U21" s="72">
        <v>0.25543585047033046</v>
      </c>
      <c r="V21" s="72">
        <v>0.17687962954877798</v>
      </c>
      <c r="W21" s="72">
        <v>0.18312186706342046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0.71763167614203105</v>
      </c>
      <c r="D27" s="69">
        <f t="shared" si="10"/>
        <v>0.6716199293354721</v>
      </c>
      <c r="E27" s="69">
        <f t="shared" si="10"/>
        <v>0.75197650313273057</v>
      </c>
      <c r="F27" s="69">
        <f t="shared" si="10"/>
        <v>0.41556265886549038</v>
      </c>
      <c r="G27" s="69">
        <f t="shared" si="10"/>
        <v>0.36837990208746874</v>
      </c>
      <c r="H27" s="69">
        <f t="shared" si="10"/>
        <v>0.21940030886764172</v>
      </c>
      <c r="I27" s="69">
        <f t="shared" si="10"/>
        <v>0.38871752155356099</v>
      </c>
      <c r="J27" s="69">
        <f t="shared" si="10"/>
        <v>0.83938952948734658</v>
      </c>
      <c r="K27" s="69">
        <f t="shared" si="10"/>
        <v>0.63619855647805201</v>
      </c>
      <c r="L27" s="69">
        <f t="shared" si="10"/>
        <v>0.22136263721413485</v>
      </c>
      <c r="M27" s="69">
        <f t="shared" si="10"/>
        <v>4.8083896346795919E-2</v>
      </c>
      <c r="N27" s="69">
        <f t="shared" si="10"/>
        <v>9.1673839166396209E-2</v>
      </c>
      <c r="O27" s="69">
        <f t="shared" si="10"/>
        <v>0.38810677308705416</v>
      </c>
      <c r="P27" s="69">
        <f t="shared" si="10"/>
        <v>0.53354522478339805</v>
      </c>
      <c r="Q27" s="69">
        <f t="shared" si="10"/>
        <v>0.66910470321354421</v>
      </c>
      <c r="R27" s="69">
        <f t="shared" ref="R27:V27" si="11">SUM(R28:R32)</f>
        <v>0.37113203142365403</v>
      </c>
      <c r="S27" s="69">
        <f t="shared" si="11"/>
        <v>0.29950148003848215</v>
      </c>
      <c r="T27" s="69">
        <f t="shared" si="11"/>
        <v>0.18195673593400832</v>
      </c>
      <c r="U27" s="69">
        <f t="shared" si="11"/>
        <v>0.30985198714168904</v>
      </c>
      <c r="V27" s="69">
        <f t="shared" si="11"/>
        <v>0.3812988028634331</v>
      </c>
      <c r="W27" s="69">
        <f t="shared" ref="W27" si="12">SUM(W28:W32)</f>
        <v>0.70802940239969603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0.69365927921690684</v>
      </c>
      <c r="D29" s="72">
        <v>0.64387169876361983</v>
      </c>
      <c r="E29" s="72">
        <v>0.7295875031177903</v>
      </c>
      <c r="F29" s="72">
        <v>0.38400270924362295</v>
      </c>
      <c r="G29" s="72">
        <v>0.3414866621763305</v>
      </c>
      <c r="H29" s="72">
        <v>0.18236395706032335</v>
      </c>
      <c r="I29" s="72">
        <v>0.35420183752774159</v>
      </c>
      <c r="J29" s="72">
        <v>0.80906218406543451</v>
      </c>
      <c r="K29" s="72">
        <v>0.61962426973962348</v>
      </c>
      <c r="L29" s="72">
        <v>0.21441986305779159</v>
      </c>
      <c r="M29" s="72">
        <v>4.8083896346795919E-2</v>
      </c>
      <c r="N29" s="72">
        <v>9.1673839166396209E-2</v>
      </c>
      <c r="O29" s="72">
        <v>0.38590599518337709</v>
      </c>
      <c r="P29" s="72">
        <v>0.52715623824128199</v>
      </c>
      <c r="Q29" s="72">
        <v>0.65970531173257096</v>
      </c>
      <c r="R29" s="72">
        <v>0.35657467602173909</v>
      </c>
      <c r="S29" s="72">
        <v>0.27131311598122898</v>
      </c>
      <c r="T29" s="72">
        <v>0.15190170245636156</v>
      </c>
      <c r="U29" s="72">
        <v>0.25974888056365442</v>
      </c>
      <c r="V29" s="72">
        <v>0.33545588620878281</v>
      </c>
      <c r="W29" s="72">
        <v>0.65907265850024688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2.3972396925124199E-2</v>
      </c>
      <c r="D30" s="72">
        <v>2.7748230571852248E-2</v>
      </c>
      <c r="E30" s="72">
        <v>2.238900001494027E-2</v>
      </c>
      <c r="F30" s="72">
        <v>3.1559949621867429E-2</v>
      </c>
      <c r="G30" s="72">
        <v>2.6893239911138254E-2</v>
      </c>
      <c r="H30" s="72">
        <v>3.7036351807318374E-2</v>
      </c>
      <c r="I30" s="72">
        <v>3.4515684025819379E-2</v>
      </c>
      <c r="J30" s="72">
        <v>3.0327345421912091E-2</v>
      </c>
      <c r="K30" s="72">
        <v>1.6574286738428493E-2</v>
      </c>
      <c r="L30" s="72">
        <v>6.9427741563432488E-3</v>
      </c>
      <c r="M30" s="72">
        <v>0</v>
      </c>
      <c r="N30" s="72">
        <v>0</v>
      </c>
      <c r="O30" s="72">
        <v>2.2007779036770448E-3</v>
      </c>
      <c r="P30" s="72">
        <v>6.3889865421160683E-3</v>
      </c>
      <c r="Q30" s="72">
        <v>9.3993914809732595E-3</v>
      </c>
      <c r="R30" s="72">
        <v>1.4557355401914936E-2</v>
      </c>
      <c r="S30" s="72">
        <v>2.8188364057253189E-2</v>
      </c>
      <c r="T30" s="72">
        <v>3.0055033477646754E-2</v>
      </c>
      <c r="U30" s="72">
        <v>5.0103106578034622E-2</v>
      </c>
      <c r="V30" s="72">
        <v>4.5842916654650276E-2</v>
      </c>
      <c r="W30" s="72">
        <v>4.8956743899449102E-2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21520.598527818031</v>
      </c>
      <c r="D3" s="65">
        <f>IF(RES_hh_fec_in!D3=0,0,1000*11630*RES_hh_fec_in!D3/RES_hh_num_in!D3)</f>
        <v>20579.328985680299</v>
      </c>
      <c r="E3" s="65">
        <f>IF(RES_hh_fec_in!E3=0,0,1000*11630*RES_hh_fec_in!E3/RES_hh_num_in!E3)</f>
        <v>21125.084654292641</v>
      </c>
      <c r="F3" s="65">
        <f>IF(RES_hh_fec_in!F3=0,0,1000*11630*RES_hh_fec_in!F3/RES_hh_num_in!F3)</f>
        <v>19327.418335977818</v>
      </c>
      <c r="G3" s="65">
        <f>IF(RES_hh_fec_in!G3=0,0,1000*11630*RES_hh_fec_in!G3/RES_hh_num_in!G3)</f>
        <v>20969.570867331662</v>
      </c>
      <c r="H3" s="65">
        <f>IF(RES_hh_fec_in!H3=0,0,1000*11630*RES_hh_fec_in!H3/RES_hh_num_in!H3)</f>
        <v>20962.873222520793</v>
      </c>
      <c r="I3" s="65">
        <f>IF(RES_hh_fec_in!I3=0,0,1000*11630*RES_hh_fec_in!I3/RES_hh_num_in!I3)</f>
        <v>21035.286682211699</v>
      </c>
      <c r="J3" s="65">
        <f>IF(RES_hh_fec_in!J3=0,0,1000*11630*RES_hh_fec_in!J3/RES_hh_num_in!J3)</f>
        <v>18250.250496659402</v>
      </c>
      <c r="K3" s="65">
        <f>IF(RES_hh_fec_in!K3=0,0,1000*11630*RES_hh_fec_in!K3/RES_hh_num_in!K3)</f>
        <v>18310.268681591097</v>
      </c>
      <c r="L3" s="65">
        <f>IF(RES_hh_fec_in!L3=0,0,1000*11630*RES_hh_fec_in!L3/RES_hh_num_in!L3)</f>
        <v>20636.265411050314</v>
      </c>
      <c r="M3" s="65">
        <f>IF(RES_hh_fec_in!M3=0,0,1000*11630*RES_hh_fec_in!M3/RES_hh_num_in!M3)</f>
        <v>19519.723194290342</v>
      </c>
      <c r="N3" s="65">
        <f>IF(RES_hh_fec_in!N3=0,0,1000*11630*RES_hh_fec_in!N3/RES_hh_num_in!N3)</f>
        <v>19026.634645885882</v>
      </c>
      <c r="O3" s="65">
        <f>IF(RES_hh_fec_in!O3=0,0,1000*11630*RES_hh_fec_in!O3/RES_hh_num_in!O3)</f>
        <v>16487.764842417349</v>
      </c>
      <c r="P3" s="65">
        <f>IF(RES_hh_fec_in!P3=0,0,1000*11630*RES_hh_fec_in!P3/RES_hh_num_in!P3)</f>
        <v>14971.320346529201</v>
      </c>
      <c r="Q3" s="65">
        <f>IF(RES_hh_fec_in!Q3=0,0,1000*11630*RES_hh_fec_in!Q3/RES_hh_num_in!Q3)</f>
        <v>13767.99214473824</v>
      </c>
      <c r="R3" s="65">
        <f>IF(RES_hh_fec_in!R3=0,0,1000*11630*RES_hh_fec_in!R3/RES_hh_num_in!R3)</f>
        <v>14584.417897129133</v>
      </c>
      <c r="S3" s="65">
        <f>IF(RES_hh_fec_in!S3=0,0,1000*11630*RES_hh_fec_in!S3/RES_hh_num_in!S3)</f>
        <v>13243.758060231301</v>
      </c>
      <c r="T3" s="65">
        <f>IF(RES_hh_fec_in!T3=0,0,1000*11630*RES_hh_fec_in!T3/RES_hh_num_in!T3)</f>
        <v>13126.959270953801</v>
      </c>
      <c r="U3" s="65">
        <f>IF(RES_hh_fec_in!U3=0,0,1000*11630*RES_hh_fec_in!U3/RES_hh_num_in!U3)</f>
        <v>10192.785297608925</v>
      </c>
      <c r="V3" s="65">
        <f>IF(RES_hh_fec_in!V3=0,0,1000*11630*RES_hh_fec_in!V3/RES_hh_num_in!V3)</f>
        <v>11244.260239265384</v>
      </c>
      <c r="W3" s="65">
        <f>IF(RES_hh_fec_in!W3=0,0,1000*11630*RES_hh_fec_in!W3/RES_hh_num_in!W3)</f>
        <v>9965.3864958421345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19337.603244550628</v>
      </c>
      <c r="D4" s="69">
        <f>IF(RES_hh_fec_in!D4=0,0,1000*11630*RES_hh_fec_in!D4/RES_hh_num_in!D4)</f>
        <v>18444.130054425332</v>
      </c>
      <c r="E4" s="69">
        <f>IF(RES_hh_fec_in!E4=0,0,1000*11630*RES_hh_fec_in!E4/RES_hh_num_in!E4)</f>
        <v>18998.989071686301</v>
      </c>
      <c r="F4" s="69">
        <f>IF(RES_hh_fec_in!F4=0,0,1000*11630*RES_hh_fec_in!F4/RES_hh_num_in!F4)</f>
        <v>17257.27247253343</v>
      </c>
      <c r="G4" s="69">
        <f>IF(RES_hh_fec_in!G4=0,0,1000*11630*RES_hh_fec_in!G4/RES_hh_num_in!G4)</f>
        <v>18815.947511214992</v>
      </c>
      <c r="H4" s="69">
        <f>IF(RES_hh_fec_in!H4=0,0,1000*11630*RES_hh_fec_in!H4/RES_hh_num_in!H4)</f>
        <v>18855.812607016553</v>
      </c>
      <c r="I4" s="69">
        <f>IF(RES_hh_fec_in!I4=0,0,1000*11630*RES_hh_fec_in!I4/RES_hh_num_in!I4)</f>
        <v>18963.38467280586</v>
      </c>
      <c r="J4" s="69">
        <f>IF(RES_hh_fec_in!J4=0,0,1000*11630*RES_hh_fec_in!J4/RES_hh_num_in!J4)</f>
        <v>16196.189670580694</v>
      </c>
      <c r="K4" s="69">
        <f>IF(RES_hh_fec_in!K4=0,0,1000*11630*RES_hh_fec_in!K4/RES_hh_num_in!K4)</f>
        <v>16207.20698361112</v>
      </c>
      <c r="L4" s="69">
        <f>IF(RES_hh_fec_in!L4=0,0,1000*11630*RES_hh_fec_in!L4/RES_hh_num_in!L4)</f>
        <v>18497.4618862393</v>
      </c>
      <c r="M4" s="69">
        <f>IF(RES_hh_fec_in!M4=0,0,1000*11630*RES_hh_fec_in!M4/RES_hh_num_in!M4)</f>
        <v>17348.978202190719</v>
      </c>
      <c r="N4" s="69">
        <f>IF(RES_hh_fec_in!N4=0,0,1000*11630*RES_hh_fec_in!N4/RES_hh_num_in!N4)</f>
        <v>16863.927087624324</v>
      </c>
      <c r="O4" s="69">
        <f>IF(RES_hh_fec_in!O4=0,0,1000*11630*RES_hh_fec_in!O4/RES_hh_num_in!O4)</f>
        <v>14358.362261177175</v>
      </c>
      <c r="P4" s="69">
        <f>IF(RES_hh_fec_in!P4=0,0,1000*11630*RES_hh_fec_in!P4/RES_hh_num_in!P4)</f>
        <v>12926.3637374833</v>
      </c>
      <c r="Q4" s="69">
        <f>IF(RES_hh_fec_in!Q4=0,0,1000*11630*RES_hh_fec_in!Q4/RES_hh_num_in!Q4)</f>
        <v>11760.5077335933</v>
      </c>
      <c r="R4" s="69">
        <f>IF(RES_hh_fec_in!R4=0,0,1000*11630*RES_hh_fec_in!R4/RES_hh_num_in!R4)</f>
        <v>12628.599027458977</v>
      </c>
      <c r="S4" s="69">
        <f>IF(RES_hh_fec_in!S4=0,0,1000*11630*RES_hh_fec_in!S4/RES_hh_num_in!S4)</f>
        <v>11389.776894400758</v>
      </c>
      <c r="T4" s="69">
        <f>IF(RES_hh_fec_in!T4=0,0,1000*11630*RES_hh_fec_in!T4/RES_hh_num_in!T4)</f>
        <v>11328.871821088802</v>
      </c>
      <c r="U4" s="69">
        <f>IF(RES_hh_fec_in!U4=0,0,1000*11630*RES_hh_fec_in!U4/RES_hh_num_in!U4)</f>
        <v>8457.0903118503065</v>
      </c>
      <c r="V4" s="69">
        <f>IF(RES_hh_fec_in!V4=0,0,1000*11630*RES_hh_fec_in!V4/RES_hh_num_in!V4)</f>
        <v>9418.1332582354244</v>
      </c>
      <c r="W4" s="69">
        <f>IF(RES_hh_fec_in!W4=0,0,1000*11630*RES_hh_fec_in!W4/RES_hh_num_in!W4)</f>
        <v>8211.1972848395599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21598.14602878892</v>
      </c>
      <c r="D5" s="72">
        <f>IF(RES_hh_fec_in!D5=0,0,1000*11630*RES_hh_fec_in!D5/RES_hh_num_in!D5)</f>
        <v>21287.801123025514</v>
      </c>
      <c r="E5" s="72">
        <f>IF(RES_hh_fec_in!E5=0,0,1000*11630*RES_hh_fec_in!E5/RES_hh_num_in!E5)</f>
        <v>21340.584997892118</v>
      </c>
      <c r="F5" s="72">
        <f>IF(RES_hh_fec_in!F5=0,0,1000*11630*RES_hh_fec_in!F5/RES_hh_num_in!F5)</f>
        <v>20902.490364494766</v>
      </c>
      <c r="G5" s="72">
        <f>IF(RES_hh_fec_in!G5=0,0,1000*11630*RES_hh_fec_in!G5/RES_hh_num_in!G5)</f>
        <v>22896.03150528319</v>
      </c>
      <c r="H5" s="72">
        <f>IF(RES_hh_fec_in!H5=0,0,1000*11630*RES_hh_fec_in!H5/RES_hh_num_in!H5)</f>
        <v>23630.955877299257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19274.877798249872</v>
      </c>
      <c r="N5" s="72">
        <f>IF(RES_hh_fec_in!N5=0,0,1000*11630*RES_hh_fec_in!N5/RES_hh_num_in!N5)</f>
        <v>19722.998899233255</v>
      </c>
      <c r="O5" s="72">
        <f>IF(RES_hh_fec_in!O5=0,0,1000*11630*RES_hh_fec_in!O5/RES_hh_num_in!O5)</f>
        <v>17365.07673798325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16114.38133409767</v>
      </c>
      <c r="S5" s="72">
        <f>IF(RES_hh_fec_in!S5=0,0,1000*11630*RES_hh_fec_in!S5/RES_hh_num_in!S5)</f>
        <v>13583.522008051512</v>
      </c>
      <c r="T5" s="72">
        <f>IF(RES_hh_fec_in!T5=0,0,1000*11630*RES_hh_fec_in!T5/RES_hh_num_in!T5)</f>
        <v>13612.532740426701</v>
      </c>
      <c r="U5" s="72">
        <f>IF(RES_hh_fec_in!U5=0,0,1000*11630*RES_hh_fec_in!U5/RES_hh_num_in!U5)</f>
        <v>10513.509267628977</v>
      </c>
      <c r="V5" s="72">
        <f>IF(RES_hh_fec_in!V5=0,0,1000*11630*RES_hh_fec_in!V5/RES_hh_num_in!V5)</f>
        <v>11391.390249779248</v>
      </c>
      <c r="W5" s="72">
        <f>IF(RES_hh_fec_in!W5=0,0,1000*11630*RES_hh_fec_in!W5/RES_hh_num_in!W5)</f>
        <v>10302.501038721821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0</v>
      </c>
      <c r="O6" s="72">
        <f>IF(RES_hh_fec_in!O6=0,0,1000*11630*RES_hh_fec_in!O6/RES_hh_num_in!O6)</f>
        <v>0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27662.970323761467</v>
      </c>
      <c r="D7" s="72">
        <f>IF(RES_hh_fec_in!D7=0,0,1000*11630*RES_hh_fec_in!D7/RES_hh_num_in!D7)</f>
        <v>25941.966705941657</v>
      </c>
      <c r="E7" s="72">
        <f>IF(RES_hh_fec_in!E7=0,0,1000*11630*RES_hh_fec_in!E7/RES_hh_num_in!E7)</f>
        <v>28648.622712518678</v>
      </c>
      <c r="F7" s="72">
        <f>IF(RES_hh_fec_in!F7=0,0,1000*11630*RES_hh_fec_in!F7/RES_hh_num_in!F7)</f>
        <v>25371.352125526857</v>
      </c>
      <c r="G7" s="72">
        <f>IF(RES_hh_fec_in!G7=0,0,1000*11630*RES_hh_fec_in!G7/RES_hh_num_in!G7)</f>
        <v>27474.09281375098</v>
      </c>
      <c r="H7" s="72">
        <f>IF(RES_hh_fec_in!H7=0,0,1000*11630*RES_hh_fec_in!H7/RES_hh_num_in!H7)</f>
        <v>27169.266828772066</v>
      </c>
      <c r="I7" s="72">
        <f>IF(RES_hh_fec_in!I7=0,0,1000*11630*RES_hh_fec_in!I7/RES_hh_num_in!I7)</f>
        <v>28948.772732073921</v>
      </c>
      <c r="J7" s="72">
        <f>IF(RES_hh_fec_in!J7=0,0,1000*11630*RES_hh_fec_in!J7/RES_hh_num_in!J7)</f>
        <v>22086.562834309672</v>
      </c>
      <c r="K7" s="72">
        <f>IF(RES_hh_fec_in!K7=0,0,1000*11630*RES_hh_fec_in!K7/RES_hh_num_in!K7)</f>
        <v>21865.681315468766</v>
      </c>
      <c r="L7" s="72">
        <f>IF(RES_hh_fec_in!L7=0,0,1000*11630*RES_hh_fec_in!L7/RES_hh_num_in!L7)</f>
        <v>26984.59030698903</v>
      </c>
      <c r="M7" s="72">
        <f>IF(RES_hh_fec_in!M7=0,0,1000*11630*RES_hh_fec_in!M7/RES_hh_num_in!M7)</f>
        <v>24668.226002663891</v>
      </c>
      <c r="N7" s="72">
        <f>IF(RES_hh_fec_in!N7=0,0,1000*11630*RES_hh_fec_in!N7/RES_hh_num_in!N7)</f>
        <v>24092.713010017971</v>
      </c>
      <c r="O7" s="72">
        <f>IF(RES_hh_fec_in!O7=0,0,1000*11630*RES_hh_fec_in!O7/RES_hh_num_in!O7)</f>
        <v>20438.385843227345</v>
      </c>
      <c r="P7" s="72">
        <f>IF(RES_hh_fec_in!P7=0,0,1000*11630*RES_hh_fec_in!P7/RES_hh_num_in!P7)</f>
        <v>21021.739012470513</v>
      </c>
      <c r="Q7" s="72">
        <f>IF(RES_hh_fec_in!Q7=0,0,1000*11630*RES_hh_fec_in!Q7/RES_hh_num_in!Q7)</f>
        <v>18413.843766219685</v>
      </c>
      <c r="R7" s="72">
        <f>IF(RES_hh_fec_in!R7=0,0,1000*11630*RES_hh_fec_in!R7/RES_hh_num_in!R7)</f>
        <v>18594.285875540289</v>
      </c>
      <c r="S7" s="72">
        <f>IF(RES_hh_fec_in!S7=0,0,1000*11630*RES_hh_fec_in!S7/RES_hh_num_in!S7)</f>
        <v>16103.955945369749</v>
      </c>
      <c r="T7" s="72">
        <f>IF(RES_hh_fec_in!T7=0,0,1000*11630*RES_hh_fec_in!T7/RES_hh_num_in!T7)</f>
        <v>15558.666893126205</v>
      </c>
      <c r="U7" s="72">
        <f>IF(RES_hh_fec_in!U7=0,0,1000*11630*RES_hh_fec_in!U7/RES_hh_num_in!U7)</f>
        <v>11524.249384906458</v>
      </c>
      <c r="V7" s="72">
        <f>IF(RES_hh_fec_in!V7=0,0,1000*11630*RES_hh_fec_in!V7/RES_hh_num_in!V7)</f>
        <v>14403.467458047699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22340.098402497559</v>
      </c>
      <c r="D8" s="72">
        <f>IF(RES_hh_fec_in!D8=0,0,1000*11630*RES_hh_fec_in!D8/RES_hh_num_in!D8)</f>
        <v>23293.06142500597</v>
      </c>
      <c r="E8" s="72">
        <f>IF(RES_hh_fec_in!E8=0,0,1000*11630*RES_hh_fec_in!E8/RES_hh_num_in!E8)</f>
        <v>22398.773235188499</v>
      </c>
      <c r="F8" s="72">
        <f>IF(RES_hh_fec_in!F8=0,0,1000*11630*RES_hh_fec_in!F8/RES_hh_num_in!F8)</f>
        <v>21523.021766871436</v>
      </c>
      <c r="G8" s="72">
        <f>IF(RES_hh_fec_in!G8=0,0,1000*11630*RES_hh_fec_in!G8/RES_hh_num_in!G8)</f>
        <v>22493.167996719098</v>
      </c>
      <c r="H8" s="72">
        <f>IF(RES_hh_fec_in!H8=0,0,1000*11630*RES_hh_fec_in!H8/RES_hh_num_in!H8)</f>
        <v>23720.902386408165</v>
      </c>
      <c r="I8" s="72">
        <f>IF(RES_hh_fec_in!I8=0,0,1000*11630*RES_hh_fec_in!I8/RES_hh_num_in!I8)</f>
        <v>23712.008737354354</v>
      </c>
      <c r="J8" s="72">
        <f>IF(RES_hh_fec_in!J8=0,0,1000*11630*RES_hh_fec_in!J8/RES_hh_num_in!J8)</f>
        <v>19634.754207324273</v>
      </c>
      <c r="K8" s="72">
        <f>IF(RES_hh_fec_in!K8=0,0,1000*11630*RES_hh_fec_in!K8/RES_hh_num_in!K8)</f>
        <v>19935.11748473093</v>
      </c>
      <c r="L8" s="72">
        <f>IF(RES_hh_fec_in!L8=0,0,1000*11630*RES_hh_fec_in!L8/RES_hh_num_in!L8)</f>
        <v>23516.239292893137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17426.805032403779</v>
      </c>
      <c r="P8" s="72">
        <f>IF(RES_hh_fec_in!P8=0,0,1000*11630*RES_hh_fec_in!P8/RES_hh_num_in!P8)</f>
        <v>18146.668057936353</v>
      </c>
      <c r="Q8" s="72">
        <f>IF(RES_hh_fec_in!Q8=0,0,1000*11630*RES_hh_fec_in!Q8/RES_hh_num_in!Q8)</f>
        <v>15406.629066883166</v>
      </c>
      <c r="R8" s="72">
        <f>IF(RES_hh_fec_in!R8=0,0,1000*11630*RES_hh_fec_in!R8/RES_hh_num_in!R8)</f>
        <v>16010.446998366457</v>
      </c>
      <c r="S8" s="72">
        <f>IF(RES_hh_fec_in!S8=0,0,1000*11630*RES_hh_fec_in!S8/RES_hh_num_in!S8)</f>
        <v>14231.618307841263</v>
      </c>
      <c r="T8" s="72">
        <f>IF(RES_hh_fec_in!T8=0,0,1000*11630*RES_hh_fec_in!T8/RES_hh_num_in!T8)</f>
        <v>13563.384244110264</v>
      </c>
      <c r="U8" s="72">
        <f>IF(RES_hh_fec_in!U8=0,0,1000*11630*RES_hh_fec_in!U8/RES_hh_num_in!U8)</f>
        <v>11191.981568697507</v>
      </c>
      <c r="V8" s="72">
        <f>IF(RES_hh_fec_in!V8=0,0,1000*11630*RES_hh_fec_in!V8/RES_hh_num_in!V8)</f>
        <v>11884.899370037539</v>
      </c>
      <c r="W8" s="72">
        <f>IF(RES_hh_fec_in!W8=0,0,1000*11630*RES_hh_fec_in!W8/RES_hh_num_in!W8)</f>
        <v>11211.529410743708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23998.621022112613</v>
      </c>
      <c r="D9" s="72">
        <f>IF(RES_hh_fec_in!D9=0,0,1000*11630*RES_hh_fec_in!D9/RES_hh_num_in!D9)</f>
        <v>23941.231265144728</v>
      </c>
      <c r="E9" s="72">
        <f>IF(RES_hh_fec_in!E9=0,0,1000*11630*RES_hh_fec_in!E9/RES_hh_num_in!E9)</f>
        <v>23656.211327322791</v>
      </c>
      <c r="F9" s="72">
        <f>IF(RES_hh_fec_in!F9=0,0,1000*11630*RES_hh_fec_in!F9/RES_hh_num_in!F9)</f>
        <v>22717.799589421589</v>
      </c>
      <c r="G9" s="72">
        <f>IF(RES_hh_fec_in!G9=0,0,1000*11630*RES_hh_fec_in!G9/RES_hh_num_in!G9)</f>
        <v>24318.589947475375</v>
      </c>
      <c r="H9" s="72">
        <f>IF(RES_hh_fec_in!H9=0,0,1000*11630*RES_hh_fec_in!H9/RES_hh_num_in!H9)</f>
        <v>23665.872341829745</v>
      </c>
      <c r="I9" s="72">
        <f>IF(RES_hh_fec_in!I9=0,0,1000*11630*RES_hh_fec_in!I9/RES_hh_num_in!I9)</f>
        <v>22782.985466638987</v>
      </c>
      <c r="J9" s="72">
        <f>IF(RES_hh_fec_in!J9=0,0,1000*11630*RES_hh_fec_in!J9/RES_hh_num_in!J9)</f>
        <v>20121.566130956457</v>
      </c>
      <c r="K9" s="72">
        <f>IF(RES_hh_fec_in!K9=0,0,1000*11630*RES_hh_fec_in!K9/RES_hh_num_in!K9)</f>
        <v>19611.547362740766</v>
      </c>
      <c r="L9" s="72">
        <f>IF(RES_hh_fec_in!L9=0,0,1000*11630*RES_hh_fec_in!L9/RES_hh_num_in!L9)</f>
        <v>21686.598021556674</v>
      </c>
      <c r="M9" s="72">
        <f>IF(RES_hh_fec_in!M9=0,0,1000*11630*RES_hh_fec_in!M9/RES_hh_num_in!M9)</f>
        <v>20568.475596910957</v>
      </c>
      <c r="N9" s="72">
        <f>IF(RES_hh_fec_in!N9=0,0,1000*11630*RES_hh_fec_in!N9/RES_hh_num_in!N9)</f>
        <v>20374.514172284627</v>
      </c>
      <c r="O9" s="72">
        <f>IF(RES_hh_fec_in!O9=0,0,1000*11630*RES_hh_fec_in!O9/RES_hh_num_in!O9)</f>
        <v>17857.804063668631</v>
      </c>
      <c r="P9" s="72">
        <f>IF(RES_hh_fec_in!P9=0,0,1000*11630*RES_hh_fec_in!P9/RES_hh_num_in!P9)</f>
        <v>18675.155042169816</v>
      </c>
      <c r="Q9" s="72">
        <f>IF(RES_hh_fec_in!Q9=0,0,1000*11630*RES_hh_fec_in!Q9/RES_hh_num_in!Q9)</f>
        <v>16283.717330102967</v>
      </c>
      <c r="R9" s="72">
        <f>IF(RES_hh_fec_in!R9=0,0,1000*11630*RES_hh_fec_in!R9/RES_hh_num_in!R9)</f>
        <v>16934.933692835544</v>
      </c>
      <c r="S9" s="72">
        <f>IF(RES_hh_fec_in!S9=0,0,1000*11630*RES_hh_fec_in!S9/RES_hh_num_in!S9)</f>
        <v>14534.332160897535</v>
      </c>
      <c r="T9" s="72">
        <f>IF(RES_hh_fec_in!T9=0,0,1000*11630*RES_hh_fec_in!T9/RES_hh_num_in!T9)</f>
        <v>14112.551166957983</v>
      </c>
      <c r="U9" s="72">
        <f>IF(RES_hh_fec_in!U9=0,0,1000*11630*RES_hh_fec_in!U9/RES_hh_num_in!U9)</f>
        <v>10588.719360640242</v>
      </c>
      <c r="V9" s="72">
        <f>IF(RES_hh_fec_in!V9=0,0,1000*11630*RES_hh_fec_in!V9/RES_hh_num_in!V9)</f>
        <v>11645.513883853342</v>
      </c>
      <c r="W9" s="72">
        <f>IF(RES_hh_fec_in!W9=0,0,1000*11630*RES_hh_fec_in!W9/RES_hh_num_in!W9)</f>
        <v>10371.892171865922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17317.979039417129</v>
      </c>
      <c r="D11" s="72">
        <f>IF(RES_hh_fec_in!D11=0,0,1000*11630*RES_hh_fec_in!D11/RES_hh_num_in!D11)</f>
        <v>17399.0066642739</v>
      </c>
      <c r="E11" s="72">
        <f>IF(RES_hh_fec_in!E11=0,0,1000*11630*RES_hh_fec_in!E11/RES_hh_num_in!E11)</f>
        <v>18302.268858775082</v>
      </c>
      <c r="F11" s="72">
        <f>IF(RES_hh_fec_in!F11=0,0,1000*11630*RES_hh_fec_in!F11/RES_hh_num_in!F11)</f>
        <v>17121.657556583326</v>
      </c>
      <c r="G11" s="72">
        <f>IF(RES_hh_fec_in!G11=0,0,1000*11630*RES_hh_fec_in!G11/RES_hh_num_in!G11)</f>
        <v>18633.163378522611</v>
      </c>
      <c r="H11" s="72">
        <f>IF(RES_hh_fec_in!H11=0,0,1000*11630*RES_hh_fec_in!H11/RES_hh_num_in!H11)</f>
        <v>18773.388579622664</v>
      </c>
      <c r="I11" s="72">
        <f>IF(RES_hh_fec_in!I11=0,0,1000*11630*RES_hh_fec_in!I11/RES_hh_num_in!I11)</f>
        <v>18725.331812559511</v>
      </c>
      <c r="J11" s="72">
        <f>IF(RES_hh_fec_in!J11=0,0,1000*11630*RES_hh_fec_in!J11/RES_hh_num_in!J11)</f>
        <v>16028.969648445585</v>
      </c>
      <c r="K11" s="72">
        <f>IF(RES_hh_fec_in!K11=0,0,1000*11630*RES_hh_fec_in!K11/RES_hh_num_in!K11)</f>
        <v>16121.591756854723</v>
      </c>
      <c r="L11" s="72">
        <f>IF(RES_hh_fec_in!L11=0,0,1000*11630*RES_hh_fec_in!L11/RES_hh_num_in!L11)</f>
        <v>18200.939395249668</v>
      </c>
      <c r="M11" s="72">
        <f>IF(RES_hh_fec_in!M11=0,0,1000*11630*RES_hh_fec_in!M11/RES_hh_num_in!M11)</f>
        <v>17427.57948443916</v>
      </c>
      <c r="N11" s="72">
        <f>IF(RES_hh_fec_in!N11=0,0,1000*11630*RES_hh_fec_in!N11/RES_hh_num_in!N11)</f>
        <v>17412.812529402199</v>
      </c>
      <c r="O11" s="72">
        <f>IF(RES_hh_fec_in!O11=0,0,1000*11630*RES_hh_fec_in!O11/RES_hh_num_in!O11)</f>
        <v>15437.327014991894</v>
      </c>
      <c r="P11" s="72">
        <f>IF(RES_hh_fec_in!P11=0,0,1000*11630*RES_hh_fec_in!P11/RES_hh_num_in!P11)</f>
        <v>15822.70067149711</v>
      </c>
      <c r="Q11" s="72">
        <f>IF(RES_hh_fec_in!Q11=0,0,1000*11630*RES_hh_fec_in!Q11/RES_hh_num_in!Q11)</f>
        <v>14134.939739820747</v>
      </c>
      <c r="R11" s="72">
        <f>IF(RES_hh_fec_in!R11=0,0,1000*11630*RES_hh_fec_in!R11/RES_hh_num_in!R11)</f>
        <v>15055.070609841727</v>
      </c>
      <c r="S11" s="72">
        <f>IF(RES_hh_fec_in!S11=0,0,1000*11630*RES_hh_fec_in!S11/RES_hh_num_in!S11)</f>
        <v>13052.180993735537</v>
      </c>
      <c r="T11" s="72">
        <f>IF(RES_hh_fec_in!T11=0,0,1000*11630*RES_hh_fec_in!T11/RES_hh_num_in!T11)</f>
        <v>12740.311886566473</v>
      </c>
      <c r="U11" s="72">
        <f>IF(RES_hh_fec_in!U11=0,0,1000*11630*RES_hh_fec_in!U11/RES_hh_num_in!U11)</f>
        <v>9555.572414762597</v>
      </c>
      <c r="V11" s="72">
        <f>IF(RES_hh_fec_in!V11=0,0,1000*11630*RES_hh_fec_in!V11/RES_hh_num_in!V11)</f>
        <v>10623.160245659057</v>
      </c>
      <c r="W11" s="72">
        <f>IF(RES_hh_fec_in!W11=0,0,1000*11630*RES_hh_fec_in!W11/RES_hh_num_in!W11)</f>
        <v>9529.4234927056168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9772.0361006254261</v>
      </c>
      <c r="D12" s="72">
        <f>IF(RES_hh_fec_in!D12=0,0,1000*11630*RES_hh_fec_in!D12/RES_hh_num_in!D12)</f>
        <v>9215.7370604939715</v>
      </c>
      <c r="E12" s="72">
        <f>IF(RES_hh_fec_in!E12=0,0,1000*11630*RES_hh_fec_in!E12/RES_hh_num_in!E12)</f>
        <v>9189.1647669217564</v>
      </c>
      <c r="F12" s="72">
        <f>IF(RES_hh_fec_in!F12=0,0,1000*11630*RES_hh_fec_in!F12/RES_hh_num_in!F12)</f>
        <v>8160.144806543738</v>
      </c>
      <c r="G12" s="72">
        <f>IF(RES_hh_fec_in!G12=0,0,1000*11630*RES_hh_fec_in!G12/RES_hh_num_in!G12)</f>
        <v>8618.9229029694161</v>
      </c>
      <c r="H12" s="72">
        <f>IF(RES_hh_fec_in!H12=0,0,1000*11630*RES_hh_fec_in!H12/RES_hh_num_in!H12)</f>
        <v>8098.4989792913357</v>
      </c>
      <c r="I12" s="72">
        <f>IF(RES_hh_fec_in!I12=0,0,1000*11630*RES_hh_fec_in!I12/RES_hh_num_in!I12)</f>
        <v>7648.0820692824509</v>
      </c>
      <c r="J12" s="72">
        <f>IF(RES_hh_fec_in!J12=0,0,1000*11630*RES_hh_fec_in!J12/RES_hh_num_in!J12)</f>
        <v>6205.6527412205996</v>
      </c>
      <c r="K12" s="72">
        <f>IF(RES_hh_fec_in!K12=0,0,1000*11630*RES_hh_fec_in!K12/RES_hh_num_in!K12)</f>
        <v>5944.9174099776737</v>
      </c>
      <c r="L12" s="72">
        <f>IF(RES_hh_fec_in!L12=0,0,1000*11630*RES_hh_fec_in!L12/RES_hh_num_in!L12)</f>
        <v>6438.3792524940491</v>
      </c>
      <c r="M12" s="72">
        <f>IF(RES_hh_fec_in!M12=0,0,1000*11630*RES_hh_fec_in!M12/RES_hh_num_in!M12)</f>
        <v>5825.4420266462585</v>
      </c>
      <c r="N12" s="72">
        <f>IF(RES_hh_fec_in!N12=0,0,1000*11630*RES_hh_fec_in!N12/RES_hh_num_in!N12)</f>
        <v>5618.8385500899758</v>
      </c>
      <c r="O12" s="72">
        <f>IF(RES_hh_fec_in!O12=0,0,1000*11630*RES_hh_fec_in!O12/RES_hh_num_in!O12)</f>
        <v>4706.9048482816206</v>
      </c>
      <c r="P12" s="72">
        <f>IF(RES_hh_fec_in!P12=0,0,1000*11630*RES_hh_fec_in!P12/RES_hh_num_in!P12)</f>
        <v>4648.7504714772922</v>
      </c>
      <c r="Q12" s="72">
        <f>IF(RES_hh_fec_in!Q12=0,0,1000*11630*RES_hh_fec_in!Q12/RES_hh_num_in!Q12)</f>
        <v>4065.3612969646119</v>
      </c>
      <c r="R12" s="72">
        <f>IF(RES_hh_fec_in!R12=0,0,1000*11630*RES_hh_fec_in!R12/RES_hh_num_in!R12)</f>
        <v>4225.9964351335002</v>
      </c>
      <c r="S12" s="72">
        <f>IF(RES_hh_fec_in!S12=0,0,1000*11630*RES_hh_fec_in!S12/RES_hh_num_in!S12)</f>
        <v>3668.7671173492618</v>
      </c>
      <c r="T12" s="72">
        <f>IF(RES_hh_fec_in!T12=0,0,1000*11630*RES_hh_fec_in!T12/RES_hh_num_in!T12)</f>
        <v>3558.9008674090819</v>
      </c>
      <c r="U12" s="72">
        <f>IF(RES_hh_fec_in!U12=0,0,1000*11630*RES_hh_fec_in!U12/RES_hh_num_in!U12)</f>
        <v>2713.164863735542</v>
      </c>
      <c r="V12" s="72">
        <f>IF(RES_hh_fec_in!V12=0,0,1000*11630*RES_hh_fec_in!V12/RES_hh_num_in!V12)</f>
        <v>2912.0467504177782</v>
      </c>
      <c r="W12" s="72">
        <f>IF(RES_hh_fec_in!W12=0,0,1000*11630*RES_hh_fec_in!W12/RES_hh_num_in!W12)</f>
        <v>2747.36711987334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19005.023435337207</v>
      </c>
      <c r="D13" s="74">
        <f>IF(RES_hh_fec_in!D13=0,0,1000*11630*RES_hh_fec_in!D13/RES_hh_num_in!D13)</f>
        <v>19075.371493631068</v>
      </c>
      <c r="E13" s="74">
        <f>IF(RES_hh_fec_in!E13=0,0,1000*11630*RES_hh_fec_in!E13/RES_hh_num_in!E13)</f>
        <v>19823.906186049655</v>
      </c>
      <c r="F13" s="74">
        <f>IF(RES_hh_fec_in!F13=0,0,1000*11630*RES_hh_fec_in!F13/RES_hh_num_in!F13)</f>
        <v>18651.325439684999</v>
      </c>
      <c r="G13" s="74">
        <f>IF(RES_hh_fec_in!G13=0,0,1000*11630*RES_hh_fec_in!G13/RES_hh_num_in!G13)</f>
        <v>20699.463620899754</v>
      </c>
      <c r="H13" s="74">
        <f>IF(RES_hh_fec_in!H13=0,0,1000*11630*RES_hh_fec_in!H13/RES_hh_num_in!H13)</f>
        <v>20645.94883009667</v>
      </c>
      <c r="I13" s="74">
        <f>IF(RES_hh_fec_in!I13=0,0,1000*11630*RES_hh_fec_in!I13/RES_hh_num_in!I13)</f>
        <v>20170.61800358555</v>
      </c>
      <c r="J13" s="74">
        <f>IF(RES_hh_fec_in!J13=0,0,1000*11630*RES_hh_fec_in!J13/RES_hh_num_in!J13)</f>
        <v>17004.609322566474</v>
      </c>
      <c r="K13" s="74">
        <f>IF(RES_hh_fec_in!K13=0,0,1000*11630*RES_hh_fec_in!K13/RES_hh_num_in!K13)</f>
        <v>17330.698633637901</v>
      </c>
      <c r="L13" s="74">
        <f>IF(RES_hh_fec_in!L13=0,0,1000*11630*RES_hh_fec_in!L13/RES_hh_num_in!L13)</f>
        <v>19463.82211798408</v>
      </c>
      <c r="M13" s="74">
        <f>IF(RES_hh_fec_in!M13=0,0,1000*11630*RES_hh_fec_in!M13/RES_hh_num_in!M13)</f>
        <v>19201.412405327534</v>
      </c>
      <c r="N13" s="74">
        <f>IF(RES_hh_fec_in!N13=0,0,1000*11630*RES_hh_fec_in!N13/RES_hh_num_in!N13)</f>
        <v>18746.537108238364</v>
      </c>
      <c r="O13" s="74">
        <f>IF(RES_hh_fec_in!O13=0,0,1000*11630*RES_hh_fec_in!O13/RES_hh_num_in!O13)</f>
        <v>16242.199708888316</v>
      </c>
      <c r="P13" s="74">
        <f>IF(RES_hh_fec_in!P13=0,0,1000*11630*RES_hh_fec_in!P13/RES_hh_num_in!P13)</f>
        <v>16367.492487584528</v>
      </c>
      <c r="Q13" s="74">
        <f>IF(RES_hh_fec_in!Q13=0,0,1000*11630*RES_hh_fec_in!Q13/RES_hh_num_in!Q13)</f>
        <v>14301.801500202146</v>
      </c>
      <c r="R13" s="74">
        <f>IF(RES_hh_fec_in!R13=0,0,1000*11630*RES_hh_fec_in!R13/RES_hh_num_in!R13)</f>
        <v>15417.730554765247</v>
      </c>
      <c r="S13" s="74">
        <f>IF(RES_hh_fec_in!S13=0,0,1000*11630*RES_hh_fec_in!S13/RES_hh_num_in!S13)</f>
        <v>13213.321113358697</v>
      </c>
      <c r="T13" s="74">
        <f>IF(RES_hh_fec_in!T13=0,0,1000*11630*RES_hh_fec_in!T13/RES_hh_num_in!T13)</f>
        <v>13176.944460763973</v>
      </c>
      <c r="U13" s="74">
        <f>IF(RES_hh_fec_in!U13=0,0,1000*11630*RES_hh_fec_in!U13/RES_hh_num_in!U13)</f>
        <v>9697.8144305081078</v>
      </c>
      <c r="V13" s="74">
        <f>IF(RES_hh_fec_in!V13=0,0,1000*11630*RES_hh_fec_in!V13/RES_hh_num_in!V13)</f>
        <v>10773.437855723256</v>
      </c>
      <c r="W13" s="74">
        <f>IF(RES_hh_fec_in!W13=0,0,1000*11630*RES_hh_fec_in!W13/RES_hh_num_in!W13)</f>
        <v>9670.963802398921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143.44216017798985</v>
      </c>
      <c r="D14" s="76">
        <f>IF(RES_hh_fec_in!D14=0,0,1000*11630*RES_hh_fec_in!D14/RES_hh_num_in!D14)</f>
        <v>133.30727035367372</v>
      </c>
      <c r="E14" s="76">
        <f>IF(RES_hh_fec_in!E14=0,0,1000*11630*RES_hh_fec_in!E14/RES_hh_num_in!E14)</f>
        <v>138.44659805402978</v>
      </c>
      <c r="F14" s="76">
        <f>IF(RES_hh_fec_in!F14=0,0,1000*11630*RES_hh_fec_in!F14/RES_hh_num_in!F14)</f>
        <v>100.86015776588464</v>
      </c>
      <c r="G14" s="76">
        <f>IF(RES_hh_fec_in!G14=0,0,1000*11630*RES_hh_fec_in!G14/RES_hh_num_in!G14)</f>
        <v>123.97908665085187</v>
      </c>
      <c r="H14" s="76">
        <f>IF(RES_hh_fec_in!H14=0,0,1000*11630*RES_hh_fec_in!H14/RES_hh_num_in!H14)</f>
        <v>114.97960563779577</v>
      </c>
      <c r="I14" s="76">
        <f>IF(RES_hh_fec_in!I14=0,0,1000*11630*RES_hh_fec_in!I14/RES_hh_num_in!I14)</f>
        <v>121.42223750497534</v>
      </c>
      <c r="J14" s="76">
        <f>IF(RES_hh_fec_in!J14=0,0,1000*11630*RES_hh_fec_in!J14/RES_hh_num_in!J14)</f>
        <v>93.962583474658885</v>
      </c>
      <c r="K14" s="76">
        <f>IF(RES_hh_fec_in!K14=0,0,1000*11630*RES_hh_fec_in!K14/RES_hh_num_in!K14)</f>
        <v>104.67008186096015</v>
      </c>
      <c r="L14" s="76">
        <f>IF(RES_hh_fec_in!L14=0,0,1000*11630*RES_hh_fec_in!L14/RES_hh_num_in!L14)</f>
        <v>132.61360450596825</v>
      </c>
      <c r="M14" s="76">
        <f>IF(RES_hh_fec_in!M14=0,0,1000*11630*RES_hh_fec_in!M14/RES_hh_num_in!M14)</f>
        <v>122.39542587207428</v>
      </c>
      <c r="N14" s="76">
        <f>IF(RES_hh_fec_in!N14=0,0,1000*11630*RES_hh_fec_in!N14/RES_hh_num_in!N14)</f>
        <v>119.41883513236294</v>
      </c>
      <c r="O14" s="76">
        <f>IF(RES_hh_fec_in!O14=0,0,1000*11630*RES_hh_fec_in!O14/RES_hh_num_in!O14)</f>
        <v>100.2429273771463</v>
      </c>
      <c r="P14" s="76">
        <f>IF(RES_hh_fec_in!P14=0,0,1000*11630*RES_hh_fec_in!P14/RES_hh_num_in!P14)</f>
        <v>92.116776758102361</v>
      </c>
      <c r="Q14" s="76">
        <f>IF(RES_hh_fec_in!Q14=0,0,1000*11630*RES_hh_fec_in!Q14/RES_hh_num_in!Q14)</f>
        <v>72.639395980953864</v>
      </c>
      <c r="R14" s="76">
        <f>IF(RES_hh_fec_in!R14=0,0,1000*11630*RES_hh_fec_in!R14/RES_hh_num_in!R14)</f>
        <v>81.807790603428998</v>
      </c>
      <c r="S14" s="76">
        <f>IF(RES_hh_fec_in!S14=0,0,1000*11630*RES_hh_fec_in!S14/RES_hh_num_in!S14)</f>
        <v>66.939725274856343</v>
      </c>
      <c r="T14" s="76">
        <f>IF(RES_hh_fec_in!T14=0,0,1000*11630*RES_hh_fec_in!T14/RES_hh_num_in!T14)</f>
        <v>69.404067139314094</v>
      </c>
      <c r="U14" s="76">
        <f>IF(RES_hh_fec_in!U14=0,0,1000*11630*RES_hh_fec_in!U14/RES_hh_num_in!U14)</f>
        <v>47.492914523875832</v>
      </c>
      <c r="V14" s="76">
        <f>IF(RES_hh_fec_in!V14=0,0,1000*11630*RES_hh_fec_in!V14/RES_hh_num_in!V14)</f>
        <v>62.986612604999344</v>
      </c>
      <c r="W14" s="76">
        <f>IF(RES_hh_fec_in!W14=0,0,1000*11630*RES_hh_fec_in!W14/RES_hh_num_in!W14)</f>
        <v>42.251821748081305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26.790574007836049</v>
      </c>
      <c r="D15" s="69">
        <f t="shared" si="0"/>
        <v>28.434798333666475</v>
      </c>
      <c r="E15" s="69">
        <f t="shared" si="0"/>
        <v>22.407503213023283</v>
      </c>
      <c r="F15" s="69">
        <f t="shared" si="0"/>
        <v>24.855228675058001</v>
      </c>
      <c r="G15" s="69">
        <f t="shared" si="0"/>
        <v>45.967426732826333</v>
      </c>
      <c r="H15" s="69">
        <f t="shared" si="0"/>
        <v>33.575040519822018</v>
      </c>
      <c r="I15" s="69">
        <f t="shared" si="0"/>
        <v>22.315629206510682</v>
      </c>
      <c r="J15" s="69">
        <f t="shared" si="0"/>
        <v>36.306462404082211</v>
      </c>
      <c r="K15" s="69">
        <f t="shared" si="0"/>
        <v>17.531261700048844</v>
      </c>
      <c r="L15" s="69">
        <f t="shared" si="0"/>
        <v>30.651247208731203</v>
      </c>
      <c r="M15" s="69">
        <f t="shared" si="0"/>
        <v>17.756185605372746</v>
      </c>
      <c r="N15" s="69">
        <f t="shared" si="0"/>
        <v>29.658061097601944</v>
      </c>
      <c r="O15" s="69">
        <f t="shared" si="0"/>
        <v>32.441254035765233</v>
      </c>
      <c r="P15" s="69">
        <f t="shared" si="0"/>
        <v>25.019761120864086</v>
      </c>
      <c r="Q15" s="69">
        <f t="shared" si="0"/>
        <v>32.575466054872251</v>
      </c>
      <c r="R15" s="69">
        <f t="shared" si="0"/>
        <v>19.817292454345314</v>
      </c>
      <c r="S15" s="69">
        <f t="shared" si="0"/>
        <v>11.300271685171285</v>
      </c>
      <c r="T15" s="69">
        <f t="shared" si="0"/>
        <v>23.328900177926116</v>
      </c>
      <c r="U15" s="69">
        <f t="shared" si="0"/>
        <v>24.319538661384502</v>
      </c>
      <c r="V15" s="69">
        <f t="shared" si="0"/>
        <v>60.879372257567375</v>
      </c>
      <c r="W15" s="69">
        <f t="shared" si="0"/>
        <v>67.3579700769494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26.790574007836049</v>
      </c>
      <c r="D16" s="72">
        <f>IF(RES_hh_fec_in!D16=0,0,1000*11630*RES_hh_fec_in!D16/RES_hh_num_in!D$3)</f>
        <v>28.434798333666475</v>
      </c>
      <c r="E16" s="72">
        <f>IF(RES_hh_fec_in!E16=0,0,1000*11630*RES_hh_fec_in!E16/RES_hh_num_in!E$3)</f>
        <v>22.407503213023283</v>
      </c>
      <c r="F16" s="72">
        <f>IF(RES_hh_fec_in!F16=0,0,1000*11630*RES_hh_fec_in!F16/RES_hh_num_in!F$3)</f>
        <v>24.855228675058001</v>
      </c>
      <c r="G16" s="72">
        <f>IF(RES_hh_fec_in!G16=0,0,1000*11630*RES_hh_fec_in!G16/RES_hh_num_in!G$3)</f>
        <v>45.967426732826333</v>
      </c>
      <c r="H16" s="72">
        <f>IF(RES_hh_fec_in!H16=0,0,1000*11630*RES_hh_fec_in!H16/RES_hh_num_in!H$3)</f>
        <v>33.575040519822018</v>
      </c>
      <c r="I16" s="72">
        <f>IF(RES_hh_fec_in!I16=0,0,1000*11630*RES_hh_fec_in!I16/RES_hh_num_in!I$3)</f>
        <v>22.315629206510682</v>
      </c>
      <c r="J16" s="72">
        <f>IF(RES_hh_fec_in!J16=0,0,1000*11630*RES_hh_fec_in!J16/RES_hh_num_in!J$3)</f>
        <v>36.306462404082211</v>
      </c>
      <c r="K16" s="72">
        <f>IF(RES_hh_fec_in!K16=0,0,1000*11630*RES_hh_fec_in!K16/RES_hh_num_in!K$3)</f>
        <v>17.531261700048844</v>
      </c>
      <c r="L16" s="72">
        <f>IF(RES_hh_fec_in!L16=0,0,1000*11630*RES_hh_fec_in!L16/RES_hh_num_in!L$3)</f>
        <v>30.651247208731203</v>
      </c>
      <c r="M16" s="72">
        <f>IF(RES_hh_fec_in!M16=0,0,1000*11630*RES_hh_fec_in!M16/RES_hh_num_in!M$3)</f>
        <v>17.756185605372746</v>
      </c>
      <c r="N16" s="72">
        <f>IF(RES_hh_fec_in!N16=0,0,1000*11630*RES_hh_fec_in!N16/RES_hh_num_in!N$3)</f>
        <v>29.658061097601944</v>
      </c>
      <c r="O16" s="72">
        <f>IF(RES_hh_fec_in!O16=0,0,1000*11630*RES_hh_fec_in!O16/RES_hh_num_in!O$3)</f>
        <v>32.441254035765233</v>
      </c>
      <c r="P16" s="72">
        <f>IF(RES_hh_fec_in!P16=0,0,1000*11630*RES_hh_fec_in!P16/RES_hh_num_in!P$3)</f>
        <v>25.019761120864086</v>
      </c>
      <c r="Q16" s="72">
        <f>IF(RES_hh_fec_in!Q16=0,0,1000*11630*RES_hh_fec_in!Q16/RES_hh_num_in!Q$3)</f>
        <v>32.575466054872251</v>
      </c>
      <c r="R16" s="72">
        <f>IF(RES_hh_fec_in!R16=0,0,1000*11630*RES_hh_fec_in!R16/RES_hh_num_in!R$3)</f>
        <v>19.817292454345314</v>
      </c>
      <c r="S16" s="72">
        <f>IF(RES_hh_fec_in!S16=0,0,1000*11630*RES_hh_fec_in!S16/RES_hh_num_in!S$3)</f>
        <v>11.300271685171285</v>
      </c>
      <c r="T16" s="72">
        <f>IF(RES_hh_fec_in!T16=0,0,1000*11630*RES_hh_fec_in!T16/RES_hh_num_in!T$3)</f>
        <v>23.328900177926116</v>
      </c>
      <c r="U16" s="72">
        <f>IF(RES_hh_fec_in!U16=0,0,1000*11630*RES_hh_fec_in!U16/RES_hh_num_in!U$3)</f>
        <v>24.319538661384502</v>
      </c>
      <c r="V16" s="72">
        <f>IF(RES_hh_fec_in!V16=0,0,1000*11630*RES_hh_fec_in!V16/RES_hh_num_in!V$3)</f>
        <v>60.879372257567375</v>
      </c>
      <c r="W16" s="72">
        <f>IF(RES_hh_fec_in!W16=0,0,1000*11630*RES_hh_fec_in!W16/RES_hh_num_in!W$3)</f>
        <v>67.3579700769494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1958.3739595497257</v>
      </c>
      <c r="D17" s="69">
        <f>IF(RES_hh_fec_in!D17=0,0,1000*11630*RES_hh_fec_in!D17/RES_hh_num_in!D17)</f>
        <v>1909.8810612512373</v>
      </c>
      <c r="E17" s="69">
        <f>IF(RES_hh_fec_in!E17=0,0,1000*11630*RES_hh_fec_in!E17/RES_hh_num_in!E17)</f>
        <v>1903.3121180577143</v>
      </c>
      <c r="F17" s="69">
        <f>IF(RES_hh_fec_in!F17=0,0,1000*11630*RES_hh_fec_in!F17/RES_hh_num_in!F17)</f>
        <v>1850.6930226545728</v>
      </c>
      <c r="G17" s="69">
        <f>IF(RES_hh_fec_in!G17=0,0,1000*11630*RES_hh_fec_in!G17/RES_hh_num_in!G17)</f>
        <v>1905.5491696959416</v>
      </c>
      <c r="H17" s="69">
        <f>IF(RES_hh_fec_in!H17=0,0,1000*11630*RES_hh_fec_in!H17/RES_hh_num_in!H17)</f>
        <v>1876.7337872058233</v>
      </c>
      <c r="I17" s="69">
        <f>IF(RES_hh_fec_in!I17=0,0,1000*11630*RES_hh_fec_in!I17/RES_hh_num_in!I17)</f>
        <v>1849.7109698897382</v>
      </c>
      <c r="J17" s="69">
        <f>IF(RES_hh_fec_in!J17=0,0,1000*11630*RES_hh_fec_in!J17/RES_hh_num_in!J17)</f>
        <v>1801.8052292462176</v>
      </c>
      <c r="K17" s="69">
        <f>IF(RES_hh_fec_in!K17=0,0,1000*11630*RES_hh_fec_in!K17/RES_hh_num_in!K17)</f>
        <v>1856.8714611299786</v>
      </c>
      <c r="L17" s="69">
        <f>IF(RES_hh_fec_in!L17=0,0,1000*11630*RES_hh_fec_in!L17/RES_hh_num_in!L17)</f>
        <v>1882.3070607401105</v>
      </c>
      <c r="M17" s="69">
        <f>IF(RES_hh_fec_in!M17=0,0,1000*11630*RES_hh_fec_in!M17/RES_hh_num_in!M17)</f>
        <v>1927.5092559600937</v>
      </c>
      <c r="N17" s="69">
        <f>IF(RES_hh_fec_in!N17=0,0,1000*11630*RES_hh_fec_in!N17/RES_hh_num_in!N17)</f>
        <v>1898.3420557201191</v>
      </c>
      <c r="O17" s="69">
        <f>IF(RES_hh_fec_in!O17=0,0,1000*11630*RES_hh_fec_in!O17/RES_hh_num_in!O17)</f>
        <v>1859.5864369433964</v>
      </c>
      <c r="P17" s="69">
        <f>IF(RES_hh_fec_in!P17=0,0,1000*11630*RES_hh_fec_in!P17/RES_hh_num_in!P17)</f>
        <v>1783.2484223869467</v>
      </c>
      <c r="Q17" s="69">
        <f>IF(RES_hh_fec_in!Q17=0,0,1000*11630*RES_hh_fec_in!Q17/RES_hh_num_in!Q17)</f>
        <v>1736.7818124484597</v>
      </c>
      <c r="R17" s="69">
        <f>IF(RES_hh_fec_in!R17=0,0,1000*11630*RES_hh_fec_in!R17/RES_hh_num_in!R17)</f>
        <v>1704.6371374564674</v>
      </c>
      <c r="S17" s="69">
        <f>IF(RES_hh_fec_in!S17=0,0,1000*11630*RES_hh_fec_in!S17/RES_hh_num_in!S17)</f>
        <v>1617.4856569482574</v>
      </c>
      <c r="T17" s="69">
        <f>IF(RES_hh_fec_in!T17=0,0,1000*11630*RES_hh_fec_in!T17/RES_hh_num_in!T17)</f>
        <v>1549.9594126851121</v>
      </c>
      <c r="U17" s="69">
        <f>IF(RES_hh_fec_in!U17=0,0,1000*11630*RES_hh_fec_in!U17/RES_hh_num_in!U17)</f>
        <v>1488.4805482655922</v>
      </c>
      <c r="V17" s="69">
        <f>IF(RES_hh_fec_in!V17=0,0,1000*11630*RES_hh_fec_in!V17/RES_hh_num_in!V17)</f>
        <v>1470.8261931631955</v>
      </c>
      <c r="W17" s="69">
        <f>IF(RES_hh_fec_in!W17=0,0,1000*11630*RES_hh_fec_in!W17/RES_hh_num_in!W17)</f>
        <v>1396.7420092781579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2354.8100220685164</v>
      </c>
      <c r="D18" s="72">
        <f>IF(RES_hh_fec_in!D18=0,0,1000*11630*RES_hh_fec_in!D18/RES_hh_num_in!D18)</f>
        <v>2301.4969706353836</v>
      </c>
      <c r="E18" s="72">
        <f>IF(RES_hh_fec_in!E18=0,0,1000*11630*RES_hh_fec_in!E18/RES_hh_num_in!E18)</f>
        <v>2187.6500789032207</v>
      </c>
      <c r="F18" s="72">
        <f>IF(RES_hh_fec_in!F18=0,0,1000*11630*RES_hh_fec_in!F18/RES_hh_num_in!F18)</f>
        <v>2256.0427333191715</v>
      </c>
      <c r="G18" s="72">
        <f>IF(RES_hh_fec_in!G18=0,0,1000*11630*RES_hh_fec_in!G18/RES_hh_num_in!G18)</f>
        <v>2431.1962500057043</v>
      </c>
      <c r="H18" s="72">
        <f>IF(RES_hh_fec_in!H18=0,0,1000*11630*RES_hh_fec_in!H18/RES_hh_num_in!H18)</f>
        <v>2638.4718060571886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2152.9029643588337</v>
      </c>
      <c r="N18" s="72">
        <f>IF(RES_hh_fec_in!N18=0,0,1000*11630*RES_hh_fec_in!N18/RES_hh_num_in!N18)</f>
        <v>2176.3665104613551</v>
      </c>
      <c r="O18" s="72">
        <f>IF(RES_hh_fec_in!O18=0,0,1000*11630*RES_hh_fec_in!O18/RES_hh_num_in!O18)</f>
        <v>2164.7515456261835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1933.5962561538825</v>
      </c>
      <c r="S18" s="72">
        <f>IF(RES_hh_fec_in!S18=0,0,1000*11630*RES_hh_fec_in!S18/RES_hh_num_in!S18)</f>
        <v>1791.3424431954641</v>
      </c>
      <c r="T18" s="72">
        <f>IF(RES_hh_fec_in!T18=0,0,1000*11630*RES_hh_fec_in!T18/RES_hh_num_in!T18)</f>
        <v>1741.2234619042754</v>
      </c>
      <c r="U18" s="72">
        <f>IF(RES_hh_fec_in!U18=0,0,1000*11630*RES_hh_fec_in!U18/RES_hh_num_in!U18)</f>
        <v>1702.3766722602172</v>
      </c>
      <c r="V18" s="72">
        <f>IF(RES_hh_fec_in!V18=0,0,1000*11630*RES_hh_fec_in!V18/RES_hh_num_in!V18)</f>
        <v>1635.6220514597521</v>
      </c>
      <c r="W18" s="72">
        <f>IF(RES_hh_fec_in!W18=0,0,1000*11630*RES_hh_fec_in!W18/RES_hh_num_in!W18)</f>
        <v>1565.5632684159859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2580.4453940970584</v>
      </c>
      <c r="D20" s="72">
        <f>IF(RES_hh_fec_in!D20=0,0,1000*11630*RES_hh_fec_in!D20/RES_hh_num_in!D20)</f>
        <v>2416.0875732548502</v>
      </c>
      <c r="E20" s="72">
        <f>IF(RES_hh_fec_in!E20=0,0,1000*11630*RES_hh_fec_in!E20/RES_hh_num_in!E20)</f>
        <v>2545.0304938638296</v>
      </c>
      <c r="F20" s="72">
        <f>IF(RES_hh_fec_in!F20=0,0,1000*11630*RES_hh_fec_in!F20/RES_hh_num_in!F20)</f>
        <v>2385.4418927906668</v>
      </c>
      <c r="G20" s="72">
        <f>IF(RES_hh_fec_in!G20=0,0,1000*11630*RES_hh_fec_in!G20/RES_hh_num_in!G20)</f>
        <v>2395.1532165768849</v>
      </c>
      <c r="H20" s="72">
        <f>IF(RES_hh_fec_in!H20=0,0,1000*11630*RES_hh_fec_in!H20/RES_hh_num_in!H20)</f>
        <v>2369.8709981283005</v>
      </c>
      <c r="I20" s="72">
        <f>IF(RES_hh_fec_in!I20=0,0,1000*11630*RES_hh_fec_in!I20/RES_hh_num_in!I20)</f>
        <v>2494.8143000537634</v>
      </c>
      <c r="J20" s="72">
        <f>IF(RES_hh_fec_in!J20=0,0,1000*11630*RES_hh_fec_in!J20/RES_hh_num_in!J20)</f>
        <v>2183.8061152134305</v>
      </c>
      <c r="K20" s="72">
        <f>IF(RES_hh_fec_in!K20=0,0,1000*11630*RES_hh_fec_in!K20/RES_hh_num_in!K20)</f>
        <v>2205.3711944407269</v>
      </c>
      <c r="L20" s="72">
        <f>IF(RES_hh_fec_in!L20=0,0,1000*11630*RES_hh_fec_in!L20/RES_hh_num_in!L20)</f>
        <v>2417.599989743936</v>
      </c>
      <c r="M20" s="72">
        <f>IF(RES_hh_fec_in!M20=0,0,1000*11630*RES_hh_fec_in!M20/RES_hh_num_in!M20)</f>
        <v>2371.058405052187</v>
      </c>
      <c r="N20" s="72">
        <f>IF(RES_hh_fec_in!N20=0,0,1000*11630*RES_hh_fec_in!N20/RES_hh_num_in!N20)</f>
        <v>2297.5972158341792</v>
      </c>
      <c r="O20" s="72">
        <f>IF(RES_hh_fec_in!O20=0,0,1000*11630*RES_hh_fec_in!O20/RES_hh_num_in!O20)</f>
        <v>2174.6756139809922</v>
      </c>
      <c r="P20" s="72">
        <f>IF(RES_hh_fec_in!P20=0,0,1000*11630*RES_hh_fec_in!P20/RES_hh_num_in!P20)</f>
        <v>2063.8536765550298</v>
      </c>
      <c r="Q20" s="72">
        <f>IF(RES_hh_fec_in!Q20=0,0,1000*11630*RES_hh_fec_in!Q20/RES_hh_num_in!Q20)</f>
        <v>1975.3169053859385</v>
      </c>
      <c r="R20" s="72">
        <f>IF(RES_hh_fec_in!R20=0,0,1000*11630*RES_hh_fec_in!R20/RES_hh_num_in!R20)</f>
        <v>1816.2346243289799</v>
      </c>
      <c r="S20" s="72">
        <f>IF(RES_hh_fec_in!S20=0,0,1000*11630*RES_hh_fec_in!S20/RES_hh_num_in!S20)</f>
        <v>1714.9135210230011</v>
      </c>
      <c r="T20" s="72">
        <f>IF(RES_hh_fec_in!T20=0,0,1000*11630*RES_hh_fec_in!T20/RES_hh_num_in!T20)</f>
        <v>1595.7916919449847</v>
      </c>
      <c r="U20" s="72">
        <f>IF(RES_hh_fec_in!U20=0,0,1000*11630*RES_hh_fec_in!U20/RES_hh_num_in!U20)</f>
        <v>1506.211565086717</v>
      </c>
      <c r="V20" s="72">
        <f>IF(RES_hh_fec_in!V20=0,0,1000*11630*RES_hh_fec_in!V20/RES_hh_num_in!V20)</f>
        <v>1665.4545682382231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2205.2713209699109</v>
      </c>
      <c r="D21" s="72">
        <f>IF(RES_hh_fec_in!D21=0,0,1000*11630*RES_hh_fec_in!D21/RES_hh_num_in!D21)</f>
        <v>2291.2001753756817</v>
      </c>
      <c r="E21" s="72">
        <f>IF(RES_hh_fec_in!E21=0,0,1000*11630*RES_hh_fec_in!E21/RES_hh_num_in!E21)</f>
        <v>2097.1110311278085</v>
      </c>
      <c r="F21" s="72">
        <f>IF(RES_hh_fec_in!F21=0,0,1000*11630*RES_hh_fec_in!F21/RES_hh_num_in!F21)</f>
        <v>2128.9964976144379</v>
      </c>
      <c r="G21" s="72">
        <f>IF(RES_hh_fec_in!G21=0,0,1000*11630*RES_hh_fec_in!G21/RES_hh_num_in!G21)</f>
        <v>2065.7855641453611</v>
      </c>
      <c r="H21" s="72">
        <f>IF(RES_hh_fec_in!H21=0,0,1000*11630*RES_hh_fec_in!H21/RES_hh_num_in!H21)</f>
        <v>2183.2337789413732</v>
      </c>
      <c r="I21" s="72">
        <f>IF(RES_hh_fec_in!I21=0,0,1000*11630*RES_hh_fec_in!I21/RES_hh_num_in!I21)</f>
        <v>2152.9763265119664</v>
      </c>
      <c r="J21" s="72">
        <f>IF(RES_hh_fec_in!J21=0,0,1000*11630*RES_hh_fec_in!J21/RES_hh_num_in!J21)</f>
        <v>2036.233777764975</v>
      </c>
      <c r="K21" s="72">
        <f>IF(RES_hh_fec_in!K21=0,0,1000*11630*RES_hh_fec_in!K21/RES_hh_num_in!K21)</f>
        <v>2102.4678547556555</v>
      </c>
      <c r="L21" s="72">
        <f>IF(RES_hh_fec_in!L21=0,0,1000*11630*RES_hh_fec_in!L21/RES_hh_num_in!L21)</f>
        <v>2201.0996755428814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1936.4071907179921</v>
      </c>
      <c r="P21" s="72">
        <f>IF(RES_hh_fec_in!P21=0,0,1000*11630*RES_hh_fec_in!P21/RES_hh_num_in!P21)</f>
        <v>1864.127830275781</v>
      </c>
      <c r="Q21" s="72">
        <f>IF(RES_hh_fec_in!Q21=0,0,1000*11630*RES_hh_fec_in!Q21/RES_hh_num_in!Q21)</f>
        <v>1732.8986588859639</v>
      </c>
      <c r="R21" s="72">
        <f>IF(RES_hh_fec_in!R21=0,0,1000*11630*RES_hh_fec_in!R21/RES_hh_num_in!R21)</f>
        <v>1646.1140125920592</v>
      </c>
      <c r="S21" s="72">
        <f>IF(RES_hh_fec_in!S21=0,0,1000*11630*RES_hh_fec_in!S21/RES_hh_num_in!S21)</f>
        <v>1595.1451015145913</v>
      </c>
      <c r="T21" s="72">
        <f>IF(RES_hh_fec_in!T21=0,0,1000*11630*RES_hh_fec_in!T21/RES_hh_num_in!T21)</f>
        <v>1463.6366668948247</v>
      </c>
      <c r="U21" s="72">
        <f>IF(RES_hh_fec_in!U21=0,0,1000*11630*RES_hh_fec_in!U21/RES_hh_num_in!U21)</f>
        <v>1518.3485781141358</v>
      </c>
      <c r="V21" s="72">
        <f>IF(RES_hh_fec_in!V21=0,0,1000*11630*RES_hh_fec_in!V21/RES_hh_num_in!V21)</f>
        <v>1419.4735156951178</v>
      </c>
      <c r="W21" s="72">
        <f>IF(RES_hh_fec_in!W21=0,0,1000*11630*RES_hh_fec_in!W21/RES_hh_num_in!W21)</f>
        <v>1405.772783799543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2156.266813605027</v>
      </c>
      <c r="D22" s="72">
        <f>IF(RES_hh_fec_in!D22=0,0,1000*11630*RES_hh_fec_in!D22/RES_hh_num_in!D22)</f>
        <v>2135.8845066986664</v>
      </c>
      <c r="E22" s="72">
        <f>IF(RES_hh_fec_in!E22=0,0,1000*11630*RES_hh_fec_in!E22/RES_hh_num_in!E22)</f>
        <v>2005.4262160147102</v>
      </c>
      <c r="F22" s="72">
        <f>IF(RES_hh_fec_in!F22=0,0,1000*11630*RES_hh_fec_in!F22/RES_hh_num_in!F22)</f>
        <v>2032.1296008420306</v>
      </c>
      <c r="G22" s="72">
        <f>IF(RES_hh_fec_in!G22=0,0,1000*11630*RES_hh_fec_in!G22/RES_hh_num_in!G22)</f>
        <v>2016.1270024134776</v>
      </c>
      <c r="H22" s="72">
        <f>IF(RES_hh_fec_in!H22=0,0,1000*11630*RES_hh_fec_in!H22/RES_hh_num_in!H22)</f>
        <v>1962.0021010376047</v>
      </c>
      <c r="I22" s="72">
        <f>IF(RES_hh_fec_in!I22=0,0,1000*11630*RES_hh_fec_in!I22/RES_hh_num_in!I22)</f>
        <v>1862.5632459621675</v>
      </c>
      <c r="J22" s="72">
        <f>IF(RES_hh_fec_in!J22=0,0,1000*11630*RES_hh_fec_in!J22/RES_hh_num_in!J22)</f>
        <v>1881.2120045178206</v>
      </c>
      <c r="K22" s="72">
        <f>IF(RES_hh_fec_in!K22=0,0,1000*11630*RES_hh_fec_in!K22/RES_hh_num_in!K22)</f>
        <v>1884.0117238917446</v>
      </c>
      <c r="L22" s="72">
        <f>IF(RES_hh_fec_in!L22=0,0,1000*11630*RES_hh_fec_in!L22/RES_hh_num_in!L22)</f>
        <v>1892.0928619262297</v>
      </c>
      <c r="M22" s="72">
        <f>IF(RES_hh_fec_in!M22=0,0,1000*11630*RES_hh_fec_in!M22/RES_hh_num_in!M22)</f>
        <v>1865.3209506170788</v>
      </c>
      <c r="N22" s="72">
        <f>IF(RES_hh_fec_in!N22=0,0,1000*11630*RES_hh_fec_in!N22/RES_hh_num_in!N22)</f>
        <v>1846.8070920311213</v>
      </c>
      <c r="O22" s="72">
        <f>IF(RES_hh_fec_in!O22=0,0,1000*11630*RES_hh_fec_in!O22/RES_hh_num_in!O22)</f>
        <v>1826.0634990630151</v>
      </c>
      <c r="P22" s="72">
        <f>IF(RES_hh_fec_in!P22=0,0,1000*11630*RES_hh_fec_in!P22/RES_hh_num_in!P22)</f>
        <v>1777.9435422939143</v>
      </c>
      <c r="Q22" s="72">
        <f>IF(RES_hh_fec_in!Q22=0,0,1000*11630*RES_hh_fec_in!Q22/RES_hh_num_in!Q22)</f>
        <v>1716.924049880726</v>
      </c>
      <c r="R22" s="72">
        <f>IF(RES_hh_fec_in!R22=0,0,1000*11630*RES_hh_fec_in!R22/RES_hh_num_in!R22)</f>
        <v>1658.1413384659138</v>
      </c>
      <c r="S22" s="72">
        <f>IF(RES_hh_fec_in!S22=0,0,1000*11630*RES_hh_fec_in!S22/RES_hh_num_in!S22)</f>
        <v>1556.8648655292775</v>
      </c>
      <c r="T22" s="72">
        <f>IF(RES_hh_fec_in!T22=0,0,1000*11630*RES_hh_fec_in!T22/RES_hh_num_in!T22)</f>
        <v>1503.7677739799342</v>
      </c>
      <c r="U22" s="72">
        <f>IF(RES_hh_fec_in!U22=0,0,1000*11630*RES_hh_fec_in!U22/RES_hh_num_in!U22)</f>
        <v>1430.9497763349962</v>
      </c>
      <c r="V22" s="72">
        <f>IF(RES_hh_fec_in!V22=0,0,1000*11630*RES_hh_fec_in!V22/RES_hh_num_in!V22)</f>
        <v>1388.7725220560919</v>
      </c>
      <c r="W22" s="72">
        <f>IF(RES_hh_fec_in!W22=0,0,1000*11630*RES_hh_fec_in!W22/RES_hh_num_in!W22)</f>
        <v>1335.724902116481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1655.4514361702211</v>
      </c>
      <c r="D24" s="72">
        <f>IF(RES_hh_fec_in!D24=0,0,1000*11630*RES_hh_fec_in!D24/RES_hh_num_in!D24)</f>
        <v>1652.3873913972943</v>
      </c>
      <c r="E24" s="72">
        <f>IF(RES_hh_fec_in!E24=0,0,1000*11630*RES_hh_fec_in!E24/RES_hh_num_in!E24)</f>
        <v>1655.896608977275</v>
      </c>
      <c r="F24" s="72">
        <f>IF(RES_hh_fec_in!F24=0,0,1000*11630*RES_hh_fec_in!F24/RES_hh_num_in!F24)</f>
        <v>1651.4215995572911</v>
      </c>
      <c r="G24" s="72">
        <f>IF(RES_hh_fec_in!G24=0,0,1000*11630*RES_hh_fec_in!G24/RES_hh_num_in!G24)</f>
        <v>1640.1684565882356</v>
      </c>
      <c r="H24" s="72">
        <f>IF(RES_hh_fec_in!H24=0,0,1000*11630*RES_hh_fec_in!H24/RES_hh_num_in!H24)</f>
        <v>1644.6266209258222</v>
      </c>
      <c r="I24" s="72">
        <f>IF(RES_hh_fec_in!I24=0,0,1000*11630*RES_hh_fec_in!I24/RES_hh_num_in!I24)</f>
        <v>1615.9319304889118</v>
      </c>
      <c r="J24" s="72">
        <f>IF(RES_hh_fec_in!J24=0,0,1000*11630*RES_hh_fec_in!J24/RES_hh_num_in!J24)</f>
        <v>1586.7782723753494</v>
      </c>
      <c r="K24" s="72">
        <f>IF(RES_hh_fec_in!K24=0,0,1000*11630*RES_hh_fec_in!K24/RES_hh_num_in!K24)</f>
        <v>1617.3208803527125</v>
      </c>
      <c r="L24" s="72">
        <f>IF(RES_hh_fec_in!L24=0,0,1000*11630*RES_hh_fec_in!L24/RES_hh_num_in!L24)</f>
        <v>1615.1191383949249</v>
      </c>
      <c r="M24" s="72">
        <f>IF(RES_hh_fec_in!M24=0,0,1000*11630*RES_hh_fec_in!M24/RES_hh_num_in!M24)</f>
        <v>1659.2736243763982</v>
      </c>
      <c r="N24" s="72">
        <f>IF(RES_hh_fec_in!N24=0,0,1000*11630*RES_hh_fec_in!N24/RES_hh_num_in!N24)</f>
        <v>1658.4338553359642</v>
      </c>
      <c r="O24" s="72">
        <f>IF(RES_hh_fec_in!O24=0,0,1000*11630*RES_hh_fec_in!O24/RES_hh_num_in!O24)</f>
        <v>1659.7282883790988</v>
      </c>
      <c r="P24" s="72">
        <f>IF(RES_hh_fec_in!P24=0,0,1000*11630*RES_hh_fec_in!P24/RES_hh_num_in!P24)</f>
        <v>1578.8123893055088</v>
      </c>
      <c r="Q24" s="72">
        <f>IF(RES_hh_fec_in!Q24=0,0,1000*11630*RES_hh_fec_in!Q24/RES_hh_num_in!Q24)</f>
        <v>1570.1647520909034</v>
      </c>
      <c r="R24" s="72">
        <f>IF(RES_hh_fec_in!R24=0,0,1000*11630*RES_hh_fec_in!R24/RES_hh_num_in!R24)</f>
        <v>1520.7955861731866</v>
      </c>
      <c r="S24" s="72">
        <f>IF(RES_hh_fec_in!S24=0,0,1000*11630*RES_hh_fec_in!S24/RES_hh_num_in!S24)</f>
        <v>1459.8784354098327</v>
      </c>
      <c r="T24" s="72">
        <f>IF(RES_hh_fec_in!T24=0,0,1000*11630*RES_hh_fec_in!T24/RES_hh_num_in!T24)</f>
        <v>1386.1038124045249</v>
      </c>
      <c r="U24" s="72">
        <f>IF(RES_hh_fec_in!U24=0,0,1000*11630*RES_hh_fec_in!U24/RES_hh_num_in!U24)</f>
        <v>1350.8927667496605</v>
      </c>
      <c r="V24" s="72">
        <f>IF(RES_hh_fec_in!V24=0,0,1000*11630*RES_hh_fec_in!V24/RES_hh_num_in!V24)</f>
        <v>1317.6226441900635</v>
      </c>
      <c r="W24" s="72">
        <f>IF(RES_hh_fec_in!W24=0,0,1000*11630*RES_hh_fec_in!W24/RES_hh_num_in!W24)</f>
        <v>1280.4478411136838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1963.7863220805446</v>
      </c>
      <c r="D25" s="74">
        <f>IF(RES_hh_fec_in!D25=0,0,1000*11630*RES_hh_fec_in!D25/RES_hh_num_in!D25)</f>
        <v>1968.1602279085957</v>
      </c>
      <c r="E25" s="74">
        <f>IF(RES_hh_fec_in!E25=0,0,1000*11630*RES_hh_fec_in!E25/RES_hh_num_in!E25)</f>
        <v>1929.3948728573621</v>
      </c>
      <c r="F25" s="74">
        <f>IF(RES_hh_fec_in!F25=0,0,1000*11630*RES_hh_fec_in!F25/RES_hh_num_in!F25)</f>
        <v>1919.1450561255858</v>
      </c>
      <c r="G25" s="74">
        <f>IF(RES_hh_fec_in!G25=0,0,1000*11630*RES_hh_fec_in!G25/RES_hh_num_in!G25)</f>
        <v>1981.2943162754352</v>
      </c>
      <c r="H25" s="74">
        <f>IF(RES_hh_fec_in!H25=0,0,1000*11630*RES_hh_fec_in!H25/RES_hh_num_in!H25)</f>
        <v>1967.0692143726865</v>
      </c>
      <c r="I25" s="74">
        <f>IF(RES_hh_fec_in!I25=0,0,1000*11630*RES_hh_fec_in!I25/RES_hh_num_in!I25)</f>
        <v>1914.0896159482943</v>
      </c>
      <c r="J25" s="74">
        <f>IF(RES_hh_fec_in!J25=0,0,1000*11630*RES_hh_fec_in!J25/RES_hh_num_in!J25)</f>
        <v>1873.3235904653131</v>
      </c>
      <c r="K25" s="74">
        <f>IF(RES_hh_fec_in!K25=0,0,1000*11630*RES_hh_fec_in!K25/RES_hh_num_in!K25)</f>
        <v>1923.5837178794004</v>
      </c>
      <c r="L25" s="74">
        <f>IF(RES_hh_fec_in!L25=0,0,1000*11630*RES_hh_fec_in!L25/RES_hh_num_in!L25)</f>
        <v>1913.3334305943251</v>
      </c>
      <c r="M25" s="74">
        <f>IF(RES_hh_fec_in!M25=0,0,1000*11630*RES_hh_fec_in!M25/RES_hh_num_in!M25)</f>
        <v>1994.08267658314</v>
      </c>
      <c r="N25" s="74">
        <f>IF(RES_hh_fec_in!N25=0,0,1000*11630*RES_hh_fec_in!N25/RES_hh_num_in!N25)</f>
        <v>1967.6359604824027</v>
      </c>
      <c r="O25" s="74">
        <f>IF(RES_hh_fec_in!O25=0,0,1000*11630*RES_hh_fec_in!O25/RES_hh_num_in!O25)</f>
        <v>1926.0192324580191</v>
      </c>
      <c r="P25" s="74">
        <f>IF(RES_hh_fec_in!P25=0,0,1000*11630*RES_hh_fec_in!P25/RES_hh_num_in!P25)</f>
        <v>1847.9451148383739</v>
      </c>
      <c r="Q25" s="74">
        <f>IF(RES_hh_fec_in!Q25=0,0,1000*11630*RES_hh_fec_in!Q25/RES_hh_num_in!Q25)</f>
        <v>1794.9086664429874</v>
      </c>
      <c r="R25" s="74">
        <f>IF(RES_hh_fec_in!R25=0,0,1000*11630*RES_hh_fec_in!R25/RES_hh_num_in!R25)</f>
        <v>1757.8944534944542</v>
      </c>
      <c r="S25" s="74">
        <f>IF(RES_hh_fec_in!S25=0,0,1000*11630*RES_hh_fec_in!S25/RES_hh_num_in!S25)</f>
        <v>1679.5398034040788</v>
      </c>
      <c r="T25" s="74">
        <f>IF(RES_hh_fec_in!T25=0,0,1000*11630*RES_hh_fec_in!T25/RES_hh_num_in!T25)</f>
        <v>1604.1176462435183</v>
      </c>
      <c r="U25" s="74">
        <f>IF(RES_hh_fec_in!U25=0,0,1000*11630*RES_hh_fec_in!U25/RES_hh_num_in!U25)</f>
        <v>1536.2902699847928</v>
      </c>
      <c r="V25" s="74">
        <f>IF(RES_hh_fec_in!V25=0,0,1000*11630*RES_hh_fec_in!V25/RES_hh_num_in!V25)</f>
        <v>1505.4987670585951</v>
      </c>
      <c r="W25" s="74">
        <f>IF(RES_hh_fec_in!W25=0,0,1000*11630*RES_hh_fec_in!W25/RES_hh_num_in!W25)</f>
        <v>1442.8625778757878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292.17322474311163</v>
      </c>
      <c r="D26" s="77">
        <f>IF(RES_hh_fec_in!D26=0,0,1000*11630*RES_hh_fec_in!D26/RES_hh_num_in!D26)</f>
        <v>289.82656708642031</v>
      </c>
      <c r="E26" s="77">
        <f>IF(RES_hh_fec_in!E26=0,0,1000*11630*RES_hh_fec_in!E26/RES_hh_num_in!E26)</f>
        <v>289.68382005565297</v>
      </c>
      <c r="F26" s="77">
        <f>IF(RES_hh_fec_in!F26=0,0,1000*11630*RES_hh_fec_in!F26/RES_hh_num_in!F26)</f>
        <v>287.16045335648431</v>
      </c>
      <c r="G26" s="77">
        <f>IF(RES_hh_fec_in!G26=0,0,1000*11630*RES_hh_fec_in!G26/RES_hh_num_in!G26)</f>
        <v>291.88430289229501</v>
      </c>
      <c r="H26" s="77">
        <f>IF(RES_hh_fec_in!H26=0,0,1000*11630*RES_hh_fec_in!H26/RES_hh_num_in!H26)</f>
        <v>292.08081733187328</v>
      </c>
      <c r="I26" s="77">
        <f>IF(RES_hh_fec_in!I26=0,0,1000*11630*RES_hh_fec_in!I26/RES_hh_num_in!I26)</f>
        <v>267.85537973289911</v>
      </c>
      <c r="J26" s="77">
        <f>IF(RES_hh_fec_in!J26=0,0,1000*11630*RES_hh_fec_in!J26/RES_hh_num_in!J26)</f>
        <v>274.50781211540385</v>
      </c>
      <c r="K26" s="77">
        <f>IF(RES_hh_fec_in!K26=0,0,1000*11630*RES_hh_fec_in!K26/RES_hh_num_in!K26)</f>
        <v>280.90939921599818</v>
      </c>
      <c r="L26" s="77">
        <f>IF(RES_hh_fec_in!L26=0,0,1000*11630*RES_hh_fec_in!L26/RES_hh_num_in!L26)</f>
        <v>284.24223868817597</v>
      </c>
      <c r="M26" s="77">
        <f>IF(RES_hh_fec_in!M26=0,0,1000*11630*RES_hh_fec_in!M26/RES_hh_num_in!M26)</f>
        <v>293.17244039666042</v>
      </c>
      <c r="N26" s="77">
        <f>IF(RES_hh_fec_in!N26=0,0,1000*11630*RES_hh_fec_in!N26/RES_hh_num_in!N26)</f>
        <v>293.3561822787413</v>
      </c>
      <c r="O26" s="77">
        <f>IF(RES_hh_fec_in!O26=0,0,1000*11630*RES_hh_fec_in!O26/RES_hh_num_in!O26)</f>
        <v>292.87342563414848</v>
      </c>
      <c r="P26" s="77">
        <f>IF(RES_hh_fec_in!P26=0,0,1000*11630*RES_hh_fec_in!P26/RES_hh_num_in!P26)</f>
        <v>285.33594070426307</v>
      </c>
      <c r="Q26" s="77">
        <f>IF(RES_hh_fec_in!Q26=0,0,1000*11630*RES_hh_fec_in!Q26/RES_hh_num_in!Q26)</f>
        <v>282.6780734858105</v>
      </c>
      <c r="R26" s="77">
        <f>IF(RES_hh_fec_in!R26=0,0,1000*11630*RES_hh_fec_in!R26/RES_hh_num_in!R26)</f>
        <v>277.57598201753473</v>
      </c>
      <c r="S26" s="77">
        <f>IF(RES_hh_fec_in!S26=0,0,1000*11630*RES_hh_fec_in!S26/RES_hh_num_in!S26)</f>
        <v>267.69747825746384</v>
      </c>
      <c r="T26" s="77">
        <f>IF(RES_hh_fec_in!T26=0,0,1000*11630*RES_hh_fec_in!T26/RES_hh_num_in!T26)</f>
        <v>257.94976124444071</v>
      </c>
      <c r="U26" s="77">
        <f>IF(RES_hh_fec_in!U26=0,0,1000*11630*RES_hh_fec_in!U26/RES_hh_num_in!U26)</f>
        <v>250.45691262986318</v>
      </c>
      <c r="V26" s="77">
        <f>IF(RES_hh_fec_in!V26=0,0,1000*11630*RES_hh_fec_in!V26/RES_hh_num_in!V26)</f>
        <v>248.96085659842339</v>
      </c>
      <c r="W26" s="77">
        <f>IF(RES_hh_fec_in!W26=0,0,1000*11630*RES_hh_fec_in!W26/RES_hh_num_in!W26)</f>
        <v>262.26848809232365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197.83074970984245</v>
      </c>
      <c r="D27" s="69">
        <f>IF(RES_hh_fec_in!D27=0,0,1000*11630*RES_hh_fec_in!D27/RES_hh_num_in!D27)</f>
        <v>196.88307167005931</v>
      </c>
      <c r="E27" s="69">
        <f>IF(RES_hh_fec_in!E27=0,0,1000*11630*RES_hh_fec_in!E27/RES_hh_num_in!E27)</f>
        <v>200.37596133560467</v>
      </c>
      <c r="F27" s="69">
        <f>IF(RES_hh_fec_in!F27=0,0,1000*11630*RES_hh_fec_in!F27/RES_hh_num_in!F27)</f>
        <v>194.59761211475345</v>
      </c>
      <c r="G27" s="69">
        <f>IF(RES_hh_fec_in!G27=0,0,1000*11630*RES_hh_fec_in!G27/RES_hh_num_in!G27)</f>
        <v>202.1067596879069</v>
      </c>
      <c r="H27" s="69">
        <f>IF(RES_hh_fec_in!H27=0,0,1000*11630*RES_hh_fec_in!H27/RES_hh_num_in!H27)</f>
        <v>196.75178777859779</v>
      </c>
      <c r="I27" s="69">
        <f>IF(RES_hh_fec_in!I27=0,0,1000*11630*RES_hh_fec_in!I27/RES_hh_num_in!I27)</f>
        <v>199.87541030959409</v>
      </c>
      <c r="J27" s="69">
        <f>IF(RES_hh_fec_in!J27=0,0,1000*11630*RES_hh_fec_in!J27/RES_hh_num_in!J27)</f>
        <v>215.9491344284074</v>
      </c>
      <c r="K27" s="69">
        <f>IF(RES_hh_fec_in!K27=0,0,1000*11630*RES_hh_fec_in!K27/RES_hh_num_in!K27)</f>
        <v>228.65897514994856</v>
      </c>
      <c r="L27" s="69">
        <f>IF(RES_hh_fec_in!L27=0,0,1000*11630*RES_hh_fec_in!L27/RES_hh_num_in!L27)</f>
        <v>225.84521686217178</v>
      </c>
      <c r="M27" s="69">
        <f>IF(RES_hh_fec_in!M27=0,0,1000*11630*RES_hh_fec_in!M27/RES_hh_num_in!M27)</f>
        <v>225.47955053415703</v>
      </c>
      <c r="N27" s="69">
        <f>IF(RES_hh_fec_in!N27=0,0,1000*11630*RES_hh_fec_in!N27/RES_hh_num_in!N27)</f>
        <v>234.70744144383727</v>
      </c>
      <c r="O27" s="69">
        <f>IF(RES_hh_fec_in!O27=0,0,1000*11630*RES_hh_fec_in!O27/RES_hh_num_in!O27)</f>
        <v>237.37489026101275</v>
      </c>
      <c r="P27" s="69">
        <f>IF(RES_hh_fec_in!P27=0,0,1000*11630*RES_hh_fec_in!P27/RES_hh_num_in!P27)</f>
        <v>236.6884255380908</v>
      </c>
      <c r="Q27" s="69">
        <f>IF(RES_hh_fec_in!Q27=0,0,1000*11630*RES_hh_fec_in!Q27/RES_hh_num_in!Q27)</f>
        <v>238.12713264160686</v>
      </c>
      <c r="R27" s="69">
        <f>IF(RES_hh_fec_in!R27=0,0,1000*11630*RES_hh_fec_in!R27/RES_hh_num_in!R27)</f>
        <v>231.36443975933994</v>
      </c>
      <c r="S27" s="69">
        <f>IF(RES_hh_fec_in!S27=0,0,1000*11630*RES_hh_fec_in!S27/RES_hh_num_in!S27)</f>
        <v>225.1952371971116</v>
      </c>
      <c r="T27" s="69">
        <f>IF(RES_hh_fec_in!T27=0,0,1000*11630*RES_hh_fec_in!T27/RES_hh_num_in!T27)</f>
        <v>224.79913700196039</v>
      </c>
      <c r="U27" s="69">
        <f>IF(RES_hh_fec_in!U27=0,0,1000*11630*RES_hh_fec_in!U27/RES_hh_num_in!U27)</f>
        <v>222.89489883164231</v>
      </c>
      <c r="V27" s="69">
        <f>IF(RES_hh_fec_in!V27=0,0,1000*11630*RES_hh_fec_in!V27/RES_hh_num_in!V27)</f>
        <v>294.42141560919936</v>
      </c>
      <c r="W27" s="69">
        <f>IF(RES_hh_fec_in!W27=0,0,1000*11630*RES_hh_fec_in!W27/RES_hh_num_in!W27)</f>
        <v>290.08923164746892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261.86565661637974</v>
      </c>
      <c r="D29" s="72">
        <f>IF(RES_hh_fec_in!D29=0,0,1000*11630*RES_hh_fec_in!D29/RES_hh_num_in!D29)</f>
        <v>246.98861602241493</v>
      </c>
      <c r="E29" s="72">
        <f>IF(RES_hh_fec_in!E29=0,0,1000*11630*RES_hh_fec_in!E29/RES_hh_num_in!E29)</f>
        <v>281.48799786449354</v>
      </c>
      <c r="F29" s="72">
        <f>IF(RES_hh_fec_in!F29=0,0,1000*11630*RES_hh_fec_in!F29/RES_hh_num_in!F29)</f>
        <v>240.97653372237139</v>
      </c>
      <c r="G29" s="72">
        <f>IF(RES_hh_fec_in!G29=0,0,1000*11630*RES_hh_fec_in!G29/RES_hh_num_in!G29)</f>
        <v>299.10205807800014</v>
      </c>
      <c r="H29" s="72">
        <f>IF(RES_hh_fec_in!H29=0,0,1000*11630*RES_hh_fec_in!H29/RES_hh_num_in!H29)</f>
        <v>157.62803841878213</v>
      </c>
      <c r="I29" s="72">
        <f>IF(RES_hh_fec_in!I29=0,0,1000*11630*RES_hh_fec_in!I29/RES_hh_num_in!I29)</f>
        <v>210.9390528700697</v>
      </c>
      <c r="J29" s="72">
        <f>IF(RES_hh_fec_in!J29=0,0,1000*11630*RES_hh_fec_in!J29/RES_hh_num_in!J29)</f>
        <v>297.00134951791915</v>
      </c>
      <c r="K29" s="72">
        <f>IF(RES_hh_fec_in!K29=0,0,1000*11630*RES_hh_fec_in!K29/RES_hh_num_in!K29)</f>
        <v>348.14291332717278</v>
      </c>
      <c r="L29" s="72">
        <f>IF(RES_hh_fec_in!L29=0,0,1000*11630*RES_hh_fec_in!L29/RES_hh_num_in!L29)</f>
        <v>273.7574186722029</v>
      </c>
      <c r="M29" s="72">
        <f>IF(RES_hh_fec_in!M29=0,0,1000*11630*RES_hh_fec_in!M29/RES_hh_num_in!M29)</f>
        <v>265.58862521519836</v>
      </c>
      <c r="N29" s="72">
        <f>IF(RES_hh_fec_in!N29=0,0,1000*11630*RES_hh_fec_in!N29/RES_hh_num_in!N29)</f>
        <v>222.71802461490174</v>
      </c>
      <c r="O29" s="72">
        <f>IF(RES_hh_fec_in!O29=0,0,1000*11630*RES_hh_fec_in!O29/RES_hh_num_in!O29)</f>
        <v>303.95938414561851</v>
      </c>
      <c r="P29" s="72">
        <f>IF(RES_hh_fec_in!P29=0,0,1000*11630*RES_hh_fec_in!P29/RES_hh_num_in!P29)</f>
        <v>290.6247319912556</v>
      </c>
      <c r="Q29" s="72">
        <f>IF(RES_hh_fec_in!Q29=0,0,1000*11630*RES_hh_fec_in!Q29/RES_hh_num_in!Q29)</f>
        <v>358.09418334913499</v>
      </c>
      <c r="R29" s="72">
        <f>IF(RES_hh_fec_in!R29=0,0,1000*11630*RES_hh_fec_in!R29/RES_hh_num_in!R29)</f>
        <v>284.5218686318064</v>
      </c>
      <c r="S29" s="72">
        <f>IF(RES_hh_fec_in!S29=0,0,1000*11630*RES_hh_fec_in!S29/RES_hh_num_in!S29)</f>
        <v>292.37946582518572</v>
      </c>
      <c r="T29" s="72">
        <f>IF(RES_hh_fec_in!T29=0,0,1000*11630*RES_hh_fec_in!T29/RES_hh_num_in!T29)</f>
        <v>303.81606796643587</v>
      </c>
      <c r="U29" s="72">
        <f>IF(RES_hh_fec_in!U29=0,0,1000*11630*RES_hh_fec_in!U29/RES_hh_num_in!U29)</f>
        <v>308.54350559822609</v>
      </c>
      <c r="V29" s="72">
        <f>IF(RES_hh_fec_in!V29=0,0,1000*11630*RES_hh_fec_in!V29/RES_hh_num_in!V29)</f>
        <v>396.86599342810297</v>
      </c>
      <c r="W29" s="72">
        <f>IF(RES_hh_fec_in!W29=0,0,1000*11630*RES_hh_fec_in!W29/RES_hh_num_in!W29)</f>
        <v>400.79552028618264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233.19987623377537</v>
      </c>
      <c r="D30" s="72">
        <f>IF(RES_hh_fec_in!D30=0,0,1000*11630*RES_hh_fec_in!D30/RES_hh_num_in!D30)</f>
        <v>246.66909326172845</v>
      </c>
      <c r="E30" s="72">
        <f>IF(RES_hh_fec_in!E30=0,0,1000*11630*RES_hh_fec_in!E30/RES_hh_num_in!E30)</f>
        <v>232.40793696553928</v>
      </c>
      <c r="F30" s="72">
        <f>IF(RES_hh_fec_in!F30=0,0,1000*11630*RES_hh_fec_in!F30/RES_hh_num_in!F30)</f>
        <v>236.77017967754958</v>
      </c>
      <c r="G30" s="72">
        <f>IF(RES_hh_fec_in!G30=0,0,1000*11630*RES_hh_fec_in!G30/RES_hh_num_in!G30)</f>
        <v>237.36402781386133</v>
      </c>
      <c r="H30" s="72">
        <f>IF(RES_hh_fec_in!H30=0,0,1000*11630*RES_hh_fec_in!H30/RES_hh_num_in!H30)</f>
        <v>245.82384725745578</v>
      </c>
      <c r="I30" s="72">
        <f>IF(RES_hh_fec_in!I30=0,0,1000*11630*RES_hh_fec_in!I30/RES_hh_num_in!I30)</f>
        <v>252.44248920270692</v>
      </c>
      <c r="J30" s="72">
        <f>IF(RES_hh_fec_in!J30=0,0,1000*11630*RES_hh_fec_in!J30/RES_hh_num_in!J30)</f>
        <v>259.80122671446202</v>
      </c>
      <c r="K30" s="72">
        <f>IF(RES_hh_fec_in!K30=0,0,1000*11630*RES_hh_fec_in!K30/RES_hh_num_in!K30)</f>
        <v>285.94834624906736</v>
      </c>
      <c r="L30" s="72">
        <f>IF(RES_hh_fec_in!L30=0,0,1000*11630*RES_hh_fec_in!L30/RES_hh_num_in!L30)</f>
        <v>306.93728940062601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294.51616103764786</v>
      </c>
      <c r="P30" s="72">
        <f>IF(RES_hh_fec_in!P30=0,0,1000*11630*RES_hh_fec_in!P30/RES_hh_num_in!P30)</f>
        <v>301.28486273170864</v>
      </c>
      <c r="Q30" s="72">
        <f>IF(RES_hh_fec_in!Q30=0,0,1000*11630*RES_hh_fec_in!Q30/RES_hh_num_in!Q30)</f>
        <v>292.70979249185837</v>
      </c>
      <c r="R30" s="72">
        <f>IF(RES_hh_fec_in!R30=0,0,1000*11630*RES_hh_fec_in!R30/RES_hh_num_in!R30)</f>
        <v>289.47947468055889</v>
      </c>
      <c r="S30" s="72">
        <f>IF(RES_hh_fec_in!S30=0,0,1000*11630*RES_hh_fec_in!S30/RES_hh_num_in!S30)</f>
        <v>293.83998975569097</v>
      </c>
      <c r="T30" s="72">
        <f>IF(RES_hh_fec_in!T30=0,0,1000*11630*RES_hh_fec_in!T30/RES_hh_num_in!T30)</f>
        <v>287.29104847443654</v>
      </c>
      <c r="U30" s="72">
        <f>IF(RES_hh_fec_in!U30=0,0,1000*11630*RES_hh_fec_in!U30/RES_hh_num_in!U30)</f>
        <v>314.82780036124791</v>
      </c>
      <c r="V30" s="72">
        <f>IF(RES_hh_fec_in!V30=0,0,1000*11630*RES_hh_fec_in!V30/RES_hh_num_in!V30)</f>
        <v>392.03813555181904</v>
      </c>
      <c r="W30" s="72">
        <f>IF(RES_hh_fec_in!W30=0,0,1000*11630*RES_hh_fec_in!W30/RES_hh_num_in!W30)</f>
        <v>404.01353320334965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187.65681092481483</v>
      </c>
      <c r="D32" s="77">
        <f>IF(RES_hh_fec_in!D32=0,0,1000*11630*RES_hh_fec_in!D32/RES_hh_num_in!D32)</f>
        <v>189.27989234474623</v>
      </c>
      <c r="E32" s="77">
        <f>IF(RES_hh_fec_in!E32=0,0,1000*11630*RES_hh_fec_in!E32/RES_hh_num_in!E32)</f>
        <v>188.71446877712663</v>
      </c>
      <c r="F32" s="77">
        <f>IF(RES_hh_fec_in!F32=0,0,1000*11630*RES_hh_fec_in!F32/RES_hh_num_in!F32)</f>
        <v>190.59541340353508</v>
      </c>
      <c r="G32" s="77">
        <f>IF(RES_hh_fec_in!G32=0,0,1000*11630*RES_hh_fec_in!G32/RES_hh_num_in!G32)</f>
        <v>193.38570312443846</v>
      </c>
      <c r="H32" s="77">
        <f>IF(RES_hh_fec_in!H32=0,0,1000*11630*RES_hh_fec_in!H32/RES_hh_num_in!H32)</f>
        <v>199.29573014468752</v>
      </c>
      <c r="I32" s="77">
        <f>IF(RES_hh_fec_in!I32=0,0,1000*11630*RES_hh_fec_in!I32/RES_hh_num_in!I32)</f>
        <v>198.05858794778374</v>
      </c>
      <c r="J32" s="77">
        <f>IF(RES_hh_fec_in!J32=0,0,1000*11630*RES_hh_fec_in!J32/RES_hh_num_in!J32)</f>
        <v>201.24822092927317</v>
      </c>
      <c r="K32" s="77">
        <f>IF(RES_hh_fec_in!K32=0,0,1000*11630*RES_hh_fec_in!K32/RES_hh_num_in!K32)</f>
        <v>214.17871027407833</v>
      </c>
      <c r="L32" s="77">
        <f>IF(RES_hh_fec_in!L32=0,0,1000*11630*RES_hh_fec_in!L32/RES_hh_num_in!L32)</f>
        <v>223.46159083860277</v>
      </c>
      <c r="M32" s="77">
        <f>IF(RES_hh_fec_in!M32=0,0,1000*11630*RES_hh_fec_in!M32/RES_hh_num_in!M32)</f>
        <v>225.02903285389334</v>
      </c>
      <c r="N32" s="77">
        <f>IF(RES_hh_fec_in!N32=0,0,1000*11630*RES_hh_fec_in!N32/RES_hh_num_in!N32)</f>
        <v>234.99593255722988</v>
      </c>
      <c r="O32" s="77">
        <f>IF(RES_hh_fec_in!O32=0,0,1000*11630*RES_hh_fec_in!O32/RES_hh_num_in!O32)</f>
        <v>232.07487945097793</v>
      </c>
      <c r="P32" s="77">
        <f>IF(RES_hh_fec_in!P32=0,0,1000*11630*RES_hh_fec_in!P32/RES_hh_num_in!P32)</f>
        <v>229.90309185937991</v>
      </c>
      <c r="Q32" s="77">
        <f>IF(RES_hh_fec_in!Q32=0,0,1000*11630*RES_hh_fec_in!Q32/RES_hh_num_in!Q32)</f>
        <v>225.64336130264076</v>
      </c>
      <c r="R32" s="77">
        <f>IF(RES_hh_fec_in!R32=0,0,1000*11630*RES_hh_fec_in!R32/RES_hh_num_in!R32)</f>
        <v>225.96529981083685</v>
      </c>
      <c r="S32" s="77">
        <f>IF(RES_hh_fec_in!S32=0,0,1000*11630*RES_hh_fec_in!S32/RES_hh_num_in!S32)</f>
        <v>221.42946134522646</v>
      </c>
      <c r="T32" s="77">
        <f>IF(RES_hh_fec_in!T32=0,0,1000*11630*RES_hh_fec_in!T32/RES_hh_num_in!T32)</f>
        <v>222.22244886951364</v>
      </c>
      <c r="U32" s="77">
        <f>IF(RES_hh_fec_in!U32=0,0,1000*11630*RES_hh_fec_in!U32/RES_hh_num_in!U32)</f>
        <v>219.18945778801339</v>
      </c>
      <c r="V32" s="77">
        <f>IF(RES_hh_fec_in!V32=0,0,1000*11630*RES_hh_fec_in!V32/RES_hh_num_in!V32)</f>
        <v>288.53654931569412</v>
      </c>
      <c r="W32" s="77">
        <f>IF(RES_hh_fec_in!W32=0,0,1000*11630*RES_hh_fec_in!W32/RES_hh_num_in!W32)</f>
        <v>281.4356179611039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16814.460995444646</v>
      </c>
      <c r="D3" s="65">
        <f>IF(RES_hh_tes_in!D3=0,0,1000*11630*RES_hh_tes_in!D3/RES_hh_num_in!D3)</f>
        <v>16807.931256301035</v>
      </c>
      <c r="E3" s="65">
        <f>IF(RES_hh_tes_in!E3=0,0,1000*11630*RES_hh_tes_in!E3/RES_hh_num_in!E3)</f>
        <v>17540.409448883722</v>
      </c>
      <c r="F3" s="65">
        <f>IF(RES_hh_tes_in!F3=0,0,1000*11630*RES_hh_tes_in!F3/RES_hh_num_in!F3)</f>
        <v>16628.337017074089</v>
      </c>
      <c r="G3" s="65">
        <f>IF(RES_hh_tes_in!G3=0,0,1000*11630*RES_hh_tes_in!G3/RES_hh_num_in!G3)</f>
        <v>18229.702937663318</v>
      </c>
      <c r="H3" s="65">
        <f>IF(RES_hh_tes_in!H3=0,0,1000*11630*RES_hh_tes_in!H3/RES_hh_num_in!H3)</f>
        <v>18180.812478793629</v>
      </c>
      <c r="I3" s="65">
        <f>IF(RES_hh_tes_in!I3=0,0,1000*11630*RES_hh_tes_in!I3/RES_hh_num_in!I3)</f>
        <v>18043.73015703055</v>
      </c>
      <c r="J3" s="65">
        <f>IF(RES_hh_tes_in!J3=0,0,1000*11630*RES_hh_tes_in!J3/RES_hh_num_in!J3)</f>
        <v>15814.821708490234</v>
      </c>
      <c r="K3" s="65">
        <f>IF(RES_hh_tes_in!K3=0,0,1000*11630*RES_hh_tes_in!K3/RES_hh_num_in!K3)</f>
        <v>15827.27308459716</v>
      </c>
      <c r="L3" s="65">
        <f>IF(RES_hh_tes_in!L3=0,0,1000*11630*RES_hh_tes_in!L3/RES_hh_num_in!L3)</f>
        <v>17896.697975890795</v>
      </c>
      <c r="M3" s="65">
        <f>IF(RES_hh_tes_in!M3=0,0,1000*11630*RES_hh_tes_in!M3/RES_hh_num_in!M3)</f>
        <v>17279.953543536809</v>
      </c>
      <c r="N3" s="65">
        <f>IF(RES_hh_tes_in!N3=0,0,1000*11630*RES_hh_tes_in!N3/RES_hh_num_in!N3)</f>
        <v>17370.18775907384</v>
      </c>
      <c r="O3" s="65">
        <f>IF(RES_hh_tes_in!O3=0,0,1000*11630*RES_hh_tes_in!O3/RES_hh_num_in!O3)</f>
        <v>15603.609904858316</v>
      </c>
      <c r="P3" s="65">
        <f>IF(RES_hh_tes_in!P3=0,0,1000*11630*RES_hh_tes_in!P3/RES_hh_num_in!P3)</f>
        <v>16113.426495507423</v>
      </c>
      <c r="Q3" s="65">
        <f>IF(RES_hh_tes_in!Q3=0,0,1000*11630*RES_hh_tes_in!Q3/RES_hh_num_in!Q3)</f>
        <v>14638.003122433111</v>
      </c>
      <c r="R3" s="65">
        <f>IF(RES_hh_tes_in!R3=0,0,1000*11630*RES_hh_tes_in!R3/RES_hh_num_in!R3)</f>
        <v>15390.572184655259</v>
      </c>
      <c r="S3" s="65">
        <f>IF(RES_hh_tes_in!S3=0,0,1000*11630*RES_hh_tes_in!S3/RES_hh_num_in!S3)</f>
        <v>13568.975822348117</v>
      </c>
      <c r="T3" s="65">
        <f>IF(RES_hh_tes_in!T3=0,0,1000*11630*RES_hh_tes_in!T3/RES_hh_num_in!T3)</f>
        <v>13437.561855181722</v>
      </c>
      <c r="U3" s="65">
        <f>IF(RES_hh_tes_in!U3=0,0,1000*11630*RES_hh_tes_in!U3/RES_hh_num_in!U3)</f>
        <v>10528.222352437866</v>
      </c>
      <c r="V3" s="65">
        <f>IF(RES_hh_tes_in!V3=0,0,1000*11630*RES_hh_tes_in!V3/RES_hh_num_in!V3)</f>
        <v>11782.599491809304</v>
      </c>
      <c r="W3" s="65">
        <f>IF(RES_hh_tes_in!W3=0,0,1000*11630*RES_hh_tes_in!W3/RES_hh_num_in!W3)</f>
        <v>10841.817773918841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15144.193713184486</v>
      </c>
      <c r="D4" s="69">
        <f>IF(RES_hh_tes_in!D4=0,0,1000*11630*RES_hh_tes_in!D4/RES_hh_num_in!D4)</f>
        <v>15139.015836437457</v>
      </c>
      <c r="E4" s="69">
        <f>IF(RES_hh_tes_in!E4=0,0,1000*11630*RES_hh_tes_in!E4/RES_hh_num_in!E4)</f>
        <v>15888.732760115865</v>
      </c>
      <c r="F4" s="69">
        <f>IF(RES_hh_tes_in!F4=0,0,1000*11630*RES_hh_tes_in!F4/RES_hh_num_in!F4)</f>
        <v>14979.931237813391</v>
      </c>
      <c r="G4" s="69">
        <f>IF(RES_hh_tes_in!G4=0,0,1000*11630*RES_hh_tes_in!G4/RES_hh_num_in!G4)</f>
        <v>16482.601078633073</v>
      </c>
      <c r="H4" s="69">
        <f>IF(RES_hh_tes_in!H4=0,0,1000*11630*RES_hh_tes_in!H4/RES_hh_num_in!H4)</f>
        <v>16468.432128498742</v>
      </c>
      <c r="I4" s="69">
        <f>IF(RES_hh_tes_in!I4=0,0,1000*11630*RES_hh_tes_in!I4/RES_hh_num_in!I4)</f>
        <v>16391.408102974045</v>
      </c>
      <c r="J4" s="69">
        <f>IF(RES_hh_tes_in!J4=0,0,1000*11630*RES_hh_tes_in!J4/RES_hh_num_in!J4)</f>
        <v>14131.346024631281</v>
      </c>
      <c r="K4" s="69">
        <f>IF(RES_hh_tes_in!K4=0,0,1000*11630*RES_hh_tes_in!K4/RES_hh_num_in!K4)</f>
        <v>14161.889918127548</v>
      </c>
      <c r="L4" s="69">
        <f>IF(RES_hh_tes_in!L4=0,0,1000*11630*RES_hh_tes_in!L4/RES_hh_num_in!L4)</f>
        <v>16167.680555480774</v>
      </c>
      <c r="M4" s="69">
        <f>IF(RES_hh_tes_in!M4=0,0,1000*11630*RES_hh_tes_in!M4/RES_hh_num_in!M4)</f>
        <v>15541.840019291991</v>
      </c>
      <c r="N4" s="69">
        <f>IF(RES_hh_tes_in!N4=0,0,1000*11630*RES_hh_tes_in!N4/RES_hh_num_in!N4)</f>
        <v>15578.533764577149</v>
      </c>
      <c r="O4" s="69">
        <f>IF(RES_hh_tes_in!O4=0,0,1000*11630*RES_hh_tes_in!O4/RES_hh_num_in!O4)</f>
        <v>13798.926569214456</v>
      </c>
      <c r="P4" s="69">
        <f>IF(RES_hh_tes_in!P4=0,0,1000*11630*RES_hh_tes_in!P4/RES_hh_num_in!P4)</f>
        <v>14375.070345933998</v>
      </c>
      <c r="Q4" s="69">
        <f>IF(RES_hh_tes_in!Q4=0,0,1000*11630*RES_hh_tes_in!Q4/RES_hh_num_in!Q4)</f>
        <v>12876.73867754584</v>
      </c>
      <c r="R4" s="69">
        <f>IF(RES_hh_tes_in!R4=0,0,1000*11630*RES_hh_tes_in!R4/RES_hh_num_in!R4)</f>
        <v>13703.636380638793</v>
      </c>
      <c r="S4" s="69">
        <f>IF(RES_hh_tes_in!S4=0,0,1000*11630*RES_hh_tes_in!S4/RES_hh_num_in!S4)</f>
        <v>11968.642833186572</v>
      </c>
      <c r="T4" s="69">
        <f>IF(RES_hh_tes_in!T4=0,0,1000*11630*RES_hh_tes_in!T4/RES_hh_num_in!T4)</f>
        <v>11828.45459525976</v>
      </c>
      <c r="U4" s="69">
        <f>IF(RES_hh_tes_in!U4=0,0,1000*11630*RES_hh_tes_in!U4/RES_hh_num_in!U4)</f>
        <v>8951.0652069598018</v>
      </c>
      <c r="V4" s="69">
        <f>IF(RES_hh_tes_in!V4=0,0,1000*11630*RES_hh_tes_in!V4/RES_hh_num_in!V4)</f>
        <v>9983.8256096050536</v>
      </c>
      <c r="W4" s="69">
        <f>IF(RES_hh_tes_in!W4=0,0,1000*11630*RES_hh_tes_in!W4/RES_hh_num_in!W4)</f>
        <v>9061.4998971510104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15158.900035403631</v>
      </c>
      <c r="D5" s="72">
        <f>IF(RES_hh_tes_in!D5=0,0,1000*11630*RES_hh_tes_in!D5/RES_hh_num_in!D5)</f>
        <v>15048.571007245753</v>
      </c>
      <c r="E5" s="72">
        <f>IF(RES_hh_tes_in!E5=0,0,1000*11630*RES_hh_tes_in!E5/RES_hh_num_in!E5)</f>
        <v>15198.917804498604</v>
      </c>
      <c r="F5" s="72">
        <f>IF(RES_hh_tes_in!F5=0,0,1000*11630*RES_hh_tes_in!F5/RES_hh_num_in!F5)</f>
        <v>15001.403909114475</v>
      </c>
      <c r="G5" s="72">
        <f>IF(RES_hh_tes_in!G5=0,0,1000*11630*RES_hh_tes_in!G5/RES_hh_num_in!G5)</f>
        <v>16562.552998381019</v>
      </c>
      <c r="H5" s="72">
        <f>IF(RES_hh_tes_in!H5=0,0,1000*11630*RES_hh_tes_in!H5/RES_hh_num_in!H5)</f>
        <v>17233.456887826273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14678.01944056486</v>
      </c>
      <c r="N5" s="72">
        <f>IF(RES_hh_tes_in!N5=0,0,1000*11630*RES_hh_tes_in!N5/RES_hh_num_in!N5)</f>
        <v>15149.273467989005</v>
      </c>
      <c r="O5" s="72">
        <f>IF(RES_hh_tes_in!O5=0,0,1000*11630*RES_hh_tes_in!O5/RES_hh_num_in!O5)</f>
        <v>13447.686759086841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13008.301649868454</v>
      </c>
      <c r="S5" s="72">
        <f>IF(RES_hh_tes_in!S5=0,0,1000*11630*RES_hh_tes_in!S5/RES_hh_num_in!S5)</f>
        <v>11251.490243308861</v>
      </c>
      <c r="T5" s="72">
        <f>IF(RES_hh_tes_in!T5=0,0,1000*11630*RES_hh_tes_in!T5/RES_hh_num_in!T5)</f>
        <v>11576.309364344148</v>
      </c>
      <c r="U5" s="72">
        <f>IF(RES_hh_tes_in!U5=0,0,1000*11630*RES_hh_tes_in!U5/RES_hh_num_in!U5)</f>
        <v>9153.0866973483662</v>
      </c>
      <c r="V5" s="72">
        <f>IF(RES_hh_tes_in!V5=0,0,1000*11630*RES_hh_tes_in!V5/RES_hh_num_in!V5)</f>
        <v>10101.222539361848</v>
      </c>
      <c r="W5" s="72">
        <f>IF(RES_hh_tes_in!W5=0,0,1000*11630*RES_hh_tes_in!W5/RES_hh_num_in!W5)</f>
        <v>9255.1262911903286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0</v>
      </c>
      <c r="O6" s="72">
        <f>IF(RES_hh_tes_in!O6=0,0,1000*11630*RES_hh_tes_in!O6/RES_hh_num_in!O6)</f>
        <v>0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15487.745148690055</v>
      </c>
      <c r="D7" s="72">
        <f>IF(RES_hh_tes_in!D7=0,0,1000*11630*RES_hh_tes_in!D7/RES_hh_num_in!D7)</f>
        <v>14650.925053495594</v>
      </c>
      <c r="E7" s="72">
        <f>IF(RES_hh_tes_in!E7=0,0,1000*11630*RES_hh_tes_in!E7/RES_hh_num_in!E7)</f>
        <v>16324.442276533555</v>
      </c>
      <c r="F7" s="72">
        <f>IF(RES_hh_tes_in!F7=0,0,1000*11630*RES_hh_tes_in!F7/RES_hh_num_in!F7)</f>
        <v>14584.724700262961</v>
      </c>
      <c r="G7" s="72">
        <f>IF(RES_hh_tes_in!G7=0,0,1000*11630*RES_hh_tes_in!G7/RES_hh_num_in!G7)</f>
        <v>15935.85541227043</v>
      </c>
      <c r="H7" s="72">
        <f>IF(RES_hh_tes_in!H7=0,0,1000*11630*RES_hh_tes_in!H7/RES_hh_num_in!H7)</f>
        <v>15903.1405014784</v>
      </c>
      <c r="I7" s="72">
        <f>IF(RES_hh_tes_in!I7=0,0,1000*11630*RES_hh_tes_in!I7/RES_hh_num_in!I7)</f>
        <v>17102.875269429809</v>
      </c>
      <c r="J7" s="72">
        <f>IF(RES_hh_tes_in!J7=0,0,1000*11630*RES_hh_tes_in!J7/RES_hh_num_in!J7)</f>
        <v>13176.469086311397</v>
      </c>
      <c r="K7" s="72">
        <f>IF(RES_hh_tes_in!K7=0,0,1000*11630*RES_hh_tes_in!K7/RES_hh_num_in!K7)</f>
        <v>13181.158853427632</v>
      </c>
      <c r="L7" s="72">
        <f>IF(RES_hh_tes_in!L7=0,0,1000*11630*RES_hh_tes_in!L7/RES_hh_num_in!L7)</f>
        <v>16448.329722035876</v>
      </c>
      <c r="M7" s="72">
        <f>IF(RES_hh_tes_in!M7=0,0,1000*11630*RES_hh_tes_in!M7/RES_hh_num_in!M7)</f>
        <v>15302.180760149955</v>
      </c>
      <c r="N7" s="72">
        <f>IF(RES_hh_tes_in!N7=0,0,1000*11630*RES_hh_tes_in!N7/RES_hh_num_in!N7)</f>
        <v>15327.503425544621</v>
      </c>
      <c r="O7" s="72">
        <f>IF(RES_hh_tes_in!O7=0,0,1000*11630*RES_hh_tes_in!O7/RES_hh_num_in!O7)</f>
        <v>13443.174527164483</v>
      </c>
      <c r="P7" s="72">
        <f>IF(RES_hh_tes_in!P7=0,0,1000*11630*RES_hh_tes_in!P7/RES_hh_num_in!P7)</f>
        <v>14346.26925015475</v>
      </c>
      <c r="Q7" s="72">
        <f>IF(RES_hh_tes_in!Q7=0,0,1000*11630*RES_hh_tes_in!Q7/RES_hh_num_in!Q7)</f>
        <v>12943.043114909333</v>
      </c>
      <c r="R7" s="72">
        <f>IF(RES_hh_tes_in!R7=0,0,1000*11630*RES_hh_tes_in!R7/RES_hh_num_in!R7)</f>
        <v>13255.851734244163</v>
      </c>
      <c r="S7" s="72">
        <f>IF(RES_hh_tes_in!S7=0,0,1000*11630*RES_hh_tes_in!S7/RES_hh_num_in!S7)</f>
        <v>11595.74005168941</v>
      </c>
      <c r="T7" s="72">
        <f>IF(RES_hh_tes_in!T7=0,0,1000*11630*RES_hh_tes_in!T7/RES_hh_num_in!T7)</f>
        <v>11284.668568956455</v>
      </c>
      <c r="U7" s="72">
        <f>IF(RES_hh_tes_in!U7=0,0,1000*11630*RES_hh_tes_in!U7/RES_hh_num_in!U7)</f>
        <v>8405.575617138813</v>
      </c>
      <c r="V7" s="72">
        <f>IF(RES_hh_tes_in!V7=0,0,1000*11630*RES_hh_tes_in!V7/RES_hh_num_in!V7)</f>
        <v>10556.656348024573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14602.004504267023</v>
      </c>
      <c r="D8" s="72">
        <f>IF(RES_hh_tes_in!D8=0,0,1000*11630*RES_hh_tes_in!D8/RES_hh_num_in!D8)</f>
        <v>15397.595349244966</v>
      </c>
      <c r="E8" s="72">
        <f>IF(RES_hh_tes_in!E8=0,0,1000*11630*RES_hh_tes_in!E8/RES_hh_num_in!E8)</f>
        <v>14972.591520647393</v>
      </c>
      <c r="F8" s="72">
        <f>IF(RES_hh_tes_in!F8=0,0,1000*11630*RES_hh_tes_in!F8/RES_hh_num_in!F8)</f>
        <v>14544.881947152982</v>
      </c>
      <c r="G8" s="72">
        <f>IF(RES_hh_tes_in!G8=0,0,1000*11630*RES_hh_tes_in!G8/RES_hh_num_in!G8)</f>
        <v>15365.19753745952</v>
      </c>
      <c r="H8" s="72">
        <f>IF(RES_hh_tes_in!H8=0,0,1000*11630*RES_hh_tes_in!H8/RES_hh_num_in!H8)</f>
        <v>16377.238264349391</v>
      </c>
      <c r="I8" s="72">
        <f>IF(RES_hh_tes_in!I8=0,0,1000*11630*RES_hh_tes_in!I8/RES_hh_num_in!I8)</f>
        <v>16544.605149196563</v>
      </c>
      <c r="J8" s="72">
        <f>IF(RES_hh_tes_in!J8=0,0,1000*11630*RES_hh_tes_in!J8/RES_hh_num_in!J8)</f>
        <v>13845.381504919447</v>
      </c>
      <c r="K8" s="72">
        <f>IF(RES_hh_tes_in!K8=0,0,1000*11630*RES_hh_tes_in!K8/RES_hh_num_in!K8)</f>
        <v>14208.517183066226</v>
      </c>
      <c r="L8" s="72">
        <f>IF(RES_hh_tes_in!L8=0,0,1000*11630*RES_hh_tes_in!L8/RES_hh_num_in!L8)</f>
        <v>16944.109142478526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13232.51736198797</v>
      </c>
      <c r="P8" s="72">
        <f>IF(RES_hh_tes_in!P8=0,0,1000*11630*RES_hh_tes_in!P8/RES_hh_num_in!P8)</f>
        <v>14102.255137706252</v>
      </c>
      <c r="Q8" s="72">
        <f>IF(RES_hh_tes_in!Q8=0,0,1000*11630*RES_hh_tes_in!Q8/RES_hh_num_in!Q8)</f>
        <v>12205.936373506742</v>
      </c>
      <c r="R8" s="72">
        <f>IF(RES_hh_tes_in!R8=0,0,1000*11630*RES_hh_tes_in!R8/RES_hh_num_in!R8)</f>
        <v>12822.724433002815</v>
      </c>
      <c r="S8" s="72">
        <f>IF(RES_hh_tes_in!S8=0,0,1000*11630*RES_hh_tes_in!S8/RES_hh_num_in!S8)</f>
        <v>11493.661999574015</v>
      </c>
      <c r="T8" s="72">
        <f>IF(RES_hh_tes_in!T8=0,0,1000*11630*RES_hh_tes_in!T8/RES_hh_num_in!T8)</f>
        <v>11027.246860805339</v>
      </c>
      <c r="U8" s="72">
        <f>IF(RES_hh_tes_in!U8=0,0,1000*11630*RES_hh_tes_in!U8/RES_hh_num_in!U8)</f>
        <v>9150.1460819385229</v>
      </c>
      <c r="V8" s="72">
        <f>IF(RES_hh_tes_in!V8=0,0,1000*11630*RES_hh_tes_in!V8/RES_hh_num_in!V8)</f>
        <v>9764.1102498392393</v>
      </c>
      <c r="W8" s="72">
        <f>IF(RES_hh_tes_in!W8=0,0,1000*11630*RES_hh_tes_in!W8/RES_hh_num_in!W8)</f>
        <v>9242.8570050234921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14935.295020386569</v>
      </c>
      <c r="D9" s="72">
        <f>IF(RES_hh_tes_in!D9=0,0,1000*11630*RES_hh_tes_in!D9/RES_hh_num_in!D9)</f>
        <v>15195.037738915722</v>
      </c>
      <c r="E9" s="72">
        <f>IF(RES_hh_tes_in!E9=0,0,1000*11630*RES_hh_tes_in!E9/RES_hh_num_in!E9)</f>
        <v>15308.857627345158</v>
      </c>
      <c r="F9" s="72">
        <f>IF(RES_hh_tes_in!F9=0,0,1000*11630*RES_hh_tes_in!F9/RES_hh_num_in!F9)</f>
        <v>14986.993449034242</v>
      </c>
      <c r="G9" s="72">
        <f>IF(RES_hh_tes_in!G9=0,0,1000*11630*RES_hh_tes_in!G9/RES_hh_num_in!G9)</f>
        <v>16350.841902915607</v>
      </c>
      <c r="H9" s="72">
        <f>IF(RES_hh_tes_in!H9=0,0,1000*11630*RES_hh_tes_in!H9/RES_hh_num_in!H9)</f>
        <v>16213.397699173556</v>
      </c>
      <c r="I9" s="72">
        <f>IF(RES_hh_tes_in!I9=0,0,1000*11630*RES_hh_tes_in!I9/RES_hh_num_in!I9)</f>
        <v>15900.088149502339</v>
      </c>
      <c r="J9" s="72">
        <f>IF(RES_hh_tes_in!J9=0,0,1000*11630*RES_hh_tes_in!J9/RES_hh_num_in!J9)</f>
        <v>14300.607026397829</v>
      </c>
      <c r="K9" s="72">
        <f>IF(RES_hh_tes_in!K9=0,0,1000*11630*RES_hh_tes_in!K9/RES_hh_num_in!K9)</f>
        <v>14188.855931424798</v>
      </c>
      <c r="L9" s="72">
        <f>IF(RES_hh_tes_in!L9=0,0,1000*11630*RES_hh_tes_in!L9/RES_hh_num_in!L9)</f>
        <v>15965.662384187057</v>
      </c>
      <c r="M9" s="72">
        <f>IF(RES_hh_tes_in!M9=0,0,1000*11630*RES_hh_tes_in!M9/RES_hh_num_in!M9)</f>
        <v>15383.159710340964</v>
      </c>
      <c r="N9" s="72">
        <f>IF(RES_hh_tes_in!N9=0,0,1000*11630*RES_hh_tes_in!N9/RES_hh_num_in!N9)</f>
        <v>15445.91801005153</v>
      </c>
      <c r="O9" s="72">
        <f>IF(RES_hh_tes_in!O9=0,0,1000*11630*RES_hh_tes_in!O9/RES_hh_num_in!O9)</f>
        <v>13688.567539289059</v>
      </c>
      <c r="P9" s="72">
        <f>IF(RES_hh_tes_in!P9=0,0,1000*11630*RES_hh_tes_in!P9/RES_hh_num_in!P9)</f>
        <v>14453.012181549886</v>
      </c>
      <c r="Q9" s="72">
        <f>IF(RES_hh_tes_in!Q9=0,0,1000*11630*RES_hh_tes_in!Q9/RES_hh_num_in!Q9)</f>
        <v>12745.408961236846</v>
      </c>
      <c r="R9" s="72">
        <f>IF(RES_hh_tes_in!R9=0,0,1000*11630*RES_hh_tes_in!R9/RES_hh_num_in!R9)</f>
        <v>13474.663784783286</v>
      </c>
      <c r="S9" s="72">
        <f>IF(RES_hh_tes_in!S9=0,0,1000*11630*RES_hh_tes_in!S9/RES_hh_num_in!S9)</f>
        <v>11775.747585483607</v>
      </c>
      <c r="T9" s="72">
        <f>IF(RES_hh_tes_in!T9=0,0,1000*11630*RES_hh_tes_in!T9/RES_hh_num_in!T9)</f>
        <v>11640.062845240998</v>
      </c>
      <c r="U9" s="72">
        <f>IF(RES_hh_tes_in!U9=0,0,1000*11630*RES_hh_tes_in!U9/RES_hh_num_in!U9)</f>
        <v>8876.0017016219535</v>
      </c>
      <c r="V9" s="72">
        <f>IF(RES_hh_tes_in!V9=0,0,1000*11630*RES_hh_tes_in!V9/RES_hh_num_in!V9)</f>
        <v>9893.1396194549689</v>
      </c>
      <c r="W9" s="72">
        <f>IF(RES_hh_tes_in!W9=0,0,1000*11630*RES_hh_tes_in!W9/RES_hh_num_in!W9)</f>
        <v>8905.2151424469266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14960.015532302261</v>
      </c>
      <c r="D11" s="72">
        <f>IF(RES_hh_tes_in!D11=0,0,1000*11630*RES_hh_tes_in!D11/RES_hh_num_in!D11)</f>
        <v>15061.447351066812</v>
      </c>
      <c r="E11" s="72">
        <f>IF(RES_hh_tes_in!E11=0,0,1000*11630*RES_hh_tes_in!E11/RES_hh_num_in!E11)</f>
        <v>15877.31758564212</v>
      </c>
      <c r="F11" s="72">
        <f>IF(RES_hh_tes_in!F11=0,0,1000*11630*RES_hh_tes_in!F11/RES_hh_num_in!F11)</f>
        <v>14885.015492458904</v>
      </c>
      <c r="G11" s="72">
        <f>IF(RES_hh_tes_in!G11=0,0,1000*11630*RES_hh_tes_in!G11/RES_hh_num_in!G11)</f>
        <v>16234.60624048379</v>
      </c>
      <c r="H11" s="72">
        <f>IF(RES_hh_tes_in!H11=0,0,1000*11630*RES_hh_tes_in!H11/RES_hh_num_in!H11)</f>
        <v>16393.340236867552</v>
      </c>
      <c r="I11" s="72">
        <f>IF(RES_hh_tes_in!I11=0,0,1000*11630*RES_hh_tes_in!I11/RES_hh_num_in!I11)</f>
        <v>16388.77178648227</v>
      </c>
      <c r="J11" s="72">
        <f>IF(RES_hh_tes_in!J11=0,0,1000*11630*RES_hh_tes_in!J11/RES_hh_num_in!J11)</f>
        <v>14062.289906323338</v>
      </c>
      <c r="K11" s="72">
        <f>IF(RES_hh_tes_in!K11=0,0,1000*11630*RES_hh_tes_in!K11/RES_hh_num_in!K11)</f>
        <v>14179.120268622039</v>
      </c>
      <c r="L11" s="72">
        <f>IF(RES_hh_tes_in!L11=0,0,1000*11630*RES_hh_tes_in!L11/RES_hh_num_in!L11)</f>
        <v>16050.455375203655</v>
      </c>
      <c r="M11" s="72">
        <f>IF(RES_hh_tes_in!M11=0,0,1000*11630*RES_hh_tes_in!M11/RES_hh_num_in!M11)</f>
        <v>15424.849867370081</v>
      </c>
      <c r="N11" s="72">
        <f>IF(RES_hh_tes_in!N11=0,0,1000*11630*RES_hh_tes_in!N11/RES_hh_num_in!N11)</f>
        <v>15487.992562554016</v>
      </c>
      <c r="O11" s="72">
        <f>IF(RES_hh_tes_in!O11=0,0,1000*11630*RES_hh_tes_in!O11/RES_hh_num_in!O11)</f>
        <v>13819.358470814142</v>
      </c>
      <c r="P11" s="72">
        <f>IF(RES_hh_tes_in!P11=0,0,1000*11630*RES_hh_tes_in!P11/RES_hh_num_in!P11)</f>
        <v>14270.052852034125</v>
      </c>
      <c r="Q11" s="72">
        <f>IF(RES_hh_tes_in!Q11=0,0,1000*11630*RES_hh_tes_in!Q11/RES_hh_num_in!Q11)</f>
        <v>12837.005912503007</v>
      </c>
      <c r="R11" s="72">
        <f>IF(RES_hh_tes_in!R11=0,0,1000*11630*RES_hh_tes_in!R11/RES_hh_num_in!R11)</f>
        <v>13745.363034486525</v>
      </c>
      <c r="S11" s="72">
        <f>IF(RES_hh_tes_in!S11=0,0,1000*11630*RES_hh_tes_in!S11/RES_hh_num_in!S11)</f>
        <v>11978.043750807527</v>
      </c>
      <c r="T11" s="72">
        <f>IF(RES_hh_tes_in!T11=0,0,1000*11630*RES_hh_tes_in!T11/RES_hh_num_in!T11)</f>
        <v>11749.63297536442</v>
      </c>
      <c r="U11" s="72">
        <f>IF(RES_hh_tes_in!U11=0,0,1000*11630*RES_hh_tes_in!U11/RES_hh_num_in!U11)</f>
        <v>8854.0292217771785</v>
      </c>
      <c r="V11" s="72">
        <f>IF(RES_hh_tes_in!V11=0,0,1000*11630*RES_hh_tes_in!V11/RES_hh_num_in!V11)</f>
        <v>9886.9712457985643</v>
      </c>
      <c r="W11" s="72">
        <f>IF(RES_hh_tes_in!W11=0,0,1000*11630*RES_hh_tes_in!W11/RES_hh_num_in!W11)</f>
        <v>8905.1699721995592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14995.975145878941</v>
      </c>
      <c r="D12" s="72">
        <f>IF(RES_hh_tes_in!D12=0,0,1000*11630*RES_hh_tes_in!D12/RES_hh_num_in!D12)</f>
        <v>15025.475670873566</v>
      </c>
      <c r="E12" s="72">
        <f>IF(RES_hh_tes_in!E12=0,0,1000*11630*RES_hh_tes_in!E12/RES_hh_num_in!E12)</f>
        <v>15888.013059030767</v>
      </c>
      <c r="F12" s="72">
        <f>IF(RES_hh_tes_in!F12=0,0,1000*11630*RES_hh_tes_in!F12/RES_hh_num_in!F12)</f>
        <v>14932.318107710487</v>
      </c>
      <c r="G12" s="72">
        <f>IF(RES_hh_tes_in!G12=0,0,1000*11630*RES_hh_tes_in!G12/RES_hh_num_in!G12)</f>
        <v>16664.670794127884</v>
      </c>
      <c r="H12" s="72">
        <f>IF(RES_hh_tes_in!H12=0,0,1000*11630*RES_hh_tes_in!H12/RES_hh_num_in!H12)</f>
        <v>16518.498722464064</v>
      </c>
      <c r="I12" s="72">
        <f>IF(RES_hh_tes_in!I12=0,0,1000*11630*RES_hh_tes_in!I12/RES_hh_num_in!I12)</f>
        <v>16432.44782232913</v>
      </c>
      <c r="J12" s="72">
        <f>IF(RES_hh_tes_in!J12=0,0,1000*11630*RES_hh_tes_in!J12/RES_hh_num_in!J12)</f>
        <v>14027.347591177015</v>
      </c>
      <c r="K12" s="72">
        <f>IF(RES_hh_tes_in!K12=0,0,1000*11630*RES_hh_tes_in!K12/RES_hh_num_in!K12)</f>
        <v>14121.859941857614</v>
      </c>
      <c r="L12" s="72">
        <f>IF(RES_hh_tes_in!L12=0,0,1000*11630*RES_hh_tes_in!L12/RES_hh_num_in!L12)</f>
        <v>16055.257465393574</v>
      </c>
      <c r="M12" s="72">
        <f>IF(RES_hh_tes_in!M12=0,0,1000*11630*RES_hh_tes_in!M12/RES_hh_num_in!M12)</f>
        <v>15284.107835389483</v>
      </c>
      <c r="N12" s="72">
        <f>IF(RES_hh_tes_in!N12=0,0,1000*11630*RES_hh_tes_in!N12/RES_hh_num_in!N12)</f>
        <v>15550.905505745861</v>
      </c>
      <c r="O12" s="72">
        <f>IF(RES_hh_tes_in!O12=0,0,1000*11630*RES_hh_tes_in!O12/RES_hh_num_in!O12)</f>
        <v>13763.414164557198</v>
      </c>
      <c r="P12" s="72">
        <f>IF(RES_hh_tes_in!P12=0,0,1000*11630*RES_hh_tes_in!P12/RES_hh_num_in!P12)</f>
        <v>14323.404635368002</v>
      </c>
      <c r="Q12" s="72">
        <f>IF(RES_hh_tes_in!Q12=0,0,1000*11630*RES_hh_tes_in!Q12/RES_hh_num_in!Q12)</f>
        <v>13049.246516860898</v>
      </c>
      <c r="R12" s="72">
        <f>IF(RES_hh_tes_in!R12=0,0,1000*11630*RES_hh_tes_in!R12/RES_hh_num_in!R12)</f>
        <v>13800.142452848368</v>
      </c>
      <c r="S12" s="72">
        <f>IF(RES_hh_tes_in!S12=0,0,1000*11630*RES_hh_tes_in!S12/RES_hh_num_in!S12)</f>
        <v>12109.776252608481</v>
      </c>
      <c r="T12" s="72">
        <f>IF(RES_hh_tes_in!T12=0,0,1000*11630*RES_hh_tes_in!T12/RES_hh_num_in!T12)</f>
        <v>11827.568972741461</v>
      </c>
      <c r="U12" s="72">
        <f>IF(RES_hh_tes_in!U12=0,0,1000*11630*RES_hh_tes_in!U12/RES_hh_num_in!U12)</f>
        <v>9065.6730671874011</v>
      </c>
      <c r="V12" s="72">
        <f>IF(RES_hh_tes_in!V12=0,0,1000*11630*RES_hh_tes_in!V12/RES_hh_num_in!V12)</f>
        <v>9793.4404635236497</v>
      </c>
      <c r="W12" s="72">
        <f>IF(RES_hh_tes_in!W12=0,0,1000*11630*RES_hh_tes_in!W12/RES_hh_num_in!W12)</f>
        <v>9307.8075829992122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15006.481805022022</v>
      </c>
      <c r="D13" s="74">
        <f>IF(RES_hh_tes_in!D13=0,0,1000*11630*RES_hh_tes_in!D13/RES_hh_num_in!D13)</f>
        <v>15126.561129627273</v>
      </c>
      <c r="E13" s="74">
        <f>IF(RES_hh_tes_in!E13=0,0,1000*11630*RES_hh_tes_in!E13/RES_hh_num_in!E13)</f>
        <v>15788.925905154407</v>
      </c>
      <c r="F13" s="74">
        <f>IF(RES_hh_tes_in!F13=0,0,1000*11630*RES_hh_tes_in!F13/RES_hh_num_in!F13)</f>
        <v>14919.948537300463</v>
      </c>
      <c r="G13" s="74">
        <f>IF(RES_hh_tes_in!G13=0,0,1000*11630*RES_hh_tes_in!G13/RES_hh_num_in!G13)</f>
        <v>16632.056009676202</v>
      </c>
      <c r="H13" s="74">
        <f>IF(RES_hh_tes_in!H13=0,0,1000*11630*RES_hh_tes_in!H13/RES_hh_num_in!H13)</f>
        <v>16664.061139261594</v>
      </c>
      <c r="I13" s="74">
        <f>IF(RES_hh_tes_in!I13=0,0,1000*11630*RES_hh_tes_in!I13/RES_hh_num_in!I13)</f>
        <v>16355.46196247413</v>
      </c>
      <c r="J13" s="74">
        <f>IF(RES_hh_tes_in!J13=0,0,1000*11630*RES_hh_tes_in!J13/RES_hh_num_in!J13)</f>
        <v>13854.228316344061</v>
      </c>
      <c r="K13" s="74">
        <f>IF(RES_hh_tes_in!K13=0,0,1000*11630*RES_hh_tes_in!K13/RES_hh_num_in!K13)</f>
        <v>14190.83746499725</v>
      </c>
      <c r="L13" s="74">
        <f>IF(RES_hh_tes_in!L13=0,0,1000*11630*RES_hh_tes_in!L13/RES_hh_num_in!L13)</f>
        <v>16021.638953808102</v>
      </c>
      <c r="M13" s="74">
        <f>IF(RES_hh_tes_in!M13=0,0,1000*11630*RES_hh_tes_in!M13/RES_hh_num_in!M13)</f>
        <v>15916.004649350863</v>
      </c>
      <c r="N13" s="74">
        <f>IF(RES_hh_tes_in!N13=0,0,1000*11630*RES_hh_tes_in!N13/RES_hh_num_in!N13)</f>
        <v>15680.071604536526</v>
      </c>
      <c r="O13" s="74">
        <f>IF(RES_hh_tes_in!O13=0,0,1000*11630*RES_hh_tes_in!O13/RES_hh_num_in!O13)</f>
        <v>13744.103579285629</v>
      </c>
      <c r="P13" s="74">
        <f>IF(RES_hh_tes_in!P13=0,0,1000*11630*RES_hh_tes_in!P13/RES_hh_num_in!P13)</f>
        <v>14041.504183690446</v>
      </c>
      <c r="Q13" s="74">
        <f>IF(RES_hh_tes_in!Q13=0,0,1000*11630*RES_hh_tes_in!Q13/RES_hh_num_in!Q13)</f>
        <v>12447.110676245895</v>
      </c>
      <c r="R13" s="74">
        <f>IF(RES_hh_tes_in!R13=0,0,1000*11630*RES_hh_tes_in!R13/RES_hh_num_in!R13)</f>
        <v>13624.252375286507</v>
      </c>
      <c r="S13" s="74">
        <f>IF(RES_hh_tes_in!S13=0,0,1000*11630*RES_hh_tes_in!S13/RES_hh_num_in!S13)</f>
        <v>11881.792694055541</v>
      </c>
      <c r="T13" s="74">
        <f>IF(RES_hh_tes_in!T13=0,0,1000*11630*RES_hh_tes_in!T13/RES_hh_num_in!T13)</f>
        <v>12056.460950130884</v>
      </c>
      <c r="U13" s="74">
        <f>IF(RES_hh_tes_in!U13=0,0,1000*11630*RES_hh_tes_in!U13/RES_hh_num_in!U13)</f>
        <v>9008.1139097823689</v>
      </c>
      <c r="V13" s="74">
        <f>IF(RES_hh_tes_in!V13=0,0,1000*11630*RES_hh_tes_in!V13/RES_hh_num_in!V13)</f>
        <v>10115.809884579216</v>
      </c>
      <c r="W13" s="74">
        <f>IF(RES_hh_tes_in!W13=0,0,1000*11630*RES_hh_tes_in!W13/RES_hh_num_in!W13)</f>
        <v>9129.5921587440753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143.44216017798985</v>
      </c>
      <c r="D14" s="76">
        <f>IF(RES_hh_tes_in!D14=0,0,1000*11630*RES_hh_tes_in!D14/RES_hh_num_in!D14)</f>
        <v>133.30727035367372</v>
      </c>
      <c r="E14" s="76">
        <f>IF(RES_hh_tes_in!E14=0,0,1000*11630*RES_hh_tes_in!E14/RES_hh_num_in!E14)</f>
        <v>138.44659805402978</v>
      </c>
      <c r="F14" s="76">
        <f>IF(RES_hh_tes_in!F14=0,0,1000*11630*RES_hh_tes_in!F14/RES_hh_num_in!F14)</f>
        <v>100.86015776588464</v>
      </c>
      <c r="G14" s="76">
        <f>IF(RES_hh_tes_in!G14=0,0,1000*11630*RES_hh_tes_in!G14/RES_hh_num_in!G14)</f>
        <v>123.97908665085187</v>
      </c>
      <c r="H14" s="76">
        <f>IF(RES_hh_tes_in!H14=0,0,1000*11630*RES_hh_tes_in!H14/RES_hh_num_in!H14)</f>
        <v>114.97960563779577</v>
      </c>
      <c r="I14" s="76">
        <f>IF(RES_hh_tes_in!I14=0,0,1000*11630*RES_hh_tes_in!I14/RES_hh_num_in!I14)</f>
        <v>121.42223750497534</v>
      </c>
      <c r="J14" s="76">
        <f>IF(RES_hh_tes_in!J14=0,0,1000*11630*RES_hh_tes_in!J14/RES_hh_num_in!J14)</f>
        <v>93.962583474658885</v>
      </c>
      <c r="K14" s="76">
        <f>IF(RES_hh_tes_in!K14=0,0,1000*11630*RES_hh_tes_in!K14/RES_hh_num_in!K14)</f>
        <v>104.67008186096015</v>
      </c>
      <c r="L14" s="76">
        <f>IF(RES_hh_tes_in!L14=0,0,1000*11630*RES_hh_tes_in!L14/RES_hh_num_in!L14)</f>
        <v>132.61360450596825</v>
      </c>
      <c r="M14" s="76">
        <f>IF(RES_hh_tes_in!M14=0,0,1000*11630*RES_hh_tes_in!M14/RES_hh_num_in!M14)</f>
        <v>122.39542587207428</v>
      </c>
      <c r="N14" s="76">
        <f>IF(RES_hh_tes_in!N14=0,0,1000*11630*RES_hh_tes_in!N14/RES_hh_num_in!N14)</f>
        <v>119.41883513236294</v>
      </c>
      <c r="O14" s="76">
        <f>IF(RES_hh_tes_in!O14=0,0,1000*11630*RES_hh_tes_in!O14/RES_hh_num_in!O14)</f>
        <v>100.2429273771463</v>
      </c>
      <c r="P14" s="76">
        <f>IF(RES_hh_tes_in!P14=0,0,1000*11630*RES_hh_tes_in!P14/RES_hh_num_in!P14)</f>
        <v>92.116776758102361</v>
      </c>
      <c r="Q14" s="76">
        <f>IF(RES_hh_tes_in!Q14=0,0,1000*11630*RES_hh_tes_in!Q14/RES_hh_num_in!Q14)</f>
        <v>72.639395980953864</v>
      </c>
      <c r="R14" s="76">
        <f>IF(RES_hh_tes_in!R14=0,0,1000*11630*RES_hh_tes_in!R14/RES_hh_num_in!R14)</f>
        <v>81.807790603428998</v>
      </c>
      <c r="S14" s="76">
        <f>IF(RES_hh_tes_in!S14=0,0,1000*11630*RES_hh_tes_in!S14/RES_hh_num_in!S14)</f>
        <v>66.939725274856343</v>
      </c>
      <c r="T14" s="76">
        <f>IF(RES_hh_tes_in!T14=0,0,1000*11630*RES_hh_tes_in!T14/RES_hh_num_in!T14)</f>
        <v>69.404067139314094</v>
      </c>
      <c r="U14" s="76">
        <f>IF(RES_hh_tes_in!U14=0,0,1000*11630*RES_hh_tes_in!U14/RES_hh_num_in!U14)</f>
        <v>47.492914523875832</v>
      </c>
      <c r="V14" s="76">
        <f>IF(RES_hh_tes_in!V14=0,0,1000*11630*RES_hh_tes_in!V14/RES_hh_num_in!V14)</f>
        <v>62.986612604999344</v>
      </c>
      <c r="W14" s="76">
        <f>IF(RES_hh_tes_in!W14=0,0,1000*11630*RES_hh_tes_in!W14/RES_hh_num_in!W14)</f>
        <v>42.251821748081305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68.26361168501586</v>
      </c>
      <c r="D15" s="69">
        <f t="shared" si="0"/>
        <v>75.034028613726747</v>
      </c>
      <c r="E15" s="69">
        <f t="shared" si="0"/>
        <v>61.184412496793215</v>
      </c>
      <c r="F15" s="69">
        <f t="shared" si="0"/>
        <v>70.15023594783051</v>
      </c>
      <c r="G15" s="69">
        <f t="shared" si="0"/>
        <v>133.9971962258567</v>
      </c>
      <c r="H15" s="69">
        <f t="shared" si="0"/>
        <v>101.01094325844238</v>
      </c>
      <c r="I15" s="69">
        <f t="shared" si="0"/>
        <v>69.244000155653382</v>
      </c>
      <c r="J15" s="69">
        <f t="shared" si="0"/>
        <v>116.14770105646456</v>
      </c>
      <c r="K15" s="69">
        <f t="shared" si="0"/>
        <v>57.811517765065133</v>
      </c>
      <c r="L15" s="69">
        <f t="shared" si="0"/>
        <v>104.17427888161859</v>
      </c>
      <c r="M15" s="69">
        <f t="shared" si="0"/>
        <v>62.491420579205766</v>
      </c>
      <c r="N15" s="69">
        <f t="shared" si="0"/>
        <v>108.70824199201164</v>
      </c>
      <c r="O15" s="69">
        <f t="shared" si="0"/>
        <v>124.56465164883893</v>
      </c>
      <c r="P15" s="69">
        <f t="shared" si="0"/>
        <v>100.79805625249917</v>
      </c>
      <c r="Q15" s="69">
        <f t="shared" si="0"/>
        <v>136.53011523289609</v>
      </c>
      <c r="R15" s="69">
        <f t="shared" si="0"/>
        <v>85.077878379238157</v>
      </c>
      <c r="S15" s="69">
        <f t="shared" si="0"/>
        <v>49.430047576129333</v>
      </c>
      <c r="T15" s="69">
        <f t="shared" si="0"/>
        <v>103.62734803036967</v>
      </c>
      <c r="U15" s="69">
        <f t="shared" si="0"/>
        <v>109.52843216389932</v>
      </c>
      <c r="V15" s="69">
        <f t="shared" si="0"/>
        <v>278.01400915561834</v>
      </c>
      <c r="W15" s="69">
        <f t="shared" si="0"/>
        <v>311.74834812231359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68.26361168501586</v>
      </c>
      <c r="D16" s="72">
        <f>IF(RES_hh_tes_in!D16=0,0,1000*11630*RES_hh_tes_in!D16/RES_hh_num_in!D$3)</f>
        <v>75.034028613726747</v>
      </c>
      <c r="E16" s="72">
        <f>IF(RES_hh_tes_in!E16=0,0,1000*11630*RES_hh_tes_in!E16/RES_hh_num_in!E$3)</f>
        <v>61.184412496793215</v>
      </c>
      <c r="F16" s="72">
        <f>IF(RES_hh_tes_in!F16=0,0,1000*11630*RES_hh_tes_in!F16/RES_hh_num_in!F$3)</f>
        <v>70.15023594783051</v>
      </c>
      <c r="G16" s="72">
        <f>IF(RES_hh_tes_in!G16=0,0,1000*11630*RES_hh_tes_in!G16/RES_hh_num_in!G$3)</f>
        <v>133.9971962258567</v>
      </c>
      <c r="H16" s="72">
        <f>IF(RES_hh_tes_in!H16=0,0,1000*11630*RES_hh_tes_in!H16/RES_hh_num_in!H$3)</f>
        <v>101.01094325844238</v>
      </c>
      <c r="I16" s="72">
        <f>IF(RES_hh_tes_in!I16=0,0,1000*11630*RES_hh_tes_in!I16/RES_hh_num_in!I$3)</f>
        <v>69.244000155653382</v>
      </c>
      <c r="J16" s="72">
        <f>IF(RES_hh_tes_in!J16=0,0,1000*11630*RES_hh_tes_in!J16/RES_hh_num_in!J$3)</f>
        <v>116.14770105646456</v>
      </c>
      <c r="K16" s="72">
        <f>IF(RES_hh_tes_in!K16=0,0,1000*11630*RES_hh_tes_in!K16/RES_hh_num_in!K$3)</f>
        <v>57.811517765065133</v>
      </c>
      <c r="L16" s="72">
        <f>IF(RES_hh_tes_in!L16=0,0,1000*11630*RES_hh_tes_in!L16/RES_hh_num_in!L$3)</f>
        <v>104.17427888161859</v>
      </c>
      <c r="M16" s="72">
        <f>IF(RES_hh_tes_in!M16=0,0,1000*11630*RES_hh_tes_in!M16/RES_hh_num_in!M$3)</f>
        <v>62.491420579205766</v>
      </c>
      <c r="N16" s="72">
        <f>IF(RES_hh_tes_in!N16=0,0,1000*11630*RES_hh_tes_in!N16/RES_hh_num_in!N$3)</f>
        <v>108.70824199201164</v>
      </c>
      <c r="O16" s="72">
        <f>IF(RES_hh_tes_in!O16=0,0,1000*11630*RES_hh_tes_in!O16/RES_hh_num_in!O$3)</f>
        <v>124.56465164883893</v>
      </c>
      <c r="P16" s="72">
        <f>IF(RES_hh_tes_in!P16=0,0,1000*11630*RES_hh_tes_in!P16/RES_hh_num_in!P$3)</f>
        <v>100.79805625249917</v>
      </c>
      <c r="Q16" s="72">
        <f>IF(RES_hh_tes_in!Q16=0,0,1000*11630*RES_hh_tes_in!Q16/RES_hh_num_in!Q$3)</f>
        <v>136.53011523289609</v>
      </c>
      <c r="R16" s="72">
        <f>IF(RES_hh_tes_in!R16=0,0,1000*11630*RES_hh_tes_in!R16/RES_hh_num_in!R$3)</f>
        <v>85.077878379238157</v>
      </c>
      <c r="S16" s="72">
        <f>IF(RES_hh_tes_in!S16=0,0,1000*11630*RES_hh_tes_in!S16/RES_hh_num_in!S$3)</f>
        <v>49.430047576129333</v>
      </c>
      <c r="T16" s="72">
        <f>IF(RES_hh_tes_in!T16=0,0,1000*11630*RES_hh_tes_in!T16/RES_hh_num_in!T$3)</f>
        <v>103.62734803036967</v>
      </c>
      <c r="U16" s="72">
        <f>IF(RES_hh_tes_in!U16=0,0,1000*11630*RES_hh_tes_in!U16/RES_hh_num_in!U$3)</f>
        <v>109.52843216389932</v>
      </c>
      <c r="V16" s="72">
        <f>IF(RES_hh_tes_in!V16=0,0,1000*11630*RES_hh_tes_in!V16/RES_hh_num_in!V$3)</f>
        <v>278.01400915561834</v>
      </c>
      <c r="W16" s="72">
        <f>IF(RES_hh_tes_in!W16=0,0,1000*11630*RES_hh_tes_in!W16/RES_hh_num_in!W$3)</f>
        <v>311.74834812231359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1454.0579748565056</v>
      </c>
      <c r="D17" s="69">
        <f>IF(RES_hh_tes_in!D17=0,0,1000*11630*RES_hh_tes_in!D17/RES_hh_num_in!D17)</f>
        <v>1445.8551249813549</v>
      </c>
      <c r="E17" s="69">
        <f>IF(RES_hh_tes_in!E17=0,0,1000*11630*RES_hh_tes_in!E17/RES_hh_num_in!E17)</f>
        <v>1440.0213542380009</v>
      </c>
      <c r="F17" s="69">
        <f>IF(RES_hh_tes_in!F17=0,0,1000*11630*RES_hh_tes_in!F17/RES_hh_num_in!F17)</f>
        <v>1429.431898698494</v>
      </c>
      <c r="G17" s="69">
        <f>IF(RES_hh_tes_in!G17=0,0,1000*11630*RES_hh_tes_in!G17/RES_hh_num_in!G17)</f>
        <v>1459.1561248975936</v>
      </c>
      <c r="H17" s="69">
        <f>IF(RES_hh_tes_in!H17=0,0,1000*11630*RES_hh_tes_in!H17/RES_hh_num_in!H17)</f>
        <v>1459.4923938686375</v>
      </c>
      <c r="I17" s="69">
        <f>IF(RES_hh_tes_in!I17=0,0,1000*11630*RES_hh_tes_in!I17/RES_hh_num_in!I17)</f>
        <v>1430.0116509221605</v>
      </c>
      <c r="J17" s="69">
        <f>IF(RES_hh_tes_in!J17=0,0,1000*11630*RES_hh_tes_in!J17/RES_hh_num_in!J17)</f>
        <v>1404.950848291521</v>
      </c>
      <c r="K17" s="69">
        <f>IF(RES_hh_tes_in!K17=0,0,1000*11630*RES_hh_tes_in!K17/RES_hh_num_in!K17)</f>
        <v>1433.5145024959347</v>
      </c>
      <c r="L17" s="69">
        <f>IF(RES_hh_tes_in!L17=0,0,1000*11630*RES_hh_tes_in!L17/RES_hh_num_in!L17)</f>
        <v>1448.4273129723665</v>
      </c>
      <c r="M17" s="69">
        <f>IF(RES_hh_tes_in!M17=0,0,1000*11630*RES_hh_tes_in!M17/RES_hh_num_in!M17)</f>
        <v>1497.2651026945834</v>
      </c>
      <c r="N17" s="69">
        <f>IF(RES_hh_tes_in!N17=0,0,1000*11630*RES_hh_tes_in!N17/RES_hh_num_in!N17)</f>
        <v>1496.8357190358645</v>
      </c>
      <c r="O17" s="69">
        <f>IF(RES_hh_tes_in!O17=0,0,1000*11630*RES_hh_tes_in!O17/RES_hh_num_in!O17)</f>
        <v>1493.8084834551369</v>
      </c>
      <c r="P17" s="69">
        <f>IF(RES_hh_tes_in!P17=0,0,1000*11630*RES_hh_tes_in!P17/RES_hh_num_in!P17)</f>
        <v>1452.2785263284838</v>
      </c>
      <c r="Q17" s="69">
        <f>IF(RES_hh_tes_in!Q17=0,0,1000*11630*RES_hh_tes_in!Q17/RES_hh_num_in!Q17)</f>
        <v>1436.9109603348818</v>
      </c>
      <c r="R17" s="69">
        <f>IF(RES_hh_tes_in!R17=0,0,1000*11630*RES_hh_tes_in!R17/RES_hh_num_in!R17)</f>
        <v>1415.7696185442546</v>
      </c>
      <c r="S17" s="69">
        <f>IF(RES_hh_tes_in!S17=0,0,1000*11630*RES_hh_tes_in!S17/RES_hh_num_in!S17)</f>
        <v>1364.8436235232266</v>
      </c>
      <c r="T17" s="69">
        <f>IF(RES_hh_tes_in!T17=0,0,1000*11630*RES_hh_tes_in!T17/RES_hh_num_in!T17)</f>
        <v>1315.3355834815661</v>
      </c>
      <c r="U17" s="69">
        <f>IF(RES_hh_tes_in!U17=0,0,1000*11630*RES_hh_tes_in!U17/RES_hh_num_in!U17)</f>
        <v>1276.7579276995475</v>
      </c>
      <c r="V17" s="69">
        <f>IF(RES_hh_tes_in!V17=0,0,1000*11630*RES_hh_tes_in!V17/RES_hh_num_in!V17)</f>
        <v>1266.5833337559197</v>
      </c>
      <c r="W17" s="69">
        <f>IF(RES_hh_tes_in!W17=0,0,1000*11630*RES_hh_tes_in!W17/RES_hh_num_in!W17)</f>
        <v>1217.7521073744335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1466.3328969657825</v>
      </c>
      <c r="D18" s="72">
        <f>IF(RES_hh_tes_in!D18=0,0,1000*11630*RES_hh_tes_in!D18/RES_hh_num_in!D18)</f>
        <v>1442.661674029968</v>
      </c>
      <c r="E18" s="72">
        <f>IF(RES_hh_tes_in!E18=0,0,1000*11630*RES_hh_tes_in!E18/RES_hh_num_in!E18)</f>
        <v>1380.7971558374754</v>
      </c>
      <c r="F18" s="72">
        <f>IF(RES_hh_tes_in!F18=0,0,1000*11630*RES_hh_tes_in!F18/RES_hh_num_in!F18)</f>
        <v>1434.096015094208</v>
      </c>
      <c r="G18" s="72">
        <f>IF(RES_hh_tes_in!G18=0,0,1000*11630*RES_hh_tes_in!G18/RES_hh_num_in!G18)</f>
        <v>1556.7877945458304</v>
      </c>
      <c r="H18" s="72">
        <f>IF(RES_hh_tes_in!H18=0,0,1000*11630*RES_hh_tes_in!H18/RES_hh_num_in!H18)</f>
        <v>1702.2619650662837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1445.8801072243862</v>
      </c>
      <c r="N18" s="72">
        <f>IF(RES_hh_tes_in!N18=0,0,1000*11630*RES_hh_tes_in!N18/RES_hh_num_in!N18)</f>
        <v>1473.3982509280625</v>
      </c>
      <c r="O18" s="72">
        <f>IF(RES_hh_tes_in!O18=0,0,1000*11630*RES_hh_tes_in!O18/RES_hh_num_in!O18)</f>
        <v>1476.7289993658103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1371.0936188414191</v>
      </c>
      <c r="S18" s="72">
        <f>IF(RES_hh_tes_in!S18=0,0,1000*11630*RES_hh_tes_in!S18/RES_hh_num_in!S18)</f>
        <v>1301.1655676622925</v>
      </c>
      <c r="T18" s="72">
        <f>IF(RES_hh_tes_in!T18=0,0,1000*11630*RES_hh_tes_in!T18/RES_hh_num_in!T18)</f>
        <v>1296.3015737948772</v>
      </c>
      <c r="U18" s="72">
        <f>IF(RES_hh_tes_in!U18=0,0,1000*11630*RES_hh_tes_in!U18/RES_hh_num_in!U18)</f>
        <v>1295.5530047021157</v>
      </c>
      <c r="V18" s="72">
        <f>IF(RES_hh_tes_in!V18=0,0,1000*11630*RES_hh_tes_in!V18/RES_hh_num_in!V18)</f>
        <v>1266.3913127618696</v>
      </c>
      <c r="W18" s="72">
        <f>IF(RES_hh_tes_in!W18=0,0,1000*11630*RES_hh_tes_in!W18/RES_hh_num_in!W18)</f>
        <v>1227.0301223279928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1521.4110642349449</v>
      </c>
      <c r="D20" s="72">
        <f>IF(RES_hh_tes_in!D20=0,0,1000*11630*RES_hh_tes_in!D20/RES_hh_num_in!D20)</f>
        <v>1429.2938575830856</v>
      </c>
      <c r="E20" s="72">
        <f>IF(RES_hh_tes_in!E20=0,0,1000*11630*RES_hh_tes_in!E20/RES_hh_num_in!E20)</f>
        <v>1511.4502255347875</v>
      </c>
      <c r="F20" s="72">
        <f>IF(RES_hh_tes_in!F20=0,0,1000*11630*RES_hh_tes_in!F20/RES_hh_num_in!F20)</f>
        <v>1422.2885626954237</v>
      </c>
      <c r="G20" s="72">
        <f>IF(RES_hh_tes_in!G20=0,0,1000*11630*RES_hh_tes_in!G20/RES_hh_num_in!G20)</f>
        <v>1434.4404321216746</v>
      </c>
      <c r="H20" s="72">
        <f>IF(RES_hh_tes_in!H20=0,0,1000*11630*RES_hh_tes_in!H20/RES_hh_num_in!H20)</f>
        <v>1426.2347568839884</v>
      </c>
      <c r="I20" s="72">
        <f>IF(RES_hh_tes_in!I20=0,0,1000*11630*RES_hh_tes_in!I20/RES_hh_num_in!I20)</f>
        <v>1509.562599836139</v>
      </c>
      <c r="J20" s="72">
        <f>IF(RES_hh_tes_in!J20=0,0,1000*11630*RES_hh_tes_in!J20/RES_hh_num_in!J20)</f>
        <v>1329.7947519455222</v>
      </c>
      <c r="K20" s="72">
        <f>IF(RES_hh_tes_in!K20=0,0,1000*11630*RES_hh_tes_in!K20/RES_hh_num_in!K20)</f>
        <v>1353.2230751898533</v>
      </c>
      <c r="L20" s="72">
        <f>IF(RES_hh_tes_in!L20=0,0,1000*11630*RES_hh_tes_in!L20/RES_hh_num_in!L20)</f>
        <v>1496.8470279373446</v>
      </c>
      <c r="M20" s="72">
        <f>IF(RES_hh_tes_in!M20=0,0,1000*11630*RES_hh_tes_in!M20/RES_hh_num_in!M20)</f>
        <v>1495.6710758907686</v>
      </c>
      <c r="N20" s="72">
        <f>IF(RES_hh_tes_in!N20=0,0,1000*11630*RES_hh_tes_in!N20/RES_hh_num_in!N20)</f>
        <v>1493.9864992348282</v>
      </c>
      <c r="O20" s="72">
        <f>IF(RES_hh_tes_in!O20=0,0,1000*11630*RES_hh_tes_in!O20/RES_hh_num_in!O20)</f>
        <v>1476.2590572676831</v>
      </c>
      <c r="P20" s="72">
        <f>IF(RES_hh_tes_in!P20=0,0,1000*11630*RES_hh_tes_in!P20/RES_hh_num_in!P20)</f>
        <v>1472.9553791355886</v>
      </c>
      <c r="Q20" s="72">
        <f>IF(RES_hh_tes_in!Q20=0,0,1000*11630*RES_hh_tes_in!Q20/RES_hh_num_in!Q20)</f>
        <v>1472.2719443346182</v>
      </c>
      <c r="R20" s="72">
        <f>IF(RES_hh_tes_in!R20=0,0,1000*11630*RES_hh_tes_in!R20/RES_hh_num_in!R20)</f>
        <v>1392.4881310246169</v>
      </c>
      <c r="S20" s="72">
        <f>IF(RES_hh_tes_in!S20=0,0,1000*11630*RES_hh_tes_in!S20/RES_hh_num_in!S20)</f>
        <v>1350.0965842216867</v>
      </c>
      <c r="T20" s="72">
        <f>IF(RES_hh_tes_in!T20=0,0,1000*11630*RES_hh_tes_in!T20/RES_hh_num_in!T20)</f>
        <v>1286.0567049371871</v>
      </c>
      <c r="U20" s="72">
        <f>IF(RES_hh_tes_in!U20=0,0,1000*11630*RES_hh_tes_in!U20/RES_hh_num_in!U20)</f>
        <v>1237.2564667927627</v>
      </c>
      <c r="V20" s="72">
        <f>IF(RES_hh_tes_in!V20=0,0,1000*11630*RES_hh_tes_in!V20/RES_hh_num_in!V20)</f>
        <v>1386.8172844337771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1435.4895432541657</v>
      </c>
      <c r="D21" s="72">
        <f>IF(RES_hh_tes_in!D21=0,0,1000*11630*RES_hh_tes_in!D21/RES_hh_num_in!D21)</f>
        <v>1504.2907709933961</v>
      </c>
      <c r="E21" s="72">
        <f>IF(RES_hh_tes_in!E21=0,0,1000*11630*RES_hh_tes_in!E21/RES_hh_num_in!E21)</f>
        <v>1389.1475675405122</v>
      </c>
      <c r="F21" s="72">
        <f>IF(RES_hh_tes_in!F21=0,0,1000*11630*RES_hh_tes_in!F21/RES_hh_num_in!F21)</f>
        <v>1422.8427528377576</v>
      </c>
      <c r="G21" s="72">
        <f>IF(RES_hh_tes_in!G21=0,0,1000*11630*RES_hh_tes_in!G21/RES_hh_num_in!G21)</f>
        <v>1393.2563119462288</v>
      </c>
      <c r="H21" s="72">
        <f>IF(RES_hh_tes_in!H21=0,0,1000*11630*RES_hh_tes_in!H21/RES_hh_num_in!H21)</f>
        <v>1486.2790267745775</v>
      </c>
      <c r="I21" s="72">
        <f>IF(RES_hh_tes_in!I21=0,0,1000*11630*RES_hh_tes_in!I21/RES_hh_num_in!I21)</f>
        <v>1479.8136662066629</v>
      </c>
      <c r="J21" s="72">
        <f>IF(RES_hh_tes_in!J21=0,0,1000*11630*RES_hh_tes_in!J21/RES_hh_num_in!J21)</f>
        <v>1413.7750438695186</v>
      </c>
      <c r="K21" s="72">
        <f>IF(RES_hh_tes_in!K21=0,0,1000*11630*RES_hh_tes_in!K21/RES_hh_num_in!K21)</f>
        <v>1475.5906249103462</v>
      </c>
      <c r="L21" s="72">
        <f>IF(RES_hh_tes_in!L21=0,0,1000*11630*RES_hh_tes_in!L21/RES_hh_num_in!L21)</f>
        <v>1562.6777133737251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1478.1618959181862</v>
      </c>
      <c r="P21" s="72">
        <f>IF(RES_hh_tes_in!P21=0,0,1000*11630*RES_hh_tes_in!P21/RES_hh_num_in!P21)</f>
        <v>1474.1743966113409</v>
      </c>
      <c r="Q21" s="72">
        <f>IF(RES_hh_tes_in!Q21=0,0,1000*11630*RES_hh_tes_in!Q21/RES_hh_num_in!Q21)</f>
        <v>1412.6809244100746</v>
      </c>
      <c r="R21" s="72">
        <f>IF(RES_hh_tes_in!R21=0,0,1000*11630*RES_hh_tes_in!R21/RES_hh_num_in!R21)</f>
        <v>1368.3434705291179</v>
      </c>
      <c r="S21" s="72">
        <f>IF(RES_hh_tes_in!S21=0,0,1000*11630*RES_hh_tes_in!S21/RES_hh_num_in!S21)</f>
        <v>1349.3269398592688</v>
      </c>
      <c r="T21" s="72">
        <f>IF(RES_hh_tes_in!T21=0,0,1000*11630*RES_hh_tes_in!T21/RES_hh_num_in!T21)</f>
        <v>1256.8985258528783</v>
      </c>
      <c r="U21" s="72">
        <f>IF(RES_hh_tes_in!U21=0,0,1000*11630*RES_hh_tes_in!U21/RES_hh_num_in!U21)</f>
        <v>1320.0466866518166</v>
      </c>
      <c r="V21" s="72">
        <f>IF(RES_hh_tes_in!V21=0,0,1000*11630*RES_hh_tes_in!V21/RES_hh_num_in!V21)</f>
        <v>1245.4024921739694</v>
      </c>
      <c r="W21" s="72">
        <f>IF(RES_hh_tes_in!W21=0,0,1000*11630*RES_hh_tes_in!W21/RES_hh_num_in!W21)</f>
        <v>1239.1666016216188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1445.3319436915663</v>
      </c>
      <c r="D22" s="72">
        <f>IF(RES_hh_tes_in!D22=0,0,1000*11630*RES_hh_tes_in!D22/RES_hh_num_in!D22)</f>
        <v>1458.428519979487</v>
      </c>
      <c r="E22" s="72">
        <f>IF(RES_hh_tes_in!E22=0,0,1000*11630*RES_hh_tes_in!E22/RES_hh_num_in!E22)</f>
        <v>1394.7119021984172</v>
      </c>
      <c r="F22" s="72">
        <f>IF(RES_hh_tes_in!F22=0,0,1000*11630*RES_hh_tes_in!F22/RES_hh_num_in!F22)</f>
        <v>1439.2014708533748</v>
      </c>
      <c r="G22" s="72">
        <f>IF(RES_hh_tes_in!G22=0,0,1000*11630*RES_hh_tes_in!G22/RES_hh_num_in!G22)</f>
        <v>1453.7733887618415</v>
      </c>
      <c r="H22" s="72">
        <f>IF(RES_hh_tes_in!H22=0,0,1000*11630*RES_hh_tes_in!H22/RES_hh_num_in!H22)</f>
        <v>1440.1131522224784</v>
      </c>
      <c r="I22" s="72">
        <f>IF(RES_hh_tes_in!I22=0,0,1000*11630*RES_hh_tes_in!I22/RES_hh_num_in!I22)</f>
        <v>1391.3214755233566</v>
      </c>
      <c r="J22" s="72">
        <f>IF(RES_hh_tes_in!J22=0,0,1000*11630*RES_hh_tes_in!J22/RES_hh_num_in!J22)</f>
        <v>1429.7297966742499</v>
      </c>
      <c r="K22" s="72">
        <f>IF(RES_hh_tes_in!K22=0,0,1000*11630*RES_hh_tes_in!K22/RES_hh_num_in!K22)</f>
        <v>1456.3091111506601</v>
      </c>
      <c r="L22" s="72">
        <f>IF(RES_hh_tes_in!L22=0,0,1000*11630*RES_hh_tes_in!L22/RES_hh_num_in!L22)</f>
        <v>1486.9583844878534</v>
      </c>
      <c r="M22" s="72">
        <f>IF(RES_hh_tes_in!M22=0,0,1000*11630*RES_hh_tes_in!M22/RES_hh_num_in!M22)</f>
        <v>1488.0747881443506</v>
      </c>
      <c r="N22" s="72">
        <f>IF(RES_hh_tes_in!N22=0,0,1000*11630*RES_hh_tes_in!N22/RES_hh_num_in!N22)</f>
        <v>1492.4285145616484</v>
      </c>
      <c r="O22" s="72">
        <f>IF(RES_hh_tes_in!O22=0,0,1000*11630*RES_hh_tes_in!O22/RES_hh_num_in!O22)</f>
        <v>1491.2952319313995</v>
      </c>
      <c r="P22" s="72">
        <f>IF(RES_hh_tes_in!P22=0,0,1000*11630*RES_hh_tes_in!P22/RES_hh_num_in!P22)</f>
        <v>1465.3265811796452</v>
      </c>
      <c r="Q22" s="72">
        <f>IF(RES_hh_tes_in!Q22=0,0,1000*11630*RES_hh_tes_in!Q22/RES_hh_num_in!Q22)</f>
        <v>1430.3607078975897</v>
      </c>
      <c r="R22" s="72">
        <f>IF(RES_hh_tes_in!R22=0,0,1000*11630*RES_hh_tes_in!R22/RES_hh_num_in!R22)</f>
        <v>1403.2110458351394</v>
      </c>
      <c r="S22" s="72">
        <f>IF(RES_hh_tes_in!S22=0,0,1000*11630*RES_hh_tes_in!S22/RES_hh_num_in!S22)</f>
        <v>1340.4688444279443</v>
      </c>
      <c r="T22" s="72">
        <f>IF(RES_hh_tes_in!T22=0,0,1000*11630*RES_hh_tes_in!T22/RES_hh_num_in!T22)</f>
        <v>1317.0399407278749</v>
      </c>
      <c r="U22" s="72">
        <f>IF(RES_hh_tes_in!U22=0,0,1000*11630*RES_hh_tes_in!U22/RES_hh_num_in!U22)</f>
        <v>1272.8000642991944</v>
      </c>
      <c r="V22" s="72">
        <f>IF(RES_hh_tes_in!V22=0,0,1000*11630*RES_hh_tes_in!V22/RES_hh_num_in!V22)</f>
        <v>1251.1772533936132</v>
      </c>
      <c r="W22" s="72">
        <f>IF(RES_hh_tes_in!W22=0,0,1000*11630*RES_hh_tes_in!W22/RES_hh_num_in!W22)</f>
        <v>1215.6808231810762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1442.2798976401255</v>
      </c>
      <c r="D24" s="72">
        <f>IF(RES_hh_tes_in!D24=0,0,1000*11630*RES_hh_tes_in!D24/RES_hh_num_in!D24)</f>
        <v>1443.1270111707638</v>
      </c>
      <c r="E24" s="72">
        <f>IF(RES_hh_tes_in!E24=0,0,1000*11630*RES_hh_tes_in!E24/RES_hh_num_in!E24)</f>
        <v>1449.8110291366884</v>
      </c>
      <c r="F24" s="72">
        <f>IF(RES_hh_tes_in!F24=0,0,1000*11630*RES_hh_tes_in!F24/RES_hh_num_in!F24)</f>
        <v>1449.5153295293694</v>
      </c>
      <c r="G24" s="72">
        <f>IF(RES_hh_tes_in!G24=0,0,1000*11630*RES_hh_tes_in!G24/RES_hh_num_in!G24)</f>
        <v>1443.3224925122888</v>
      </c>
      <c r="H24" s="72">
        <f>IF(RES_hh_tes_in!H24=0,0,1000*11630*RES_hh_tes_in!H24/RES_hh_num_in!H24)</f>
        <v>1451.0180442654932</v>
      </c>
      <c r="I24" s="72">
        <f>IF(RES_hh_tes_in!I24=0,0,1000*11630*RES_hh_tes_in!I24/RES_hh_num_in!I24)</f>
        <v>1429.5025026918613</v>
      </c>
      <c r="J24" s="72">
        <f>IF(RES_hh_tes_in!J24=0,0,1000*11630*RES_hh_tes_in!J24/RES_hh_num_in!J24)</f>
        <v>1407.6099029588675</v>
      </c>
      <c r="K24" s="72">
        <f>IF(RES_hh_tes_in!K24=0,0,1000*11630*RES_hh_tes_in!K24/RES_hh_num_in!K24)</f>
        <v>1438.9072636485409</v>
      </c>
      <c r="L24" s="72">
        <f>IF(RES_hh_tes_in!L24=0,0,1000*11630*RES_hh_tes_in!L24/RES_hh_num_in!L24)</f>
        <v>1441.3932912097184</v>
      </c>
      <c r="M24" s="72">
        <f>IF(RES_hh_tes_in!M24=0,0,1000*11630*RES_hh_tes_in!M24/RES_hh_num_in!M24)</f>
        <v>1487.1211738768275</v>
      </c>
      <c r="N24" s="72">
        <f>IF(RES_hh_tes_in!N24=0,0,1000*11630*RES_hh_tes_in!N24/RES_hh_num_in!N24)</f>
        <v>1494.9183295190287</v>
      </c>
      <c r="O24" s="72">
        <f>IF(RES_hh_tes_in!O24=0,0,1000*11630*RES_hh_tes_in!O24/RES_hh_num_in!O24)</f>
        <v>1507.2901213043867</v>
      </c>
      <c r="P24" s="72">
        <f>IF(RES_hh_tes_in!P24=0,0,1000*11630*RES_hh_tes_in!P24/RES_hh_num_in!P24)</f>
        <v>1446.2302285212293</v>
      </c>
      <c r="Q24" s="72">
        <f>IF(RES_hh_tes_in!Q24=0,0,1000*11630*RES_hh_tes_in!Q24/RES_hh_num_in!Q24)</f>
        <v>1449.9665881501548</v>
      </c>
      <c r="R24" s="72">
        <f>IF(RES_hh_tes_in!R24=0,0,1000*11630*RES_hh_tes_in!R24/RES_hh_num_in!R24)</f>
        <v>1413.0288112341912</v>
      </c>
      <c r="S24" s="72">
        <f>IF(RES_hh_tes_in!S24=0,0,1000*11630*RES_hh_tes_in!S24/RES_hh_num_in!S24)</f>
        <v>1364.5082845973595</v>
      </c>
      <c r="T24" s="72">
        <f>IF(RES_hh_tes_in!T24=0,0,1000*11630*RES_hh_tes_in!T24/RES_hh_num_in!T24)</f>
        <v>1302.959266942298</v>
      </c>
      <c r="U24" s="72">
        <f>IF(RES_hh_tes_in!U24=0,0,1000*11630*RES_hh_tes_in!U24/RES_hh_num_in!U24)</f>
        <v>1276.7695878191514</v>
      </c>
      <c r="V24" s="72">
        <f>IF(RES_hh_tes_in!V24=0,0,1000*11630*RES_hh_tes_in!V24/RES_hh_num_in!V24)</f>
        <v>1251.7142524379649</v>
      </c>
      <c r="W24" s="72">
        <f>IF(RES_hh_tes_in!W24=0,0,1000*11630*RES_hh_tes_in!W24/RES_hh_num_in!W24)</f>
        <v>1222.1186437774945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1440.33297405288</v>
      </c>
      <c r="D25" s="74">
        <f>IF(RES_hh_tes_in!D25=0,0,1000*11630*RES_hh_tes_in!D25/RES_hh_num_in!D25)</f>
        <v>1445.6810737181165</v>
      </c>
      <c r="E25" s="74">
        <f>IF(RES_hh_tes_in!E25=0,0,1000*11630*RES_hh_tes_in!E25/RES_hh_num_in!E25)</f>
        <v>1419.4658736035556</v>
      </c>
      <c r="F25" s="74">
        <f>IF(RES_hh_tes_in!F25=0,0,1000*11630*RES_hh_tes_in!F25/RES_hh_num_in!F25)</f>
        <v>1414.1938952296105</v>
      </c>
      <c r="G25" s="74">
        <f>IF(RES_hh_tes_in!G25=0,0,1000*11630*RES_hh_tes_in!G25/RES_hh_num_in!G25)</f>
        <v>1462.4871728794321</v>
      </c>
      <c r="H25" s="74">
        <f>IF(RES_hh_tes_in!H25=0,0,1000*11630*RES_hh_tes_in!H25/RES_hh_num_in!H25)</f>
        <v>1454.6034710049887</v>
      </c>
      <c r="I25" s="74">
        <f>IF(RES_hh_tes_in!I25=0,0,1000*11630*RES_hh_tes_in!I25/RES_hh_num_in!I25)</f>
        <v>1418.1398717471213</v>
      </c>
      <c r="J25" s="74">
        <f>IF(RES_hh_tes_in!J25=0,0,1000*11630*RES_hh_tes_in!J25/RES_hh_num_in!J25)</f>
        <v>1390.8861123800559</v>
      </c>
      <c r="K25" s="74">
        <f>IF(RES_hh_tes_in!K25=0,0,1000*11630*RES_hh_tes_in!K25/RES_hh_num_in!K25)</f>
        <v>1431.65119362674</v>
      </c>
      <c r="L25" s="74">
        <f>IF(RES_hh_tes_in!L25=0,0,1000*11630*RES_hh_tes_in!L25/RES_hh_num_in!L25)</f>
        <v>1427.910965466692</v>
      </c>
      <c r="M25" s="74">
        <f>IF(RES_hh_tes_in!M25=0,0,1000*11630*RES_hh_tes_in!M25/RES_hh_num_in!M25)</f>
        <v>1495.5126836937461</v>
      </c>
      <c r="N25" s="74">
        <f>IF(RES_hh_tes_in!N25=0,0,1000*11630*RES_hh_tes_in!N25/RES_hh_num_in!N25)</f>
        <v>1487.3800571944394</v>
      </c>
      <c r="O25" s="74">
        <f>IF(RES_hh_tes_in!O25=0,0,1000*11630*RES_hh_tes_in!O25/RES_hh_num_in!O25)</f>
        <v>1473.2694000750796</v>
      </c>
      <c r="P25" s="74">
        <f>IF(RES_hh_tes_in!P25=0,0,1000*11630*RES_hh_tes_in!P25/RES_hh_num_in!P25)</f>
        <v>1435.2013454879088</v>
      </c>
      <c r="Q25" s="74">
        <f>IF(RES_hh_tes_in!Q25=0,0,1000*11630*RES_hh_tes_in!Q25/RES_hh_num_in!Q25)</f>
        <v>1414.6479031844297</v>
      </c>
      <c r="R25" s="74">
        <f>IF(RES_hh_tes_in!R25=0,0,1000*11630*RES_hh_tes_in!R25/RES_hh_num_in!R25)</f>
        <v>1399.9641374811697</v>
      </c>
      <c r="S25" s="74">
        <f>IF(RES_hh_tes_in!S25=0,0,1000*11630*RES_hh_tes_in!S25/RES_hh_num_in!S25)</f>
        <v>1351.2700327815671</v>
      </c>
      <c r="T25" s="74">
        <f>IF(RES_hh_tes_in!T25=0,0,1000*11630*RES_hh_tes_in!T25/RES_hh_num_in!T25)</f>
        <v>1303.275469199792</v>
      </c>
      <c r="U25" s="74">
        <f>IF(RES_hh_tes_in!U25=0,0,1000*11630*RES_hh_tes_in!U25/RES_hh_num_in!U25)</f>
        <v>1259.5818250100187</v>
      </c>
      <c r="V25" s="74">
        <f>IF(RES_hh_tes_in!V25=0,0,1000*11630*RES_hh_tes_in!V25/RES_hh_num_in!V25)</f>
        <v>1244.2742977585769</v>
      </c>
      <c r="W25" s="74">
        <f>IF(RES_hh_tes_in!W25=0,0,1000*11630*RES_hh_tes_in!W25/RES_hh_num_in!W25)</f>
        <v>1200.003964159795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292.17322474311163</v>
      </c>
      <c r="D26" s="77">
        <f>IF(RES_hh_tes_in!D26=0,0,1000*11630*RES_hh_tes_in!D26/RES_hh_num_in!D26)</f>
        <v>289.82656708642031</v>
      </c>
      <c r="E26" s="77">
        <f>IF(RES_hh_tes_in!E26=0,0,1000*11630*RES_hh_tes_in!E26/RES_hh_num_in!E26)</f>
        <v>289.68382005565297</v>
      </c>
      <c r="F26" s="77">
        <f>IF(RES_hh_tes_in!F26=0,0,1000*11630*RES_hh_tes_in!F26/RES_hh_num_in!F26)</f>
        <v>287.16045335648431</v>
      </c>
      <c r="G26" s="77">
        <f>IF(RES_hh_tes_in!G26=0,0,1000*11630*RES_hh_tes_in!G26/RES_hh_num_in!G26)</f>
        <v>291.88430289229501</v>
      </c>
      <c r="H26" s="77">
        <f>IF(RES_hh_tes_in!H26=0,0,1000*11630*RES_hh_tes_in!H26/RES_hh_num_in!H26)</f>
        <v>292.08081733187328</v>
      </c>
      <c r="I26" s="77">
        <f>IF(RES_hh_tes_in!I26=0,0,1000*11630*RES_hh_tes_in!I26/RES_hh_num_in!I26)</f>
        <v>267.85537973289911</v>
      </c>
      <c r="J26" s="77">
        <f>IF(RES_hh_tes_in!J26=0,0,1000*11630*RES_hh_tes_in!J26/RES_hh_num_in!J26)</f>
        <v>274.50781211540385</v>
      </c>
      <c r="K26" s="77">
        <f>IF(RES_hh_tes_in!K26=0,0,1000*11630*RES_hh_tes_in!K26/RES_hh_num_in!K26)</f>
        <v>280.90939921599818</v>
      </c>
      <c r="L26" s="77">
        <f>IF(RES_hh_tes_in!L26=0,0,1000*11630*RES_hh_tes_in!L26/RES_hh_num_in!L26)</f>
        <v>284.24223868817597</v>
      </c>
      <c r="M26" s="77">
        <f>IF(RES_hh_tes_in!M26=0,0,1000*11630*RES_hh_tes_in!M26/RES_hh_num_in!M26)</f>
        <v>293.17244039666042</v>
      </c>
      <c r="N26" s="77">
        <f>IF(RES_hh_tes_in!N26=0,0,1000*11630*RES_hh_tes_in!N26/RES_hh_num_in!N26)</f>
        <v>293.3561822787413</v>
      </c>
      <c r="O26" s="77">
        <f>IF(RES_hh_tes_in!O26=0,0,1000*11630*RES_hh_tes_in!O26/RES_hh_num_in!O26)</f>
        <v>292.87342563414848</v>
      </c>
      <c r="P26" s="77">
        <f>IF(RES_hh_tes_in!P26=0,0,1000*11630*RES_hh_tes_in!P26/RES_hh_num_in!P26)</f>
        <v>285.33594070426307</v>
      </c>
      <c r="Q26" s="77">
        <f>IF(RES_hh_tes_in!Q26=0,0,1000*11630*RES_hh_tes_in!Q26/RES_hh_num_in!Q26)</f>
        <v>282.6780734858105</v>
      </c>
      <c r="R26" s="77">
        <f>IF(RES_hh_tes_in!R26=0,0,1000*11630*RES_hh_tes_in!R26/RES_hh_num_in!R26)</f>
        <v>277.57598201753473</v>
      </c>
      <c r="S26" s="77">
        <f>IF(RES_hh_tes_in!S26=0,0,1000*11630*RES_hh_tes_in!S26/RES_hh_num_in!S26)</f>
        <v>267.69747825746384</v>
      </c>
      <c r="T26" s="77">
        <f>IF(RES_hh_tes_in!T26=0,0,1000*11630*RES_hh_tes_in!T26/RES_hh_num_in!T26)</f>
        <v>257.94976124444071</v>
      </c>
      <c r="U26" s="77">
        <f>IF(RES_hh_tes_in!U26=0,0,1000*11630*RES_hh_tes_in!U26/RES_hh_num_in!U26)</f>
        <v>250.45691262986318</v>
      </c>
      <c r="V26" s="77">
        <f>IF(RES_hh_tes_in!V26=0,0,1000*11630*RES_hh_tes_in!V26/RES_hh_num_in!V26)</f>
        <v>248.96085659842339</v>
      </c>
      <c r="W26" s="77">
        <f>IF(RES_hh_tes_in!W26=0,0,1000*11630*RES_hh_tes_in!W26/RES_hh_num_in!W26)</f>
        <v>262.26848809232365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147.94569571863988</v>
      </c>
      <c r="D27" s="69">
        <f>IF(RES_hh_tes_in!D27=0,0,1000*11630*RES_hh_tes_in!D27/RES_hh_num_in!D27)</f>
        <v>148.02626626849747</v>
      </c>
      <c r="E27" s="69">
        <f>IF(RES_hh_tes_in!E27=0,0,1000*11630*RES_hh_tes_in!E27/RES_hh_num_in!E27)</f>
        <v>150.47092203306147</v>
      </c>
      <c r="F27" s="69">
        <f>IF(RES_hh_tes_in!F27=0,0,1000*11630*RES_hh_tes_in!F27/RES_hh_num_in!F27)</f>
        <v>148.82364461437143</v>
      </c>
      <c r="G27" s="69">
        <f>IF(RES_hh_tes_in!G27=0,0,1000*11630*RES_hh_tes_in!G27/RES_hh_num_in!G27)</f>
        <v>153.94853790679579</v>
      </c>
      <c r="H27" s="69">
        <f>IF(RES_hh_tes_in!H27=0,0,1000*11630*RES_hh_tes_in!H27/RES_hh_num_in!H27)</f>
        <v>151.87701316780243</v>
      </c>
      <c r="I27" s="69">
        <f>IF(RES_hh_tes_in!I27=0,0,1000*11630*RES_hh_tes_in!I27/RES_hh_num_in!I27)</f>
        <v>153.06640297869478</v>
      </c>
      <c r="J27" s="69">
        <f>IF(RES_hh_tes_in!J27=0,0,1000*11630*RES_hh_tes_in!J27/RES_hh_num_in!J27)</f>
        <v>162.37713451096684</v>
      </c>
      <c r="K27" s="69">
        <f>IF(RES_hh_tes_in!K27=0,0,1000*11630*RES_hh_tes_in!K27/RES_hh_num_in!K27)</f>
        <v>174.05714620861221</v>
      </c>
      <c r="L27" s="69">
        <f>IF(RES_hh_tes_in!L27=0,0,1000*11630*RES_hh_tes_in!L27/RES_hh_num_in!L27)</f>
        <v>176.41582855603713</v>
      </c>
      <c r="M27" s="69">
        <f>IF(RES_hh_tes_in!M27=0,0,1000*11630*RES_hh_tes_in!M27/RES_hh_num_in!M27)</f>
        <v>178.35700097102418</v>
      </c>
      <c r="N27" s="69">
        <f>IF(RES_hh_tes_in!N27=0,0,1000*11630*RES_hh_tes_in!N27/RES_hh_num_in!N27)</f>
        <v>186.1100334688181</v>
      </c>
      <c r="O27" s="69">
        <f>IF(RES_hh_tes_in!O27=0,0,1000*11630*RES_hh_tes_in!O27/RES_hh_num_in!O27)</f>
        <v>186.31020053988237</v>
      </c>
      <c r="P27" s="69">
        <f>IF(RES_hh_tes_in!P27=0,0,1000*11630*RES_hh_tes_in!P27/RES_hh_num_in!P27)</f>
        <v>185.27956699244228</v>
      </c>
      <c r="Q27" s="69">
        <f>IF(RES_hh_tes_in!Q27=0,0,1000*11630*RES_hh_tes_in!Q27/RES_hh_num_in!Q27)</f>
        <v>187.82336931949257</v>
      </c>
      <c r="R27" s="69">
        <f>IF(RES_hh_tes_in!R27=0,0,1000*11630*RES_hh_tes_in!R27/RES_hh_num_in!R27)</f>
        <v>186.08830709297368</v>
      </c>
      <c r="S27" s="69">
        <f>IF(RES_hh_tes_in!S27=0,0,1000*11630*RES_hh_tes_in!S27/RES_hh_num_in!S27)</f>
        <v>186.05931806218859</v>
      </c>
      <c r="T27" s="69">
        <f>IF(RES_hh_tes_in!T27=0,0,1000*11630*RES_hh_tes_in!T27/RES_hh_num_in!T27)</f>
        <v>190.14432841002568</v>
      </c>
      <c r="U27" s="69">
        <f>IF(RES_hh_tes_in!U27=0,0,1000*11630*RES_hh_tes_in!U27/RES_hh_num_in!U27)</f>
        <v>190.87078561461757</v>
      </c>
      <c r="V27" s="69">
        <f>IF(RES_hh_tes_in!V27=0,0,1000*11630*RES_hh_tes_in!V27/RES_hh_num_in!V27)</f>
        <v>254.17653929271134</v>
      </c>
      <c r="W27" s="69">
        <f>IF(RES_hh_tes_in!W27=0,0,1000*11630*RES_hh_tes_in!W27/RES_hh_num_in!W27)</f>
        <v>250.81742127108396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163.09454079333085</v>
      </c>
      <c r="D29" s="72">
        <f>IF(RES_hh_tes_in!D29=0,0,1000*11630*RES_hh_tes_in!D29/RES_hh_num_in!D29)</f>
        <v>153.86876986203066</v>
      </c>
      <c r="E29" s="72">
        <f>IF(RES_hh_tes_in!E29=0,0,1000*11630*RES_hh_tes_in!E29/RES_hh_num_in!E29)</f>
        <v>175.40601231585177</v>
      </c>
      <c r="F29" s="72">
        <f>IF(RES_hh_tes_in!F29=0,0,1000*11630*RES_hh_tes_in!F29/RES_hh_num_in!F29)</f>
        <v>150.20007506897957</v>
      </c>
      <c r="G29" s="72">
        <f>IF(RES_hh_tes_in!G29=0,0,1000*11630*RES_hh_tes_in!G29/RES_hh_num_in!G29)</f>
        <v>186.47650076922898</v>
      </c>
      <c r="H29" s="72">
        <f>IF(RES_hh_tes_in!H29=0,0,1000*11630*RES_hh_tes_in!H29/RES_hh_num_in!H29)</f>
        <v>98.298333945169503</v>
      </c>
      <c r="I29" s="72">
        <f>IF(RES_hh_tes_in!I29=0,0,1000*11630*RES_hh_tes_in!I29/RES_hh_num_in!I29)</f>
        <v>131.57579762605181</v>
      </c>
      <c r="J29" s="72">
        <f>IF(RES_hh_tes_in!J29=0,0,1000*11630*RES_hh_tes_in!J29/RES_hh_num_in!J29)</f>
        <v>185.30232931408722</v>
      </c>
      <c r="K29" s="72">
        <f>IF(RES_hh_tes_in!K29=0,0,1000*11630*RES_hh_tes_in!K29/RES_hh_num_in!K29)</f>
        <v>217.25985621064274</v>
      </c>
      <c r="L29" s="72">
        <f>IF(RES_hh_tes_in!L29=0,0,1000*11630*RES_hh_tes_in!L29/RES_hh_num_in!L29)</f>
        <v>170.8767800732102</v>
      </c>
      <c r="M29" s="72">
        <f>IF(RES_hh_tes_in!M29=0,0,1000*11630*RES_hh_tes_in!M29/RES_hh_num_in!M29)</f>
        <v>165.79745549629945</v>
      </c>
      <c r="N29" s="72">
        <f>IF(RES_hh_tes_in!N29=0,0,1000*11630*RES_hh_tes_in!N29/RES_hh_num_in!N29)</f>
        <v>139.03487675495444</v>
      </c>
      <c r="O29" s="72">
        <f>IF(RES_hh_tes_in!O29=0,0,1000*11630*RES_hh_tes_in!O29/RES_hh_num_in!O29)</f>
        <v>189.75094443420414</v>
      </c>
      <c r="P29" s="72">
        <f>IF(RES_hh_tes_in!P29=0,0,1000*11630*RES_hh_tes_in!P29/RES_hh_num_in!P29)</f>
        <v>181.4265992355713</v>
      </c>
      <c r="Q29" s="72">
        <f>IF(RES_hh_tes_in!Q29=0,0,1000*11630*RES_hh_tes_in!Q29/RES_hh_num_in!Q29)</f>
        <v>223.54535846256704</v>
      </c>
      <c r="R29" s="72">
        <f>IF(RES_hh_tes_in!R29=0,0,1000*11630*RES_hh_tes_in!R29/RES_hh_num_in!R29)</f>
        <v>177.74917516881308</v>
      </c>
      <c r="S29" s="72">
        <f>IF(RES_hh_tes_in!S29=0,0,1000*11630*RES_hh_tes_in!S29/RES_hh_num_in!S29)</f>
        <v>182.88048775731929</v>
      </c>
      <c r="T29" s="72">
        <f>IF(RES_hh_tes_in!T29=0,0,1000*11630*RES_hh_tes_in!T29/RES_hh_num_in!T29)</f>
        <v>190.30363533981273</v>
      </c>
      <c r="U29" s="72">
        <f>IF(RES_hh_tes_in!U29=0,0,1000*11630*RES_hh_tes_in!U29/RES_hh_num_in!U29)</f>
        <v>193.54843917655884</v>
      </c>
      <c r="V29" s="72">
        <f>IF(RES_hh_tes_in!V29=0,0,1000*11630*RES_hh_tes_in!V29/RES_hh_num_in!V29)</f>
        <v>249.29255269313521</v>
      </c>
      <c r="W29" s="72">
        <f>IF(RES_hh_tes_in!W29=0,0,1000*11630*RES_hh_tes_in!W29/RES_hh_num_in!W29)</f>
        <v>252.07852474355602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145.34627114626304</v>
      </c>
      <c r="D30" s="72">
        <f>IF(RES_hh_tes_in!D30=0,0,1000*11630*RES_hh_tes_in!D30/RES_hh_num_in!D30)</f>
        <v>153.81481564998899</v>
      </c>
      <c r="E30" s="72">
        <f>IF(RES_hh_tes_in!E30=0,0,1000*11630*RES_hh_tes_in!E30/RES_hh_num_in!E30)</f>
        <v>144.99038794141867</v>
      </c>
      <c r="F30" s="72">
        <f>IF(RES_hh_tes_in!F30=0,0,1000*11630*RES_hh_tes_in!F30/RES_hh_num_in!F30)</f>
        <v>147.78133605717218</v>
      </c>
      <c r="G30" s="72">
        <f>IF(RES_hh_tes_in!G30=0,0,1000*11630*RES_hh_tes_in!G30/RES_hh_num_in!G30)</f>
        <v>148.22075634755919</v>
      </c>
      <c r="H30" s="72">
        <f>IF(RES_hh_tes_in!H30=0,0,1000*11630*RES_hh_tes_in!H30/RES_hh_num_in!H30)</f>
        <v>153.57381194345396</v>
      </c>
      <c r="I30" s="72">
        <f>IF(RES_hh_tes_in!I30=0,0,1000*11630*RES_hh_tes_in!I30/RES_hh_num_in!I30)</f>
        <v>157.77986105124319</v>
      </c>
      <c r="J30" s="72">
        <f>IF(RES_hh_tes_in!J30=0,0,1000*11630*RES_hh_tes_in!J30/RES_hh_num_in!J30)</f>
        <v>162.45044162718722</v>
      </c>
      <c r="K30" s="72">
        <f>IF(RES_hh_tes_in!K30=0,0,1000*11630*RES_hh_tes_in!K30/RES_hh_num_in!K30)</f>
        <v>178.8753649101227</v>
      </c>
      <c r="L30" s="72">
        <f>IF(RES_hh_tes_in!L30=0,0,1000*11630*RES_hh_tes_in!L30/RES_hh_num_in!L30)</f>
        <v>192.08258238450699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184.34943728020951</v>
      </c>
      <c r="P30" s="72">
        <f>IF(RES_hh_tes_in!P30=0,0,1000*11630*RES_hh_tes_in!P30/RES_hh_num_in!P30)</f>
        <v>188.58623822186718</v>
      </c>
      <c r="Q30" s="72">
        <f>IF(RES_hh_tes_in!Q30=0,0,1000*11630*RES_hh_tes_in!Q30/RES_hh_num_in!Q30)</f>
        <v>183.21875900515758</v>
      </c>
      <c r="R30" s="72">
        <f>IF(RES_hh_tes_in!R30=0,0,1000*11630*RES_hh_tes_in!R30/RES_hh_num_in!R30)</f>
        <v>181.4454499892058</v>
      </c>
      <c r="S30" s="72">
        <f>IF(RES_hh_tes_in!S30=0,0,1000*11630*RES_hh_tes_in!S30/RES_hh_num_in!S30)</f>
        <v>184.59138355048648</v>
      </c>
      <c r="T30" s="72">
        <f>IF(RES_hh_tes_in!T30=0,0,1000*11630*RES_hh_tes_in!T30/RES_hh_num_in!T30)</f>
        <v>180.94814280539379</v>
      </c>
      <c r="U30" s="72">
        <f>IF(RES_hh_tes_in!U30=0,0,1000*11630*RES_hh_tes_in!U30/RES_hh_num_in!U30)</f>
        <v>198.82634694905187</v>
      </c>
      <c r="V30" s="72">
        <f>IF(RES_hh_tes_in!V30=0,0,1000*11630*RES_hh_tes_in!V30/RES_hh_num_in!V30)</f>
        <v>248.20730944877022</v>
      </c>
      <c r="W30" s="72">
        <f>IF(RES_hh_tes_in!W30=0,0,1000*11630*RES_hh_tes_in!W30/RES_hh_num_in!W30)</f>
        <v>256.3803556919014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145.61309533403249</v>
      </c>
      <c r="D32" s="77">
        <f>IF(RES_hh_tes_in!D32=0,0,1000*11630*RES_hh_tes_in!D32/RES_hh_num_in!D32)</f>
        <v>147.13982296045742</v>
      </c>
      <c r="E32" s="77">
        <f>IF(RES_hh_tes_in!E32=0,0,1000*11630*RES_hh_tes_in!E32/RES_hh_num_in!E32)</f>
        <v>146.97662821276316</v>
      </c>
      <c r="F32" s="77">
        <f>IF(RES_hh_tes_in!F32=0,0,1000*11630*RES_hh_tes_in!F32/RES_hh_num_in!F32)</f>
        <v>148.7220237548371</v>
      </c>
      <c r="G32" s="77">
        <f>IF(RES_hh_tes_in!G32=0,0,1000*11630*RES_hh_tes_in!G32/RES_hh_num_in!G32)</f>
        <v>151.19315674751547</v>
      </c>
      <c r="H32" s="77">
        <f>IF(RES_hh_tes_in!H32=0,0,1000*11630*RES_hh_tes_in!H32/RES_hh_num_in!H32)</f>
        <v>156.12517385026982</v>
      </c>
      <c r="I32" s="77">
        <f>IF(RES_hh_tes_in!I32=0,0,1000*11630*RES_hh_tes_in!I32/RES_hh_num_in!I32)</f>
        <v>155.47604267485929</v>
      </c>
      <c r="J32" s="77">
        <f>IF(RES_hh_tes_in!J32=0,0,1000*11630*RES_hh_tes_in!J32/RES_hh_num_in!J32)</f>
        <v>158.32410894247295</v>
      </c>
      <c r="K32" s="77">
        <f>IF(RES_hh_tes_in!K32=0,0,1000*11630*RES_hh_tes_in!K32/RES_hh_num_in!K32)</f>
        <v>168.89075728645182</v>
      </c>
      <c r="L32" s="77">
        <f>IF(RES_hh_tes_in!L32=0,0,1000*11630*RES_hh_tes_in!L32/RES_hh_num_in!L32)</f>
        <v>176.65303690348026</v>
      </c>
      <c r="M32" s="77">
        <f>IF(RES_hh_tes_in!M32=0,0,1000*11630*RES_hh_tes_in!M32/RES_hh_num_in!M32)</f>
        <v>178.49807371671665</v>
      </c>
      <c r="N32" s="77">
        <f>IF(RES_hh_tes_in!N32=0,0,1000*11630*RES_hh_tes_in!N32/RES_hh_num_in!N32)</f>
        <v>187.2427628223208</v>
      </c>
      <c r="O32" s="77">
        <f>IF(RES_hh_tes_in!O32=0,0,1000*11630*RES_hh_tes_in!O32/RES_hh_num_in!O32)</f>
        <v>186.03889783241988</v>
      </c>
      <c r="P32" s="77">
        <f>IF(RES_hh_tes_in!P32=0,0,1000*11630*RES_hh_tes_in!P32/RES_hh_num_in!P32)</f>
        <v>185.75138029216191</v>
      </c>
      <c r="Q32" s="77">
        <f>IF(RES_hh_tes_in!Q32=0,0,1000*11630*RES_hh_tes_in!Q32/RES_hh_num_in!Q32)</f>
        <v>184.1483149654801</v>
      </c>
      <c r="R32" s="77">
        <f>IF(RES_hh_tes_in!R32=0,0,1000*11630*RES_hh_tes_in!R32/RES_hh_num_in!R32)</f>
        <v>186.91575827098751</v>
      </c>
      <c r="S32" s="77">
        <f>IF(RES_hh_tes_in!S32=0,0,1000*11630*RES_hh_tes_in!S32/RES_hh_num_in!S32)</f>
        <v>186.22712682237955</v>
      </c>
      <c r="T32" s="77">
        <f>IF(RES_hh_tes_in!T32=0,0,1000*11630*RES_hh_tes_in!T32/RES_hh_num_in!T32)</f>
        <v>190.19945012764316</v>
      </c>
      <c r="U32" s="77">
        <f>IF(RES_hh_tes_in!U32=0,0,1000*11630*RES_hh_tes_in!U32/RES_hh_num_in!U32)</f>
        <v>190.71688333700581</v>
      </c>
      <c r="V32" s="77">
        <f>IF(RES_hh_tes_in!V32=0,0,1000*11630*RES_hh_tes_in!V32/RES_hh_num_in!V32)</f>
        <v>254.46733652606255</v>
      </c>
      <c r="W32" s="77">
        <f>IF(RES_hh_tes_in!W32=0,0,1000*11630*RES_hh_tes_in!W32/RES_hh_num_in!W32)</f>
        <v>250.69338250113813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1170.8747442170625</v>
      </c>
      <c r="D3" s="65">
        <f>IF(RES_hh_emi_in!D3=0,0,1000000*RES_hh_emi_in!D3/RES_hh_num_in!D3)</f>
        <v>869.93057714036854</v>
      </c>
      <c r="E3" s="65">
        <f>IF(RES_hh_emi_in!E3=0,0,1000000*RES_hh_emi_in!E3/RES_hh_num_in!E3)</f>
        <v>923.95186772800434</v>
      </c>
      <c r="F3" s="65">
        <f>IF(RES_hh_emi_in!F3=0,0,1000000*RES_hh_emi_in!F3/RES_hh_num_in!F3)</f>
        <v>240.64761163182186</v>
      </c>
      <c r="G3" s="65">
        <f>IF(RES_hh_emi_in!G3=0,0,1000000*RES_hh_emi_in!G3/RES_hh_num_in!G3)</f>
        <v>434.44028038030001</v>
      </c>
      <c r="H3" s="65">
        <f>IF(RES_hh_emi_in!H3=0,0,1000000*RES_hh_emi_in!H3/RES_hh_num_in!H3)</f>
        <v>344.53680934529939</v>
      </c>
      <c r="I3" s="65">
        <f>IF(RES_hh_emi_in!I3=0,0,1000000*RES_hh_emi_in!I3/RES_hh_num_in!I3)</f>
        <v>584.98900500365482</v>
      </c>
      <c r="J3" s="65">
        <f>IF(RES_hh_emi_in!J3=0,0,1000000*RES_hh_emi_in!J3/RES_hh_num_in!J3)</f>
        <v>281.88427537451048</v>
      </c>
      <c r="K3" s="65">
        <f>IF(RES_hh_emi_in!K3=0,0,1000000*RES_hh_emi_in!K3/RES_hh_num_in!K3)</f>
        <v>559.19346399547271</v>
      </c>
      <c r="L3" s="65">
        <f>IF(RES_hh_emi_in!L3=0,0,1000000*RES_hh_emi_in!L3/RES_hh_num_in!L3)</f>
        <v>943.02245006745375</v>
      </c>
      <c r="M3" s="65">
        <f>IF(RES_hh_emi_in!M3=0,0,1000000*RES_hh_emi_in!M3/RES_hh_num_in!M3)</f>
        <v>836.08241026916255</v>
      </c>
      <c r="N3" s="65">
        <f>IF(RES_hh_emi_in!N3=0,0,1000000*RES_hh_emi_in!N3/RES_hh_num_in!N3)</f>
        <v>816.36471802493486</v>
      </c>
      <c r="O3" s="65">
        <f>IF(RES_hh_emi_in!O3=0,0,1000000*RES_hh_emi_in!O3/RES_hh_num_in!O3)</f>
        <v>617.52098609442396</v>
      </c>
      <c r="P3" s="65">
        <f>IF(RES_hh_emi_in!P3=0,0,1000000*RES_hh_emi_in!P3/RES_hh_num_in!P3)</f>
        <v>260.33307042077934</v>
      </c>
      <c r="Q3" s="65">
        <f>IF(RES_hh_emi_in!Q3=0,0,1000000*RES_hh_emi_in!Q3/RES_hh_num_in!Q3)</f>
        <v>168.55067024887674</v>
      </c>
      <c r="R3" s="65">
        <f>IF(RES_hh_emi_in!R3=0,0,1000000*RES_hh_emi_in!R3/RES_hh_num_in!R3)</f>
        <v>143.98683897078516</v>
      </c>
      <c r="S3" s="65">
        <f>IF(RES_hh_emi_in!S3=0,0,1000000*RES_hh_emi_in!S3/RES_hh_num_in!S3)</f>
        <v>180.41840991996804</v>
      </c>
      <c r="T3" s="65">
        <f>IF(RES_hh_emi_in!T3=0,0,1000000*RES_hh_emi_in!T3/RES_hh_num_in!T3)</f>
        <v>204.24785022855522</v>
      </c>
      <c r="U3" s="65">
        <f>IF(RES_hh_emi_in!U3=0,0,1000000*RES_hh_emi_in!U3/RES_hh_num_in!U3)</f>
        <v>128.25693678059432</v>
      </c>
      <c r="V3" s="65">
        <f>IF(RES_hh_emi_in!V3=0,0,1000000*RES_hh_emi_in!V3/RES_hh_num_in!V3)</f>
        <v>235.11438741499617</v>
      </c>
      <c r="W3" s="65">
        <f>IF(RES_hh_emi_in!W3=0,0,1000000*RES_hh_emi_in!W3/RES_hh_num_in!W3)</f>
        <v>25.505612624139776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1071.4156569837687</v>
      </c>
      <c r="D4" s="69">
        <f>IF(RES_hh_emi_in!D4=0,0,1000000*RES_hh_emi_in!D4/RES_hh_num_in!D4)</f>
        <v>794.36682853383923</v>
      </c>
      <c r="E4" s="69">
        <f>IF(RES_hh_emi_in!E4=0,0,1000000*RES_hh_emi_in!E4/RES_hh_num_in!E4)</f>
        <v>846.63199953069102</v>
      </c>
      <c r="F4" s="69">
        <f>IF(RES_hh_emi_in!F4=0,0,1000000*RES_hh_emi_in!F4/RES_hh_num_in!F4)</f>
        <v>220.11129044891487</v>
      </c>
      <c r="G4" s="69">
        <f>IF(RES_hh_emi_in!G4=0,0,1000000*RES_hh_emi_in!G4/RES_hh_num_in!G4)</f>
        <v>400.17111961202431</v>
      </c>
      <c r="H4" s="69">
        <f>IF(RES_hh_emi_in!H4=0,0,1000000*RES_hh_emi_in!H4/RES_hh_num_in!H4)</f>
        <v>319.53680331828554</v>
      </c>
      <c r="I4" s="69">
        <f>IF(RES_hh_emi_in!I4=0,0,1000000*RES_hh_emi_in!I4/RES_hh_num_in!I4)</f>
        <v>536.50175307441066</v>
      </c>
      <c r="J4" s="69">
        <f>IF(RES_hh_emi_in!J4=0,0,1000000*RES_hh_emi_in!J4/RES_hh_num_in!J4)</f>
        <v>248.07049974465269</v>
      </c>
      <c r="K4" s="69">
        <f>IF(RES_hh_emi_in!K4=0,0,1000000*RES_hh_emi_in!K4/RES_hh_num_in!K4)</f>
        <v>503.3113231325853</v>
      </c>
      <c r="L4" s="69">
        <f>IF(RES_hh_emi_in!L4=0,0,1000000*RES_hh_emi_in!L4/RES_hh_num_in!L4)</f>
        <v>866.13760301391846</v>
      </c>
      <c r="M4" s="69">
        <f>IF(RES_hh_emi_in!M4=0,0,1000000*RES_hh_emi_in!M4/RES_hh_num_in!M4)</f>
        <v>764.93558140409857</v>
      </c>
      <c r="N4" s="69">
        <f>IF(RES_hh_emi_in!N4=0,0,1000000*RES_hh_emi_in!N4/RES_hh_num_in!N4)</f>
        <v>746.38472892762456</v>
      </c>
      <c r="O4" s="69">
        <f>IF(RES_hh_emi_in!O4=0,0,1000000*RES_hh_emi_in!O4/RES_hh_num_in!O4)</f>
        <v>555.69211097956622</v>
      </c>
      <c r="P4" s="69">
        <f>IF(RES_hh_emi_in!P4=0,0,1000000*RES_hh_emi_in!P4/RES_hh_num_in!P4)</f>
        <v>233.94990829249926</v>
      </c>
      <c r="Q4" s="69">
        <f>IF(RES_hh_emi_in!Q4=0,0,1000000*RES_hh_emi_in!Q4/RES_hh_num_in!Q4)</f>
        <v>147.23019957973216</v>
      </c>
      <c r="R4" s="69">
        <f>IF(RES_hh_emi_in!R4=0,0,1000000*RES_hh_emi_in!R4/RES_hh_num_in!R4)</f>
        <v>127.31115501268732</v>
      </c>
      <c r="S4" s="69">
        <f>IF(RES_hh_emi_in!S4=0,0,1000000*RES_hh_emi_in!S4/RES_hh_num_in!S4)</f>
        <v>161.37630047116218</v>
      </c>
      <c r="T4" s="69">
        <f>IF(RES_hh_emi_in!T4=0,0,1000000*RES_hh_emi_in!T4/RES_hh_num_in!T4)</f>
        <v>184.61583323963083</v>
      </c>
      <c r="U4" s="69">
        <f>IF(RES_hh_emi_in!U4=0,0,1000000*RES_hh_emi_in!U4/RES_hh_num_in!U4)</f>
        <v>111.91478023467749</v>
      </c>
      <c r="V4" s="69">
        <f>IF(RES_hh_emi_in!V4=0,0,1000000*RES_hh_emi_in!V4/RES_hh_num_in!V4)</f>
        <v>207.5694919833646</v>
      </c>
      <c r="W4" s="69">
        <f>IF(RES_hh_emi_in!W4=0,0,1000000*RES_hh_emi_in!W4/RES_hh_num_in!W4)</f>
        <v>16.87541692843967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8046.4480043897929</v>
      </c>
      <c r="D5" s="72">
        <f>IF(RES_hh_emi_in!D5=0,0,1000000*RES_hh_emi_in!D5/RES_hh_num_in!D5)</f>
        <v>7969.8386948641855</v>
      </c>
      <c r="E5" s="72">
        <f>IF(RES_hh_emi_in!E5=0,0,1000000*RES_hh_emi_in!E5/RES_hh_num_in!E5)</f>
        <v>7988.9383360530019</v>
      </c>
      <c r="F5" s="72">
        <f>IF(RES_hh_emi_in!F5=0,0,1000000*RES_hh_emi_in!F5/RES_hh_num_in!F5)</f>
        <v>7824.7647939315621</v>
      </c>
      <c r="G5" s="72">
        <f>IF(RES_hh_emi_in!G5=0,0,1000000*RES_hh_emi_in!G5/RES_hh_num_in!G5)</f>
        <v>8567.7847604694543</v>
      </c>
      <c r="H5" s="72">
        <f>IF(RES_hh_emi_in!H5=0,0,1000000*RES_hh_emi_in!H5/RES_hh_num_in!H5)</f>
        <v>8843.5095777399474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7231.1390388844011</v>
      </c>
      <c r="N5" s="72">
        <f>IF(RES_hh_emi_in!N5=0,0,1000000*RES_hh_emi_in!N5/RES_hh_num_in!N5)</f>
        <v>7454.7078425594209</v>
      </c>
      <c r="O5" s="72">
        <f>IF(RES_hh_emi_in!O5=0,0,1000000*RES_hh_emi_in!O5/RES_hh_num_in!O5)</f>
        <v>6518.1071702243125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6149.0158700004604</v>
      </c>
      <c r="S5" s="72">
        <f>IF(RES_hh_emi_in!S5=0,0,1000000*RES_hh_emi_in!S5/RES_hh_num_in!S5)</f>
        <v>5183.2763955555411</v>
      </c>
      <c r="T5" s="72">
        <f>IF(RES_hh_emi_in!T5=0,0,1000000*RES_hh_emi_in!T5/RES_hh_num_in!T5)</f>
        <v>5176.5576154901773</v>
      </c>
      <c r="U5" s="72">
        <f>IF(RES_hh_emi_in!U5=0,0,1000000*RES_hh_emi_in!U5/RES_hh_num_in!U5)</f>
        <v>3970.586580260951</v>
      </c>
      <c r="V5" s="72">
        <f>IF(RES_hh_emi_in!V5=0,0,1000000*RES_hh_emi_in!V5/RES_hh_num_in!V5)</f>
        <v>4302.1316769609293</v>
      </c>
      <c r="W5" s="72">
        <f>IF(RES_hh_emi_in!W5=0,0,1000000*RES_hh_emi_in!W5/RES_hh_num_in!W5)</f>
        <v>3904.359423646486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0</v>
      </c>
      <c r="O6" s="72">
        <f>IF(RES_hh_emi_in!O6=0,0,1000000*RES_hh_emi_in!O6/RES_hh_num_in!O6)</f>
        <v>0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7381.1693595063207</v>
      </c>
      <c r="D7" s="72">
        <f>IF(RES_hh_emi_in!D7=0,0,1000000*RES_hh_emi_in!D7/RES_hh_num_in!D7)</f>
        <v>6922.0978855015028</v>
      </c>
      <c r="E7" s="72">
        <f>IF(RES_hh_emi_in!E7=0,0,1000000*RES_hh_emi_in!E7/RES_hh_num_in!E7)</f>
        <v>7644.1677350803329</v>
      </c>
      <c r="F7" s="72">
        <f>IF(RES_hh_emi_in!F7=0,0,1000000*RES_hh_emi_in!F7/RES_hh_num_in!F7)</f>
        <v>6770.0269457299819</v>
      </c>
      <c r="G7" s="72">
        <f>IF(RES_hh_emi_in!G7=0,0,1000000*RES_hh_emi_in!G7/RES_hh_num_in!G7)</f>
        <v>7331.2914677490071</v>
      </c>
      <c r="H7" s="72">
        <f>IF(RES_hh_emi_in!H7=0,0,1000000*RES_hh_emi_in!H7/RES_hh_num_in!H7)</f>
        <v>7250.110070768932</v>
      </c>
      <c r="I7" s="72">
        <f>IF(RES_hh_emi_in!I7=0,0,1000000*RES_hh_emi_in!I7/RES_hh_num_in!I7)</f>
        <v>7724.9435570649612</v>
      </c>
      <c r="J7" s="72">
        <f>IF(RES_hh_emi_in!J7=0,0,1000000*RES_hh_emi_in!J7/RES_hh_num_in!J7)</f>
        <v>5895.0584224152717</v>
      </c>
      <c r="K7" s="72">
        <f>IF(RES_hh_emi_in!K7=0,0,1000000*RES_hh_emi_in!K7/RES_hh_num_in!K7)</f>
        <v>5760.8751145646602</v>
      </c>
      <c r="L7" s="72">
        <f>IF(RES_hh_emi_in!L7=0,0,1000000*RES_hh_emi_in!L7/RES_hh_num_in!L7)</f>
        <v>7012.1942690942315</v>
      </c>
      <c r="M7" s="72">
        <f>IF(RES_hh_emi_in!M7=0,0,1000000*RES_hh_emi_in!M7/RES_hh_num_in!M7)</f>
        <v>6393.3444744850603</v>
      </c>
      <c r="N7" s="72">
        <f>IF(RES_hh_emi_in!N7=0,0,1000000*RES_hh_emi_in!N7/RES_hh_num_in!N7)</f>
        <v>6316.8508004926716</v>
      </c>
      <c r="O7" s="72">
        <f>IF(RES_hh_emi_in!O7=0,0,1000000*RES_hh_emi_in!O7/RES_hh_num_in!O7)</f>
        <v>5394.1702363621016</v>
      </c>
      <c r="P7" s="72">
        <f>IF(RES_hh_emi_in!P7=0,0,1000000*RES_hh_emi_in!P7/RES_hh_num_in!P7)</f>
        <v>5549.1260948466052</v>
      </c>
      <c r="Q7" s="72">
        <f>IF(RES_hh_emi_in!Q7=0,0,1000000*RES_hh_emi_in!Q7/RES_hh_num_in!Q7)</f>
        <v>4857.6248597419499</v>
      </c>
      <c r="R7" s="72">
        <f>IF(RES_hh_emi_in!R7=0,0,1000000*RES_hh_emi_in!R7/RES_hh_num_in!R7)</f>
        <v>4904.7080379020708</v>
      </c>
      <c r="S7" s="72">
        <f>IF(RES_hh_emi_in!S7=0,0,1000000*RES_hh_emi_in!S7/RES_hh_num_in!S7)</f>
        <v>4246.4496491458822</v>
      </c>
      <c r="T7" s="72">
        <f>IF(RES_hh_emi_in!T7=0,0,1000000*RES_hh_emi_in!T7/RES_hh_num_in!T7)</f>
        <v>4100.8777996000908</v>
      </c>
      <c r="U7" s="72">
        <f>IF(RES_hh_emi_in!U7=0,0,1000000*RES_hh_emi_in!U7/RES_hh_num_in!U7)</f>
        <v>3034.8959552159249</v>
      </c>
      <c r="V7" s="72">
        <f>IF(RES_hh_emi_in!V7=0,0,1000000*RES_hh_emi_in!V7/RES_hh_num_in!V7)</f>
        <v>3788.6917837816427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4511.8062733684083</v>
      </c>
      <c r="D8" s="72">
        <f>IF(RES_hh_emi_in!D8=0,0,1000000*RES_hh_emi_in!D8/RES_hh_num_in!D8)</f>
        <v>4704.2666853942064</v>
      </c>
      <c r="E8" s="72">
        <f>IF(RES_hh_emi_in!E8=0,0,1000000*RES_hh_emi_in!E8/RES_hh_num_in!E8)</f>
        <v>4523.6562425786697</v>
      </c>
      <c r="F8" s="72">
        <f>IF(RES_hh_emi_in!F8=0,0,1000000*RES_hh_emi_in!F8/RES_hh_num_in!F8)</f>
        <v>4346.7894760373556</v>
      </c>
      <c r="G8" s="72">
        <f>IF(RES_hh_emi_in!G8=0,0,1000000*RES_hh_emi_in!G8/RES_hh_num_in!G8)</f>
        <v>4542.7202086173893</v>
      </c>
      <c r="H8" s="72">
        <f>IF(RES_hh_emi_in!H8=0,0,1000000*RES_hh_emi_in!H8/RES_hh_num_in!H8)</f>
        <v>4790.6734459589934</v>
      </c>
      <c r="I8" s="72">
        <f>IF(RES_hh_emi_in!I8=0,0,1000000*RES_hh_emi_in!I8/RES_hh_num_in!I8)</f>
        <v>4788.8772845960857</v>
      </c>
      <c r="J8" s="72">
        <f>IF(RES_hh_emi_in!J8=0,0,1000000*RES_hh_emi_in!J8/RES_hh_num_in!J8)</f>
        <v>3965.4349597112105</v>
      </c>
      <c r="K8" s="72">
        <f>IF(RES_hh_emi_in!K8=0,0,1000000*RES_hh_emi_in!K8/RES_hh_num_in!K8)</f>
        <v>4026.0963272162589</v>
      </c>
      <c r="L8" s="72">
        <f>IF(RES_hh_emi_in!L8=0,0,1000000*RES_hh_emi_in!L8/RES_hh_num_in!L8)</f>
        <v>4749.3396875926983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3519.5175443442677</v>
      </c>
      <c r="P8" s="72">
        <f>IF(RES_hh_emi_in!P8=0,0,1000000*RES_hh_emi_in!P8/RES_hh_num_in!P8)</f>
        <v>3664.9010809808265</v>
      </c>
      <c r="Q8" s="72">
        <f>IF(RES_hh_emi_in!Q8=0,0,1000000*RES_hh_emi_in!Q8/RES_hh_num_in!Q8)</f>
        <v>3111.5228063477248</v>
      </c>
      <c r="R8" s="72">
        <f>IF(RES_hh_emi_in!R8=0,0,1000000*RES_hh_emi_in!R8/RES_hh_num_in!R8)</f>
        <v>3233.4698757900901</v>
      </c>
      <c r="S8" s="72">
        <f>IF(RES_hh_emi_in!S8=0,0,1000000*RES_hh_emi_in!S8/RES_hh_num_in!S8)</f>
        <v>2874.2176334516225</v>
      </c>
      <c r="T8" s="72">
        <f>IF(RES_hh_emi_in!T8=0,0,1000000*RES_hh_emi_in!T8/RES_hh_num_in!T8)</f>
        <v>2739.261081940509</v>
      </c>
      <c r="U8" s="72">
        <f>IF(RES_hh_emi_in!U8=0,0,1000000*RES_hh_emi_in!U8/RES_hh_num_in!U8)</f>
        <v>2260.3325976141487</v>
      </c>
      <c r="V8" s="72">
        <f>IF(RES_hh_emi_in!V8=0,0,1000000*RES_hh_emi_in!V8/RES_hh_num_in!V8)</f>
        <v>2400.2742767727823</v>
      </c>
      <c r="W8" s="72">
        <f>IF(RES_hh_emi_in!W8=0,0,1000000*RES_hh_emi_in!W8/RES_hh_num_in!W8)</f>
        <v>2264.2804797937993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91.241993362154901</v>
      </c>
      <c r="D17" s="69">
        <f>IF(RES_hh_emi_in!D17=0,0,1000000*RES_hh_emi_in!D17/RES_hh_num_in!D17)</f>
        <v>68.208205506959999</v>
      </c>
      <c r="E17" s="69">
        <f>IF(RES_hh_emi_in!E17=0,0,1000000*RES_hh_emi_in!E17/RES_hh_num_in!E17)</f>
        <v>69.195662242983957</v>
      </c>
      <c r="F17" s="69">
        <f>IF(RES_hh_emi_in!F17=0,0,1000000*RES_hh_emi_in!F17/RES_hh_num_in!F17)</f>
        <v>16.204023494519642</v>
      </c>
      <c r="G17" s="69">
        <f>IF(RES_hh_emi_in!G17=0,0,1000000*RES_hh_emi_in!G17/RES_hh_num_in!G17)</f>
        <v>28.491015050556445</v>
      </c>
      <c r="H17" s="69">
        <f>IF(RES_hh_emi_in!H17=0,0,1000000*RES_hh_emi_in!H17/RES_hh_num_in!H17)</f>
        <v>21.855608909598661</v>
      </c>
      <c r="I17" s="69">
        <f>IF(RES_hh_emi_in!I17=0,0,1000000*RES_hh_emi_in!I17/RES_hh_num_in!I17)</f>
        <v>43.138247215485393</v>
      </c>
      <c r="J17" s="69">
        <f>IF(RES_hh_emi_in!J17=0,0,1000000*RES_hh_emi_in!J17/RES_hh_num_in!J17)</f>
        <v>23.375035538485406</v>
      </c>
      <c r="K17" s="69">
        <f>IF(RES_hh_emi_in!K17=0,0,1000000*RES_hh_emi_in!K17/RES_hh_num_in!K17)</f>
        <v>47.274161260164377</v>
      </c>
      <c r="L17" s="69">
        <f>IF(RES_hh_emi_in!L17=0,0,1000000*RES_hh_emi_in!L17/RES_hh_num_in!L17)</f>
        <v>73.997897417867179</v>
      </c>
      <c r="M17" s="69">
        <f>IF(RES_hh_emi_in!M17=0,0,1000000*RES_hh_emi_in!M17/RES_hh_num_in!M17)</f>
        <v>70.476698050369151</v>
      </c>
      <c r="N17" s="69">
        <f>IF(RES_hh_emi_in!N17=0,0,1000000*RES_hh_emi_in!N17/RES_hh_num_in!N17)</f>
        <v>68.791226059764782</v>
      </c>
      <c r="O17" s="69">
        <f>IF(RES_hh_emi_in!O17=0,0,1000000*RES_hh_emi_in!O17/RES_hh_num_in!O17)</f>
        <v>56.738282603222828</v>
      </c>
      <c r="P17" s="69">
        <f>IF(RES_hh_emi_in!P17=0,0,1000000*RES_hh_emi_in!P17/RES_hh_num_in!P17)</f>
        <v>19.030205694011443</v>
      </c>
      <c r="Q17" s="69">
        <f>IF(RES_hh_emi_in!Q17=0,0,1000000*RES_hh_emi_in!Q17/RES_hh_num_in!Q17)</f>
        <v>13.62076177140529</v>
      </c>
      <c r="R17" s="69">
        <f>IF(RES_hh_emi_in!R17=0,0,1000000*RES_hh_emi_in!R17/RES_hh_num_in!R17)</f>
        <v>10.762548539328277</v>
      </c>
      <c r="S17" s="69">
        <f>IF(RES_hh_emi_in!S17=0,0,1000000*RES_hh_emi_in!S17/RES_hh_num_in!S17)</f>
        <v>15.563498098501764</v>
      </c>
      <c r="T17" s="69">
        <f>IF(RES_hh_emi_in!T17=0,0,1000000*RES_hh_emi_in!T17/RES_hh_num_in!T17)</f>
        <v>17.433887824967712</v>
      </c>
      <c r="U17" s="69">
        <f>IF(RES_hh_emi_in!U17=0,0,1000000*RES_hh_emi_in!U17/RES_hh_num_in!U17)</f>
        <v>13.517771488201747</v>
      </c>
      <c r="V17" s="69">
        <f>IF(RES_hh_emi_in!V17=0,0,1000000*RES_hh_emi_in!V17/RES_hh_num_in!V17)</f>
        <v>22.698698140535569</v>
      </c>
      <c r="W17" s="69">
        <f>IF(RES_hh_emi_in!W17=0,0,1000000*RES_hh_emi_in!W17/RES_hh_num_in!W17)</f>
        <v>2.0953640676929037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877.29087383398758</v>
      </c>
      <c r="D18" s="72">
        <f>IF(RES_hh_emi_in!D18=0,0,1000000*RES_hh_emi_in!D18/RES_hh_num_in!D18)</f>
        <v>861.64651326259934</v>
      </c>
      <c r="E18" s="72">
        <f>IF(RES_hh_emi_in!E18=0,0,1000000*RES_hh_emi_in!E18/RES_hh_num_in!E18)</f>
        <v>818.95606811835637</v>
      </c>
      <c r="F18" s="72">
        <f>IF(RES_hh_emi_in!F18=0,0,1000000*RES_hh_emi_in!F18/RES_hh_num_in!F18)</f>
        <v>844.54069565158591</v>
      </c>
      <c r="G18" s="72">
        <f>IF(RES_hh_emi_in!G18=0,0,1000000*RES_hh_emi_in!G18/RES_hh_num_in!G18)</f>
        <v>909.76316903227996</v>
      </c>
      <c r="H18" s="72">
        <f>IF(RES_hh_emi_in!H18=0,0,1000000*RES_hh_emi_in!H18/RES_hh_num_in!H18)</f>
        <v>987.40612985014377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807.68038248826974</v>
      </c>
      <c r="N18" s="72">
        <f>IF(RES_hh_emi_in!N18=0,0,1000000*RES_hh_emi_in!N18/RES_hh_num_in!N18)</f>
        <v>822.60190636884681</v>
      </c>
      <c r="O18" s="72">
        <f>IF(RES_hh_emi_in!O18=0,0,1000000*RES_hh_emi_in!O18/RES_hh_num_in!O18)</f>
        <v>812.55515217140987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737.83248756223304</v>
      </c>
      <c r="S18" s="72">
        <f>IF(RES_hh_emi_in!S18=0,0,1000000*RES_hh_emi_in!S18/RES_hh_num_in!S18)</f>
        <v>683.55048099220699</v>
      </c>
      <c r="T18" s="72">
        <f>IF(RES_hh_emi_in!T18=0,0,1000000*RES_hh_emi_in!T18/RES_hh_num_in!T18)</f>
        <v>662.15036862480349</v>
      </c>
      <c r="U18" s="72">
        <f>IF(RES_hh_emi_in!U18=0,0,1000000*RES_hh_emi_in!U18/RES_hh_num_in!U18)</f>
        <v>642.9284264044893</v>
      </c>
      <c r="V18" s="72">
        <f>IF(RES_hh_emi_in!V18=0,0,1000000*RES_hh_emi_in!V18/RES_hh_num_in!V18)</f>
        <v>617.71752918895766</v>
      </c>
      <c r="W18" s="72">
        <f>IF(RES_hh_emi_in!W18=0,0,1000000*RES_hh_emi_in!W18/RES_hh_num_in!W18)</f>
        <v>593.30464295814306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688.52709068729337</v>
      </c>
      <c r="D20" s="72">
        <f>IF(RES_hh_emi_in!D20=0,0,1000000*RES_hh_emi_in!D20/RES_hh_num_in!D20)</f>
        <v>644.68491813241587</v>
      </c>
      <c r="E20" s="72">
        <f>IF(RES_hh_emi_in!E20=0,0,1000000*RES_hh_emi_in!E20/RES_hh_num_in!E20)</f>
        <v>679.07767089579147</v>
      </c>
      <c r="F20" s="72">
        <f>IF(RES_hh_emi_in!F20=0,0,1000000*RES_hh_emi_in!F20/RES_hh_num_in!F20)</f>
        <v>636.52523569752736</v>
      </c>
      <c r="G20" s="72">
        <f>IF(RES_hh_emi_in!G20=0,0,1000000*RES_hh_emi_in!G20/RES_hh_num_in!G20)</f>
        <v>639.13179807898939</v>
      </c>
      <c r="H20" s="72">
        <f>IF(RES_hh_emi_in!H20=0,0,1000000*RES_hh_emi_in!H20/RES_hh_num_in!H20)</f>
        <v>632.39930978769655</v>
      </c>
      <c r="I20" s="72">
        <f>IF(RES_hh_emi_in!I20=0,0,1000000*RES_hh_emi_in!I20/RES_hh_num_in!I20)</f>
        <v>665.73805499951391</v>
      </c>
      <c r="J20" s="72">
        <f>IF(RES_hh_emi_in!J20=0,0,1000000*RES_hh_emi_in!J20/RES_hh_num_in!J20)</f>
        <v>582.8731581725666</v>
      </c>
      <c r="K20" s="72">
        <f>IF(RES_hh_emi_in!K20=0,0,1000000*RES_hh_emi_in!K20/RES_hh_num_in!K20)</f>
        <v>581.04148913225629</v>
      </c>
      <c r="L20" s="72">
        <f>IF(RES_hh_emi_in!L20=0,0,1000000*RES_hh_emi_in!L20/RES_hh_num_in!L20)</f>
        <v>628.23561892855344</v>
      </c>
      <c r="M20" s="72">
        <f>IF(RES_hh_emi_in!M20=0,0,1000000*RES_hh_emi_in!M20/RES_hh_num_in!M20)</f>
        <v>614.51492908264902</v>
      </c>
      <c r="N20" s="72">
        <f>IF(RES_hh_emi_in!N20=0,0,1000000*RES_hh_emi_in!N20/RES_hh_num_in!N20)</f>
        <v>602.40533334776342</v>
      </c>
      <c r="O20" s="72">
        <f>IF(RES_hh_emi_in!O20=0,0,1000000*RES_hh_emi_in!O20/RES_hh_num_in!O20)</f>
        <v>573.94798985879299</v>
      </c>
      <c r="P20" s="72">
        <f>IF(RES_hh_emi_in!P20=0,0,1000000*RES_hh_emi_in!P20/RES_hh_num_in!P20)</f>
        <v>544.79718760292474</v>
      </c>
      <c r="Q20" s="72">
        <f>IF(RES_hh_emi_in!Q20=0,0,1000000*RES_hh_emi_in!Q20/RES_hh_num_in!Q20)</f>
        <v>521.09427164110093</v>
      </c>
      <c r="R20" s="72">
        <f>IF(RES_hh_emi_in!R20=0,0,1000000*RES_hh_emi_in!R20/RES_hh_num_in!R20)</f>
        <v>479.07731548757613</v>
      </c>
      <c r="S20" s="72">
        <f>IF(RES_hh_emi_in!S20=0,0,1000000*RES_hh_emi_in!S20/RES_hh_num_in!S20)</f>
        <v>452.20528076254931</v>
      </c>
      <c r="T20" s="72">
        <f>IF(RES_hh_emi_in!T20=0,0,1000000*RES_hh_emi_in!T20/RES_hh_num_in!T20)</f>
        <v>420.61101810558381</v>
      </c>
      <c r="U20" s="72">
        <f>IF(RES_hh_emi_in!U20=0,0,1000000*RES_hh_emi_in!U20/RES_hh_num_in!U20)</f>
        <v>396.65883945275533</v>
      </c>
      <c r="V20" s="72">
        <f>IF(RES_hh_emi_in!V20=0,0,1000000*RES_hh_emi_in!V20/RES_hh_num_in!V20)</f>
        <v>438.08159787386541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445.37659598308329</v>
      </c>
      <c r="D21" s="72">
        <f>IF(RES_hh_emi_in!D21=0,0,1000000*RES_hh_emi_in!D21/RES_hh_num_in!D21)</f>
        <v>462.73078741887281</v>
      </c>
      <c r="E21" s="72">
        <f>IF(RES_hh_emi_in!E21=0,0,1000000*RES_hh_emi_in!E21/RES_hh_num_in!E21)</f>
        <v>423.53254384657231</v>
      </c>
      <c r="F21" s="72">
        <f>IF(RES_hh_emi_in!F21=0,0,1000000*RES_hh_emi_in!F21/RES_hh_num_in!F21)</f>
        <v>429.97213265821199</v>
      </c>
      <c r="G21" s="72">
        <f>IF(RES_hh_emi_in!G21=0,0,1000000*RES_hh_emi_in!G21/RES_hh_num_in!G21)</f>
        <v>417.20605253479727</v>
      </c>
      <c r="H21" s="72">
        <f>IF(RES_hh_emi_in!H21=0,0,1000000*RES_hh_emi_in!H21/RES_hh_num_in!H21)</f>
        <v>440.9258939949998</v>
      </c>
      <c r="I21" s="72">
        <f>IF(RES_hh_emi_in!I21=0,0,1000000*RES_hh_emi_in!I21/RES_hh_num_in!I21)</f>
        <v>434.81509890235685</v>
      </c>
      <c r="J21" s="72">
        <f>IF(RES_hh_emi_in!J21=0,0,1000000*RES_hh_emi_in!J21/RES_hh_num_in!J21)</f>
        <v>411.23777375741446</v>
      </c>
      <c r="K21" s="72">
        <f>IF(RES_hh_emi_in!K21=0,0,1000000*RES_hh_emi_in!K21/RES_hh_num_in!K21)</f>
        <v>424.61440794645227</v>
      </c>
      <c r="L21" s="72">
        <f>IF(RES_hh_emi_in!L21=0,0,1000000*RES_hh_emi_in!L21/RES_hh_num_in!L21)</f>
        <v>444.5340904726404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391.07679623740574</v>
      </c>
      <c r="P21" s="72">
        <f>IF(RES_hh_emi_in!P21=0,0,1000000*RES_hh_emi_in!P21/RES_hh_num_in!P21)</f>
        <v>376.47925660249678</v>
      </c>
      <c r="Q21" s="72">
        <f>IF(RES_hh_emi_in!Q21=0,0,1000000*RES_hh_emi_in!Q21/RES_hh_num_in!Q21)</f>
        <v>349.97621314860936</v>
      </c>
      <c r="R21" s="72">
        <f>IF(RES_hh_emi_in!R21=0,0,1000000*RES_hh_emi_in!R21/RES_hh_num_in!R21)</f>
        <v>332.44918598309226</v>
      </c>
      <c r="S21" s="72">
        <f>IF(RES_hh_emi_in!S21=0,0,1000000*RES_hh_emi_in!S21/RES_hh_num_in!S21)</f>
        <v>322.15550470188691</v>
      </c>
      <c r="T21" s="72">
        <f>IF(RES_hh_emi_in!T21=0,0,1000000*RES_hh_emi_in!T21/RES_hh_num_in!T21)</f>
        <v>295.59606124607876</v>
      </c>
      <c r="U21" s="72">
        <f>IF(RES_hh_emi_in!U21=0,0,1000000*RES_hh_emi_in!U21/RES_hh_num_in!U21)</f>
        <v>306.64567883593094</v>
      </c>
      <c r="V21" s="72">
        <f>IF(RES_hh_emi_in!V21=0,0,1000000*RES_hh_emi_in!V21/RES_hh_num_in!V21)</f>
        <v>286.676871229786</v>
      </c>
      <c r="W21" s="72">
        <f>IF(RES_hh_emi_in!W21=0,0,1000000*RES_hh_emi_in!W21/RES_hh_num_in!W21)</f>
        <v>283.90987141615574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8.2170938711387436</v>
      </c>
      <c r="D27" s="69">
        <f>IF(RES_hh_emi_in!D27=0,0,1000000*RES_hh_emi_in!D27/RES_hh_num_in!D27)</f>
        <v>7.3555430995692825</v>
      </c>
      <c r="E27" s="69">
        <f>IF(RES_hh_emi_in!E27=0,0,1000000*RES_hh_emi_in!E27/RES_hh_num_in!E27)</f>
        <v>8.1242059543294136</v>
      </c>
      <c r="F27" s="69">
        <f>IF(RES_hh_emi_in!F27=0,0,1000000*RES_hh_emi_in!F27/RES_hh_num_in!F27)</f>
        <v>4.3322976883873388</v>
      </c>
      <c r="G27" s="69">
        <f>IF(RES_hh_emi_in!G27=0,0,1000000*RES_hh_emi_in!G27/RES_hh_num_in!G27)</f>
        <v>5.7781457177191822</v>
      </c>
      <c r="H27" s="69">
        <f>IF(RES_hh_emi_in!H27=0,0,1000000*RES_hh_emi_in!H27/RES_hh_num_in!H27)</f>
        <v>3.1443971174151448</v>
      </c>
      <c r="I27" s="69">
        <f>IF(RES_hh_emi_in!I27=0,0,1000000*RES_hh_emi_in!I27/RES_hh_num_in!I27)</f>
        <v>5.3490047137587347</v>
      </c>
      <c r="J27" s="69">
        <f>IF(RES_hh_emi_in!J27=0,0,1000000*RES_hh_emi_in!J27/RES_hh_num_in!J27)</f>
        <v>10.438740091372406</v>
      </c>
      <c r="K27" s="69">
        <f>IF(RES_hh_emi_in!K27=0,0,1000000*RES_hh_emi_in!K27/RES_hh_num_in!K27)</f>
        <v>8.6079796027230078</v>
      </c>
      <c r="L27" s="69">
        <f>IF(RES_hh_emi_in!L27=0,0,1000000*RES_hh_emi_in!L27/RES_hh_num_in!L27)</f>
        <v>2.8869496356682558</v>
      </c>
      <c r="M27" s="69">
        <f>IF(RES_hh_emi_in!M27=0,0,1000000*RES_hh_emi_in!M27/RES_hh_num_in!M27)</f>
        <v>0.67013081469479907</v>
      </c>
      <c r="N27" s="69">
        <f>IF(RES_hh_emi_in!N27=0,0,1000000*RES_hh_emi_in!N27/RES_hh_num_in!N27)</f>
        <v>1.1887630375454985</v>
      </c>
      <c r="O27" s="69">
        <f>IF(RES_hh_emi_in!O27=0,0,1000000*RES_hh_emi_in!O27/RES_hh_num_in!O27)</f>
        <v>5.0905925116350232</v>
      </c>
      <c r="P27" s="69">
        <f>IF(RES_hh_emi_in!P27=0,0,1000000*RES_hh_emi_in!P27/RES_hh_num_in!P27)</f>
        <v>7.3529564342685996</v>
      </c>
      <c r="Q27" s="69">
        <f>IF(RES_hh_emi_in!Q27=0,0,1000000*RES_hh_emi_in!Q27/RES_hh_num_in!Q27)</f>
        <v>7.6997088977392893</v>
      </c>
      <c r="R27" s="69">
        <f>IF(RES_hh_emi_in!R27=0,0,1000000*RES_hh_emi_in!R27/RES_hh_num_in!R27)</f>
        <v>5.9131354187695822</v>
      </c>
      <c r="S27" s="69">
        <f>IF(RES_hh_emi_in!S27=0,0,1000000*RES_hh_emi_in!S27/RES_hh_num_in!S27)</f>
        <v>3.4786113503040972</v>
      </c>
      <c r="T27" s="69">
        <f>IF(RES_hh_emi_in!T27=0,0,1000000*RES_hh_emi_in!T27/RES_hh_num_in!T27)</f>
        <v>2.1981291639567075</v>
      </c>
      <c r="U27" s="69">
        <f>IF(RES_hh_emi_in!U27=0,0,1000000*RES_hh_emi_in!U27/RES_hh_num_in!U27)</f>
        <v>2.824385057715066</v>
      </c>
      <c r="V27" s="69">
        <f>IF(RES_hh_emi_in!V27=0,0,1000000*RES_hh_emi_in!V27/RES_hh_num_in!V27)</f>
        <v>4.8461972910959972</v>
      </c>
      <c r="W27" s="69">
        <f>IF(RES_hh_emi_in!W27=0,0,1000000*RES_hh_emi_in!W27/RES_hh_num_in!W27)</f>
        <v>6.5348316280071996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59.485402556976837</v>
      </c>
      <c r="D29" s="72">
        <f>IF(RES_hh_emi_in!D29=0,0,1000000*RES_hh_emi_in!D29/RES_hh_num_in!D29)</f>
        <v>56.105934015651783</v>
      </c>
      <c r="E29" s="72">
        <f>IF(RES_hh_emi_in!E29=0,0,1000000*RES_hh_emi_in!E29/RES_hh_num_in!E29)</f>
        <v>63.942813594898361</v>
      </c>
      <c r="F29" s="72">
        <f>IF(RES_hh_emi_in!F29=0,0,1000000*RES_hh_emi_in!F29/RES_hh_num_in!F29)</f>
        <v>54.740229400373906</v>
      </c>
      <c r="G29" s="72">
        <f>IF(RES_hh_emi_in!G29=0,0,1000000*RES_hh_emi_in!G29/RES_hh_num_in!G29)</f>
        <v>67.944023512998513</v>
      </c>
      <c r="H29" s="72">
        <f>IF(RES_hh_emi_in!H29=0,0,1000000*RES_hh_emi_in!H29/RES_hh_num_in!H29)</f>
        <v>35.806785207210552</v>
      </c>
      <c r="I29" s="72">
        <f>IF(RES_hh_emi_in!I29=0,0,1000000*RES_hh_emi_in!I29/RES_hh_num_in!I29)</f>
        <v>47.916915249965044</v>
      </c>
      <c r="J29" s="72">
        <f>IF(RES_hh_emi_in!J29=0,0,1000000*RES_hh_emi_in!J29/RES_hh_num_in!J29)</f>
        <v>67.466826556490531</v>
      </c>
      <c r="K29" s="72">
        <f>IF(RES_hh_emi_in!K29=0,0,1000000*RES_hh_emi_in!K29/RES_hh_num_in!K29)</f>
        <v>79.084144191400583</v>
      </c>
      <c r="L29" s="72">
        <f>IF(RES_hh_emi_in!L29=0,0,1000000*RES_hh_emi_in!L29/RES_hh_num_in!L29)</f>
        <v>62.186735225577614</v>
      </c>
      <c r="M29" s="72">
        <f>IF(RES_hh_emi_in!M29=0,0,1000000*RES_hh_emi_in!M29/RES_hh_num_in!M29)</f>
        <v>60.331112103884465</v>
      </c>
      <c r="N29" s="72">
        <f>IF(RES_hh_emi_in!N29=0,0,1000000*RES_hh_emi_in!N29/RES_hh_num_in!N29)</f>
        <v>50.592626471521086</v>
      </c>
      <c r="O29" s="72">
        <f>IF(RES_hh_emi_in!O29=0,0,1000000*RES_hh_emi_in!O29/RES_hh_num_in!O29)</f>
        <v>69.047413702518725</v>
      </c>
      <c r="P29" s="72">
        <f>IF(RES_hh_emi_in!P29=0,0,1000000*RES_hh_emi_in!P29/RES_hh_num_in!P29)</f>
        <v>66.01831411913362</v>
      </c>
      <c r="Q29" s="72">
        <f>IF(RES_hh_emi_in!Q29=0,0,1000000*RES_hh_emi_in!Q29/RES_hh_num_in!Q29)</f>
        <v>81.344674689589525</v>
      </c>
      <c r="R29" s="72">
        <f>IF(RES_hh_emi_in!R29=0,0,1000000*RES_hh_emi_in!R29/RES_hh_num_in!R29)</f>
        <v>64.631987678401146</v>
      </c>
      <c r="S29" s="72">
        <f>IF(RES_hh_emi_in!S29=0,0,1000000*RES_hh_emi_in!S29/RES_hh_num_in!S29)</f>
        <v>66.4169194568492</v>
      </c>
      <c r="T29" s="72">
        <f>IF(RES_hh_emi_in!T29=0,0,1000000*RES_hh_emi_in!T29/RES_hh_num_in!T29)</f>
        <v>69.014857999255597</v>
      </c>
      <c r="U29" s="72">
        <f>IF(RES_hh_emi_in!U29=0,0,1000000*RES_hh_emi_in!U29/RES_hh_num_in!U29)</f>
        <v>70.088742731693046</v>
      </c>
      <c r="V29" s="72">
        <f>IF(RES_hh_emi_in!V29=0,0,1000000*RES_hh_emi_in!V29/RES_hh_num_in!V29)</f>
        <v>90.152079067127872</v>
      </c>
      <c r="W29" s="72">
        <f>IF(RES_hh_emi_in!W29=0,0,1000000*RES_hh_emi_in!W29/RES_hh_num_in!W29)</f>
        <v>91.044710388209253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47.097047004173277</v>
      </c>
      <c r="D30" s="72">
        <f>IF(RES_hh_emi_in!D30=0,0,1000000*RES_hh_emi_in!D30/RES_hh_num_in!D30)</f>
        <v>49.817290075138686</v>
      </c>
      <c r="E30" s="72">
        <f>IF(RES_hh_emi_in!E30=0,0,1000000*RES_hh_emi_in!E30/RES_hh_num_in!E30)</f>
        <v>46.937106949560317</v>
      </c>
      <c r="F30" s="72">
        <f>IF(RES_hh_emi_in!F30=0,0,1000000*RES_hh_emi_in!F30/RES_hh_num_in!F30)</f>
        <v>47.818105487677919</v>
      </c>
      <c r="G30" s="72">
        <f>IF(RES_hh_emi_in!G30=0,0,1000000*RES_hh_emi_in!G30/RES_hh_num_in!G30)</f>
        <v>47.93803905728744</v>
      </c>
      <c r="H30" s="72">
        <f>IF(RES_hh_emi_in!H30=0,0,1000000*RES_hh_emi_in!H30/RES_hh_num_in!H30)</f>
        <v>49.646584192115782</v>
      </c>
      <c r="I30" s="72">
        <f>IF(RES_hh_emi_in!I30=0,0,1000000*RES_hh_emi_in!I30/RES_hh_num_in!I30)</f>
        <v>50.983285119378692</v>
      </c>
      <c r="J30" s="72">
        <f>IF(RES_hh_emi_in!J30=0,0,1000000*RES_hh_emi_in!J30/RES_hh_num_in!J30)</f>
        <v>52.469455747252752</v>
      </c>
      <c r="K30" s="72">
        <f>IF(RES_hh_emi_in!K30=0,0,1000000*RES_hh_emi_in!K30/RES_hh_num_in!K30)</f>
        <v>57.750128008461644</v>
      </c>
      <c r="L30" s="72">
        <f>IF(RES_hh_emi_in!L30=0,0,1000000*RES_hh_emi_in!L30/RES_hh_num_in!L30)</f>
        <v>61.989054967350441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59.480483883163373</v>
      </c>
      <c r="P30" s="72">
        <f>IF(RES_hh_emi_in!P30=0,0,1000000*RES_hh_emi_in!P30/RES_hh_num_in!P30)</f>
        <v>60.84749087729589</v>
      </c>
      <c r="Q30" s="72">
        <f>IF(RES_hh_emi_in!Q30=0,0,1000000*RES_hh_emi_in!Q30/RES_hh_num_in!Q30)</f>
        <v>59.115669691655718</v>
      </c>
      <c r="R30" s="72">
        <f>IF(RES_hh_emi_in!R30=0,0,1000000*RES_hh_emi_in!R30/RES_hh_num_in!R30)</f>
        <v>58.463274706485684</v>
      </c>
      <c r="S30" s="72">
        <f>IF(RES_hh_emi_in!S30=0,0,1000000*RES_hh_emi_in!S30/RES_hh_num_in!S30)</f>
        <v>59.343924331059341</v>
      </c>
      <c r="T30" s="72">
        <f>IF(RES_hh_emi_in!T30=0,0,1000000*RES_hh_emi_in!T30/RES_hh_num_in!T30)</f>
        <v>58.021300149897208</v>
      </c>
      <c r="U30" s="72">
        <f>IF(RES_hh_emi_in!U30=0,0,1000000*RES_hh_emi_in!U30/RES_hh_num_in!U30)</f>
        <v>63.582622560957638</v>
      </c>
      <c r="V30" s="72">
        <f>IF(RES_hh_emi_in!V30=0,0,1000000*RES_hh_emi_in!V30/RES_hh_num_in!V30)</f>
        <v>79.176021856045381</v>
      </c>
      <c r="W30" s="72">
        <f>IF(RES_hh_emi_in!W30=0,0,1000000*RES_hh_emi_in!W30/RES_hh_num_in!W30)</f>
        <v>81.5945731657485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199.00153451000048</v>
      </c>
      <c r="D3" s="65">
        <f>IF(RES_hh_fech_in!D3=0,0,RES_hh_fech_in!D3/RES_summary!D$21)</f>
        <v>187.99430022183932</v>
      </c>
      <c r="E3" s="65">
        <f>IF(RES_hh_fech_in!E3=0,0,RES_hh_fech_in!E3/RES_summary!E$21)</f>
        <v>189.26686975842026</v>
      </c>
      <c r="F3" s="65">
        <f>IF(RES_hh_fech_in!F3=0,0,RES_hh_fech_in!F3/RES_summary!F$21)</f>
        <v>171.2740331513387</v>
      </c>
      <c r="G3" s="65">
        <f>IF(RES_hh_fech_in!G3=0,0,RES_hh_fech_in!G3/RES_summary!G$21)</f>
        <v>161.63011517370509</v>
      </c>
      <c r="H3" s="65">
        <f>IF(RES_hh_fech_in!H3=0,0,RES_hh_fech_in!H3/RES_summary!H$21)</f>
        <v>161.39077970212591</v>
      </c>
      <c r="I3" s="65">
        <f>IF(RES_hh_fech_in!I3=0,0,RES_hh_fech_in!I3/RES_summary!I$21)</f>
        <v>159.96048866127617</v>
      </c>
      <c r="J3" s="65">
        <f>IF(RES_hh_fech_in!J3=0,0,RES_hh_fech_in!J3/RES_summary!J$21)</f>
        <v>159.14828556195778</v>
      </c>
      <c r="K3" s="65">
        <f>IF(RES_hh_fech_in!K3=0,0,RES_hh_fech_in!K3/RES_summary!K$21)</f>
        <v>166.33723614336793</v>
      </c>
      <c r="L3" s="65">
        <f>IF(RES_hh_fech_in!L3=0,0,RES_hh_fech_in!L3/RES_summary!L$21)</f>
        <v>180.97274638667312</v>
      </c>
      <c r="M3" s="65">
        <f>IF(RES_hh_fech_in!M3=0,0,RES_hh_fech_in!M3/RES_summary!M$21)</f>
        <v>144.93147523434084</v>
      </c>
      <c r="N3" s="65">
        <f>IF(RES_hh_fech_in!N3=0,0,RES_hh_fech_in!N3/RES_summary!N$21)</f>
        <v>153.84445891978248</v>
      </c>
      <c r="O3" s="65">
        <f>IF(RES_hh_fech_in!O3=0,0,RES_hh_fech_in!O3/RES_summary!O$21)</f>
        <v>139.93661631518484</v>
      </c>
      <c r="P3" s="65">
        <f>IF(RES_hh_fech_in!P3=0,0,RES_hh_fech_in!P3/RES_summary!P$21)</f>
        <v>115.68891886576594</v>
      </c>
      <c r="Q3" s="65">
        <f>IF(RES_hh_fech_in!Q3=0,0,RES_hh_fech_in!Q3/RES_summary!Q$21)</f>
        <v>111.50761182388052</v>
      </c>
      <c r="R3" s="65">
        <f>IF(RES_hh_fech_in!R3=0,0,RES_hh_fech_in!R3/RES_summary!R$21)</f>
        <v>118.85294982618963</v>
      </c>
      <c r="S3" s="65">
        <f>IF(RES_hh_fech_in!S3=0,0,RES_hh_fech_in!S3/RES_summary!S$21)</f>
        <v>119.68747934594107</v>
      </c>
      <c r="T3" s="65">
        <f>IF(RES_hh_fech_in!T3=0,0,RES_hh_fech_in!T3/RES_summary!T$21)</f>
        <v>112.33957902126326</v>
      </c>
      <c r="U3" s="65">
        <f>IF(RES_hh_fech_in!U3=0,0,RES_hh_fech_in!U3/RES_summary!U$21)</f>
        <v>112.9540471921337</v>
      </c>
      <c r="V3" s="65">
        <f>IF(RES_hh_fech_in!V3=0,0,RES_hh_fech_in!V3/RES_summary!V$21)</f>
        <v>92.233551566768455</v>
      </c>
      <c r="W3" s="65">
        <f>IF(RES_hh_fech_in!W3=0,0,RES_hh_fech_in!W3/RES_summary!W$21)</f>
        <v>93.447107402841382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178.81532032842156</v>
      </c>
      <c r="D4" s="69">
        <f>IF(RES_hh_fech_in!D4=0,0,RES_hh_fech_in!D4/RES_summary!D$21)</f>
        <v>168.48903699411181</v>
      </c>
      <c r="E4" s="69">
        <f>IF(RES_hh_fech_in!E4=0,0,RES_hh_fech_in!E4/RES_summary!E$21)</f>
        <v>170.21845114555856</v>
      </c>
      <c r="F4" s="69">
        <f>IF(RES_hh_fech_in!F4=0,0,RES_hh_fech_in!F4/RES_summary!F$21)</f>
        <v>152.92899476700021</v>
      </c>
      <c r="G4" s="69">
        <f>IF(RES_hh_fech_in!G4=0,0,RES_hh_fech_in!G4/RES_summary!G$21)</f>
        <v>145.03032906972686</v>
      </c>
      <c r="H4" s="69">
        <f>IF(RES_hh_fech_in!H4=0,0,RES_hh_fech_in!H4/RES_summary!H$21)</f>
        <v>145.16875937093687</v>
      </c>
      <c r="I4" s="69">
        <f>IF(RES_hh_fech_in!I4=0,0,RES_hh_fech_in!I4/RES_summary!I$21)</f>
        <v>144.20494119050636</v>
      </c>
      <c r="J4" s="69">
        <f>IF(RES_hh_fech_in!J4=0,0,RES_hh_fech_in!J4/RES_summary!J$21)</f>
        <v>141.23618846661969</v>
      </c>
      <c r="K4" s="69">
        <f>IF(RES_hh_fech_in!K4=0,0,RES_hh_fech_in!K4/RES_summary!K$21)</f>
        <v>147.23224776967632</v>
      </c>
      <c r="L4" s="69">
        <f>IF(RES_hh_fech_in!L4=0,0,RES_hh_fech_in!L4/RES_summary!L$21)</f>
        <v>162.21619619909507</v>
      </c>
      <c r="M4" s="69">
        <f>IF(RES_hh_fech_in!M4=0,0,RES_hh_fech_in!M4/RES_summary!M$21)</f>
        <v>128.81396829374134</v>
      </c>
      <c r="N4" s="69">
        <f>IF(RES_hh_fech_in!N4=0,0,RES_hh_fech_in!N4/RES_summary!N$21)</f>
        <v>136.35736357712724</v>
      </c>
      <c r="O4" s="69">
        <f>IF(RES_hh_fech_in!O4=0,0,RES_hh_fech_in!O4/RES_summary!O$21)</f>
        <v>121.86373652586573</v>
      </c>
      <c r="P4" s="69">
        <f>IF(RES_hh_fech_in!P4=0,0,RES_hh_fech_in!P4/RES_summary!P$21)</f>
        <v>99.886784267612811</v>
      </c>
      <c r="Q4" s="69">
        <f>IF(RES_hh_fech_in!Q4=0,0,RES_hh_fech_in!Q4/RES_summary!Q$21)</f>
        <v>95.248901758739265</v>
      </c>
      <c r="R4" s="69">
        <f>IF(RES_hh_fech_in!R4=0,0,RES_hh_fech_in!R4/RES_summary!R$21)</f>
        <v>102.91437458611924</v>
      </c>
      <c r="S4" s="69">
        <f>IF(RES_hh_fech_in!S4=0,0,RES_hh_fech_in!S4/RES_summary!S$21)</f>
        <v>102.93254230436003</v>
      </c>
      <c r="T4" s="69">
        <f>IF(RES_hh_fech_in!T4=0,0,RES_hh_fech_in!T4/RES_summary!T$21)</f>
        <v>96.951675166925043</v>
      </c>
      <c r="U4" s="69">
        <f>IF(RES_hh_fech_in!U4=0,0,RES_hh_fech_in!U4/RES_summary!U$21)</f>
        <v>93.719483958615953</v>
      </c>
      <c r="V4" s="69">
        <f>IF(RES_hh_fech_in!V4=0,0,RES_hh_fech_in!V4/RES_summary!V$21)</f>
        <v>77.254337862328441</v>
      </c>
      <c r="W4" s="69">
        <f>IF(RES_hh_fech_in!W4=0,0,RES_hh_fech_in!W4/RES_summary!W$21)</f>
        <v>76.997779755202501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199.71861826911038</v>
      </c>
      <c r="D5" s="72">
        <f>IF(RES_hh_fech_in!D5=0,0,RES_hh_fech_in!D5/RES_summary!D$21)</f>
        <v>194.46626652256572</v>
      </c>
      <c r="E5" s="72">
        <f>IF(RES_hh_fech_in!E5=0,0,RES_hh_fech_in!E5/RES_summary!E$21)</f>
        <v>191.1976111557878</v>
      </c>
      <c r="F5" s="72">
        <f>IF(RES_hh_fech_in!F5=0,0,RES_hh_fech_in!F5/RES_summary!F$21)</f>
        <v>185.23186932678826</v>
      </c>
      <c r="G5" s="72">
        <f>IF(RES_hh_fech_in!G5=0,0,RES_hh_fech_in!G5/RES_summary!G$21)</f>
        <v>176.47896719646167</v>
      </c>
      <c r="H5" s="72">
        <f>IF(RES_hh_fech_in!H5=0,0,RES_hh_fech_in!H5/RES_summary!H$21)</f>
        <v>181.93204498544637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143.11352914467184</v>
      </c>
      <c r="N5" s="72">
        <f>IF(RES_hh_fech_in!N5=0,0,RES_hh_fech_in!N5/RES_summary!N$21)</f>
        <v>159.47508061201484</v>
      </c>
      <c r="O5" s="72">
        <f>IF(RES_hh_fech_in!O5=0,0,RES_hh_fech_in!O5/RES_summary!O$21)</f>
        <v>147.3826260861826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131.3210969193774</v>
      </c>
      <c r="S5" s="72">
        <f>IF(RES_hh_fech_in!S5=0,0,RES_hh_fech_in!S5/RES_summary!S$21)</f>
        <v>122.75801946773159</v>
      </c>
      <c r="T5" s="72">
        <f>IF(RES_hh_fech_in!T5=0,0,RES_hh_fech_in!T5/RES_summary!T$21)</f>
        <v>116.49508206035483</v>
      </c>
      <c r="U5" s="72">
        <f>IF(RES_hh_fech_in!U5=0,0,RES_hh_fech_in!U5/RES_summary!U$21)</f>
        <v>116.50823472650586</v>
      </c>
      <c r="V5" s="72">
        <f>IF(RES_hh_fech_in!V5=0,0,RES_hh_fech_in!V5/RES_summary!V$21)</f>
        <v>93.440418281251056</v>
      </c>
      <c r="W5" s="72">
        <f>IF(RES_hh_fech_in!W5=0,0,RES_hh_fech_in!W5/RES_summary!W$21)</f>
        <v>96.608287243551175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0</v>
      </c>
      <c r="O6" s="72">
        <f>IF(RES_hh_fech_in!O6=0,0,RES_hh_fech_in!O6/RES_summary!O$21)</f>
        <v>0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255.80020631941434</v>
      </c>
      <c r="D7" s="72">
        <f>IF(RES_hh_fech_in!D7=0,0,RES_hh_fech_in!D7/RES_summary!D$21)</f>
        <v>236.98255082346347</v>
      </c>
      <c r="E7" s="72">
        <f>IF(RES_hh_fech_in!E7=0,0,RES_hh_fech_in!E7/RES_summary!E$21)</f>
        <v>256.67282438968067</v>
      </c>
      <c r="F7" s="72">
        <f>IF(RES_hh_fech_in!F7=0,0,RES_hh_fech_in!F7/RES_summary!F$21)</f>
        <v>224.83363941850169</v>
      </c>
      <c r="G7" s="72">
        <f>IF(RES_hh_fech_in!G7=0,0,RES_hh_fech_in!G7/RES_summary!G$21)</f>
        <v>211.76593521509187</v>
      </c>
      <c r="H7" s="72">
        <f>IF(RES_hh_fech_in!H7=0,0,RES_hh_fech_in!H7/RES_summary!H$21)</f>
        <v>209.1730990730739</v>
      </c>
      <c r="I7" s="72">
        <f>IF(RES_hh_fech_in!I7=0,0,RES_hh_fech_in!I7/RES_summary!I$21)</f>
        <v>220.13770966490543</v>
      </c>
      <c r="J7" s="72">
        <f>IF(RES_hh_fech_in!J7=0,0,RES_hh_fech_in!J7/RES_summary!J$21)</f>
        <v>192.60221166171092</v>
      </c>
      <c r="K7" s="72">
        <f>IF(RES_hh_fech_in!K7=0,0,RES_hh_fech_in!K7/RES_summary!K$21)</f>
        <v>198.63591625301632</v>
      </c>
      <c r="L7" s="72">
        <f>IF(RES_hh_fech_in!L7=0,0,RES_hh_fech_in!L7/RES_summary!L$21)</f>
        <v>236.64530963824484</v>
      </c>
      <c r="M7" s="72">
        <f>IF(RES_hh_fech_in!M7=0,0,RES_hh_fech_in!M7/RES_summary!M$21)</f>
        <v>183.15845723806046</v>
      </c>
      <c r="N7" s="72">
        <f>IF(RES_hh_fech_in!N7=0,0,RES_hh_fech_in!N7/RES_summary!N$21)</f>
        <v>194.80746153588854</v>
      </c>
      <c r="O7" s="72">
        <f>IF(RES_hh_fech_in!O7=0,0,RES_hh_fech_in!O7/RES_summary!O$21)</f>
        <v>173.46672427589527</v>
      </c>
      <c r="P7" s="72">
        <f>IF(RES_hh_fech_in!P7=0,0,RES_hh_fech_in!P7/RES_summary!P$21)</f>
        <v>162.44273736316208</v>
      </c>
      <c r="Q7" s="72">
        <f>IF(RES_hh_fech_in!Q7=0,0,RES_hh_fech_in!Q7/RES_summary!Q$21)</f>
        <v>149.13458122896424</v>
      </c>
      <c r="R7" s="72">
        <f>IF(RES_hh_fech_in!R7=0,0,RES_hh_fech_in!R7/RES_summary!R$21)</f>
        <v>151.53060902447405</v>
      </c>
      <c r="S7" s="72">
        <f>IF(RES_hh_fech_in!S7=0,0,RES_hh_fech_in!S7/RES_summary!S$21)</f>
        <v>145.53587326448971</v>
      </c>
      <c r="T7" s="72">
        <f>IF(RES_hh_fech_in!T7=0,0,RES_hh_fech_in!T7/RES_summary!T$21)</f>
        <v>133.14995901399374</v>
      </c>
      <c r="U7" s="72">
        <f>IF(RES_hh_fech_in!U7=0,0,RES_hh_fech_in!U7/RES_summary!U$21)</f>
        <v>127.70901876859935</v>
      </c>
      <c r="V7" s="72">
        <f>IF(RES_hh_fech_in!V7=0,0,RES_hh_fech_in!V7/RES_summary!V$21)</f>
        <v>118.14765313710907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206.57947117292255</v>
      </c>
      <c r="D8" s="72">
        <f>IF(RES_hh_fech_in!D8=0,0,RES_hh_fech_in!D8/RES_summary!D$21)</f>
        <v>212.78452692336703</v>
      </c>
      <c r="E8" s="72">
        <f>IF(RES_hh_fech_in!E8=0,0,RES_hh_fech_in!E8/RES_summary!E$21)</f>
        <v>200.67828205324474</v>
      </c>
      <c r="F8" s="72">
        <f>IF(RES_hh_fech_in!F8=0,0,RES_hh_fech_in!F8/RES_summary!F$21)</f>
        <v>190.73084048447606</v>
      </c>
      <c r="G8" s="72">
        <f>IF(RES_hh_fech_in!G8=0,0,RES_hh_fech_in!G8/RES_summary!G$21)</f>
        <v>173.37375938365233</v>
      </c>
      <c r="H8" s="72">
        <f>IF(RES_hh_fech_in!H8=0,0,RES_hh_fech_in!H8/RES_summary!H$21)</f>
        <v>182.62453294177175</v>
      </c>
      <c r="I8" s="72">
        <f>IF(RES_hh_fech_in!I8=0,0,RES_hh_fech_in!I8/RES_summary!I$21)</f>
        <v>180.31532263238208</v>
      </c>
      <c r="J8" s="72">
        <f>IF(RES_hh_fech_in!J8=0,0,RES_hh_fech_in!J8/RES_summary!J$21)</f>
        <v>171.22162077162054</v>
      </c>
      <c r="K8" s="72">
        <f>IF(RES_hh_fech_in!K8=0,0,RES_hh_fech_in!K8/RES_summary!K$21)</f>
        <v>181.09796214717957</v>
      </c>
      <c r="L8" s="72">
        <f>IF(RES_hh_fech_in!L8=0,0,RES_hh_fech_in!L8/RES_summary!L$21)</f>
        <v>206.22909837368977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147.90653267598873</v>
      </c>
      <c r="P8" s="72">
        <f>IF(RES_hh_fech_in!P8=0,0,RES_hh_fech_in!P8/RES_summary!P$21)</f>
        <v>140.22600278707426</v>
      </c>
      <c r="Q8" s="72">
        <f>IF(RES_hh_fech_in!Q8=0,0,RES_hh_fech_in!Q8/RES_summary!Q$21)</f>
        <v>124.77900883761616</v>
      </c>
      <c r="R8" s="72">
        <f>IF(RES_hh_fech_in!R8=0,0,RES_hh_fech_in!R8/RES_summary!R$21)</f>
        <v>130.47410374645742</v>
      </c>
      <c r="S8" s="72">
        <f>IF(RES_hh_fech_in!S8=0,0,RES_hh_fech_in!S8/RES_summary!S$21)</f>
        <v>128.61504374607392</v>
      </c>
      <c r="T8" s="72">
        <f>IF(RES_hh_fech_in!T8=0,0,RES_hh_fech_in!T8/RES_summary!T$21)</f>
        <v>116.07447274240458</v>
      </c>
      <c r="U8" s="72">
        <f>IF(RES_hh_fech_in!U8=0,0,RES_hh_fech_in!U8/RES_summary!U$21)</f>
        <v>124.02690504829003</v>
      </c>
      <c r="V8" s="72">
        <f>IF(RES_hh_fech_in!V8=0,0,RES_hh_fech_in!V8/RES_summary!V$21)</f>
        <v>97.488536870063399</v>
      </c>
      <c r="W8" s="72">
        <f>IF(RES_hh_fech_in!W8=0,0,RES_hh_fech_in!W8/RES_summary!W$21)</f>
        <v>105.13239937387361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221.91587298797026</v>
      </c>
      <c r="D9" s="72">
        <f>IF(RES_hh_fech_in!D9=0,0,RES_hh_fech_in!D9/RES_summary!D$21)</f>
        <v>218.70562549789176</v>
      </c>
      <c r="E9" s="72">
        <f>IF(RES_hh_fech_in!E9=0,0,RES_hh_fech_in!E9/RES_summary!E$21)</f>
        <v>211.94410065269341</v>
      </c>
      <c r="F9" s="72">
        <f>IF(RES_hh_fech_in!F9=0,0,RES_hh_fech_in!F9/RES_summary!F$21)</f>
        <v>201.31861857416609</v>
      </c>
      <c r="G9" s="72">
        <f>IF(RES_hh_fech_in!G9=0,0,RES_hh_fech_in!G9/RES_summary!G$21)</f>
        <v>187.44382128468018</v>
      </c>
      <c r="H9" s="72">
        <f>IF(RES_hh_fech_in!H9=0,0,RES_hh_fech_in!H9/RES_summary!H$21)</f>
        <v>182.20086287959666</v>
      </c>
      <c r="I9" s="72">
        <f>IF(RES_hh_fech_in!I9=0,0,RES_hh_fech_in!I9/RES_summary!I$21)</f>
        <v>173.25066890997783</v>
      </c>
      <c r="J9" s="72">
        <f>IF(RES_hh_fech_in!J9=0,0,RES_hh_fech_in!J9/RES_summary!J$21)</f>
        <v>175.46678349151645</v>
      </c>
      <c r="K9" s="72">
        <f>IF(RES_hh_fech_in!K9=0,0,RES_hh_fech_in!K9/RES_summary!K$21)</f>
        <v>178.15853178018949</v>
      </c>
      <c r="L9" s="72">
        <f>IF(RES_hh_fech_in!L9=0,0,RES_hh_fech_in!L9/RES_summary!L$21)</f>
        <v>190.18379176511814</v>
      </c>
      <c r="M9" s="72">
        <f>IF(RES_hh_fech_in!M9=0,0,RES_hh_fech_in!M9/RES_summary!M$21)</f>
        <v>152.71832914381767</v>
      </c>
      <c r="N9" s="72">
        <f>IF(RES_hh_fech_in!N9=0,0,RES_hh_fech_in!N9/RES_summary!N$21)</f>
        <v>164.74306502050484</v>
      </c>
      <c r="O9" s="72">
        <f>IF(RES_hh_fech_in!O9=0,0,RES_hh_fech_in!O9/RES_summary!O$21)</f>
        <v>151.56455100938723</v>
      </c>
      <c r="P9" s="72">
        <f>IF(RES_hh_fech_in!P9=0,0,RES_hh_fech_in!P9/RES_summary!P$21)</f>
        <v>144.30981680116503</v>
      </c>
      <c r="Q9" s="72">
        <f>IF(RES_hh_fech_in!Q9=0,0,RES_hh_fech_in!Q9/RES_summary!Q$21)</f>
        <v>131.88258767193241</v>
      </c>
      <c r="R9" s="72">
        <f>IF(RES_hh_fech_in!R9=0,0,RES_hh_fech_in!R9/RES_summary!R$21)</f>
        <v>138.00803286777966</v>
      </c>
      <c r="S9" s="72">
        <f>IF(RES_hh_fech_in!S9=0,0,RES_hh_fech_in!S9/RES_summary!S$21)</f>
        <v>131.35075198467413</v>
      </c>
      <c r="T9" s="72">
        <f>IF(RES_hh_fech_in!T9=0,0,RES_hh_fech_in!T9/RES_summary!T$21)</f>
        <v>120.7742040093115</v>
      </c>
      <c r="U9" s="72">
        <f>IF(RES_hh_fech_in!U9=0,0,RES_hh_fech_in!U9/RES_summary!U$21)</f>
        <v>117.34169527210491</v>
      </c>
      <c r="V9" s="72">
        <f>IF(RES_hh_fech_in!V9=0,0,RES_hh_fech_in!V9/RES_summary!V$21)</f>
        <v>95.5249240476561</v>
      </c>
      <c r="W9" s="72">
        <f>IF(RES_hh_fech_in!W9=0,0,RES_hh_fech_in!W9/RES_summary!W$21)</f>
        <v>97.258979584929733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160.13980275693814</v>
      </c>
      <c r="D11" s="72">
        <f>IF(RES_hh_fech_in!D11=0,0,RES_hh_fech_in!D11/RES_summary!D$21)</f>
        <v>158.9417266559706</v>
      </c>
      <c r="E11" s="72">
        <f>IF(RES_hh_fech_in!E11=0,0,RES_hh_fech_in!E11/RES_summary!E$21)</f>
        <v>163.9762960984624</v>
      </c>
      <c r="F11" s="72">
        <f>IF(RES_hh_fech_in!F11=0,0,RES_hh_fech_in!F11/RES_summary!F$21)</f>
        <v>151.72721431156211</v>
      </c>
      <c r="G11" s="72">
        <f>IF(RES_hh_fech_in!G11=0,0,RES_hh_fech_in!G11/RES_summary!G$21)</f>
        <v>143.62145806297582</v>
      </c>
      <c r="H11" s="72">
        <f>IF(RES_hh_fech_in!H11=0,0,RES_hh_fech_in!H11/RES_summary!H$21)</f>
        <v>144.53418614683332</v>
      </c>
      <c r="I11" s="72">
        <f>IF(RES_hh_fech_in!I11=0,0,RES_hh_fech_in!I11/RES_summary!I$21)</f>
        <v>142.39469479702976</v>
      </c>
      <c r="J11" s="72">
        <f>IF(RES_hh_fech_in!J11=0,0,RES_hh_fech_in!J11/RES_summary!J$21)</f>
        <v>139.777973970369</v>
      </c>
      <c r="K11" s="72">
        <f>IF(RES_hh_fech_in!K11=0,0,RES_hh_fech_in!K11/RES_summary!K$21)</f>
        <v>146.4544874627091</v>
      </c>
      <c r="L11" s="72">
        <f>IF(RES_hh_fech_in!L11=0,0,RES_hh_fech_in!L11/RES_summary!L$21)</f>
        <v>159.61579886503694</v>
      </c>
      <c r="M11" s="72">
        <f>IF(RES_hh_fech_in!M11=0,0,RES_hh_fech_in!M11/RES_summary!M$21)</f>
        <v>129.39757287041431</v>
      </c>
      <c r="N11" s="72">
        <f>IF(RES_hh_fech_in!N11=0,0,RES_hh_fech_in!N11/RES_summary!N$21)</f>
        <v>140.7955096481941</v>
      </c>
      <c r="O11" s="72">
        <f>IF(RES_hh_fech_in!O11=0,0,RES_hh_fech_in!O11/RES_summary!O$21)</f>
        <v>131.02123472014742</v>
      </c>
      <c r="P11" s="72">
        <f>IF(RES_hh_fech_in!P11=0,0,RES_hh_fech_in!P11/RES_summary!P$21)</f>
        <v>122.2678489173132</v>
      </c>
      <c r="Q11" s="72">
        <f>IF(RES_hh_fech_in!Q11=0,0,RES_hh_fech_in!Q11/RES_summary!Q$21)</f>
        <v>114.47953754565719</v>
      </c>
      <c r="R11" s="72">
        <f>IF(RES_hh_fech_in!R11=0,0,RES_hh_fech_in!R11/RES_summary!R$21)</f>
        <v>122.68844491719365</v>
      </c>
      <c r="S11" s="72">
        <f>IF(RES_hh_fech_in!S11=0,0,RES_hh_fech_in!S11/RES_summary!S$21)</f>
        <v>117.95614477420644</v>
      </c>
      <c r="T11" s="72">
        <f>IF(RES_hh_fech_in!T11=0,0,RES_hh_fech_in!T11/RES_summary!T$21)</f>
        <v>109.03067834630986</v>
      </c>
      <c r="U11" s="72">
        <f>IF(RES_hh_fech_in!U11=0,0,RES_hh_fech_in!U11/RES_summary!U$21)</f>
        <v>105.89260403023917</v>
      </c>
      <c r="V11" s="72">
        <f>IF(RES_hh_fech_in!V11=0,0,RES_hh_fech_in!V11/RES_summary!V$21)</f>
        <v>87.138840392407431</v>
      </c>
      <c r="W11" s="72">
        <f>IF(RES_hh_fech_in!W11=0,0,RES_hh_fech_in!W11/RES_summary!W$21)</f>
        <v>89.359008903624996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90.362272071470542</v>
      </c>
      <c r="D12" s="72">
        <f>IF(RES_hh_fech_in!D12=0,0,RES_hh_fech_in!D12/RES_summary!D$21)</f>
        <v>84.186711866143128</v>
      </c>
      <c r="E12" s="72">
        <f>IF(RES_hh_fech_in!E12=0,0,RES_hh_fech_in!E12/RES_summary!E$21)</f>
        <v>82.328874870389498</v>
      </c>
      <c r="F12" s="72">
        <f>IF(RES_hh_fech_in!F12=0,0,RES_hh_fech_in!F12/RES_summary!F$21)</f>
        <v>72.312860818769451</v>
      </c>
      <c r="G12" s="72">
        <f>IF(RES_hh_fech_in!G12=0,0,RES_hh_fech_in!G12/RES_summary!G$21)</f>
        <v>66.433286131310226</v>
      </c>
      <c r="H12" s="72">
        <f>IF(RES_hh_fech_in!H12=0,0,RES_hh_fech_in!H12/RES_summary!H$21)</f>
        <v>62.349423707840828</v>
      </c>
      <c r="I12" s="72">
        <f>IF(RES_hh_fech_in!I12=0,0,RES_hh_fech_in!I12/RES_summary!I$21)</f>
        <v>58.158986069750817</v>
      </c>
      <c r="J12" s="72">
        <f>IF(RES_hh_fech_in!J12=0,0,RES_hh_fech_in!J12/RES_summary!J$21)</f>
        <v>54.115366511758275</v>
      </c>
      <c r="K12" s="72">
        <f>IF(RES_hh_fech_in!K12=0,0,RES_hh_fech_in!K12/RES_summary!K$21)</f>
        <v>54.005823086062286</v>
      </c>
      <c r="L12" s="72">
        <f>IF(RES_hh_fech_in!L12=0,0,RES_hh_fech_in!L12/RES_summary!L$21)</f>
        <v>56.46230809664317</v>
      </c>
      <c r="M12" s="72">
        <f>IF(RES_hh_fech_in!M12=0,0,RES_hh_fech_in!M12/RES_summary!M$21)</f>
        <v>43.253170058319853</v>
      </c>
      <c r="N12" s="72">
        <f>IF(RES_hh_fech_in!N12=0,0,RES_hh_fech_in!N12/RES_summary!N$21)</f>
        <v>45.43247886893765</v>
      </c>
      <c r="O12" s="72">
        <f>IF(RES_hh_fech_in!O12=0,0,RES_hh_fech_in!O12/RES_summary!O$21)</f>
        <v>39.948916307414898</v>
      </c>
      <c r="P12" s="72">
        <f>IF(RES_hh_fech_in!P12=0,0,RES_hh_fech_in!P12/RES_summary!P$21)</f>
        <v>35.922610943703958</v>
      </c>
      <c r="Q12" s="72">
        <f>IF(RES_hh_fech_in!Q12=0,0,RES_hh_fech_in!Q12/RES_summary!Q$21)</f>
        <v>32.925551137752777</v>
      </c>
      <c r="R12" s="72">
        <f>IF(RES_hh_fech_in!R12=0,0,RES_hh_fech_in!R12/RES_summary!R$21)</f>
        <v>34.438957098825853</v>
      </c>
      <c r="S12" s="72">
        <f>IF(RES_hh_fech_in!S12=0,0,RES_hh_fech_in!S12/RES_summary!S$21)</f>
        <v>33.15565616540254</v>
      </c>
      <c r="T12" s="72">
        <f>IF(RES_hh_fech_in!T12=0,0,RES_hh_fech_in!T12/RES_summary!T$21)</f>
        <v>30.456819204718624</v>
      </c>
      <c r="U12" s="72">
        <f>IF(RES_hh_fech_in!U12=0,0,RES_hh_fech_in!U12/RES_summary!U$21)</f>
        <v>30.066654315804634</v>
      </c>
      <c r="V12" s="72">
        <f>IF(RES_hh_fech_in!V12=0,0,RES_hh_fech_in!V12/RES_summary!V$21)</f>
        <v>23.88671272313475</v>
      </c>
      <c r="W12" s="72">
        <f>IF(RES_hh_fech_in!W12=0,0,RES_hh_fech_in!W12/RES_summary!W$21)</f>
        <v>25.762524156283963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175.73994617955842</v>
      </c>
      <c r="D13" s="74">
        <f>IF(RES_hh_fech_in!D13=0,0,RES_hh_fech_in!D13/RES_summary!D$21)</f>
        <v>174.25549287404274</v>
      </c>
      <c r="E13" s="74">
        <f>IF(RES_hh_fech_in!E13=0,0,RES_hh_fech_in!E13/RES_summary!E$21)</f>
        <v>177.60916614626626</v>
      </c>
      <c r="F13" s="74">
        <f>IF(RES_hh_fech_in!F13=0,0,RES_hh_fech_in!F13/RES_summary!F$21)</f>
        <v>165.28269198408691</v>
      </c>
      <c r="G13" s="74">
        <f>IF(RES_hh_fech_in!G13=0,0,RES_hh_fech_in!G13/RES_summary!G$21)</f>
        <v>159.54817150274255</v>
      </c>
      <c r="H13" s="74">
        <f>IF(RES_hh_fech_in!H13=0,0,RES_hh_fech_in!H13/RES_summary!H$21)</f>
        <v>158.95081480528145</v>
      </c>
      <c r="I13" s="74">
        <f>IF(RES_hh_fech_in!I13=0,0,RES_hh_fech_in!I13/RES_summary!I$21)</f>
        <v>153.38521224823342</v>
      </c>
      <c r="J13" s="74">
        <f>IF(RES_hh_fech_in!J13=0,0,RES_hh_fech_in!J13/RES_summary!J$21)</f>
        <v>148.28587809425969</v>
      </c>
      <c r="K13" s="74">
        <f>IF(RES_hh_fech_in!K13=0,0,RES_hh_fech_in!K13/RES_summary!K$21)</f>
        <v>157.43846042255191</v>
      </c>
      <c r="L13" s="74">
        <f>IF(RES_hh_fech_in!L13=0,0,RES_hh_fech_in!L13/RES_summary!L$21)</f>
        <v>170.69083352586966</v>
      </c>
      <c r="M13" s="74">
        <f>IF(RES_hh_fech_in!M13=0,0,RES_hh_fech_in!M13/RES_summary!M$21)</f>
        <v>142.56805789649249</v>
      </c>
      <c r="N13" s="74">
        <f>IF(RES_hh_fech_in!N13=0,0,RES_hh_fech_in!N13/RES_summary!N$21)</f>
        <v>151.57966249486853</v>
      </c>
      <c r="O13" s="74">
        <f>IF(RES_hh_fech_in!O13=0,0,RES_hh_fech_in!O13/RES_summary!O$21)</f>
        <v>137.85243121189941</v>
      </c>
      <c r="P13" s="74">
        <f>IF(RES_hh_fech_in!P13=0,0,RES_hh_fech_in!P13/RES_summary!P$21)</f>
        <v>126.47765638594318</v>
      </c>
      <c r="Q13" s="74">
        <f>IF(RES_hh_fech_in!Q13=0,0,RES_hh_fech_in!Q13/RES_summary!Q$21)</f>
        <v>115.83095874122849</v>
      </c>
      <c r="R13" s="74">
        <f>IF(RES_hh_fech_in!R13=0,0,RES_hh_fech_in!R13/RES_summary!R$21)</f>
        <v>125.64387341231711</v>
      </c>
      <c r="S13" s="74">
        <f>IF(RES_hh_fech_in!S13=0,0,RES_hh_fech_in!S13/RES_summary!S$21)</f>
        <v>119.41241229672433</v>
      </c>
      <c r="T13" s="74">
        <f>IF(RES_hh_fech_in!T13=0,0,RES_hh_fech_in!T13/RES_summary!T$21)</f>
        <v>112.76734870231938</v>
      </c>
      <c r="U13" s="74">
        <f>IF(RES_hh_fech_in!U13=0,0,RES_hh_fech_in!U13/RES_summary!U$21)</f>
        <v>107.46889656364431</v>
      </c>
      <c r="V13" s="74">
        <f>IF(RES_hh_fech_in!V13=0,0,RES_hh_fech_in!V13/RES_summary!V$21)</f>
        <v>88.371525993971957</v>
      </c>
      <c r="W13" s="74">
        <f>IF(RES_hh_fech_in!W13=0,0,RES_hh_fech_in!W13/RES_summary!W$21)</f>
        <v>90.686256223862912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1.3264133872462263</v>
      </c>
      <c r="D14" s="76">
        <f>IF(RES_hh_fech_in!D14=0,0,RES_hh_fech_in!D14/RES_summary!D$21)</f>
        <v>1.2177757118349497</v>
      </c>
      <c r="E14" s="76">
        <f>IF(RES_hh_fech_in!E14=0,0,RES_hh_fech_in!E14/RES_summary!E$21)</f>
        <v>1.2403904964737673</v>
      </c>
      <c r="F14" s="76">
        <f>IF(RES_hh_fech_in!F14=0,0,RES_hh_fech_in!F14/RES_summary!F$21)</f>
        <v>0.89379376513450992</v>
      </c>
      <c r="G14" s="76">
        <f>IF(RES_hh_fech_in!G14=0,0,RES_hh_fech_in!G14/RES_summary!G$21)</f>
        <v>0.95561107002557577</v>
      </c>
      <c r="H14" s="76">
        <f>IF(RES_hh_fech_in!H14=0,0,RES_hh_fech_in!H14/RES_summary!H$21)</f>
        <v>0.88521492291386239</v>
      </c>
      <c r="I14" s="76">
        <f>IF(RES_hh_fech_in!I14=0,0,RES_hh_fech_in!I14/RES_summary!I$21)</f>
        <v>0.92334184644443529</v>
      </c>
      <c r="J14" s="76">
        <f>IF(RES_hh_fech_in!J14=0,0,RES_hh_fech_in!J14/RES_summary!J$21)</f>
        <v>0.81938514047801936</v>
      </c>
      <c r="K14" s="76">
        <f>IF(RES_hh_fech_in!K14=0,0,RES_hh_fech_in!K14/RES_summary!K$21)</f>
        <v>0.9508616408865973</v>
      </c>
      <c r="L14" s="76">
        <f>IF(RES_hh_fech_in!L14=0,0,RES_hh_fech_in!L14/RES_summary!L$21)</f>
        <v>1.162974391811705</v>
      </c>
      <c r="M14" s="76">
        <f>IF(RES_hh_fech_in!M14=0,0,RES_hh_fech_in!M14/RES_summary!M$21)</f>
        <v>0.90877055258467521</v>
      </c>
      <c r="N14" s="76">
        <f>IF(RES_hh_fech_in!N14=0,0,RES_hh_fech_in!N14/RES_summary!N$21)</f>
        <v>0.965589891102557</v>
      </c>
      <c r="O14" s="76">
        <f>IF(RES_hh_fech_in!O14=0,0,RES_hh_fech_in!O14/RES_summary!O$21)</f>
        <v>0.85079185691673165</v>
      </c>
      <c r="P14" s="76">
        <f>IF(RES_hh_fech_in!P14=0,0,RES_hh_fech_in!P14/RES_summary!P$21)</f>
        <v>0.711820338211824</v>
      </c>
      <c r="Q14" s="76">
        <f>IF(RES_hh_fech_in!Q14=0,0,RES_hh_fech_in!Q14/RES_summary!Q$21)</f>
        <v>0.58830986283362285</v>
      </c>
      <c r="R14" s="76">
        <f>IF(RES_hh_fech_in!R14=0,0,RES_hh_fech_in!R14/RES_summary!R$21)</f>
        <v>0.66667708650166391</v>
      </c>
      <c r="S14" s="76">
        <f>IF(RES_hh_fech_in!S14=0,0,RES_hh_fech_in!S14/RES_summary!S$21)</f>
        <v>0.604952684111281</v>
      </c>
      <c r="T14" s="76">
        <f>IF(RES_hh_fech_in!T14=0,0,RES_hh_fech_in!T14/RES_summary!T$21)</f>
        <v>0.59395504502296836</v>
      </c>
      <c r="U14" s="76">
        <f>IF(RES_hh_fech_in!U14=0,0,RES_hh_fech_in!U14/RES_summary!U$21)</f>
        <v>0.52630529848208207</v>
      </c>
      <c r="V14" s="76">
        <f>IF(RES_hh_fech_in!V14=0,0,RES_hh_fech_in!V14/RES_summary!V$21)</f>
        <v>0.51666173301755802</v>
      </c>
      <c r="W14" s="76">
        <f>IF(RES_hh_fech_in!W14=0,0,RES_hh_fech_in!W14/RES_summary!W$21)</f>
        <v>0.39620244799396587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0.24773313488803109</v>
      </c>
      <c r="D15" s="69">
        <f>IF(RES_hh_fech_in!D15=0,0,RES_hh_fech_in!D15/RES_summary!D$21)</f>
        <v>0.25975482574802916</v>
      </c>
      <c r="E15" s="69">
        <f>IF(RES_hh_fech_in!E15=0,0,RES_hh_fech_in!E15/RES_summary!E$21)</f>
        <v>0.20075649691509687</v>
      </c>
      <c r="F15" s="69">
        <f>IF(RES_hh_fech_in!F15=0,0,RES_hh_fech_in!F15/RES_summary!F$21)</f>
        <v>0.22025990155920191</v>
      </c>
      <c r="G15" s="69">
        <f>IF(RES_hh_fech_in!G15=0,0,RES_hh_fech_in!G15/RES_summary!G$21)</f>
        <v>0.35430961005693618</v>
      </c>
      <c r="H15" s="69">
        <f>IF(RES_hh_fech_in!H15=0,0,RES_hh_fech_in!H15/RES_summary!H$21)</f>
        <v>0.25849042306868208</v>
      </c>
      <c r="I15" s="69">
        <f>IF(RES_hh_fech_in!I15=0,0,RES_hh_fech_in!I15/RES_summary!I$21)</f>
        <v>0.16969671041735368</v>
      </c>
      <c r="J15" s="69">
        <f>IF(RES_hh_fech_in!J15=0,0,RES_hh_fech_in!J15/RES_summary!J$21)</f>
        <v>0.31660448975683969</v>
      </c>
      <c r="K15" s="69">
        <f>IF(RES_hh_fech_in!K15=0,0,RES_hh_fech_in!K15/RES_summary!K$21)</f>
        <v>0.15926044931410629</v>
      </c>
      <c r="L15" s="69">
        <f>IF(RES_hh_fech_in!L15=0,0,RES_hh_fech_in!L15/RES_summary!L$21)</f>
        <v>0.26880059337532086</v>
      </c>
      <c r="M15" s="69">
        <f>IF(RES_hh_fech_in!M15=0,0,RES_hh_fech_in!M15/RES_summary!M$21)</f>
        <v>0.13183743174566054</v>
      </c>
      <c r="N15" s="69">
        <f>IF(RES_hh_fech_in!N15=0,0,RES_hh_fech_in!N15/RES_summary!N$21)</f>
        <v>0.23980743032541579</v>
      </c>
      <c r="O15" s="69">
        <f>IF(RES_hh_fech_in!O15=0,0,RES_hh_fech_in!O15/RES_summary!O$21)</f>
        <v>0.27533867459749206</v>
      </c>
      <c r="P15" s="69">
        <f>IF(RES_hh_fech_in!P15=0,0,RES_hh_fech_in!P15/RES_summary!P$21)</f>
        <v>0.19333693003393146</v>
      </c>
      <c r="Q15" s="69">
        <f>IF(RES_hh_fech_in!Q15=0,0,RES_hh_fech_in!Q15/RES_summary!Q$21)</f>
        <v>0.26383022198461253</v>
      </c>
      <c r="R15" s="69">
        <f>IF(RES_hh_fech_in!R15=0,0,RES_hh_fech_in!R15/RES_summary!R$21)</f>
        <v>0.16149726937205133</v>
      </c>
      <c r="S15" s="69">
        <f>IF(RES_hh_fech_in!S15=0,0,RES_hh_fech_in!S15/RES_summary!S$21)</f>
        <v>0.10212365914353162</v>
      </c>
      <c r="T15" s="69">
        <f>IF(RES_hh_fech_in!T15=0,0,RES_hh_fech_in!T15/RES_summary!T$21)</f>
        <v>0.19964705998717325</v>
      </c>
      <c r="U15" s="69">
        <f>IF(RES_hh_fech_in!U15=0,0,RES_hh_fech_in!U15/RES_summary!U$21)</f>
        <v>0.2695034024010442</v>
      </c>
      <c r="V15" s="69">
        <f>IF(RES_hh_fech_in!V15=0,0,RES_hh_fech_in!V15/RES_summary!V$21)</f>
        <v>0.4993766242498211</v>
      </c>
      <c r="W15" s="69">
        <f>IF(RES_hh_fech_in!W15=0,0,RES_hh_fech_in!W15/RES_summary!W$21)</f>
        <v>0.63162702890091482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0.24773313488803109</v>
      </c>
      <c r="D16" s="72">
        <f>IF(RES_hh_fech_in!D16=0,0,RES_hh_fech_in!D16/RES_summary!D$21)</f>
        <v>0.25975482574802916</v>
      </c>
      <c r="E16" s="72">
        <f>IF(RES_hh_fech_in!E16=0,0,RES_hh_fech_in!E16/RES_summary!E$21)</f>
        <v>0.20075649691509687</v>
      </c>
      <c r="F16" s="72">
        <f>IF(RES_hh_fech_in!F16=0,0,RES_hh_fech_in!F16/RES_summary!F$21)</f>
        <v>0.22025990155920191</v>
      </c>
      <c r="G16" s="72">
        <f>IF(RES_hh_fech_in!G16=0,0,RES_hh_fech_in!G16/RES_summary!G$21)</f>
        <v>0.35430961005693618</v>
      </c>
      <c r="H16" s="72">
        <f>IF(RES_hh_fech_in!H16=0,0,RES_hh_fech_in!H16/RES_summary!H$21)</f>
        <v>0.25849042306868208</v>
      </c>
      <c r="I16" s="72">
        <f>IF(RES_hh_fech_in!I16=0,0,RES_hh_fech_in!I16/RES_summary!I$21)</f>
        <v>0.16969671041735368</v>
      </c>
      <c r="J16" s="72">
        <f>IF(RES_hh_fech_in!J16=0,0,RES_hh_fech_in!J16/RES_summary!J$21)</f>
        <v>0.31660448975683969</v>
      </c>
      <c r="K16" s="72">
        <f>IF(RES_hh_fech_in!K16=0,0,RES_hh_fech_in!K16/RES_summary!K$21)</f>
        <v>0.15926044931410629</v>
      </c>
      <c r="L16" s="72">
        <f>IF(RES_hh_fech_in!L16=0,0,RES_hh_fech_in!L16/RES_summary!L$21)</f>
        <v>0.26880059337532086</v>
      </c>
      <c r="M16" s="72">
        <f>IF(RES_hh_fech_in!M16=0,0,RES_hh_fech_in!M16/RES_summary!M$21)</f>
        <v>0.13183743174566054</v>
      </c>
      <c r="N16" s="72">
        <f>IF(RES_hh_fech_in!N16=0,0,RES_hh_fech_in!N16/RES_summary!N$21)</f>
        <v>0.23980743032541579</v>
      </c>
      <c r="O16" s="72">
        <f>IF(RES_hh_fech_in!O16=0,0,RES_hh_fech_in!O16/RES_summary!O$21)</f>
        <v>0.27533867459749206</v>
      </c>
      <c r="P16" s="72">
        <f>IF(RES_hh_fech_in!P16=0,0,RES_hh_fech_in!P16/RES_summary!P$21)</f>
        <v>0.19333693003393146</v>
      </c>
      <c r="Q16" s="72">
        <f>IF(RES_hh_fech_in!Q16=0,0,RES_hh_fech_in!Q16/RES_summary!Q$21)</f>
        <v>0.26383022198461253</v>
      </c>
      <c r="R16" s="72">
        <f>IF(RES_hh_fech_in!R16=0,0,RES_hh_fech_in!R16/RES_summary!R$21)</f>
        <v>0.16149726937205133</v>
      </c>
      <c r="S16" s="72">
        <f>IF(RES_hh_fech_in!S16=0,0,RES_hh_fech_in!S16/RES_summary!S$21)</f>
        <v>0.10212365914353162</v>
      </c>
      <c r="T16" s="72">
        <f>IF(RES_hh_fech_in!T16=0,0,RES_hh_fech_in!T16/RES_summary!T$21)</f>
        <v>0.19964705998717325</v>
      </c>
      <c r="U16" s="72">
        <f>IF(RES_hh_fech_in!U16=0,0,RES_hh_fech_in!U16/RES_summary!U$21)</f>
        <v>0.2695034024010442</v>
      </c>
      <c r="V16" s="72">
        <f>IF(RES_hh_fech_in!V16=0,0,RES_hh_fech_in!V16/RES_summary!V$21)</f>
        <v>0.4993766242498211</v>
      </c>
      <c r="W16" s="72">
        <f>IF(RES_hh_fech_in!W16=0,0,RES_hh_fech_in!W16/RES_summary!W$21)</f>
        <v>0.63162702890091482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18.109134956960446</v>
      </c>
      <c r="D17" s="69">
        <f>IF(RES_hh_fech_in!D17=0,0,RES_hh_fech_in!D17/RES_summary!D$21)</f>
        <v>17.446961165094617</v>
      </c>
      <c r="E17" s="69">
        <f>IF(RES_hh_fech_in!E17=0,0,RES_hh_fech_in!E17/RES_summary!E$21)</f>
        <v>17.052425240097321</v>
      </c>
      <c r="F17" s="69">
        <f>IF(RES_hh_fech_in!F17=0,0,RES_hh_fech_in!F17/RES_summary!F$21)</f>
        <v>16.400310305543663</v>
      </c>
      <c r="G17" s="69">
        <f>IF(RES_hh_fech_in!G17=0,0,RES_hh_fech_in!G17/RES_summary!G$21)</f>
        <v>14.687669753267812</v>
      </c>
      <c r="H17" s="69">
        <f>IF(RES_hh_fech_in!H17=0,0,RES_hh_fech_in!H17/RES_summary!H$21)</f>
        <v>14.448760243661349</v>
      </c>
      <c r="I17" s="69">
        <f>IF(RES_hh_fech_in!I17=0,0,RES_hh_fech_in!I17/RES_summary!I$21)</f>
        <v>14.065920521819862</v>
      </c>
      <c r="J17" s="69">
        <f>IF(RES_hh_fech_in!J17=0,0,RES_hh_fech_in!J17/RES_summary!J$21)</f>
        <v>15.712343959530553</v>
      </c>
      <c r="K17" s="69">
        <f>IF(RES_hh_fech_in!K17=0,0,RES_hh_fech_in!K17/RES_summary!K$21)</f>
        <v>16.868505432057837</v>
      </c>
      <c r="L17" s="69">
        <f>IF(RES_hh_fech_in!L17=0,0,RES_hh_fech_in!L17/RES_summary!L$21)</f>
        <v>16.507166948083288</v>
      </c>
      <c r="M17" s="69">
        <f>IF(RES_hh_fech_in!M17=0,0,RES_hh_fech_in!M17/RES_summary!M$21)</f>
        <v>14.311512372053356</v>
      </c>
      <c r="N17" s="69">
        <f>IF(RES_hh_fech_in!N17=0,0,RES_hh_fech_in!N17/RES_summary!N$21)</f>
        <v>15.349504094781098</v>
      </c>
      <c r="O17" s="69">
        <f>IF(RES_hh_fech_in!O17=0,0,RES_hh_fech_in!O17/RES_summary!O$21)</f>
        <v>15.782869067977137</v>
      </c>
      <c r="P17" s="69">
        <f>IF(RES_hh_fech_in!P17=0,0,RES_hh_fech_in!P17/RES_summary!P$21)</f>
        <v>13.779818832268564</v>
      </c>
      <c r="Q17" s="69">
        <f>IF(RES_hh_fech_in!Q17=0,0,RES_hh_fech_in!Q17/RES_summary!Q$21)</f>
        <v>14.066277067080684</v>
      </c>
      <c r="R17" s="69">
        <f>IF(RES_hh_fech_in!R17=0,0,RES_hh_fech_in!R17/RES_summary!R$21)</f>
        <v>13.891617313698481</v>
      </c>
      <c r="S17" s="69">
        <f>IF(RES_hh_fech_in!S17=0,0,RES_hh_fech_in!S17/RES_summary!S$21)</f>
        <v>14.61766216793675</v>
      </c>
      <c r="T17" s="69">
        <f>IF(RES_hh_fech_in!T17=0,0,RES_hh_fech_in!T17/RES_summary!T$21)</f>
        <v>13.264441850320322</v>
      </c>
      <c r="U17" s="69">
        <f>IF(RES_hh_fech_in!U17=0,0,RES_hh_fech_in!U17/RES_summary!U$21)</f>
        <v>16.494991033785976</v>
      </c>
      <c r="V17" s="69">
        <f>IF(RES_hh_fech_in!V17=0,0,RES_hh_fech_in!V17/RES_summary!V$21)</f>
        <v>12.064779776186887</v>
      </c>
      <c r="W17" s="69">
        <f>IF(RES_hh_fech_in!W17=0,0,RES_hh_fech_in!W17/RES_summary!W$21)</f>
        <v>13.097485040799379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21.774989541551342</v>
      </c>
      <c r="D18" s="72">
        <f>IF(RES_hh_fech_in!D18=0,0,RES_hh_fech_in!D18/RES_summary!D$21)</f>
        <v>21.024413029129636</v>
      </c>
      <c r="E18" s="72">
        <f>IF(RES_hh_fech_in!E18=0,0,RES_hh_fech_in!E18/RES_summary!E$21)</f>
        <v>19.599906430511666</v>
      </c>
      <c r="F18" s="72">
        <f>IF(RES_hh_fech_in!F18=0,0,RES_hh_fech_in!F18/RES_summary!F$21)</f>
        <v>19.992403081484582</v>
      </c>
      <c r="G18" s="72">
        <f>IF(RES_hh_fech_in!G18=0,0,RES_hh_fech_in!G18/RES_summary!G$21)</f>
        <v>18.73927379746635</v>
      </c>
      <c r="H18" s="72">
        <f>IF(RES_hh_fech_in!H18=0,0,RES_hh_fech_in!H18/RES_summary!H$21)</f>
        <v>20.313294722603892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15.985032141858465</v>
      </c>
      <c r="N18" s="72">
        <f>IF(RES_hh_fech_in!N18=0,0,RES_hh_fech_in!N18/RES_summary!N$21)</f>
        <v>17.597538106165327</v>
      </c>
      <c r="O18" s="72">
        <f>IF(RES_hh_fech_in!O18=0,0,RES_hh_fech_in!O18/RES_summary!O$21)</f>
        <v>18.37289707569488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15.757476262525577</v>
      </c>
      <c r="S18" s="72">
        <f>IF(RES_hh_fech_in!S18=0,0,RES_hh_fech_in!S18/RES_summary!S$21)</f>
        <v>16.188853699711895</v>
      </c>
      <c r="T18" s="72">
        <f>IF(RES_hh_fech_in!T18=0,0,RES_hh_fech_in!T18/RES_summary!T$21)</f>
        <v>14.901265910460928</v>
      </c>
      <c r="U18" s="72">
        <f>IF(RES_hh_fech_in!U18=0,0,RES_hh_fech_in!U18/RES_summary!U$21)</f>
        <v>18.865337526767735</v>
      </c>
      <c r="V18" s="72">
        <f>IF(RES_hh_fech_in!V18=0,0,RES_hh_fech_in!V18/RES_summary!V$21)</f>
        <v>13.416554545780654</v>
      </c>
      <c r="W18" s="72">
        <f>IF(RES_hh_fech_in!W18=0,0,RES_hh_fech_in!W18/RES_summary!W$21)</f>
        <v>14.680550418255407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23.861445697283887</v>
      </c>
      <c r="D20" s="72">
        <f>IF(RES_hh_fech_in!D20=0,0,RES_hh_fech_in!D20/RES_summary!D$21)</f>
        <v>22.071210044058319</v>
      </c>
      <c r="E20" s="72">
        <f>IF(RES_hh_fech_in!E20=0,0,RES_hh_fech_in!E20/RES_summary!E$21)</f>
        <v>22.801799987838319</v>
      </c>
      <c r="F20" s="72">
        <f>IF(RES_hh_fech_in!F20=0,0,RES_hh_fech_in!F20/RES_summary!F$21)</f>
        <v>21.139101287308616</v>
      </c>
      <c r="G20" s="72">
        <f>IF(RES_hh_fech_in!G20=0,0,RES_hh_fech_in!G20/RES_summary!G$21)</f>
        <v>18.461459831640969</v>
      </c>
      <c r="H20" s="72">
        <f>IF(RES_hh_fech_in!H20=0,0,RES_hh_fech_in!H20/RES_summary!H$21)</f>
        <v>18.245367613561754</v>
      </c>
      <c r="I20" s="72">
        <f>IF(RES_hh_fech_in!I20=0,0,RES_hh_fech_in!I20/RES_summary!I$21)</f>
        <v>18.971536760333819</v>
      </c>
      <c r="J20" s="72">
        <f>IF(RES_hh_fech_in!J20=0,0,RES_hh_fech_in!J20/RES_summary!J$21)</f>
        <v>19.043519391668266</v>
      </c>
      <c r="K20" s="72">
        <f>IF(RES_hh_fech_in!K20=0,0,RES_hh_fech_in!K20/RES_summary!K$21)</f>
        <v>20.034405585881984</v>
      </c>
      <c r="L20" s="72">
        <f>IF(RES_hh_fech_in!L20=0,0,RES_hh_fech_in!L20/RES_summary!L$21)</f>
        <v>21.201496544722168</v>
      </c>
      <c r="M20" s="72">
        <f>IF(RES_hh_fech_in!M20=0,0,RES_hh_fech_in!M20/RES_summary!M$21)</f>
        <v>17.604808689680301</v>
      </c>
      <c r="N20" s="72">
        <f>IF(RES_hh_fech_in!N20=0,0,RES_hh_fech_in!N20/RES_summary!N$21)</f>
        <v>18.577778312574008</v>
      </c>
      <c r="O20" s="72">
        <f>IF(RES_hh_fech_in!O20=0,0,RES_hh_fech_in!O20/RES_summary!O$21)</f>
        <v>18.457125626922139</v>
      </c>
      <c r="P20" s="72">
        <f>IF(RES_hh_fech_in!P20=0,0,RES_hh_fech_in!P20/RES_summary!P$21)</f>
        <v>15.948159214503779</v>
      </c>
      <c r="Q20" s="72">
        <f>IF(RES_hh_fech_in!Q20=0,0,RES_hh_fech_in!Q20/RES_summary!Q$21)</f>
        <v>15.99818393265882</v>
      </c>
      <c r="R20" s="72">
        <f>IF(RES_hh_fech_in!R20=0,0,RES_hh_fech_in!R20/RES_summary!R$21)</f>
        <v>14.801059884635677</v>
      </c>
      <c r="S20" s="72">
        <f>IF(RES_hh_fech_in!S20=0,0,RES_hh_fech_in!S20/RES_summary!S$21)</f>
        <v>15.498144536772879</v>
      </c>
      <c r="T20" s="72">
        <f>IF(RES_hh_fech_in!T20=0,0,RES_hh_fech_in!T20/RES_summary!T$21)</f>
        <v>13.656671219770095</v>
      </c>
      <c r="U20" s="72">
        <f>IF(RES_hh_fech_in!U20=0,0,RES_hh_fech_in!U20/RES_summary!U$21)</f>
        <v>16.691481988152265</v>
      </c>
      <c r="V20" s="72">
        <f>IF(RES_hh_fech_in!V20=0,0,RES_hh_fech_in!V20/RES_summary!V$21)</f>
        <v>13.661262415938713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20.392201281792289</v>
      </c>
      <c r="D21" s="72">
        <f>IF(RES_hh_fech_in!D21=0,0,RES_hh_fech_in!D21/RES_summary!D$21)</f>
        <v>20.930350738725409</v>
      </c>
      <c r="E21" s="72">
        <f>IF(RES_hh_fech_in!E21=0,0,RES_hh_fech_in!E21/RES_summary!E$21)</f>
        <v>18.788736087585807</v>
      </c>
      <c r="F21" s="72">
        <f>IF(RES_hh_fech_in!F21=0,0,RES_hh_fech_in!F21/RES_summary!F$21)</f>
        <v>18.866555810649668</v>
      </c>
      <c r="G21" s="72">
        <f>IF(RES_hh_fech_in!G21=0,0,RES_hh_fech_in!G21/RES_summary!G$21)</f>
        <v>15.92274638186143</v>
      </c>
      <c r="H21" s="72">
        <f>IF(RES_hh_fech_in!H21=0,0,RES_hh_fech_in!H21/RES_summary!H$21)</f>
        <v>16.808468863744643</v>
      </c>
      <c r="I21" s="72">
        <f>IF(RES_hh_fech_in!I21=0,0,RES_hh_fech_in!I21/RES_summary!I$21)</f>
        <v>16.372068062007667</v>
      </c>
      <c r="J21" s="72">
        <f>IF(RES_hh_fech_in!J21=0,0,RES_hh_fech_in!J21/RES_summary!J$21)</f>
        <v>17.756639274291722</v>
      </c>
      <c r="K21" s="72">
        <f>IF(RES_hh_fech_in!K21=0,0,RES_hh_fech_in!K21/RES_summary!K$21)</f>
        <v>19.099593682747773</v>
      </c>
      <c r="L21" s="72">
        <f>IF(RES_hh_fech_in!L21=0,0,RES_hh_fech_in!L21/RES_summary!L$21)</f>
        <v>19.302865388642832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16.434869897000532</v>
      </c>
      <c r="P21" s="72">
        <f>IF(RES_hh_fech_in!P21=0,0,RES_hh_fech_in!P21/RES_summary!P$21)</f>
        <v>14.404803873038981</v>
      </c>
      <c r="Q21" s="72">
        <f>IF(RES_hh_fech_in!Q21=0,0,RES_hh_fech_in!Q21/RES_summary!Q$21)</f>
        <v>14.034827224899827</v>
      </c>
      <c r="R21" s="72">
        <f>IF(RES_hh_fech_in!R21=0,0,RES_hh_fech_in!R21/RES_summary!R$21)</f>
        <v>13.414694198066247</v>
      </c>
      <c r="S21" s="72">
        <f>IF(RES_hh_fech_in!S21=0,0,RES_hh_fech_in!S21/RES_summary!S$21)</f>
        <v>14.415764432046135</v>
      </c>
      <c r="T21" s="72">
        <f>IF(RES_hh_fech_in!T21=0,0,RES_hh_fech_in!T21/RES_summary!T$21)</f>
        <v>12.525697962884173</v>
      </c>
      <c r="U21" s="72">
        <f>IF(RES_hh_fech_in!U21=0,0,RES_hh_fech_in!U21/RES_summary!U$21)</f>
        <v>16.825981509356954</v>
      </c>
      <c r="V21" s="72">
        <f>IF(RES_hh_fech_in!V21=0,0,RES_hh_fech_in!V21/RES_summary!V$21)</f>
        <v>11.643547989963748</v>
      </c>
      <c r="W21" s="72">
        <f>IF(RES_hh_fech_in!W21=0,0,RES_hh_fech_in!W21/RES_summary!W$21)</f>
        <v>13.18216813432343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19.93905532718917</v>
      </c>
      <c r="D22" s="72">
        <f>IF(RES_hh_fech_in!D22=0,0,RES_hh_fech_in!D22/RES_summary!D$21)</f>
        <v>19.511526030361996</v>
      </c>
      <c r="E22" s="72">
        <f>IF(RES_hh_fech_in!E22=0,0,RES_hh_fech_in!E22/RES_summary!E$21)</f>
        <v>17.967300422602118</v>
      </c>
      <c r="F22" s="72">
        <f>IF(RES_hh_fech_in!F22=0,0,RES_hh_fech_in!F22/RES_summary!F$21)</f>
        <v>18.008149178131088</v>
      </c>
      <c r="G22" s="72">
        <f>IF(RES_hh_fech_in!G22=0,0,RES_hh_fech_in!G22/RES_summary!G$21)</f>
        <v>15.539986090634439</v>
      </c>
      <c r="H22" s="72">
        <f>IF(RES_hh_fech_in!H22=0,0,RES_hh_fech_in!H22/RES_summary!H$21)</f>
        <v>15.105231305958883</v>
      </c>
      <c r="I22" s="72">
        <f>IF(RES_hh_fech_in!I22=0,0,RES_hh_fech_in!I22/RES_summary!I$21)</f>
        <v>14.163654220058163</v>
      </c>
      <c r="J22" s="72">
        <f>IF(RES_hh_fech_in!J22=0,0,RES_hh_fech_in!J22/RES_summary!J$21)</f>
        <v>16.404797586333785</v>
      </c>
      <c r="K22" s="72">
        <f>IF(RES_hh_fech_in!K22=0,0,RES_hh_fech_in!K22/RES_summary!K$21)</f>
        <v>17.115057592187288</v>
      </c>
      <c r="L22" s="72">
        <f>IF(RES_hh_fech_in!L22=0,0,RES_hh_fech_in!L22/RES_summary!L$21)</f>
        <v>16.592984962194389</v>
      </c>
      <c r="M22" s="72">
        <f>IF(RES_hh_fech_in!M22=0,0,RES_hh_fech_in!M22/RES_summary!M$21)</f>
        <v>13.84977207246124</v>
      </c>
      <c r="N22" s="72">
        <f>IF(RES_hh_fech_in!N22=0,0,RES_hh_fech_in!N22/RES_summary!N$21)</f>
        <v>14.932805674290913</v>
      </c>
      <c r="O22" s="72">
        <f>IF(RES_hh_fech_in!O22=0,0,RES_hh_fech_in!O22/RES_summary!O$21)</f>
        <v>15.498349817444394</v>
      </c>
      <c r="P22" s="72">
        <f>IF(RES_hh_fech_in!P22=0,0,RES_hh_fech_in!P22/RES_summary!P$21)</f>
        <v>13.738826065533884</v>
      </c>
      <c r="Q22" s="72">
        <f>IF(RES_hh_fech_in!Q22=0,0,RES_hh_fech_in!Q22/RES_summary!Q$21)</f>
        <v>13.905448119997075</v>
      </c>
      <c r="R22" s="72">
        <f>IF(RES_hh_fech_in!R22=0,0,RES_hh_fech_in!R22/RES_summary!R$21)</f>
        <v>13.512708611031597</v>
      </c>
      <c r="S22" s="72">
        <f>IF(RES_hh_fech_in!S22=0,0,RES_hh_fech_in!S22/RES_summary!S$21)</f>
        <v>14.069815424746769</v>
      </c>
      <c r="T22" s="72">
        <f>IF(RES_hh_fech_in!T22=0,0,RES_hh_fech_in!T22/RES_summary!T$21)</f>
        <v>12.8691371084275</v>
      </c>
      <c r="U22" s="72">
        <f>IF(RES_hh_fech_in!U22=0,0,RES_hh_fech_in!U22/RES_summary!U$21)</f>
        <v>15.85744856252713</v>
      </c>
      <c r="V22" s="72">
        <f>IF(RES_hh_fech_in!V22=0,0,RES_hh_fech_in!V22/RES_summary!V$21)</f>
        <v>11.391716244726489</v>
      </c>
      <c r="W22" s="72">
        <f>IF(RES_hh_fech_in!W22=0,0,RES_hh_fech_in!W22/RES_summary!W$21)</f>
        <v>12.525317351294621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15.308002501827243</v>
      </c>
      <c r="D24" s="72">
        <f>IF(RES_hh_fech_in!D24=0,0,RES_hh_fech_in!D24/RES_summary!D$21)</f>
        <v>15.094729840670553</v>
      </c>
      <c r="E24" s="72">
        <f>IF(RES_hh_fech_in!E24=0,0,RES_hh_fech_in!E24/RES_summary!E$21)</f>
        <v>14.8357449427322</v>
      </c>
      <c r="F24" s="72">
        <f>IF(RES_hh_fech_in!F24=0,0,RES_hh_fech_in!F24/RES_summary!F$21)</f>
        <v>14.634424157048311</v>
      </c>
      <c r="G24" s="72">
        <f>IF(RES_hh_fech_in!G24=0,0,RES_hh_fech_in!G24/RES_summary!G$21)</f>
        <v>12.642157448993528</v>
      </c>
      <c r="H24" s="72">
        <f>IF(RES_hh_fech_in!H24=0,0,RES_hh_fech_in!H24/RES_summary!H$21)</f>
        <v>12.661793536247574</v>
      </c>
      <c r="I24" s="72">
        <f>IF(RES_hh_fech_in!I24=0,0,RES_hh_fech_in!I24/RES_summary!I$21)</f>
        <v>12.288173921725127</v>
      </c>
      <c r="J24" s="72">
        <f>IF(RES_hh_fech_in!J24=0,0,RES_hh_fech_in!J24/RES_summary!J$21)</f>
        <v>13.837237010074286</v>
      </c>
      <c r="K24" s="72">
        <f>IF(RES_hh_fech_in!K24=0,0,RES_hh_fech_in!K24/RES_summary!K$21)</f>
        <v>14.692339575841327</v>
      </c>
      <c r="L24" s="72">
        <f>IF(RES_hh_fech_in!L24=0,0,RES_hh_fech_in!L24/RES_summary!L$21)</f>
        <v>14.164023402242629</v>
      </c>
      <c r="M24" s="72">
        <f>IF(RES_hh_fech_in!M24=0,0,RES_hh_fech_in!M24/RES_summary!M$21)</f>
        <v>12.319896742626213</v>
      </c>
      <c r="N24" s="72">
        <f>IF(RES_hh_fech_in!N24=0,0,RES_hh_fech_in!N24/RES_summary!N$21)</f>
        <v>13.409668282224526</v>
      </c>
      <c r="O24" s="72">
        <f>IF(RES_hh_fech_in!O24=0,0,RES_hh_fech_in!O24/RES_summary!O$21)</f>
        <v>14.086612885261902</v>
      </c>
      <c r="P24" s="72">
        <f>IF(RES_hh_fech_in!P24=0,0,RES_hh_fech_in!P24/RES_summary!P$21)</f>
        <v>12.2000661386539</v>
      </c>
      <c r="Q24" s="72">
        <f>IF(RES_hh_fech_in!Q24=0,0,RES_hh_fech_in!Q24/RES_summary!Q$21)</f>
        <v>12.716837708438481</v>
      </c>
      <c r="R24" s="72">
        <f>IF(RES_hh_fech_in!R24=0,0,RES_hh_fech_in!R24/RES_summary!R$21)</f>
        <v>12.393435430488612</v>
      </c>
      <c r="S24" s="72">
        <f>IF(RES_hh_fech_in!S24=0,0,RES_hh_fech_in!S24/RES_summary!S$21)</f>
        <v>13.193322415816427</v>
      </c>
      <c r="T24" s="72">
        <f>IF(RES_hh_fech_in!T24=0,0,RES_hh_fech_in!T24/RES_summary!T$21)</f>
        <v>11.862177336821906</v>
      </c>
      <c r="U24" s="72">
        <f>IF(RES_hh_fech_in!U24=0,0,RES_hh_fech_in!U24/RES_summary!U$21)</f>
        <v>14.970275628463229</v>
      </c>
      <c r="V24" s="72">
        <f>IF(RES_hh_fech_in!V24=0,0,RES_hh_fech_in!V24/RES_summary!V$21)</f>
        <v>10.808093508371682</v>
      </c>
      <c r="W24" s="72">
        <f>IF(RES_hh_fech_in!W24=0,0,RES_hh_fech_in!W24/RES_summary!W$21)</f>
        <v>12.006975041280153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18.159183214101862</v>
      </c>
      <c r="D25" s="74">
        <f>IF(RES_hh_fech_in!D25=0,0,RES_hh_fech_in!D25/RES_summary!D$21)</f>
        <v>17.979347384338485</v>
      </c>
      <c r="E25" s="74">
        <f>IF(RES_hh_fech_in!E25=0,0,RES_hh_fech_in!E25/RES_summary!E$21)</f>
        <v>17.286109574924478</v>
      </c>
      <c r="F25" s="74">
        <f>IF(RES_hh_fech_in!F25=0,0,RES_hh_fech_in!F25/RES_summary!F$21)</f>
        <v>17.006912576275631</v>
      </c>
      <c r="G25" s="74">
        <f>IF(RES_hh_fech_in!G25=0,0,RES_hh_fech_in!G25/RES_summary!G$21)</f>
        <v>15.271501289113191</v>
      </c>
      <c r="H25" s="74">
        <f>IF(RES_hh_fech_in!H25=0,0,RES_hh_fech_in!H25/RES_summary!H$21)</f>
        <v>15.144242435936492</v>
      </c>
      <c r="I25" s="74">
        <f>IF(RES_hh_fech_in!I25=0,0,RES_hh_fech_in!I25/RES_summary!I$21)</f>
        <v>14.555480746905191</v>
      </c>
      <c r="J25" s="74">
        <f>IF(RES_hh_fech_in!J25=0,0,RES_hh_fech_in!J25/RES_summary!J$21)</f>
        <v>16.336007978624608</v>
      </c>
      <c r="K25" s="74">
        <f>IF(RES_hh_fech_in!K25=0,0,RES_hh_fech_in!K25/RES_summary!K$21)</f>
        <v>17.474544185369091</v>
      </c>
      <c r="L25" s="74">
        <f>IF(RES_hh_fech_in!L25=0,0,RES_hh_fech_in!L25/RES_summary!L$21)</f>
        <v>16.779257234338242</v>
      </c>
      <c r="M25" s="74">
        <f>IF(RES_hh_fech_in!M25=0,0,RES_hh_fech_in!M25/RES_summary!M$21)</f>
        <v>14.805811597829091</v>
      </c>
      <c r="N25" s="74">
        <f>IF(RES_hh_fech_in!N25=0,0,RES_hh_fech_in!N25/RES_summary!N$21)</f>
        <v>15.909796731024974</v>
      </c>
      <c r="O25" s="74">
        <f>IF(RES_hh_fech_in!O25=0,0,RES_hh_fech_in!O25/RES_summary!O$21)</f>
        <v>16.346704172706342</v>
      </c>
      <c r="P25" s="74">
        <f>IF(RES_hh_fech_in!P25=0,0,RES_hh_fech_in!P25/RES_summary!P$21)</f>
        <v>14.279754057128791</v>
      </c>
      <c r="Q25" s="74">
        <f>IF(RES_hh_fech_in!Q25=0,0,RES_hh_fech_in!Q25/RES_summary!Q$21)</f>
        <v>14.537049174126246</v>
      </c>
      <c r="R25" s="74">
        <f>IF(RES_hh_fech_in!R25=0,0,RES_hh_fech_in!R25/RES_summary!R$21)</f>
        <v>14.325627718199188</v>
      </c>
      <c r="S25" s="74">
        <f>IF(RES_hh_fech_in!S25=0,0,RES_hh_fech_in!S25/RES_summary!S$21)</f>
        <v>15.178462534304316</v>
      </c>
      <c r="T25" s="74">
        <f>IF(RES_hh_fech_in!T25=0,0,RES_hh_fech_in!T25/RES_summary!T$21)</f>
        <v>13.727924141451446</v>
      </c>
      <c r="U25" s="74">
        <f>IF(RES_hh_fech_in!U25=0,0,RES_hh_fech_in!U25/RES_summary!U$21)</f>
        <v>17.024807115027301</v>
      </c>
      <c r="V25" s="74">
        <f>IF(RES_hh_fech_in!V25=0,0,RES_hh_fech_in!V25/RES_summary!V$21)</f>
        <v>12.349189293957249</v>
      </c>
      <c r="W25" s="74">
        <f>IF(RES_hh_fech_in!W25=0,0,RES_hh_fech_in!W25/RES_summary!W$21)</f>
        <v>13.529965379521919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2.7017334109670581</v>
      </c>
      <c r="D26" s="77">
        <f>IF(RES_hh_fech_in!D26=0,0,RES_hh_fech_in!D26/RES_summary!D$21)</f>
        <v>2.6475956870616306</v>
      </c>
      <c r="E26" s="77">
        <f>IF(RES_hh_fech_in!E26=0,0,RES_hh_fech_in!E26/RES_summary!E$21)</f>
        <v>2.5953765742876631</v>
      </c>
      <c r="F26" s="77">
        <f>IF(RES_hh_fech_in!F26=0,0,RES_hh_fech_in!F26/RES_summary!F$21)</f>
        <v>2.5447335051664912</v>
      </c>
      <c r="G26" s="77">
        <f>IF(RES_hh_fech_in!G26=0,0,RES_hh_fech_in!G26/RES_summary!G$21)</f>
        <v>2.2497977565852536</v>
      </c>
      <c r="H26" s="77">
        <f>IF(RES_hh_fech_in!H26=0,0,RES_hh_fech_in!H26/RES_summary!H$21)</f>
        <v>2.2486970342683179</v>
      </c>
      <c r="I26" s="77">
        <f>IF(RES_hh_fech_in!I26=0,0,RES_hh_fech_in!I26/RES_summary!I$21)</f>
        <v>2.0368763250019692</v>
      </c>
      <c r="J26" s="77">
        <f>IF(RES_hh_fech_in!J26=0,0,RES_hh_fech_in!J26/RES_summary!J$21)</f>
        <v>2.3937998922002341</v>
      </c>
      <c r="K26" s="77">
        <f>IF(RES_hh_fech_in!K26=0,0,RES_hh_fech_in!K26/RES_summary!K$21)</f>
        <v>2.5518846219477109</v>
      </c>
      <c r="L26" s="77">
        <f>IF(RES_hh_fech_in!L26=0,0,RES_hh_fech_in!L26/RES_summary!L$21)</f>
        <v>2.4927038662213712</v>
      </c>
      <c r="M26" s="77">
        <f>IF(RES_hh_fech_in!M26=0,0,RES_hh_fech_in!M26/RES_summary!M$21)</f>
        <v>2.1767682800526833</v>
      </c>
      <c r="N26" s="77">
        <f>IF(RES_hh_fech_in!N26=0,0,RES_hh_fech_in!N26/RES_summary!N$21)</f>
        <v>2.3720024047029638</v>
      </c>
      <c r="O26" s="77">
        <f>IF(RES_hh_fech_in!O26=0,0,RES_hh_fech_in!O26/RES_summary!O$21)</f>
        <v>2.485704798896855</v>
      </c>
      <c r="P26" s="77">
        <f>IF(RES_hh_fech_in!P26=0,0,RES_hh_fech_in!P26/RES_summary!P$21)</f>
        <v>2.2048961433969478</v>
      </c>
      <c r="Q26" s="77">
        <f>IF(RES_hh_fech_in!Q26=0,0,RES_hh_fech_in!Q26/RES_summary!Q$21)</f>
        <v>2.2894229280501532</v>
      </c>
      <c r="R26" s="77">
        <f>IF(RES_hh_fech_in!R26=0,0,RES_hh_fech_in!R26/RES_summary!R$21)</f>
        <v>2.2620528632945596</v>
      </c>
      <c r="S26" s="77">
        <f>IF(RES_hh_fech_in!S26=0,0,RES_hh_fech_in!S26/RES_summary!S$21)</f>
        <v>2.4192556413508761</v>
      </c>
      <c r="T26" s="77">
        <f>IF(RES_hh_fech_in!T26=0,0,RES_hh_fech_in!T26/RES_summary!T$21)</f>
        <v>2.2075156164273153</v>
      </c>
      <c r="U26" s="77">
        <f>IF(RES_hh_fech_in!U26=0,0,RES_hh_fech_in!U26/RES_summary!U$21)</f>
        <v>2.7755045458895431</v>
      </c>
      <c r="V26" s="77">
        <f>IF(RES_hh_fech_in!V26=0,0,RES_hh_fech_in!V26/RES_summary!V$21)</f>
        <v>2.0421569330983158</v>
      </c>
      <c r="W26" s="77">
        <f>IF(RES_hh_fech_in!W26=0,0,RES_hh_fech_in!W26/RES_summary!W$21)</f>
        <v>2.4593357804406062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1.8293460897304354</v>
      </c>
      <c r="D27" s="69">
        <f>IF(RES_hh_fech_in!D27=0,0,RES_hh_fech_in!D27/RES_summary!D$21)</f>
        <v>1.7985472368848225</v>
      </c>
      <c r="E27" s="69">
        <f>IF(RES_hh_fech_in!E27=0,0,RES_hh_fech_in!E27/RES_summary!E$21)</f>
        <v>1.7952368758492918</v>
      </c>
      <c r="F27" s="69">
        <f>IF(RES_hh_fech_in!F27=0,0,RES_hh_fech_in!F27/RES_summary!F$21)</f>
        <v>1.7244681772356028</v>
      </c>
      <c r="G27" s="69">
        <f>IF(RES_hh_fech_in!G27=0,0,RES_hh_fech_in!G27/RES_summary!G$21)</f>
        <v>1.5578067406535099</v>
      </c>
      <c r="H27" s="69">
        <f>IF(RES_hh_fech_in!H27=0,0,RES_hh_fech_in!H27/RES_summary!H$21)</f>
        <v>1.5147696644590347</v>
      </c>
      <c r="I27" s="69">
        <f>IF(RES_hh_fech_in!I27=0,0,RES_hh_fech_in!I27/RES_summary!I$21)</f>
        <v>1.5199302385326046</v>
      </c>
      <c r="J27" s="69">
        <f>IF(RES_hh_fech_in!J27=0,0,RES_hh_fech_in!J27/RES_summary!J$21)</f>
        <v>1.8831486460506737</v>
      </c>
      <c r="K27" s="69">
        <f>IF(RES_hh_fech_in!K27=0,0,RES_hh_fech_in!K27/RES_summary!K$21)</f>
        <v>2.077222492319672</v>
      </c>
      <c r="L27" s="69">
        <f>IF(RES_hh_fech_in!L27=0,0,RES_hh_fech_in!L27/RES_summary!L$21)</f>
        <v>1.9805826461194351</v>
      </c>
      <c r="M27" s="69">
        <f>IF(RES_hh_fech_in!M27=0,0,RES_hh_fech_in!M27/RES_summary!M$21)</f>
        <v>1.6741571368005028</v>
      </c>
      <c r="N27" s="69">
        <f>IF(RES_hh_fech_in!N27=0,0,RES_hh_fech_in!N27/RES_summary!N$21)</f>
        <v>1.8977838175487003</v>
      </c>
      <c r="O27" s="69">
        <f>IF(RES_hh_fech_in!O27=0,0,RES_hh_fech_in!O27/RES_summary!O$21)</f>
        <v>2.0146720467444683</v>
      </c>
      <c r="P27" s="69">
        <f>IF(RES_hh_fech_in!P27=0,0,RES_hh_fech_in!P27/RES_summary!P$21)</f>
        <v>1.8289788358506462</v>
      </c>
      <c r="Q27" s="69">
        <f>IF(RES_hh_fech_in!Q27=0,0,RES_hh_fech_in!Q27/RES_summary!Q$21)</f>
        <v>1.9286027760759474</v>
      </c>
      <c r="R27" s="69">
        <f>IF(RES_hh_fech_in!R27=0,0,RES_hh_fech_in!R27/RES_summary!R$21)</f>
        <v>1.8854606569998389</v>
      </c>
      <c r="S27" s="69">
        <f>IF(RES_hh_fech_in!S27=0,0,RES_hh_fech_in!S27/RES_summary!S$21)</f>
        <v>2.0351512145007322</v>
      </c>
      <c r="T27" s="69">
        <f>IF(RES_hh_fech_in!T27=0,0,RES_hh_fech_in!T27/RES_summary!T$21)</f>
        <v>1.9238149440307191</v>
      </c>
      <c r="U27" s="69">
        <f>IF(RES_hh_fech_in!U27=0,0,RES_hh_fech_in!U27/RES_summary!U$21)</f>
        <v>2.4700687973307267</v>
      </c>
      <c r="V27" s="69">
        <f>IF(RES_hh_fech_in!V27=0,0,RES_hh_fech_in!V27/RES_summary!V$21)</f>
        <v>2.4150573040033261</v>
      </c>
      <c r="W27" s="69">
        <f>IF(RES_hh_fech_in!W27=0,0,RES_hh_fech_in!W27/RES_summary!W$21)</f>
        <v>2.7202155779386028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2.4214785399563894</v>
      </c>
      <c r="D29" s="72">
        <f>IF(RES_hh_fech_in!D29=0,0,RES_hh_fech_in!D29/RES_summary!D$21)</f>
        <v>2.2562665704116753</v>
      </c>
      <c r="E29" s="72">
        <f>IF(RES_hh_fech_in!E29=0,0,RES_hh_fech_in!E29/RES_summary!E$21)</f>
        <v>2.5219473958203409</v>
      </c>
      <c r="F29" s="72">
        <f>IF(RES_hh_fech_in!F29=0,0,RES_hh_fech_in!F29/RES_summary!F$21)</f>
        <v>2.1354648669569469</v>
      </c>
      <c r="G29" s="72">
        <f>IF(RES_hh_fech_in!G29=0,0,RES_hh_fech_in!G29/RES_summary!G$21)</f>
        <v>2.3054310649319962</v>
      </c>
      <c r="H29" s="72">
        <f>IF(RES_hh_fech_in!H29=0,0,RES_hh_fech_in!H29/RES_summary!H$21)</f>
        <v>1.2135603623263611</v>
      </c>
      <c r="I29" s="72">
        <f>IF(RES_hh_fech_in!I29=0,0,RES_hh_fech_in!I29/RES_summary!I$21)</f>
        <v>1.6040624729577213</v>
      </c>
      <c r="J29" s="72">
        <f>IF(RES_hh_fech_in!J29=0,0,RES_hh_fech_in!J29/RES_summary!J$21)</f>
        <v>2.5899510581521397</v>
      </c>
      <c r="K29" s="72">
        <f>IF(RES_hh_fech_in!K29=0,0,RES_hh_fech_in!K29/RES_summary!K$21)</f>
        <v>3.1626586694472207</v>
      </c>
      <c r="L29" s="72">
        <f>IF(RES_hh_fech_in!L29=0,0,RES_hh_fech_in!L29/RES_summary!L$21)</f>
        <v>2.4007557042906496</v>
      </c>
      <c r="M29" s="72">
        <f>IF(RES_hh_fech_in!M29=0,0,RES_hh_fech_in!M29/RES_summary!M$21)</f>
        <v>1.9719619420196688</v>
      </c>
      <c r="N29" s="72">
        <f>IF(RES_hh_fech_in!N29=0,0,RES_hh_fech_in!N29/RES_summary!N$21)</f>
        <v>1.8008404863111838</v>
      </c>
      <c r="O29" s="72">
        <f>IF(RES_hh_fech_in!O29=0,0,RES_hh_fech_in!O29/RES_summary!O$21)</f>
        <v>2.5797946611391036</v>
      </c>
      <c r="P29" s="72">
        <f>IF(RES_hh_fech_in!P29=0,0,RES_hh_fech_in!P29/RES_summary!P$21)</f>
        <v>2.2457645859882986</v>
      </c>
      <c r="Q29" s="72">
        <f>IF(RES_hh_fech_in!Q29=0,0,RES_hh_fech_in!Q29/RES_summary!Q$21)</f>
        <v>2.9002215263861197</v>
      </c>
      <c r="R29" s="72">
        <f>IF(RES_hh_fech_in!R29=0,0,RES_hh_fech_in!R29/RES_summary!R$21)</f>
        <v>2.3186570499742989</v>
      </c>
      <c r="S29" s="72">
        <f>IF(RES_hh_fech_in!S29=0,0,RES_hh_fech_in!S29/RES_summary!S$21)</f>
        <v>2.6423135425744881</v>
      </c>
      <c r="T29" s="72">
        <f>IF(RES_hh_fech_in!T29=0,0,RES_hh_fech_in!T29/RES_summary!T$21)</f>
        <v>2.6000361904653793</v>
      </c>
      <c r="U29" s="72">
        <f>IF(RES_hh_fech_in!U29=0,0,RES_hh_fech_in!U29/RES_summary!U$21)</f>
        <v>3.4192064950435066</v>
      </c>
      <c r="V29" s="72">
        <f>IF(RES_hh_fech_in!V29=0,0,RES_hh_fech_in!V29/RES_summary!V$21)</f>
        <v>3.2553817940040117</v>
      </c>
      <c r="W29" s="72">
        <f>IF(RES_hh_fech_in!W29=0,0,RES_hh_fech_in!W29/RES_summary!W$21)</f>
        <v>3.7583270901120813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2.156405322931727</v>
      </c>
      <c r="D30" s="72">
        <f>IF(RES_hh_fech_in!D30=0,0,RES_hh_fech_in!D30/RES_summary!D$21)</f>
        <v>2.2533476969225541</v>
      </c>
      <c r="E30" s="72">
        <f>IF(RES_hh_fech_in!E30=0,0,RES_hh_fech_in!E30/RES_summary!E$21)</f>
        <v>2.0822223179844928</v>
      </c>
      <c r="F30" s="72">
        <f>IF(RES_hh_fech_in!F30=0,0,RES_hh_fech_in!F30/RES_summary!F$21)</f>
        <v>2.0981893648906422</v>
      </c>
      <c r="G30" s="72">
        <f>IF(RES_hh_fech_in!G30=0,0,RES_hh_fech_in!G30/RES_summary!G$21)</f>
        <v>1.8295641525701303</v>
      </c>
      <c r="H30" s="72">
        <f>IF(RES_hh_fech_in!H30=0,0,RES_hh_fech_in!H30/RES_summary!H$21)</f>
        <v>1.8925698761386833</v>
      </c>
      <c r="I30" s="72">
        <f>IF(RES_hh_fech_in!I30=0,0,RES_hh_fech_in!I30/RES_summary!I$21)</f>
        <v>1.9196707200516365</v>
      </c>
      <c r="J30" s="72">
        <f>IF(RES_hh_fech_in!J30=0,0,RES_hh_fech_in!J30/RES_summary!J$21)</f>
        <v>2.2655535509536397</v>
      </c>
      <c r="K30" s="72">
        <f>IF(RES_hh_fech_in!K30=0,0,RES_hh_fech_in!K30/RES_summary!K$21)</f>
        <v>2.5976602758787881</v>
      </c>
      <c r="L30" s="72">
        <f>IF(RES_hh_fech_in!L30=0,0,RES_hh_fech_in!L30/RES_summary!L$21)</f>
        <v>2.6917314312873639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2.49964718806021</v>
      </c>
      <c r="P30" s="72">
        <f>IF(RES_hh_fech_in!P30=0,0,RES_hh_fech_in!P30/RES_summary!P$21)</f>
        <v>2.3281393513253206</v>
      </c>
      <c r="Q30" s="72">
        <f>IF(RES_hh_fech_in!Q30=0,0,RES_hh_fech_in!Q30/RES_summary!Q$21)</f>
        <v>2.370670289109996</v>
      </c>
      <c r="R30" s="72">
        <f>IF(RES_hh_fech_in!R30=0,0,RES_hh_fech_in!R30/RES_summary!R$21)</f>
        <v>2.3590581209753143</v>
      </c>
      <c r="S30" s="72">
        <f>IF(RES_hh_fech_in!S30=0,0,RES_hh_fech_in!S30/RES_summary!S$21)</f>
        <v>2.6555126985067843</v>
      </c>
      <c r="T30" s="72">
        <f>IF(RES_hh_fech_in!T30=0,0,RES_hh_fech_in!T30/RES_summary!T$21)</f>
        <v>2.4586162549928066</v>
      </c>
      <c r="U30" s="72">
        <f>IF(RES_hh_fech_in!U30=0,0,RES_hh_fech_in!U30/RES_summary!U$21)</f>
        <v>3.4888475702261816</v>
      </c>
      <c r="V30" s="72">
        <f>IF(RES_hh_fech_in!V30=0,0,RES_hh_fech_in!V30/RES_summary!V$21)</f>
        <v>3.2157802133829683</v>
      </c>
      <c r="W30" s="72">
        <f>IF(RES_hh_fech_in!W30=0,0,RES_hh_fech_in!W30/RES_summary!W$21)</f>
        <v>3.7885029391691858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1.7352674130795875</v>
      </c>
      <c r="D32" s="77">
        <f>IF(RES_hh_fech_in!D32=0,0,RES_hh_fech_in!D32/RES_summary!D$21)</f>
        <v>1.7290914068274881</v>
      </c>
      <c r="E32" s="77">
        <f>IF(RES_hh_fech_in!E32=0,0,RES_hh_fech_in!E32/RES_summary!E$21)</f>
        <v>1.6907575694051513</v>
      </c>
      <c r="F32" s="77">
        <f>IF(RES_hh_fech_in!F32=0,0,RES_hh_fech_in!F32/RES_summary!F$21)</f>
        <v>1.6890018411307202</v>
      </c>
      <c r="G32" s="77">
        <f>IF(RES_hh_fech_in!G32=0,0,RES_hh_fech_in!G32/RES_summary!G$21)</f>
        <v>1.4905862245204982</v>
      </c>
      <c r="H32" s="77">
        <f>IF(RES_hh_fech_in!H32=0,0,RES_hh_fech_in!H32/RES_summary!H$21)</f>
        <v>1.5343551877612227</v>
      </c>
      <c r="I32" s="77">
        <f>IF(RES_hh_fech_in!I32=0,0,RES_hh_fech_in!I32/RES_summary!I$21)</f>
        <v>1.5061144157584048</v>
      </c>
      <c r="J32" s="77">
        <f>IF(RES_hh_fech_in!J32=0,0,RES_hh_fech_in!J32/RES_summary!J$21)</f>
        <v>1.7549517656840119</v>
      </c>
      <c r="K32" s="77">
        <f>IF(RES_hh_fech_in!K32=0,0,RES_hh_fech_in!K32/RES_summary!K$21)</f>
        <v>1.9456784237993821</v>
      </c>
      <c r="L32" s="77">
        <f>IF(RES_hh_fech_in!L32=0,0,RES_hh_fech_in!L32/RES_summary!L$21)</f>
        <v>1.9596790892378184</v>
      </c>
      <c r="M32" s="77">
        <f>IF(RES_hh_fech_in!M32=0,0,RES_hh_fech_in!M32/RES_summary!M$21)</f>
        <v>1.6708121000205312</v>
      </c>
      <c r="N32" s="77">
        <f>IF(RES_hh_fech_in!N32=0,0,RES_hh_fech_in!N32/RES_summary!N$21)</f>
        <v>1.9001164822615662</v>
      </c>
      <c r="O32" s="77">
        <f>IF(RES_hh_fech_in!O32=0,0,RES_hh_fech_in!O32/RES_summary!O$21)</f>
        <v>1.9696892618564812</v>
      </c>
      <c r="P32" s="77">
        <f>IF(RES_hh_fech_in!P32=0,0,RES_hh_fech_in!P32/RES_summary!P$21)</f>
        <v>1.7765460577613366</v>
      </c>
      <c r="Q32" s="77">
        <f>IF(RES_hh_fech_in!Q32=0,0,RES_hh_fech_in!Q32/RES_summary!Q$21)</f>
        <v>1.8274961285757514</v>
      </c>
      <c r="R32" s="77">
        <f>IF(RES_hh_fech_in!R32=0,0,RES_hh_fech_in!R32/RES_summary!R$21)</f>
        <v>1.84146138915588</v>
      </c>
      <c r="S32" s="77">
        <f>IF(RES_hh_fech_in!S32=0,0,RES_hh_fech_in!S32/RES_summary!S$21)</f>
        <v>2.0011188637552615</v>
      </c>
      <c r="T32" s="77">
        <f>IF(RES_hh_fech_in!T32=0,0,RES_hh_fech_in!T32/RES_summary!T$21)</f>
        <v>1.9017638311954219</v>
      </c>
      <c r="U32" s="77">
        <f>IF(RES_hh_fech_in!U32=0,0,RES_hh_fech_in!U32/RES_summary!U$21)</f>
        <v>2.4290059719803376</v>
      </c>
      <c r="V32" s="77">
        <f>IF(RES_hh_fech_in!V32=0,0,RES_hh_fech_in!V32/RES_summary!V$21)</f>
        <v>2.3667853761756388</v>
      </c>
      <c r="W32" s="77">
        <f>IF(RES_hh_fech_in!W32=0,0,RES_hh_fech_in!W32/RES_summary!W$21)</f>
        <v>2.6390691850806998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155.4837583037843</v>
      </c>
      <c r="D3" s="65">
        <f>IF(RES_hh_tesh_in!D3=0,0,RES_hh_tesh_in!D3/RES_summary!D$21)</f>
        <v>153.54219162849148</v>
      </c>
      <c r="E3" s="65">
        <f>IF(RES_hh_tesh_in!E3=0,0,RES_hh_tesh_in!E3/RES_summary!E$21)</f>
        <v>157.1505366723654</v>
      </c>
      <c r="F3" s="65">
        <f>IF(RES_hh_tesh_in!F3=0,0,RES_hh_tesh_in!F3/RES_summary!F$21)</f>
        <v>147.35554930336707</v>
      </c>
      <c r="G3" s="65">
        <f>IF(RES_hh_tesh_in!G3=0,0,RES_hh_tesh_in!G3/RES_summary!G$21)</f>
        <v>140.51164919103013</v>
      </c>
      <c r="H3" s="65">
        <f>IF(RES_hh_tesh_in!H3=0,0,RES_hh_tesh_in!H3/RES_summary!H$21)</f>
        <v>139.97201005911555</v>
      </c>
      <c r="I3" s="65">
        <f>IF(RES_hh_tesh_in!I3=0,0,RES_hh_tesh_in!I3/RES_summary!I$21)</f>
        <v>137.21153111887807</v>
      </c>
      <c r="J3" s="65">
        <f>IF(RES_hh_tesh_in!J3=0,0,RES_hh_tesh_in!J3/RES_summary!J$21)</f>
        <v>137.91053234227971</v>
      </c>
      <c r="K3" s="65">
        <f>IF(RES_hh_tesh_in!K3=0,0,RES_hh_tesh_in!K3/RES_summary!K$21)</f>
        <v>143.78078805719852</v>
      </c>
      <c r="L3" s="65">
        <f>IF(RES_hh_tesh_in!L3=0,0,RES_hh_tesh_in!L3/RES_summary!L$21)</f>
        <v>156.94770926019635</v>
      </c>
      <c r="M3" s="65">
        <f>IF(RES_hh_tesh_in!M3=0,0,RES_hh_tesh_in!M3/RES_summary!M$21)</f>
        <v>128.30146893569795</v>
      </c>
      <c r="N3" s="65">
        <f>IF(RES_hh_tesh_in!N3=0,0,RES_hh_tesh_in!N3/RES_summary!N$21)</f>
        <v>140.45085675240918</v>
      </c>
      <c r="O3" s="65">
        <f>IF(RES_hh_tesh_in!O3=0,0,RES_hh_tesh_in!O3/RES_summary!O$21)</f>
        <v>132.43252758982462</v>
      </c>
      <c r="P3" s="65">
        <f>IF(RES_hh_tesh_in!P3=0,0,RES_hh_tesh_in!P3/RES_summary!P$21)</f>
        <v>124.51439467865011</v>
      </c>
      <c r="Q3" s="65">
        <f>IF(RES_hh_tesh_in!Q3=0,0,RES_hh_tesh_in!Q3/RES_summary!Q$21)</f>
        <v>118.55387139197521</v>
      </c>
      <c r="R3" s="65">
        <f>IF(RES_hh_tesh_in!R3=0,0,RES_hh_tesh_in!R3/RES_summary!R$21)</f>
        <v>125.42255142176451</v>
      </c>
      <c r="S3" s="65">
        <f>IF(RES_hh_tesh_in!S3=0,0,RES_hh_tesh_in!S3/RES_summary!S$21)</f>
        <v>122.62656159202747</v>
      </c>
      <c r="T3" s="65">
        <f>IF(RES_hh_tesh_in!T3=0,0,RES_hh_tesh_in!T3/RES_summary!T$21)</f>
        <v>114.99769373274022</v>
      </c>
      <c r="U3" s="65">
        <f>IF(RES_hh_tesh_in!U3=0,0,RES_hh_tesh_in!U3/RES_summary!U$21)</f>
        <v>116.67128166876167</v>
      </c>
      <c r="V3" s="65">
        <f>IF(RES_hh_tesh_in!V3=0,0,RES_hh_tesh_in!V3/RES_summary!V$21)</f>
        <v>96.649399310716532</v>
      </c>
      <c r="W3" s="65">
        <f>IF(RES_hh_tesh_in!W3=0,0,RES_hh_tesh_in!W3/RES_summary!W$21)</f>
        <v>101.66555109369219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140.03875328768447</v>
      </c>
      <c r="D4" s="69">
        <f>IF(RES_hh_tesh_in!D4=0,0,RES_hh_tesh_in!D4/RES_summary!D$21)</f>
        <v>138.29647653714886</v>
      </c>
      <c r="E4" s="69">
        <f>IF(RES_hh_tesh_in!E4=0,0,RES_hh_tesh_in!E4/RES_summary!E$21)</f>
        <v>142.35259944031162</v>
      </c>
      <c r="F4" s="69">
        <f>IF(RES_hh_tesh_in!F4=0,0,RES_hh_tesh_in!F4/RES_summary!F$21)</f>
        <v>132.7478504800637</v>
      </c>
      <c r="G4" s="69">
        <f>IF(RES_hh_tesh_in!G4=0,0,RES_hh_tesh_in!G4/RES_summary!G$21)</f>
        <v>127.04526609326361</v>
      </c>
      <c r="H4" s="69">
        <f>IF(RES_hh_tesh_in!H4=0,0,RES_hh_tesh_in!H4/RES_summary!H$21)</f>
        <v>126.7885882568127</v>
      </c>
      <c r="I4" s="69">
        <f>IF(RES_hh_tesh_in!I4=0,0,RES_hh_tesh_in!I4/RES_summary!I$21)</f>
        <v>124.64663256600072</v>
      </c>
      <c r="J4" s="69">
        <f>IF(RES_hh_tesh_in!J4=0,0,RES_hh_tesh_in!J4/RES_summary!J$21)</f>
        <v>123.23006157721056</v>
      </c>
      <c r="K4" s="69">
        <f>IF(RES_hh_tesh_in!K4=0,0,RES_hh_tesh_in!K4/RES_summary!K$21)</f>
        <v>128.65183294204212</v>
      </c>
      <c r="L4" s="69">
        <f>IF(RES_hh_tesh_in!L4=0,0,RES_hh_tesh_in!L4/RES_summary!L$21)</f>
        <v>141.784838222763</v>
      </c>
      <c r="M4" s="69">
        <f>IF(RES_hh_tesh_in!M4=0,0,RES_hh_tesh_in!M4/RES_summary!M$21)</f>
        <v>115.39619591075848</v>
      </c>
      <c r="N4" s="69">
        <f>IF(RES_hh_tesh_in!N4=0,0,RES_hh_tesh_in!N4/RES_summary!N$21)</f>
        <v>125.96400479541262</v>
      </c>
      <c r="O4" s="69">
        <f>IF(RES_hh_tesh_in!O4=0,0,RES_hh_tesh_in!O4/RES_summary!O$21)</f>
        <v>117.11563764603424</v>
      </c>
      <c r="P4" s="69">
        <f>IF(RES_hh_tesh_in!P4=0,0,RES_hh_tesh_in!P4/RES_summary!P$21)</f>
        <v>111.08147501004999</v>
      </c>
      <c r="Q4" s="69">
        <f>IF(RES_hh_tesh_in!Q4=0,0,RES_hh_tesh_in!Q4/RES_summary!Q$21)</f>
        <v>104.28930834058293</v>
      </c>
      <c r="R4" s="69">
        <f>IF(RES_hh_tesh_in!R4=0,0,RES_hh_tesh_in!R4/RES_summary!R$21)</f>
        <v>111.67518777043642</v>
      </c>
      <c r="S4" s="69">
        <f>IF(RES_hh_tesh_in!S4=0,0,RES_hh_tesh_in!S4/RES_summary!S$21)</f>
        <v>108.16391279432244</v>
      </c>
      <c r="T4" s="69">
        <f>IF(RES_hh_tesh_in!T4=0,0,RES_hh_tesh_in!T4/RES_summary!T$21)</f>
        <v>101.22706883412596</v>
      </c>
      <c r="U4" s="69">
        <f>IF(RES_hh_tesh_in!U4=0,0,RES_hh_tesh_in!U4/RES_summary!U$21)</f>
        <v>99.193597459958539</v>
      </c>
      <c r="V4" s="69">
        <f>IF(RES_hh_tesh_in!V4=0,0,RES_hh_tesh_in!V4/RES_summary!V$21)</f>
        <v>81.894555497880603</v>
      </c>
      <c r="W4" s="69">
        <f>IF(RES_hh_tesh_in!W4=0,0,RES_hh_tesh_in!W4/RES_summary!W$21)</f>
        <v>84.971210546947219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140.17474303187421</v>
      </c>
      <c r="D5" s="72">
        <f>IF(RES_hh_tesh_in!D5=0,0,RES_hh_tesh_in!D5/RES_summary!D$21)</f>
        <v>137.4702536615435</v>
      </c>
      <c r="E5" s="72">
        <f>IF(RES_hh_tesh_in!E5=0,0,RES_hh_tesh_in!E5/RES_summary!E$21)</f>
        <v>136.17231095868925</v>
      </c>
      <c r="F5" s="72">
        <f>IF(RES_hh_tesh_in!F5=0,0,RES_hh_tesh_in!F5/RES_summary!F$21)</f>
        <v>132.93813512917401</v>
      </c>
      <c r="G5" s="72">
        <f>IF(RES_hh_tesh_in!G5=0,0,RES_hh_tesh_in!G5/RES_summary!G$21)</f>
        <v>127.66152276723071</v>
      </c>
      <c r="H5" s="72">
        <f>IF(RES_hh_tesh_in!H5=0,0,RES_hh_tesh_in!H5/RES_summary!H$21)</f>
        <v>132.67842697733016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108.98243739755756</v>
      </c>
      <c r="N5" s="72">
        <f>IF(RES_hh_tesh_in!N5=0,0,RES_hh_tesh_in!N5/RES_summary!N$21)</f>
        <v>122.4931167853447</v>
      </c>
      <c r="O5" s="72">
        <f>IF(RES_hh_tesh_in!O5=0,0,RES_hh_tesh_in!O5/RES_summary!O$21)</f>
        <v>114.13455979744695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106.00868915173447</v>
      </c>
      <c r="S5" s="72">
        <f>IF(RES_hh_tesh_in!S5=0,0,RES_hh_tesh_in!S5/RES_summary!S$21)</f>
        <v>101.68280785428115</v>
      </c>
      <c r="T5" s="72">
        <f>IF(RES_hh_tesh_in!T5=0,0,RES_hh_tesh_in!T5/RES_summary!T$21)</f>
        <v>99.069227973298723</v>
      </c>
      <c r="U5" s="72">
        <f>IF(RES_hh_tesh_in!U5=0,0,RES_hh_tesh_in!U5/RES_summary!U$21)</f>
        <v>101.43235205871656</v>
      </c>
      <c r="V5" s="72">
        <f>IF(RES_hh_tesh_in!V5=0,0,RES_hh_tesh_in!V5/RES_summary!V$21)</f>
        <v>82.85752998834036</v>
      </c>
      <c r="W5" s="72">
        <f>IF(RES_hh_tesh_in!W5=0,0,RES_hh_tesh_in!W5/RES_summary!W$21)</f>
        <v>86.786877851709193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0</v>
      </c>
      <c r="O6" s="72">
        <f>IF(RES_hh_tesh_in!O6=0,0,RES_hh_tesh_in!O6/RES_summary!O$21)</f>
        <v>0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143.21558235033106</v>
      </c>
      <c r="D7" s="72">
        <f>IF(RES_hh_tesh_in!D7=0,0,RES_hh_tesh_in!D7/RES_summary!D$21)</f>
        <v>133.83771671812207</v>
      </c>
      <c r="E7" s="72">
        <f>IF(RES_hh_tesh_in!E7=0,0,RES_hh_tesh_in!E7/RES_summary!E$21)</f>
        <v>146.25627024901414</v>
      </c>
      <c r="F7" s="72">
        <f>IF(RES_hh_tesh_in!F7=0,0,RES_hh_tesh_in!F7/RES_summary!F$21)</f>
        <v>129.24564359255425</v>
      </c>
      <c r="G7" s="72">
        <f>IF(RES_hh_tesh_in!G7=0,0,RES_hh_tesh_in!G7/RES_summary!G$21)</f>
        <v>122.83103750537246</v>
      </c>
      <c r="H7" s="72">
        <f>IF(RES_hh_tesh_in!H7=0,0,RES_hh_tesh_in!H7/RES_summary!H$21)</f>
        <v>122.43647223361968</v>
      </c>
      <c r="I7" s="72">
        <f>IF(RES_hh_tesh_in!I7=0,0,RES_hh_tesh_in!I7/RES_summary!I$21)</f>
        <v>130.0569051870512</v>
      </c>
      <c r="J7" s="72">
        <f>IF(RES_hh_tesh_in!J7=0,0,RES_hh_tesh_in!J7/RES_summary!J$21)</f>
        <v>114.90321545068329</v>
      </c>
      <c r="K7" s="72">
        <f>IF(RES_hh_tesh_in!K7=0,0,RES_hh_tesh_in!K7/RES_summary!K$21)</f>
        <v>119.74251011675025</v>
      </c>
      <c r="L7" s="72">
        <f>IF(RES_hh_tesh_in!L7=0,0,RES_hh_tesh_in!L7/RES_summary!L$21)</f>
        <v>144.24603211763366</v>
      </c>
      <c r="M7" s="72">
        <f>IF(RES_hh_tesh_in!M7=0,0,RES_hh_tesh_in!M7/RES_summary!M$21)</f>
        <v>113.61675623145071</v>
      </c>
      <c r="N7" s="72">
        <f>IF(RES_hh_tesh_in!N7=0,0,RES_hh_tesh_in!N7/RES_summary!N$21)</f>
        <v>123.93423823923084</v>
      </c>
      <c r="O7" s="72">
        <f>IF(RES_hh_tesh_in!O7=0,0,RES_hh_tesh_in!O7/RES_summary!O$21)</f>
        <v>114.09626312877907</v>
      </c>
      <c r="P7" s="72">
        <f>IF(RES_hh_tesh_in!P7=0,0,RES_hh_tesh_in!P7/RES_summary!P$21)</f>
        <v>110.85891831126001</v>
      </c>
      <c r="Q7" s="72">
        <f>IF(RES_hh_tesh_in!Q7=0,0,RES_hh_tesh_in!Q7/RES_summary!Q$21)</f>
        <v>104.82631107751105</v>
      </c>
      <c r="R7" s="72">
        <f>IF(RES_hh_tesh_in!R7=0,0,RES_hh_tesh_in!R7/RES_summary!R$21)</f>
        <v>108.02605165226778</v>
      </c>
      <c r="S7" s="72">
        <f>IF(RES_hh_tesh_in!S7=0,0,RES_hh_tesh_in!S7/RES_summary!S$21)</f>
        <v>104.79388793011815</v>
      </c>
      <c r="T7" s="72">
        <f>IF(RES_hh_tesh_in!T7=0,0,RES_hh_tesh_in!T7/RES_summary!T$21)</f>
        <v>96.57338689517681</v>
      </c>
      <c r="U7" s="72">
        <f>IF(RES_hh_tesh_in!U7=0,0,RES_hh_tesh_in!U7/RES_summary!U$21)</f>
        <v>93.148610238858964</v>
      </c>
      <c r="V7" s="72">
        <f>IF(RES_hh_tesh_in!V7=0,0,RES_hh_tesh_in!V7/RES_summary!V$21)</f>
        <v>86.59332734474232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135.0251155661374</v>
      </c>
      <c r="D8" s="72">
        <f>IF(RES_hh_tesh_in!D8=0,0,RES_hh_tesh_in!D8/RES_summary!D$21)</f>
        <v>140.65862714933732</v>
      </c>
      <c r="E8" s="72">
        <f>IF(RES_hh_tesh_in!E8=0,0,RES_hh_tesh_in!E8/RES_summary!E$21)</f>
        <v>134.14457625420985</v>
      </c>
      <c r="F8" s="72">
        <f>IF(RES_hh_tesh_in!F8=0,0,RES_hh_tesh_in!F8/RES_summary!F$21)</f>
        <v>128.89256855178192</v>
      </c>
      <c r="G8" s="72">
        <f>IF(RES_hh_tesh_in!G8=0,0,RES_hh_tesh_in!G8/RES_summary!G$21)</f>
        <v>118.43249742012151</v>
      </c>
      <c r="H8" s="72">
        <f>IF(RES_hh_tesh_in!H8=0,0,RES_hh_tesh_in!H8/RES_summary!H$21)</f>
        <v>126.08649705572191</v>
      </c>
      <c r="I8" s="72">
        <f>IF(RES_hh_tesh_in!I8=0,0,RES_hh_tesh_in!I8/RES_summary!I$21)</f>
        <v>125.81160239719112</v>
      </c>
      <c r="J8" s="72">
        <f>IF(RES_hh_tesh_in!J8=0,0,RES_hh_tesh_in!J8/RES_summary!J$21)</f>
        <v>120.73635536468393</v>
      </c>
      <c r="K8" s="72">
        <f>IF(RES_hh_tesh_in!K8=0,0,RES_hh_tesh_in!K8/RES_summary!K$21)</f>
        <v>129.07541221953366</v>
      </c>
      <c r="L8" s="72">
        <f>IF(RES_hh_tesh_in!L8=0,0,RES_hh_tesh_in!L8/RES_summary!L$21)</f>
        <v>148.593842224372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112.30835244597313</v>
      </c>
      <c r="P8" s="72">
        <f>IF(RES_hh_tesh_in!P8=0,0,RES_hh_tesh_in!P8/RES_summary!P$21)</f>
        <v>108.97333118843149</v>
      </c>
      <c r="Q8" s="72">
        <f>IF(RES_hh_tesh_in!Q8=0,0,RES_hh_tesh_in!Q8/RES_summary!Q$21)</f>
        <v>98.856449130393543</v>
      </c>
      <c r="R8" s="72">
        <f>IF(RES_hh_tesh_in!R8=0,0,RES_hh_tesh_in!R8/RES_summary!R$21)</f>
        <v>104.49636279077924</v>
      </c>
      <c r="S8" s="72">
        <f>IF(RES_hh_tesh_in!S8=0,0,RES_hh_tesh_in!S8/RES_summary!S$21)</f>
        <v>103.87138053465898</v>
      </c>
      <c r="T8" s="72">
        <f>IF(RES_hh_tesh_in!T8=0,0,RES_hh_tesh_in!T8/RES_summary!T$21)</f>
        <v>94.370390319372717</v>
      </c>
      <c r="U8" s="72">
        <f>IF(RES_hh_tesh_in!U8=0,0,RES_hh_tesh_in!U8/RES_summary!U$21)</f>
        <v>101.39976485099275</v>
      </c>
      <c r="V8" s="72">
        <f>IF(RES_hh_tesh_in!V8=0,0,RES_hh_tesh_in!V8/RES_summary!V$21)</f>
        <v>80.09229127295589</v>
      </c>
      <c r="W8" s="72">
        <f>IF(RES_hh_tesh_in!W8=0,0,RES_hh_tesh_in!W8/RES_summary!W$21)</f>
        <v>86.671826689100811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138.10706164025268</v>
      </c>
      <c r="D9" s="72">
        <f>IF(RES_hh_tesh_in!D9=0,0,RES_hh_tesh_in!D9/RES_summary!D$21)</f>
        <v>138.80824241449238</v>
      </c>
      <c r="E9" s="72">
        <f>IF(RES_hh_tesh_in!E9=0,0,RES_hh_tesh_in!E9/RES_summary!E$21)</f>
        <v>137.1572994911605</v>
      </c>
      <c r="F9" s="72">
        <f>IF(RES_hh_tesh_in!F9=0,0,RES_hh_tesh_in!F9/RES_summary!F$21)</f>
        <v>132.81043376861965</v>
      </c>
      <c r="G9" s="72">
        <f>IF(RES_hh_tesh_in!G9=0,0,RES_hh_tesh_in!G9/RES_summary!G$21)</f>
        <v>126.02968733482635</v>
      </c>
      <c r="H9" s="72">
        <f>IF(RES_hh_tesh_in!H9=0,0,RES_hh_tesh_in!H9/RES_summary!H$21)</f>
        <v>124.82510715559327</v>
      </c>
      <c r="I9" s="72">
        <f>IF(RES_hh_tesh_in!I9=0,0,RES_hh_tesh_in!I9/RES_summary!I$21)</f>
        <v>120.91044484326196</v>
      </c>
      <c r="J9" s="72">
        <f>IF(RES_hh_tesh_in!J9=0,0,RES_hh_tesh_in!J9/RES_summary!J$21)</f>
        <v>124.70607409816618</v>
      </c>
      <c r="K9" s="72">
        <f>IF(RES_hh_tesh_in!K9=0,0,RES_hh_tesh_in!K9/RES_summary!K$21)</f>
        <v>128.89680215574785</v>
      </c>
      <c r="L9" s="72">
        <f>IF(RES_hh_tesh_in!L9=0,0,RES_hh_tesh_in!L9/RES_summary!L$21)</f>
        <v>140.01321033608829</v>
      </c>
      <c r="M9" s="72">
        <f>IF(RES_hh_tesh_in!M9=0,0,RES_hh_tesh_in!M9/RES_summary!M$21)</f>
        <v>114.21801469179323</v>
      </c>
      <c r="N9" s="72">
        <f>IF(RES_hh_tesh_in!N9=0,0,RES_hh_tesh_in!N9/RES_summary!N$21)</f>
        <v>124.89170801887026</v>
      </c>
      <c r="O9" s="72">
        <f>IF(RES_hh_tesh_in!O9=0,0,RES_hh_tesh_in!O9/RES_summary!O$21)</f>
        <v>116.17898738596648</v>
      </c>
      <c r="P9" s="72">
        <f>IF(RES_hh_tesh_in!P9=0,0,RES_hh_tesh_in!P9/RES_summary!P$21)</f>
        <v>111.68376034548506</v>
      </c>
      <c r="Q9" s="72">
        <f>IF(RES_hh_tesh_in!Q9=0,0,RES_hh_tesh_in!Q9/RES_summary!Q$21)</f>
        <v>103.22566283053519</v>
      </c>
      <c r="R9" s="72">
        <f>IF(RES_hh_tesh_in!R9=0,0,RES_hh_tesh_in!R9/RES_summary!R$21)</f>
        <v>109.80921899206345</v>
      </c>
      <c r="S9" s="72">
        <f>IF(RES_hh_tesh_in!S9=0,0,RES_hh_tesh_in!S9/RES_summary!S$21)</f>
        <v>106.42066545694428</v>
      </c>
      <c r="T9" s="72">
        <f>IF(RES_hh_tesh_in!T9=0,0,RES_hh_tesh_in!T9/RES_summary!T$21)</f>
        <v>99.614825705207579</v>
      </c>
      <c r="U9" s="72">
        <f>IF(RES_hh_tesh_in!U9=0,0,RES_hh_tesh_in!U9/RES_summary!U$21)</f>
        <v>98.361761364448199</v>
      </c>
      <c r="V9" s="72">
        <f>IF(RES_hh_tesh_in!V9=0,0,RES_hh_tesh_in!V9/RES_summary!V$21)</f>
        <v>81.150683444859013</v>
      </c>
      <c r="W9" s="72">
        <f>IF(RES_hh_tesh_in!W9=0,0,RES_hh_tesh_in!W9/RES_summary!W$21)</f>
        <v>83.505702082789554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138.33565285711575</v>
      </c>
      <c r="D11" s="72">
        <f>IF(RES_hh_tesh_in!D11=0,0,RES_hh_tesh_in!D11/RES_summary!D$21)</f>
        <v>137.58788039503611</v>
      </c>
      <c r="E11" s="72">
        <f>IF(RES_hh_tesh_in!E11=0,0,RES_hh_tesh_in!E11/RES_summary!E$21)</f>
        <v>142.25032698196421</v>
      </c>
      <c r="F11" s="72">
        <f>IF(RES_hh_tesh_in!F11=0,0,RES_hh_tesh_in!F11/RES_summary!F$21)</f>
        <v>131.90673439131186</v>
      </c>
      <c r="G11" s="72">
        <f>IF(RES_hh_tesh_in!G11=0,0,RES_hh_tesh_in!G11/RES_summary!G$21)</f>
        <v>125.13376134640211</v>
      </c>
      <c r="H11" s="72">
        <f>IF(RES_hh_tesh_in!H11=0,0,RES_hh_tesh_in!H11/RES_summary!H$21)</f>
        <v>126.21046431306603</v>
      </c>
      <c r="I11" s="72">
        <f>IF(RES_hh_tesh_in!I11=0,0,RES_hh_tesh_in!I11/RES_summary!I$21)</f>
        <v>124.62658499162434</v>
      </c>
      <c r="J11" s="72">
        <f>IF(RES_hh_tesh_in!J11=0,0,RES_hh_tesh_in!J11/RES_summary!J$21)</f>
        <v>122.62786913945283</v>
      </c>
      <c r="K11" s="72">
        <f>IF(RES_hh_tesh_in!K11=0,0,RES_hh_tesh_in!K11/RES_summary!K$21)</f>
        <v>128.80835980294594</v>
      </c>
      <c r="L11" s="72">
        <f>IF(RES_hh_tesh_in!L11=0,0,RES_hh_tesh_in!L11/RES_summary!L$21)</f>
        <v>140.75681486689632</v>
      </c>
      <c r="M11" s="72">
        <f>IF(RES_hh_tesh_in!M11=0,0,RES_hh_tesh_in!M11/RES_summary!M$21)</f>
        <v>114.52755883342064</v>
      </c>
      <c r="N11" s="72">
        <f>IF(RES_hh_tesh_in!N11=0,0,RES_hh_tesh_in!N11/RES_summary!N$21)</f>
        <v>125.2319119952701</v>
      </c>
      <c r="O11" s="72">
        <f>IF(RES_hh_tesh_in!O11=0,0,RES_hh_tesh_in!O11/RES_summary!O$21)</f>
        <v>117.28904933658609</v>
      </c>
      <c r="P11" s="72">
        <f>IF(RES_hh_tesh_in!P11=0,0,RES_hh_tesh_in!P11/RES_summary!P$21)</f>
        <v>110.26996606828286</v>
      </c>
      <c r="Q11" s="72">
        <f>IF(RES_hh_tesh_in!Q11=0,0,RES_hh_tesh_in!Q11/RES_summary!Q$21)</f>
        <v>103.96751081960028</v>
      </c>
      <c r="R11" s="72">
        <f>IF(RES_hh_tesh_in!R11=0,0,RES_hh_tesh_in!R11/RES_summary!R$21)</f>
        <v>112.0152312285408</v>
      </c>
      <c r="S11" s="72">
        <f>IF(RES_hh_tesh_in!S11=0,0,RES_hh_tesh_in!S11/RES_summary!S$21)</f>
        <v>108.24887146907879</v>
      </c>
      <c r="T11" s="72">
        <f>IF(RES_hh_tesh_in!T11=0,0,RES_hh_tesh_in!T11/RES_summary!T$21)</f>
        <v>100.55251904585857</v>
      </c>
      <c r="U11" s="72">
        <f>IF(RES_hh_tesh_in!U11=0,0,RES_hh_tesh_in!U11/RES_summary!U$21)</f>
        <v>98.118267515333457</v>
      </c>
      <c r="V11" s="72">
        <f>IF(RES_hh_tesh_in!V11=0,0,RES_hh_tesh_in!V11/RES_summary!V$21)</f>
        <v>81.100085984678017</v>
      </c>
      <c r="W11" s="72">
        <f>IF(RES_hh_tesh_in!W11=0,0,RES_hh_tesh_in!W11/RES_summary!W$21)</f>
        <v>83.505278513773035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138.6681723394571</v>
      </c>
      <c r="D12" s="72">
        <f>IF(RES_hh_tesh_in!D12=0,0,RES_hh_tesh_in!D12/RES_summary!D$21)</f>
        <v>137.25927537344194</v>
      </c>
      <c r="E12" s="72">
        <f>IF(RES_hh_tesh_in!E12=0,0,RES_hh_tesh_in!E12/RES_summary!E$21)</f>
        <v>142.34615139175858</v>
      </c>
      <c r="F12" s="72">
        <f>IF(RES_hh_tesh_in!F12=0,0,RES_hh_tesh_in!F12/RES_summary!F$21)</f>
        <v>132.32591658894989</v>
      </c>
      <c r="G12" s="72">
        <f>IF(RES_hh_tesh_in!G12=0,0,RES_hh_tesh_in!G12/RES_summary!G$21)</f>
        <v>128.44863048594726</v>
      </c>
      <c r="H12" s="72">
        <f>IF(RES_hh_tesh_in!H12=0,0,RES_hh_tesh_in!H12/RES_summary!H$21)</f>
        <v>127.17404527653137</v>
      </c>
      <c r="I12" s="72">
        <f>IF(RES_hh_tesh_in!I12=0,0,RES_hh_tesh_in!I12/RES_summary!I$21)</f>
        <v>124.95871452911997</v>
      </c>
      <c r="J12" s="72">
        <f>IF(RES_hh_tesh_in!J12=0,0,RES_hh_tesh_in!J12/RES_summary!J$21)</f>
        <v>122.32316046983095</v>
      </c>
      <c r="K12" s="72">
        <f>IF(RES_hh_tesh_in!K12=0,0,RES_hh_tesh_in!K12/RES_summary!K$21)</f>
        <v>128.28818586883889</v>
      </c>
      <c r="L12" s="72">
        <f>IF(RES_hh_tesh_in!L12=0,0,RES_hh_tesh_in!L12/RES_summary!L$21)</f>
        <v>140.79892749884576</v>
      </c>
      <c r="M12" s="72">
        <f>IF(RES_hh_tesh_in!M12=0,0,RES_hh_tesh_in!M12/RES_summary!M$21)</f>
        <v>113.48256705154981</v>
      </c>
      <c r="N12" s="72">
        <f>IF(RES_hh_tesh_in!N12=0,0,RES_hh_tesh_in!N12/RES_summary!N$21)</f>
        <v>125.74060982252843</v>
      </c>
      <c r="O12" s="72">
        <f>IF(RES_hh_tesh_in!O12=0,0,RES_hh_tesh_in!O12/RES_summary!O$21)</f>
        <v>116.81423319294746</v>
      </c>
      <c r="P12" s="72">
        <f>IF(RES_hh_tesh_in!P12=0,0,RES_hh_tesh_in!P12/RES_summary!P$21)</f>
        <v>110.68223499250556</v>
      </c>
      <c r="Q12" s="72">
        <f>IF(RES_hh_tesh_in!Q12=0,0,RES_hh_tesh_in!Q12/RES_summary!Q$21)</f>
        <v>105.68645739330601</v>
      </c>
      <c r="R12" s="72">
        <f>IF(RES_hh_tesh_in!R12=0,0,RES_hh_tesh_in!R12/RES_summary!R$21)</f>
        <v>112.46164571748311</v>
      </c>
      <c r="S12" s="72">
        <f>IF(RES_hh_tesh_in!S12=0,0,RES_hh_tesh_in!S12/RES_summary!S$21)</f>
        <v>109.43937427174139</v>
      </c>
      <c r="T12" s="72">
        <f>IF(RES_hh_tesh_in!T12=0,0,RES_hh_tesh_in!T12/RES_summary!T$21)</f>
        <v>101.21948973992571</v>
      </c>
      <c r="U12" s="72">
        <f>IF(RES_hh_tesh_in!U12=0,0,RES_hh_tesh_in!U12/RES_summary!U$21)</f>
        <v>100.46365478725009</v>
      </c>
      <c r="V12" s="72">
        <f>IF(RES_hh_tesh_in!V12=0,0,RES_hh_tesh_in!V12/RES_summary!V$21)</f>
        <v>80.332878889994376</v>
      </c>
      <c r="W12" s="72">
        <f>IF(RES_hh_tesh_in!W12=0,0,RES_hh_tesh_in!W12/RES_summary!W$21)</f>
        <v>87.280879196849114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138.76532768991558</v>
      </c>
      <c r="D13" s="74">
        <f>IF(RES_hh_tesh_in!D13=0,0,RES_hh_tesh_in!D13/RES_summary!D$21)</f>
        <v>138.18270150138954</v>
      </c>
      <c r="E13" s="74">
        <f>IF(RES_hh_tesh_in!E13=0,0,RES_hh_tesh_in!E13/RES_summary!E$21)</f>
        <v>141.45839563814371</v>
      </c>
      <c r="F13" s="74">
        <f>IF(RES_hh_tesh_in!F13=0,0,RES_hh_tesh_in!F13/RES_summary!F$21)</f>
        <v>132.21630100679369</v>
      </c>
      <c r="G13" s="74">
        <f>IF(RES_hh_tesh_in!G13=0,0,RES_hh_tesh_in!G13/RES_summary!G$21)</f>
        <v>128.19724091767034</v>
      </c>
      <c r="H13" s="74">
        <f>IF(RES_hh_tesh_in!H13=0,0,RES_hh_tesh_in!H13/RES_summary!H$21)</f>
        <v>128.29471378856724</v>
      </c>
      <c r="I13" s="74">
        <f>IF(RES_hh_tesh_in!I13=0,0,RES_hh_tesh_in!I13/RES_summary!I$21)</f>
        <v>124.37328415450911</v>
      </c>
      <c r="J13" s="74">
        <f>IF(RES_hh_tesh_in!J13=0,0,RES_hh_tesh_in!J13/RES_summary!J$21)</f>
        <v>120.81350251787916</v>
      </c>
      <c r="K13" s="74">
        <f>IF(RES_hh_tesh_in!K13=0,0,RES_hh_tesh_in!K13/RES_summary!K$21)</f>
        <v>128.91480313779232</v>
      </c>
      <c r="L13" s="74">
        <f>IF(RES_hh_tesh_in!L13=0,0,RES_hh_tesh_in!L13/RES_summary!L$21)</f>
        <v>140.5041050467272</v>
      </c>
      <c r="M13" s="74">
        <f>IF(RES_hh_tesh_in!M13=0,0,RES_hh_tesh_in!M13/RES_summary!M$21)</f>
        <v>118.17432095255241</v>
      </c>
      <c r="N13" s="74">
        <f>IF(RES_hh_tesh_in!N13=0,0,RES_hh_tesh_in!N13/RES_summary!N$21)</f>
        <v>126.78501357280099</v>
      </c>
      <c r="O13" s="74">
        <f>IF(RES_hh_tesh_in!O13=0,0,RES_hh_tesh_in!O13/RES_summary!O$21)</f>
        <v>116.65033845113156</v>
      </c>
      <c r="P13" s="74">
        <f>IF(RES_hh_tesh_in!P13=0,0,RES_hh_tesh_in!P13/RES_summary!P$21)</f>
        <v>108.5038861410024</v>
      </c>
      <c r="Q13" s="74">
        <f>IF(RES_hh_tesh_in!Q13=0,0,RES_hh_tesh_in!Q13/RES_summary!Q$21)</f>
        <v>100.80973107949825</v>
      </c>
      <c r="R13" s="74">
        <f>IF(RES_hh_tesh_in!R13=0,0,RES_hh_tesh_in!R13/RES_summary!R$21)</f>
        <v>111.02826286251847</v>
      </c>
      <c r="S13" s="74">
        <f>IF(RES_hh_tesh_in!S13=0,0,RES_hh_tesh_in!S13/RES_summary!S$21)</f>
        <v>107.37902423126032</v>
      </c>
      <c r="T13" s="74">
        <f>IF(RES_hh_tesh_in!T13=0,0,RES_hh_tesh_in!T13/RES_summary!T$21)</f>
        <v>103.17833091940352</v>
      </c>
      <c r="U13" s="74">
        <f>IF(RES_hh_tesh_in!U13=0,0,RES_hh_tesh_in!U13/RES_summary!U$21)</f>
        <v>99.825797754845738</v>
      </c>
      <c r="V13" s="74">
        <f>IF(RES_hh_tesh_in!V13=0,0,RES_hh_tesh_in!V13/RES_summary!V$21)</f>
        <v>82.977185939794595</v>
      </c>
      <c r="W13" s="74">
        <f>IF(RES_hh_tesh_in!W13=0,0,RES_hh_tesh_in!W13/RES_summary!W$21)</f>
        <v>85.609723151053885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1.3264133872462263</v>
      </c>
      <c r="D14" s="76">
        <f>IF(RES_hh_tesh_in!D14=0,0,RES_hh_tesh_in!D14/RES_summary!D$21)</f>
        <v>1.2177757118349497</v>
      </c>
      <c r="E14" s="76">
        <f>IF(RES_hh_tesh_in!E14=0,0,RES_hh_tesh_in!E14/RES_summary!E$21)</f>
        <v>1.2403904964737673</v>
      </c>
      <c r="F14" s="76">
        <f>IF(RES_hh_tesh_in!F14=0,0,RES_hh_tesh_in!F14/RES_summary!F$21)</f>
        <v>0.89379376513450992</v>
      </c>
      <c r="G14" s="76">
        <f>IF(RES_hh_tesh_in!G14=0,0,RES_hh_tesh_in!G14/RES_summary!G$21)</f>
        <v>0.95561107002557577</v>
      </c>
      <c r="H14" s="76">
        <f>IF(RES_hh_tesh_in!H14=0,0,RES_hh_tesh_in!H14/RES_summary!H$21)</f>
        <v>0.88521492291386239</v>
      </c>
      <c r="I14" s="76">
        <f>IF(RES_hh_tesh_in!I14=0,0,RES_hh_tesh_in!I14/RES_summary!I$21)</f>
        <v>0.92334184644443529</v>
      </c>
      <c r="J14" s="76">
        <f>IF(RES_hh_tesh_in!J14=0,0,RES_hh_tesh_in!J14/RES_summary!J$21)</f>
        <v>0.81938514047801936</v>
      </c>
      <c r="K14" s="76">
        <f>IF(RES_hh_tesh_in!K14=0,0,RES_hh_tesh_in!K14/RES_summary!K$21)</f>
        <v>0.9508616408865973</v>
      </c>
      <c r="L14" s="76">
        <f>IF(RES_hh_tesh_in!L14=0,0,RES_hh_tesh_in!L14/RES_summary!L$21)</f>
        <v>1.162974391811705</v>
      </c>
      <c r="M14" s="76">
        <f>IF(RES_hh_tesh_in!M14=0,0,RES_hh_tesh_in!M14/RES_summary!M$21)</f>
        <v>0.90877055258467521</v>
      </c>
      <c r="N14" s="76">
        <f>IF(RES_hh_tesh_in!N14=0,0,RES_hh_tesh_in!N14/RES_summary!N$21)</f>
        <v>0.965589891102557</v>
      </c>
      <c r="O14" s="76">
        <f>IF(RES_hh_tesh_in!O14=0,0,RES_hh_tesh_in!O14/RES_summary!O$21)</f>
        <v>0.85079185691673165</v>
      </c>
      <c r="P14" s="76">
        <f>IF(RES_hh_tesh_in!P14=0,0,RES_hh_tesh_in!P14/RES_summary!P$21)</f>
        <v>0.711820338211824</v>
      </c>
      <c r="Q14" s="76">
        <f>IF(RES_hh_tesh_in!Q14=0,0,RES_hh_tesh_in!Q14/RES_summary!Q$21)</f>
        <v>0.58830986283362285</v>
      </c>
      <c r="R14" s="76">
        <f>IF(RES_hh_tesh_in!R14=0,0,RES_hh_tesh_in!R14/RES_summary!R$21)</f>
        <v>0.66667708650166391</v>
      </c>
      <c r="S14" s="76">
        <f>IF(RES_hh_tesh_in!S14=0,0,RES_hh_tesh_in!S14/RES_summary!S$21)</f>
        <v>0.604952684111281</v>
      </c>
      <c r="T14" s="76">
        <f>IF(RES_hh_tesh_in!T14=0,0,RES_hh_tesh_in!T14/RES_summary!T$21)</f>
        <v>0.59395504502296836</v>
      </c>
      <c r="U14" s="76">
        <f>IF(RES_hh_tesh_in!U14=0,0,RES_hh_tesh_in!U14/RES_summary!U$21)</f>
        <v>0.52630529848208207</v>
      </c>
      <c r="V14" s="76">
        <f>IF(RES_hh_tesh_in!V14=0,0,RES_hh_tesh_in!V14/RES_summary!V$21)</f>
        <v>0.51666173301755802</v>
      </c>
      <c r="W14" s="76">
        <f>IF(RES_hh_tesh_in!W14=0,0,RES_hh_tesh_in!W14/RES_summary!W$21)</f>
        <v>0.39620244799396587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0.63123539333505196</v>
      </c>
      <c r="D15" s="69">
        <f>IF(RES_hh_tesh_in!D15=0,0,RES_hh_tesh_in!D15/RES_summary!D$21)</f>
        <v>0.68544361732485914</v>
      </c>
      <c r="E15" s="69">
        <f>IF(RES_hh_tesh_in!E15=0,0,RES_hh_tesh_in!E15/RES_summary!E$21)</f>
        <v>0.54817211011378908</v>
      </c>
      <c r="F15" s="69">
        <f>IF(RES_hh_tesh_in!F15=0,0,RES_hh_tesh_in!F15/RES_summary!F$21)</f>
        <v>0.62165125359434581</v>
      </c>
      <c r="G15" s="69">
        <f>IF(RES_hh_tesh_in!G15=0,0,RES_hh_tesh_in!G15/RES_summary!G$21)</f>
        <v>1.0328290643600908</v>
      </c>
      <c r="H15" s="69">
        <f>IF(RES_hh_tesh_in!H15=0,0,RES_hh_tesh_in!H15/RES_summary!H$21)</f>
        <v>0.77767177799908793</v>
      </c>
      <c r="I15" s="69">
        <f>IF(RES_hh_tesh_in!I15=0,0,RES_hh_tesh_in!I15/RES_summary!I$21)</f>
        <v>0.52655826702501629</v>
      </c>
      <c r="J15" s="69">
        <f>IF(RES_hh_tesh_in!J15=0,0,RES_hh_tesh_in!J15/RES_summary!J$21)</f>
        <v>1.0128467824856782</v>
      </c>
      <c r="K15" s="69">
        <f>IF(RES_hh_tesh_in!K15=0,0,RES_hh_tesh_in!K15/RES_summary!K$21)</f>
        <v>0.52518115651476804</v>
      </c>
      <c r="L15" s="69">
        <f>IF(RES_hh_tesh_in!L15=0,0,RES_hh_tesh_in!L15/RES_summary!L$21)</f>
        <v>0.91357156813666807</v>
      </c>
      <c r="M15" s="69">
        <f>IF(RES_hh_tesh_in!M15=0,0,RES_hh_tesh_in!M15/RES_summary!M$21)</f>
        <v>0.46399089187305526</v>
      </c>
      <c r="N15" s="69">
        <f>IF(RES_hh_tesh_in!N15=0,0,RES_hh_tesh_in!N15/RES_summary!N$21)</f>
        <v>0.87898679827743798</v>
      </c>
      <c r="O15" s="69">
        <f>IF(RES_hh_tesh_in!O15=0,0,RES_hh_tesh_in!O15/RES_summary!O$21)</f>
        <v>1.0572176417372148</v>
      </c>
      <c r="P15" s="69">
        <f>IF(RES_hh_tesh_in!P15=0,0,RES_hh_tesh_in!P15/RES_summary!P$21)</f>
        <v>0.77890378949280226</v>
      </c>
      <c r="Q15" s="69">
        <f>IF(RES_hh_tesh_in!Q15=0,0,RES_hh_tesh_in!Q15/RES_summary!Q$21)</f>
        <v>1.1057637839717767</v>
      </c>
      <c r="R15" s="69">
        <f>IF(RES_hh_tesh_in!R15=0,0,RES_hh_tesh_in!R15/RES_summary!R$21)</f>
        <v>0.69332604713121282</v>
      </c>
      <c r="S15" s="69">
        <f>IF(RES_hh_tesh_in!S15=0,0,RES_hh_tesh_in!S15/RES_summary!S$21)</f>
        <v>0.44671291724227846</v>
      </c>
      <c r="T15" s="69">
        <f>IF(RES_hh_tesh_in!T15=0,0,RES_hh_tesh_in!T15/RES_summary!T$21)</f>
        <v>0.88683543633603423</v>
      </c>
      <c r="U15" s="69">
        <f>IF(RES_hh_tesh_in!U15=0,0,RES_hh_tesh_in!U15/RES_summary!U$21)</f>
        <v>1.2137683012339826</v>
      </c>
      <c r="V15" s="69">
        <f>IF(RES_hh_tesh_in!V15=0,0,RES_hh_tesh_in!V15/RES_summary!V$21)</f>
        <v>2.2804718944688913</v>
      </c>
      <c r="W15" s="69">
        <f>IF(RES_hh_tesh_in!W15=0,0,RES_hh_tesh_in!W15/RES_summary!W$21)</f>
        <v>2.9233167606493717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0.63123539333505196</v>
      </c>
      <c r="D16" s="72">
        <f>IF(RES_hh_tesh_in!D16=0,0,RES_hh_tesh_in!D16/RES_summary!D$21)</f>
        <v>0.68544361732485914</v>
      </c>
      <c r="E16" s="72">
        <f>IF(RES_hh_tesh_in!E16=0,0,RES_hh_tesh_in!E16/RES_summary!E$21)</f>
        <v>0.54817211011378908</v>
      </c>
      <c r="F16" s="72">
        <f>IF(RES_hh_tesh_in!F16=0,0,RES_hh_tesh_in!F16/RES_summary!F$21)</f>
        <v>0.62165125359434581</v>
      </c>
      <c r="G16" s="72">
        <f>IF(RES_hh_tesh_in!G16=0,0,RES_hh_tesh_in!G16/RES_summary!G$21)</f>
        <v>1.0328290643600908</v>
      </c>
      <c r="H16" s="72">
        <f>IF(RES_hh_tesh_in!H16=0,0,RES_hh_tesh_in!H16/RES_summary!H$21)</f>
        <v>0.77767177799908793</v>
      </c>
      <c r="I16" s="72">
        <f>IF(RES_hh_tesh_in!I16=0,0,RES_hh_tesh_in!I16/RES_summary!I$21)</f>
        <v>0.52655826702501629</v>
      </c>
      <c r="J16" s="72">
        <f>IF(RES_hh_tesh_in!J16=0,0,RES_hh_tesh_in!J16/RES_summary!J$21)</f>
        <v>1.0128467824856782</v>
      </c>
      <c r="K16" s="72">
        <f>IF(RES_hh_tesh_in!K16=0,0,RES_hh_tesh_in!K16/RES_summary!K$21)</f>
        <v>0.52518115651476804</v>
      </c>
      <c r="L16" s="72">
        <f>IF(RES_hh_tesh_in!L16=0,0,RES_hh_tesh_in!L16/RES_summary!L$21)</f>
        <v>0.91357156813666807</v>
      </c>
      <c r="M16" s="72">
        <f>IF(RES_hh_tesh_in!M16=0,0,RES_hh_tesh_in!M16/RES_summary!M$21)</f>
        <v>0.46399089187305526</v>
      </c>
      <c r="N16" s="72">
        <f>IF(RES_hh_tesh_in!N16=0,0,RES_hh_tesh_in!N16/RES_summary!N$21)</f>
        <v>0.87898679827743798</v>
      </c>
      <c r="O16" s="72">
        <f>IF(RES_hh_tesh_in!O16=0,0,RES_hh_tesh_in!O16/RES_summary!O$21)</f>
        <v>1.0572176417372148</v>
      </c>
      <c r="P16" s="72">
        <f>IF(RES_hh_tesh_in!P16=0,0,RES_hh_tesh_in!P16/RES_summary!P$21)</f>
        <v>0.77890378949280226</v>
      </c>
      <c r="Q16" s="72">
        <f>IF(RES_hh_tesh_in!Q16=0,0,RES_hh_tesh_in!Q16/RES_summary!Q$21)</f>
        <v>1.1057637839717767</v>
      </c>
      <c r="R16" s="72">
        <f>IF(RES_hh_tesh_in!R16=0,0,RES_hh_tesh_in!R16/RES_summary!R$21)</f>
        <v>0.69332604713121282</v>
      </c>
      <c r="S16" s="72">
        <f>IF(RES_hh_tesh_in!S16=0,0,RES_hh_tesh_in!S16/RES_summary!S$21)</f>
        <v>0.44671291724227846</v>
      </c>
      <c r="T16" s="72">
        <f>IF(RES_hh_tesh_in!T16=0,0,RES_hh_tesh_in!T16/RES_summary!T$21)</f>
        <v>0.88683543633603423</v>
      </c>
      <c r="U16" s="72">
        <f>IF(RES_hh_tesh_in!U16=0,0,RES_hh_tesh_in!U16/RES_summary!U$21)</f>
        <v>1.2137683012339826</v>
      </c>
      <c r="V16" s="72">
        <f>IF(RES_hh_tesh_in!V16=0,0,RES_hh_tesh_in!V16/RES_summary!V$21)</f>
        <v>2.2804718944688913</v>
      </c>
      <c r="W16" s="72">
        <f>IF(RES_hh_tesh_in!W16=0,0,RES_hh_tesh_in!W16/RES_summary!W$21)</f>
        <v>2.9233167606493717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13.445711925201108</v>
      </c>
      <c r="D17" s="69">
        <f>IF(RES_hh_tesh_in!D17=0,0,RES_hh_tesh_in!D17/RES_summary!D$21)</f>
        <v>13.208036211101197</v>
      </c>
      <c r="E17" s="69">
        <f>IF(RES_hh_tesh_in!E17=0,0,RES_hh_tesh_in!E17/RES_summary!E$21)</f>
        <v>12.901644588038398</v>
      </c>
      <c r="F17" s="69">
        <f>IF(RES_hh_tesh_in!F17=0,0,RES_hh_tesh_in!F17/RES_summary!F$21)</f>
        <v>12.667215152554967</v>
      </c>
      <c r="G17" s="69">
        <f>IF(RES_hh_tesh_in!G17=0,0,RES_hh_tesh_in!G17/RES_summary!G$21)</f>
        <v>11.246943202401638</v>
      </c>
      <c r="H17" s="69">
        <f>IF(RES_hh_tesh_in!H17=0,0,RES_hh_tesh_in!H17/RES_summary!H$21)</f>
        <v>11.236466152107791</v>
      </c>
      <c r="I17" s="69">
        <f>IF(RES_hh_tesh_in!I17=0,0,RES_hh_tesh_in!I17/RES_summary!I$21)</f>
        <v>10.874363916621279</v>
      </c>
      <c r="J17" s="69">
        <f>IF(RES_hh_tesh_in!J17=0,0,RES_hh_tesh_in!J17/RES_summary!J$21)</f>
        <v>12.25164108543834</v>
      </c>
      <c r="K17" s="69">
        <f>IF(RES_hh_tesh_in!K17=0,0,RES_hh_tesh_in!K17/RES_summary!K$21)</f>
        <v>13.022574625370748</v>
      </c>
      <c r="L17" s="69">
        <f>IF(RES_hh_tesh_in!L17=0,0,RES_hh_tesh_in!L17/RES_summary!L$21)</f>
        <v>12.702195070127139</v>
      </c>
      <c r="M17" s="69">
        <f>IF(RES_hh_tesh_in!M17=0,0,RES_hh_tesh_in!M17/RES_summary!M$21)</f>
        <v>11.117003965194399</v>
      </c>
      <c r="N17" s="69">
        <f>IF(RES_hh_tesh_in!N17=0,0,RES_hh_tesh_in!N17/RES_summary!N$21)</f>
        <v>12.103027444039842</v>
      </c>
      <c r="O17" s="69">
        <f>IF(RES_hh_tesh_in!O17=0,0,RES_hh_tesh_in!O17/RES_summary!O$21)</f>
        <v>12.678401626631976</v>
      </c>
      <c r="P17" s="69">
        <f>IF(RES_hh_tesh_in!P17=0,0,RES_hh_tesh_in!P17/RES_summary!P$21)</f>
        <v>11.222292270424928</v>
      </c>
      <c r="Q17" s="69">
        <f>IF(RES_hh_tesh_in!Q17=0,0,RES_hh_tesh_in!Q17/RES_summary!Q$21)</f>
        <v>11.637609021424064</v>
      </c>
      <c r="R17" s="69">
        <f>IF(RES_hh_tesh_in!R17=0,0,RES_hh_tesh_in!R17/RES_summary!R$21)</f>
        <v>11.537546210288358</v>
      </c>
      <c r="S17" s="69">
        <f>IF(RES_hh_tesh_in!S17=0,0,RES_hh_tesh_in!S17/RES_summary!S$21)</f>
        <v>12.334466716920875</v>
      </c>
      <c r="T17" s="69">
        <f>IF(RES_hh_tesh_in!T17=0,0,RES_hh_tesh_in!T17/RES_summary!T$21)</f>
        <v>11.256547892775652</v>
      </c>
      <c r="U17" s="69">
        <f>IF(RES_hh_tesh_in!U17=0,0,RES_hh_tesh_in!U17/RES_summary!U$21)</f>
        <v>14.148730794136927</v>
      </c>
      <c r="V17" s="69">
        <f>IF(RES_hh_tesh_in!V17=0,0,RES_hh_tesh_in!V17/RES_summary!V$21)</f>
        <v>10.389432185110859</v>
      </c>
      <c r="W17" s="69">
        <f>IF(RES_hh_tesh_in!W17=0,0,RES_hh_tesh_in!W17/RES_summary!W$21)</f>
        <v>11.419066587666626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13.559218449314706</v>
      </c>
      <c r="D18" s="72">
        <f>IF(RES_hh_tesh_in!D18=0,0,RES_hh_tesh_in!D18/RES_summary!D$21)</f>
        <v>13.178863706141659</v>
      </c>
      <c r="E18" s="72">
        <f>IF(RES_hh_tesh_in!E18=0,0,RES_hh_tesh_in!E18/RES_summary!E$21)</f>
        <v>12.371034707479108</v>
      </c>
      <c r="F18" s="72">
        <f>IF(RES_hh_tesh_in!F18=0,0,RES_hh_tesh_in!F18/RES_summary!F$21)</f>
        <v>12.7085472131693</v>
      </c>
      <c r="G18" s="72">
        <f>IF(RES_hh_tesh_in!G18=0,0,RES_hh_tesh_in!G18/RES_summary!G$21)</f>
        <v>11.999472575066557</v>
      </c>
      <c r="H18" s="72">
        <f>IF(RES_hh_tesh_in!H18=0,0,RES_hh_tesh_in!H18/RES_summary!H$21)</f>
        <v>13.105521503806731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10.735476874657378</v>
      </c>
      <c r="N18" s="72">
        <f>IF(RES_hh_tesh_in!N18=0,0,RES_hh_tesh_in!N18/RES_summary!N$21)</f>
        <v>11.913518123731633</v>
      </c>
      <c r="O18" s="72">
        <f>IF(RES_hh_tesh_in!O18=0,0,RES_hh_tesh_in!O18/RES_summary!O$21)</f>
        <v>12.533442911201934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11.173467617054877</v>
      </c>
      <c r="S18" s="72">
        <f>IF(RES_hh_tesh_in!S18=0,0,RES_hh_tesh_in!S18/RES_summary!S$21)</f>
        <v>11.758990635208754</v>
      </c>
      <c r="T18" s="72">
        <f>IF(RES_hh_tesh_in!T18=0,0,RES_hh_tesh_in!T18/RES_summary!T$21)</f>
        <v>11.09365619857952</v>
      </c>
      <c r="U18" s="72">
        <f>IF(RES_hh_tesh_in!U18=0,0,RES_hh_tesh_in!U18/RES_summary!U$21)</f>
        <v>14.357013412944358</v>
      </c>
      <c r="V18" s="72">
        <f>IF(RES_hh_tesh_in!V18=0,0,RES_hh_tesh_in!V18/RES_summary!V$21)</f>
        <v>10.387857090095292</v>
      </c>
      <c r="W18" s="72">
        <f>IF(RES_hh_tesh_in!W18=0,0,RES_hh_tesh_in!W18/RES_summary!W$21)</f>
        <v>11.506068096359957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14.068527695077263</v>
      </c>
      <c r="D20" s="72">
        <f>IF(RES_hh_tesh_in!D20=0,0,RES_hh_tesh_in!D20/RES_summary!D$21)</f>
        <v>13.056747319345259</v>
      </c>
      <c r="E20" s="72">
        <f>IF(RES_hh_tesh_in!E20=0,0,RES_hh_tesh_in!E20/RES_summary!E$21)</f>
        <v>13.541600313752982</v>
      </c>
      <c r="F20" s="72">
        <f>IF(RES_hh_tesh_in!F20=0,0,RES_hh_tesh_in!F20/RES_summary!F$21)</f>
        <v>12.603912959466738</v>
      </c>
      <c r="G20" s="72">
        <f>IF(RES_hh_tesh_in!G20=0,0,RES_hh_tesh_in!G20/RES_summary!G$21)</f>
        <v>11.05643857570977</v>
      </c>
      <c r="H20" s="72">
        <f>IF(RES_hh_tesh_in!H20=0,0,RES_hh_tesh_in!H20/RES_summary!H$21)</f>
        <v>10.98041938280155</v>
      </c>
      <c r="I20" s="72">
        <f>IF(RES_hh_tesh_in!I20=0,0,RES_hh_tesh_in!I20/RES_summary!I$21)</f>
        <v>11.479300224549473</v>
      </c>
      <c r="J20" s="72">
        <f>IF(RES_hh_tesh_in!J20=0,0,RES_hh_tesh_in!J20/RES_summary!J$21)</f>
        <v>11.596254799908483</v>
      </c>
      <c r="K20" s="72">
        <f>IF(RES_hh_tesh_in!K20=0,0,RES_hh_tesh_in!K20/RES_summary!K$21)</f>
        <v>12.293177676787074</v>
      </c>
      <c r="L20" s="72">
        <f>IF(RES_hh_tesh_in!L20=0,0,RES_hh_tesh_in!L20/RES_summary!L$21)</f>
        <v>13.126818839105209</v>
      </c>
      <c r="M20" s="72">
        <f>IF(RES_hh_tesh_in!M20=0,0,RES_hh_tesh_in!M20/RES_summary!M$21)</f>
        <v>11.105168517839925</v>
      </c>
      <c r="N20" s="72">
        <f>IF(RES_hh_tesh_in!N20=0,0,RES_hh_tesh_in!N20/RES_summary!N$21)</f>
        <v>12.07998938782065</v>
      </c>
      <c r="O20" s="72">
        <f>IF(RES_hh_tesh_in!O20=0,0,RES_hh_tesh_in!O20/RES_summary!O$21)</f>
        <v>12.529454371354085</v>
      </c>
      <c r="P20" s="72">
        <f>IF(RES_hh_tesh_in!P20=0,0,RES_hh_tesh_in!P20/RES_summary!P$21)</f>
        <v>11.38206994476713</v>
      </c>
      <c r="Q20" s="72">
        <f>IF(RES_hh_tesh_in!Q20=0,0,RES_hh_tesh_in!Q20/RES_summary!Q$21)</f>
        <v>11.92399928342461</v>
      </c>
      <c r="R20" s="72">
        <f>IF(RES_hh_tesh_in!R20=0,0,RES_hh_tesh_in!R20/RES_summary!R$21)</f>
        <v>11.347818139715502</v>
      </c>
      <c r="S20" s="72">
        <f>IF(RES_hh_tesh_in!S20=0,0,RES_hh_tesh_in!S20/RES_summary!S$21)</f>
        <v>12.201193672080459</v>
      </c>
      <c r="T20" s="72">
        <f>IF(RES_hh_tesh_in!T20=0,0,RES_hh_tesh_in!T20/RES_summary!T$21)</f>
        <v>11.005981343280199</v>
      </c>
      <c r="U20" s="72">
        <f>IF(RES_hh_tesh_in!U20=0,0,RES_hh_tesh_in!U20/RES_summary!U$21)</f>
        <v>13.710984903377325</v>
      </c>
      <c r="V20" s="72">
        <f>IF(RES_hh_tesh_in!V20=0,0,RES_hh_tesh_in!V20/RES_summary!V$21)</f>
        <v>11.37567797220116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13.274009155060529</v>
      </c>
      <c r="D21" s="72">
        <f>IF(RES_hh_tesh_in!D21=0,0,RES_hh_tesh_in!D21/RES_summary!D$21)</f>
        <v>13.741851885445531</v>
      </c>
      <c r="E21" s="72">
        <f>IF(RES_hh_tesh_in!E21=0,0,RES_hh_tesh_in!E21/RES_summary!E$21)</f>
        <v>12.445848906337559</v>
      </c>
      <c r="F21" s="72">
        <f>IF(RES_hh_tesh_in!F21=0,0,RES_hh_tesh_in!F21/RES_summary!F$21)</f>
        <v>12.608824033421895</v>
      </c>
      <c r="G21" s="72">
        <f>IF(RES_hh_tesh_in!G21=0,0,RES_hh_tesh_in!G21/RES_summary!G$21)</f>
        <v>10.738997931387608</v>
      </c>
      <c r="H21" s="72">
        <f>IF(RES_hh_tesh_in!H21=0,0,RES_hh_tesh_in!H21/RES_summary!H$21)</f>
        <v>11.44269339607356</v>
      </c>
      <c r="I21" s="72">
        <f>IF(RES_hh_tesh_in!I21=0,0,RES_hh_tesh_in!I21/RES_summary!I$21)</f>
        <v>11.253077780690555</v>
      </c>
      <c r="J21" s="72">
        <f>IF(RES_hh_tesh_in!J21=0,0,RES_hh_tesh_in!J21/RES_summary!J$21)</f>
        <v>12.328591020890393</v>
      </c>
      <c r="K21" s="72">
        <f>IF(RES_hh_tesh_in!K21=0,0,RES_hh_tesh_in!K21/RES_summary!K$21)</f>
        <v>13.404809645061079</v>
      </c>
      <c r="L21" s="72">
        <f>IF(RES_hh_tesh_in!L21=0,0,RES_hh_tesh_in!L21/RES_summary!L$21)</f>
        <v>13.704130658983212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12.545604334959831</v>
      </c>
      <c r="P21" s="72">
        <f>IF(RES_hh_tesh_in!P21=0,0,RES_hh_tesh_in!P21/RES_summary!P$21)</f>
        <v>11.391489742793222</v>
      </c>
      <c r="Q21" s="72">
        <f>IF(RES_hh_tesh_in!Q21=0,0,RES_hh_tesh_in!Q21/RES_summary!Q$21)</f>
        <v>11.441368828084423</v>
      </c>
      <c r="R21" s="72">
        <f>IF(RES_hh_tesh_in!R21=0,0,RES_hh_tesh_in!R21/RES_summary!R$21)</f>
        <v>11.151055804551833</v>
      </c>
      <c r="S21" s="72">
        <f>IF(RES_hh_tesh_in!S21=0,0,RES_hh_tesh_in!S21/RES_summary!S$21)</f>
        <v>12.194238184573688</v>
      </c>
      <c r="T21" s="72">
        <f>IF(RES_hh_tesh_in!T21=0,0,RES_hh_tesh_in!T21/RES_summary!T$21)</f>
        <v>10.756447731135468</v>
      </c>
      <c r="U21" s="72">
        <f>IF(RES_hh_tesh_in!U21=0,0,RES_hh_tesh_in!U21/RES_summary!U$21)</f>
        <v>14.628446630271583</v>
      </c>
      <c r="V21" s="72">
        <f>IF(RES_hh_tesh_in!V21=0,0,RES_hh_tesh_in!V21/RES_summary!V$21)</f>
        <v>10.215691609678927</v>
      </c>
      <c r="W21" s="72">
        <f>IF(RES_hh_tesh_in!W21=0,0,RES_hh_tesh_in!W21/RES_summary!W$21)</f>
        <v>11.619873906552771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13.365022087984899</v>
      </c>
      <c r="D22" s="72">
        <f>IF(RES_hh_tesh_in!D22=0,0,RES_hh_tesh_in!D22/RES_summary!D$21)</f>
        <v>13.322895475741525</v>
      </c>
      <c r="E22" s="72">
        <f>IF(RES_hh_tesh_in!E22=0,0,RES_hh_tesh_in!E22/RES_summary!E$21)</f>
        <v>12.495701686585518</v>
      </c>
      <c r="F22" s="72">
        <f>IF(RES_hh_tesh_in!F22=0,0,RES_hh_tesh_in!F22/RES_summary!F$21)</f>
        <v>12.753790296531369</v>
      </c>
      <c r="G22" s="72">
        <f>IF(RES_hh_tesh_in!G22=0,0,RES_hh_tesh_in!G22/RES_summary!G$21)</f>
        <v>11.205453928869263</v>
      </c>
      <c r="H22" s="72">
        <f>IF(RES_hh_tesh_in!H22=0,0,RES_hh_tesh_in!H22/RES_summary!H$21)</f>
        <v>11.087267572022432</v>
      </c>
      <c r="I22" s="72">
        <f>IF(RES_hh_tesh_in!I22=0,0,RES_hh_tesh_in!I22/RES_summary!I$21)</f>
        <v>10.580148798154806</v>
      </c>
      <c r="J22" s="72">
        <f>IF(RES_hh_tesh_in!J22=0,0,RES_hh_tesh_in!J22/RES_summary!J$21)</f>
        <v>12.46772179917218</v>
      </c>
      <c r="K22" s="72">
        <f>IF(RES_hh_tesh_in!K22=0,0,RES_hh_tesh_in!K22/RES_summary!K$21)</f>
        <v>13.229649260294524</v>
      </c>
      <c r="L22" s="72">
        <f>IF(RES_hh_tesh_in!L22=0,0,RES_hh_tesh_in!L22/RES_summary!L$21)</f>
        <v>13.040098934730713</v>
      </c>
      <c r="M22" s="72">
        <f>IF(RES_hh_tesh_in!M22=0,0,RES_hh_tesh_in!M22/RES_summary!M$21)</f>
        <v>11.048767042345899</v>
      </c>
      <c r="N22" s="72">
        <f>IF(RES_hh_tesh_in!N22=0,0,RES_hh_tesh_in!N22/RES_summary!N$21)</f>
        <v>12.067391925709687</v>
      </c>
      <c r="O22" s="72">
        <f>IF(RES_hh_tesh_in!O22=0,0,RES_hh_tesh_in!O22/RES_summary!O$21)</f>
        <v>12.65707090548559</v>
      </c>
      <c r="P22" s="72">
        <f>IF(RES_hh_tesh_in!P22=0,0,RES_hh_tesh_in!P22/RES_summary!P$21)</f>
        <v>11.323119406849273</v>
      </c>
      <c r="Q22" s="72">
        <f>IF(RES_hh_tesh_in!Q22=0,0,RES_hh_tesh_in!Q22/RES_summary!Q$21)</f>
        <v>11.584558220810036</v>
      </c>
      <c r="R22" s="72">
        <f>IF(RES_hh_tesh_in!R22=0,0,RES_hh_tesh_in!R22/RES_summary!R$21)</f>
        <v>11.435202501913214</v>
      </c>
      <c r="S22" s="72">
        <f>IF(RES_hh_tesh_in!S22=0,0,RES_hh_tesh_in!S22/RES_summary!S$21)</f>
        <v>12.114185143045798</v>
      </c>
      <c r="T22" s="72">
        <f>IF(RES_hh_tesh_in!T22=0,0,RES_hh_tesh_in!T22/RES_summary!T$21)</f>
        <v>11.271133660248537</v>
      </c>
      <c r="U22" s="72">
        <f>IF(RES_hh_tesh_in!U22=0,0,RES_hh_tesh_in!U22/RES_summary!U$21)</f>
        <v>14.104870683651878</v>
      </c>
      <c r="V22" s="72">
        <f>IF(RES_hh_tesh_in!V22=0,0,RES_hh_tesh_in!V22/RES_summary!V$21)</f>
        <v>10.263060376089886</v>
      </c>
      <c r="W22" s="72">
        <f>IF(RES_hh_tesh_in!W22=0,0,RES_hh_tesh_in!W22/RES_summary!W$21)</f>
        <v>11.399643806968735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13.336799738739044</v>
      </c>
      <c r="D24" s="72">
        <f>IF(RES_hh_tesh_in!D24=0,0,RES_hh_tesh_in!D24/RES_summary!D$21)</f>
        <v>13.183114609084704</v>
      </c>
      <c r="E24" s="72">
        <f>IF(RES_hh_tesh_in!E24=0,0,RES_hh_tesh_in!E24/RES_summary!E$21)</f>
        <v>12.989353638882397</v>
      </c>
      <c r="F24" s="72">
        <f>IF(RES_hh_tesh_in!F24=0,0,RES_hh_tesh_in!F24/RES_summary!F$21)</f>
        <v>12.845188751414616</v>
      </c>
      <c r="G24" s="72">
        <f>IF(RES_hh_tesh_in!G24=0,0,RES_hh_tesh_in!G24/RES_summary!G$21)</f>
        <v>11.124900083720471</v>
      </c>
      <c r="H24" s="72">
        <f>IF(RES_hh_tesh_in!H24=0,0,RES_hh_tesh_in!H24/RES_summary!H$21)</f>
        <v>11.171223097140951</v>
      </c>
      <c r="I24" s="72">
        <f>IF(RES_hh_tesh_in!I24=0,0,RES_hh_tesh_in!I24/RES_summary!I$21)</f>
        <v>10.870492155758209</v>
      </c>
      <c r="J24" s="72">
        <f>IF(RES_hh_tesh_in!J24=0,0,RES_hh_tesh_in!J24/RES_summary!J$21)</f>
        <v>12.274828931084688</v>
      </c>
      <c r="K24" s="72">
        <f>IF(RES_hh_tesh_in!K24=0,0,RES_hh_tesh_in!K24/RES_summary!K$21)</f>
        <v>13.071564457300832</v>
      </c>
      <c r="L24" s="72">
        <f>IF(RES_hh_tesh_in!L24=0,0,RES_hh_tesh_in!L24/RES_summary!L$21)</f>
        <v>12.640509187959312</v>
      </c>
      <c r="M24" s="72">
        <f>IF(RES_hh_tesh_in!M24=0,0,RES_hh_tesh_in!M24/RES_summary!M$21)</f>
        <v>11.041686577053387</v>
      </c>
      <c r="N24" s="72">
        <f>IF(RES_hh_tesh_in!N24=0,0,RES_hh_tesh_in!N24/RES_summary!N$21)</f>
        <v>12.087523927088679</v>
      </c>
      <c r="O24" s="72">
        <f>IF(RES_hh_tesh_in!O24=0,0,RES_hh_tesh_in!O24/RES_summary!O$21)</f>
        <v>12.792824339537077</v>
      </c>
      <c r="P24" s="72">
        <f>IF(RES_hh_tesh_in!P24=0,0,RES_hh_tesh_in!P24/RES_summary!P$21)</f>
        <v>11.175554840585502</v>
      </c>
      <c r="Q24" s="72">
        <f>IF(RES_hh_tesh_in!Q24=0,0,RES_hh_tesh_in!Q24/RES_summary!Q$21)</f>
        <v>11.743347161251437</v>
      </c>
      <c r="R24" s="72">
        <f>IF(RES_hh_tesh_in!R24=0,0,RES_hh_tesh_in!R24/RES_summary!R$21)</f>
        <v>11.515210520512879</v>
      </c>
      <c r="S24" s="72">
        <f>IF(RES_hh_tesh_in!S24=0,0,RES_hh_tesh_in!S24/RES_summary!S$21)</f>
        <v>12.331436166937927</v>
      </c>
      <c r="T24" s="72">
        <f>IF(RES_hh_tesh_in!T24=0,0,RES_hh_tesh_in!T24/RES_summary!T$21)</f>
        <v>11.150632260590235</v>
      </c>
      <c r="U24" s="72">
        <f>IF(RES_hh_tesh_in!U24=0,0,RES_hh_tesh_in!U24/RES_summary!U$21)</f>
        <v>14.148860008837477</v>
      </c>
      <c r="V24" s="72">
        <f>IF(RES_hh_tesh_in!V24=0,0,RES_hh_tesh_in!V24/RES_summary!V$21)</f>
        <v>10.267465230477333</v>
      </c>
      <c r="W24" s="72">
        <f>IF(RES_hh_tesh_in!W24=0,0,RES_hh_tesh_in!W24/RES_summary!W$21)</f>
        <v>11.460012334869257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13.318796485672697</v>
      </c>
      <c r="D25" s="74">
        <f>IF(RES_hh_tesh_in!D25=0,0,RES_hh_tesh_in!D25/RES_summary!D$21)</f>
        <v>13.206446234797403</v>
      </c>
      <c r="E25" s="74">
        <f>IF(RES_hh_tesh_in!E25=0,0,RES_hh_tesh_in!E25/RES_summary!E$21)</f>
        <v>12.717480995810106</v>
      </c>
      <c r="F25" s="74">
        <f>IF(RES_hh_tesh_in!F25=0,0,RES_hh_tesh_in!F25/RES_summary!F$21)</f>
        <v>12.532180340045551</v>
      </c>
      <c r="G25" s="74">
        <f>IF(RES_hh_tesh_in!G25=0,0,RES_hh_tesh_in!G25/RES_summary!G$21)</f>
        <v>11.272618390146775</v>
      </c>
      <c r="H25" s="74">
        <f>IF(RES_hh_tesh_in!H25=0,0,RES_hh_tesh_in!H25/RES_summary!H$21)</f>
        <v>11.198826890328535</v>
      </c>
      <c r="I25" s="74">
        <f>IF(RES_hh_tesh_in!I25=0,0,RES_hh_tesh_in!I25/RES_summary!I$21)</f>
        <v>10.784086297551609</v>
      </c>
      <c r="J25" s="74">
        <f>IF(RES_hh_tesh_in!J25=0,0,RES_hh_tesh_in!J25/RES_summary!J$21)</f>
        <v>12.128991886316328</v>
      </c>
      <c r="K25" s="74">
        <f>IF(RES_hh_tesh_in!K25=0,0,RES_hh_tesh_in!K25/RES_summary!K$21)</f>
        <v>13.005647640148796</v>
      </c>
      <c r="L25" s="74">
        <f>IF(RES_hh_tesh_in!L25=0,0,RES_hh_tesh_in!L25/RES_summary!L$21)</f>
        <v>12.522273961342741</v>
      </c>
      <c r="M25" s="74">
        <f>IF(RES_hh_tesh_in!M25=0,0,RES_hh_tesh_in!M25/RES_summary!M$21)</f>
        <v>11.103992475815579</v>
      </c>
      <c r="N25" s="74">
        <f>IF(RES_hh_tesh_in!N25=0,0,RES_hh_tesh_in!N25/RES_summary!N$21)</f>
        <v>12.026571401928525</v>
      </c>
      <c r="O25" s="74">
        <f>IF(RES_hh_tesh_in!O25=0,0,RES_hh_tesh_in!O25/RES_summary!O$21)</f>
        <v>12.504080252092086</v>
      </c>
      <c r="P25" s="74">
        <f>IF(RES_hh_tesh_in!P25=0,0,RES_hh_tesh_in!P25/RES_summary!P$21)</f>
        <v>11.090330590159413</v>
      </c>
      <c r="Q25" s="74">
        <f>IF(RES_hh_tesh_in!Q25=0,0,RES_hh_tesh_in!Q25/RES_summary!Q$21)</f>
        <v>11.457299481104183</v>
      </c>
      <c r="R25" s="74">
        <f>IF(RES_hh_tesh_in!R25=0,0,RES_hh_tesh_in!R25/RES_summary!R$21)</f>
        <v>11.40874243758932</v>
      </c>
      <c r="S25" s="74">
        <f>IF(RES_hh_tesh_in!S25=0,0,RES_hh_tesh_in!S25/RES_summary!S$21)</f>
        <v>12.211798449035419</v>
      </c>
      <c r="T25" s="74">
        <f>IF(RES_hh_tesh_in!T25=0,0,RES_hh_tesh_in!T25/RES_summary!T$21)</f>
        <v>11.153338296905215</v>
      </c>
      <c r="U25" s="74">
        <f>IF(RES_hh_tesh_in!U25=0,0,RES_hh_tesh_in!U25/RES_summary!U$21)</f>
        <v>13.958389267545066</v>
      </c>
      <c r="V25" s="74">
        <f>IF(RES_hh_tesh_in!V25=0,0,RES_hh_tesh_in!V25/RES_summary!V$21)</f>
        <v>10.206437343451073</v>
      </c>
      <c r="W25" s="74">
        <f>IF(RES_hh_tesh_in!W25=0,0,RES_hh_tesh_in!W25/RES_summary!W$21)</f>
        <v>11.252639259848351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2.7017334109670581</v>
      </c>
      <c r="D26" s="77">
        <f>IF(RES_hh_tesh_in!D26=0,0,RES_hh_tesh_in!D26/RES_summary!D$21)</f>
        <v>2.6475956870616306</v>
      </c>
      <c r="E26" s="77">
        <f>IF(RES_hh_tesh_in!E26=0,0,RES_hh_tesh_in!E26/RES_summary!E$21)</f>
        <v>2.5953765742876631</v>
      </c>
      <c r="F26" s="77">
        <f>IF(RES_hh_tesh_in!F26=0,0,RES_hh_tesh_in!F26/RES_summary!F$21)</f>
        <v>2.5447335051664912</v>
      </c>
      <c r="G26" s="77">
        <f>IF(RES_hh_tesh_in!G26=0,0,RES_hh_tesh_in!G26/RES_summary!G$21)</f>
        <v>2.2497977565852536</v>
      </c>
      <c r="H26" s="77">
        <f>IF(RES_hh_tesh_in!H26=0,0,RES_hh_tesh_in!H26/RES_summary!H$21)</f>
        <v>2.2486970342683179</v>
      </c>
      <c r="I26" s="77">
        <f>IF(RES_hh_tesh_in!I26=0,0,RES_hh_tesh_in!I26/RES_summary!I$21)</f>
        <v>2.0368763250019692</v>
      </c>
      <c r="J26" s="77">
        <f>IF(RES_hh_tesh_in!J26=0,0,RES_hh_tesh_in!J26/RES_summary!J$21)</f>
        <v>2.3937998922002341</v>
      </c>
      <c r="K26" s="77">
        <f>IF(RES_hh_tesh_in!K26=0,0,RES_hh_tesh_in!K26/RES_summary!K$21)</f>
        <v>2.5518846219477109</v>
      </c>
      <c r="L26" s="77">
        <f>IF(RES_hh_tesh_in!L26=0,0,RES_hh_tesh_in!L26/RES_summary!L$21)</f>
        <v>2.4927038662213712</v>
      </c>
      <c r="M26" s="77">
        <f>IF(RES_hh_tesh_in!M26=0,0,RES_hh_tesh_in!M26/RES_summary!M$21)</f>
        <v>2.1767682800526833</v>
      </c>
      <c r="N26" s="77">
        <f>IF(RES_hh_tesh_in!N26=0,0,RES_hh_tesh_in!N26/RES_summary!N$21)</f>
        <v>2.3720024047029638</v>
      </c>
      <c r="O26" s="77">
        <f>IF(RES_hh_tesh_in!O26=0,0,RES_hh_tesh_in!O26/RES_summary!O$21)</f>
        <v>2.485704798896855</v>
      </c>
      <c r="P26" s="77">
        <f>IF(RES_hh_tesh_in!P26=0,0,RES_hh_tesh_in!P26/RES_summary!P$21)</f>
        <v>2.2048961433969478</v>
      </c>
      <c r="Q26" s="77">
        <f>IF(RES_hh_tesh_in!Q26=0,0,RES_hh_tesh_in!Q26/RES_summary!Q$21)</f>
        <v>2.2894229280501532</v>
      </c>
      <c r="R26" s="77">
        <f>IF(RES_hh_tesh_in!R26=0,0,RES_hh_tesh_in!R26/RES_summary!R$21)</f>
        <v>2.2620528632945596</v>
      </c>
      <c r="S26" s="77">
        <f>IF(RES_hh_tesh_in!S26=0,0,RES_hh_tesh_in!S26/RES_summary!S$21)</f>
        <v>2.4192556413508761</v>
      </c>
      <c r="T26" s="77">
        <f>IF(RES_hh_tesh_in!T26=0,0,RES_hh_tesh_in!T26/RES_summary!T$21)</f>
        <v>2.2075156164273153</v>
      </c>
      <c r="U26" s="77">
        <f>IF(RES_hh_tesh_in!U26=0,0,RES_hh_tesh_in!U26/RES_summary!U$21)</f>
        <v>2.7755045458895431</v>
      </c>
      <c r="V26" s="77">
        <f>IF(RES_hh_tesh_in!V26=0,0,RES_hh_tesh_in!V26/RES_summary!V$21)</f>
        <v>2.0421569330983158</v>
      </c>
      <c r="W26" s="77">
        <f>IF(RES_hh_tesh_in!W26=0,0,RES_hh_tesh_in!W26/RES_summary!W$21)</f>
        <v>2.4593357804406062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1.3680576975636747</v>
      </c>
      <c r="D27" s="69">
        <f>IF(RES_hh_tesh_in!D27=0,0,RES_hh_tesh_in!D27/RES_summary!D$21)</f>
        <v>1.3522352629165628</v>
      </c>
      <c r="E27" s="69">
        <f>IF(RES_hh_tesh_in!E27=0,0,RES_hh_tesh_in!E27/RES_summary!E$21)</f>
        <v>1.3481205339015696</v>
      </c>
      <c r="F27" s="69">
        <f>IF(RES_hh_tesh_in!F27=0,0,RES_hh_tesh_in!F27/RES_summary!F$21)</f>
        <v>1.3188324171540382</v>
      </c>
      <c r="G27" s="69">
        <f>IF(RES_hh_tesh_in!G27=0,0,RES_hh_tesh_in!G27/RES_summary!G$21)</f>
        <v>1.1866108310048209</v>
      </c>
      <c r="H27" s="69">
        <f>IF(RES_hh_tesh_in!H27=0,0,RES_hh_tesh_in!H27/RES_summary!H$21)</f>
        <v>1.1692838721959393</v>
      </c>
      <c r="I27" s="69">
        <f>IF(RES_hh_tesh_in!I27=0,0,RES_hh_tesh_in!I27/RES_summary!I$21)</f>
        <v>1.163976369231088</v>
      </c>
      <c r="J27" s="69">
        <f>IF(RES_hh_tesh_in!J27=0,0,RES_hh_tesh_in!J27/RES_summary!J$21)</f>
        <v>1.4159828971451109</v>
      </c>
      <c r="K27" s="69">
        <f>IF(RES_hh_tesh_in!K27=0,0,RES_hh_tesh_in!K27/RES_summary!K$21)</f>
        <v>1.5811993332708871</v>
      </c>
      <c r="L27" s="69">
        <f>IF(RES_hh_tesh_in!L27=0,0,RES_hh_tesh_in!L27/RES_summary!L$21)</f>
        <v>1.5471043991695572</v>
      </c>
      <c r="M27" s="69">
        <f>IF(RES_hh_tesh_in!M27=0,0,RES_hh_tesh_in!M27/RES_summary!M$21)</f>
        <v>1.3242781678719948</v>
      </c>
      <c r="N27" s="69">
        <f>IF(RES_hh_tesh_in!N27=0,0,RES_hh_tesh_in!N27/RES_summary!N$21)</f>
        <v>1.5048377146793013</v>
      </c>
      <c r="O27" s="69">
        <f>IF(RES_hh_tesh_in!O27=0,0,RES_hh_tesh_in!O27/RES_summary!O$21)</f>
        <v>1.5812706754211674</v>
      </c>
      <c r="P27" s="69">
        <f>IF(RES_hh_tesh_in!P27=0,0,RES_hh_tesh_in!P27/RES_summary!P$21)</f>
        <v>1.4317236086823917</v>
      </c>
      <c r="Q27" s="69">
        <f>IF(RES_hh_tesh_in!Q27=0,0,RES_hh_tesh_in!Q27/RES_summary!Q$21)</f>
        <v>1.5211902459964335</v>
      </c>
      <c r="R27" s="69">
        <f>IF(RES_hh_tesh_in!R27=0,0,RES_hh_tesh_in!R27/RES_summary!R$21)</f>
        <v>1.5164913939085232</v>
      </c>
      <c r="S27" s="69">
        <f>IF(RES_hh_tesh_in!S27=0,0,RES_hh_tesh_in!S27/RES_summary!S$21)</f>
        <v>1.6814691635418739</v>
      </c>
      <c r="T27" s="69">
        <f>IF(RES_hh_tesh_in!T27=0,0,RES_hh_tesh_in!T27/RES_summary!T$21)</f>
        <v>1.6272415695025653</v>
      </c>
      <c r="U27" s="69">
        <f>IF(RES_hh_tesh_in!U27=0,0,RES_hh_tesh_in!U27/RES_summary!U$21)</f>
        <v>2.115185113432215</v>
      </c>
      <c r="V27" s="69">
        <f>IF(RES_hh_tesh_in!V27=0,0,RES_hh_tesh_in!V27/RES_summary!V$21)</f>
        <v>2.0849397332561797</v>
      </c>
      <c r="W27" s="69">
        <f>IF(RES_hh_tesh_in!W27=0,0,RES_hh_tesh_in!W27/RES_summary!W$21)</f>
        <v>2.351957198428964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1.5081394621122288</v>
      </c>
      <c r="D29" s="72">
        <f>IF(RES_hh_tesh_in!D29=0,0,RES_hh_tesh_in!D29/RES_summary!D$21)</f>
        <v>1.405607137936109</v>
      </c>
      <c r="E29" s="72">
        <f>IF(RES_hh_tesh_in!E29=0,0,RES_hh_tesh_in!E29/RES_summary!E$21)</f>
        <v>1.5715225491928237</v>
      </c>
      <c r="F29" s="72">
        <f>IF(RES_hh_tesh_in!F29=0,0,RES_hh_tesh_in!F29/RES_summary!F$21)</f>
        <v>1.3310299487236956</v>
      </c>
      <c r="G29" s="72">
        <f>IF(RES_hh_tesh_in!G29=0,0,RES_hh_tesh_in!G29/RES_summary!G$21)</f>
        <v>1.4373311922884988</v>
      </c>
      <c r="H29" s="72">
        <f>IF(RES_hh_tesh_in!H29=0,0,RES_hh_tesh_in!H29/RES_summary!H$21)</f>
        <v>0.7567877070299408</v>
      </c>
      <c r="I29" s="72">
        <f>IF(RES_hh_tesh_in!I29=0,0,RES_hh_tesh_in!I29/RES_summary!I$21)</f>
        <v>1.0005534605838566</v>
      </c>
      <c r="J29" s="72">
        <f>IF(RES_hh_tesh_in!J29=0,0,RES_hh_tesh_in!J29/RES_summary!J$21)</f>
        <v>1.6158982599374381</v>
      </c>
      <c r="K29" s="72">
        <f>IF(RES_hh_tesh_in!K29=0,0,RES_hh_tesh_in!K29/RES_summary!K$21)</f>
        <v>1.9736686902534053</v>
      </c>
      <c r="L29" s="72">
        <f>IF(RES_hh_tesh_in!L29=0,0,RES_hh_tesh_in!L29/RES_summary!L$21)</f>
        <v>1.4985289037328029</v>
      </c>
      <c r="M29" s="72">
        <f>IF(RES_hh_tesh_in!M29=0,0,RES_hh_tesh_in!M29/RES_summary!M$21)</f>
        <v>1.231025131657983</v>
      </c>
      <c r="N29" s="72">
        <f>IF(RES_hh_tesh_in!N29=0,0,RES_hh_tesh_in!N29/RES_summary!N$21)</f>
        <v>1.1242001427703716</v>
      </c>
      <c r="O29" s="72">
        <f>IF(RES_hh_tesh_in!O29=0,0,RES_hh_tesh_in!O29/RES_summary!O$21)</f>
        <v>1.6104733031139049</v>
      </c>
      <c r="P29" s="72">
        <f>IF(RES_hh_tesh_in!P29=0,0,RES_hh_tesh_in!P29/RES_summary!P$21)</f>
        <v>1.4019503045315391</v>
      </c>
      <c r="Q29" s="72">
        <f>IF(RES_hh_tesh_in!Q29=0,0,RES_hh_tesh_in!Q29/RES_summary!Q$21)</f>
        <v>1.8105043055243599</v>
      </c>
      <c r="R29" s="72">
        <f>IF(RES_hh_tesh_in!R29=0,0,RES_hh_tesh_in!R29/RES_summary!R$21)</f>
        <v>1.4485332186034028</v>
      </c>
      <c r="S29" s="72">
        <f>IF(RES_hh_tesh_in!S29=0,0,RES_hh_tesh_in!S29/RES_summary!S$21)</f>
        <v>1.6527412009252229</v>
      </c>
      <c r="T29" s="72">
        <f>IF(RES_hh_tesh_in!T29=0,0,RES_hh_tesh_in!T29/RES_summary!T$21)</f>
        <v>1.6286049068191553</v>
      </c>
      <c r="U29" s="72">
        <f>IF(RES_hh_tesh_in!U29=0,0,RES_hh_tesh_in!U29/RES_summary!U$21)</f>
        <v>2.1448582398612244</v>
      </c>
      <c r="V29" s="72">
        <f>IF(RES_hh_tesh_in!V29=0,0,RES_hh_tesh_in!V29/RES_summary!V$21)</f>
        <v>2.0448777442682018</v>
      </c>
      <c r="W29" s="72">
        <f>IF(RES_hh_tesh_in!W29=0,0,RES_hh_tesh_in!W29/RES_summary!W$21)</f>
        <v>2.3637827780677827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1.3440207509110371</v>
      </c>
      <c r="D30" s="72">
        <f>IF(RES_hh_tesh_in!D30=0,0,RES_hh_tesh_in!D30/RES_summary!D$21)</f>
        <v>1.4051142606249074</v>
      </c>
      <c r="E30" s="72">
        <f>IF(RES_hh_tesh_in!E30=0,0,RES_hh_tesh_in!E30/RES_summary!E$21)</f>
        <v>1.2990185516324118</v>
      </c>
      <c r="F30" s="72">
        <f>IF(RES_hh_tesh_in!F30=0,0,RES_hh_tesh_in!F30/RES_summary!F$21)</f>
        <v>1.3095957779259548</v>
      </c>
      <c r="G30" s="72">
        <f>IF(RES_hh_tesh_in!G30=0,0,RES_hh_tesh_in!G30/RES_summary!G$21)</f>
        <v>1.1424620022583298</v>
      </c>
      <c r="H30" s="72">
        <f>IF(RES_hh_tesh_in!H30=0,0,RES_hh_tesh_in!H30/RES_summary!H$21)</f>
        <v>1.1823473332250225</v>
      </c>
      <c r="I30" s="72">
        <f>IF(RES_hh_tesh_in!I30=0,0,RES_hh_tesh_in!I30/RES_summary!I$21)</f>
        <v>1.1998193348136235</v>
      </c>
      <c r="J30" s="72">
        <f>IF(RES_hh_tesh_in!J30=0,0,RES_hh_tesh_in!J30/RES_summary!J$21)</f>
        <v>1.4166221597058137</v>
      </c>
      <c r="K30" s="72">
        <f>IF(RES_hh_tesh_in!K30=0,0,RES_hh_tesh_in!K30/RES_summary!K$21)</f>
        <v>1.6249698096019805</v>
      </c>
      <c r="L30" s="72">
        <f>IF(RES_hh_tesh_in!L30=0,0,RES_hh_tesh_in!L30/RES_summary!L$21)</f>
        <v>1.6844962872281346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1.5646290882456966</v>
      </c>
      <c r="P30" s="72">
        <f>IF(RES_hh_tesh_in!P30=0,0,RES_hh_tesh_in!P30/RES_summary!P$21)</f>
        <v>1.457275477904493</v>
      </c>
      <c r="Q30" s="72">
        <f>IF(RES_hh_tesh_in!Q30=0,0,RES_hh_tesh_in!Q30/RES_summary!Q$21)</f>
        <v>1.483897291865331</v>
      </c>
      <c r="R30" s="72">
        <f>IF(RES_hh_tesh_in!R30=0,0,RES_hh_tesh_in!R30/RES_summary!R$21)</f>
        <v>1.478655309788024</v>
      </c>
      <c r="S30" s="72">
        <f>IF(RES_hh_tesh_in!S30=0,0,RES_hh_tesh_in!S30/RES_summary!S$21)</f>
        <v>1.6682030361517854</v>
      </c>
      <c r="T30" s="72">
        <f>IF(RES_hh_tesh_in!T30=0,0,RES_hh_tesh_in!T30/RES_summary!T$21)</f>
        <v>1.5485412705146882</v>
      </c>
      <c r="U30" s="72">
        <f>IF(RES_hh_tesh_in!U30=0,0,RES_hh_tesh_in!U30/RES_summary!U$21)</f>
        <v>2.2033467713276687</v>
      </c>
      <c r="V30" s="72">
        <f>IF(RES_hh_tesh_in!V30=0,0,RES_hh_tesh_in!V30/RES_summary!V$21)</f>
        <v>2.0359757945968409</v>
      </c>
      <c r="W30" s="72">
        <f>IF(RES_hh_tesh_in!W30=0,0,RES_hh_tesh_in!W30/RES_summary!W$21)</f>
        <v>2.4041217713247551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1.3464880811175772</v>
      </c>
      <c r="D32" s="77">
        <f>IF(RES_hh_tesh_in!D32=0,0,RES_hh_tesh_in!D32/RES_summary!D$21)</f>
        <v>1.3441375115517211</v>
      </c>
      <c r="E32" s="77">
        <f>IF(RES_hh_tesh_in!E32=0,0,RES_hh_tesh_in!E32/RES_summary!E$21)</f>
        <v>1.3168139586046199</v>
      </c>
      <c r="F32" s="77">
        <f>IF(RES_hh_tesh_in!F32=0,0,RES_hh_tesh_in!F32/RES_summary!F$21)</f>
        <v>1.3179318822681991</v>
      </c>
      <c r="G32" s="77">
        <f>IF(RES_hh_tesh_in!G32=0,0,RES_hh_tesh_in!G32/RES_summary!G$21)</f>
        <v>1.1653727915170533</v>
      </c>
      <c r="H32" s="77">
        <f>IF(RES_hh_tesh_in!H32=0,0,RES_hh_tesh_in!H32/RES_summary!H$21)</f>
        <v>1.201989978728452</v>
      </c>
      <c r="I32" s="77">
        <f>IF(RES_hh_tesh_in!I32=0,0,RES_hh_tesh_in!I32/RES_summary!I$21)</f>
        <v>1.1823002052272018</v>
      </c>
      <c r="J32" s="77">
        <f>IF(RES_hh_tesh_in!J32=0,0,RES_hh_tesh_in!J32/RES_summary!J$21)</f>
        <v>1.3806391592231217</v>
      </c>
      <c r="K32" s="77">
        <f>IF(RES_hh_tesh_in!K32=0,0,RES_hh_tesh_in!K32/RES_summary!K$21)</f>
        <v>1.5342659502005522</v>
      </c>
      <c r="L32" s="77">
        <f>IF(RES_hh_tesh_in!L32=0,0,RES_hh_tesh_in!L32/RES_summary!L$21)</f>
        <v>1.5491846324505092</v>
      </c>
      <c r="M32" s="77">
        <f>IF(RES_hh_tesh_in!M32=0,0,RES_hh_tesh_in!M32/RES_summary!M$21)</f>
        <v>1.3253256151613371</v>
      </c>
      <c r="N32" s="77">
        <f>IF(RES_hh_tesh_in!N32=0,0,RES_hh_tesh_in!N32/RES_summary!N$21)</f>
        <v>1.5139966719902231</v>
      </c>
      <c r="O32" s="77">
        <f>IF(RES_hh_tesh_in!O32=0,0,RES_hh_tesh_in!O32/RES_summary!O$21)</f>
        <v>1.5789680477913883</v>
      </c>
      <c r="P32" s="77">
        <f>IF(RES_hh_tesh_in!P32=0,0,RES_hh_tesh_in!P32/RES_summary!P$21)</f>
        <v>1.4353694842155877</v>
      </c>
      <c r="Q32" s="77">
        <f>IF(RES_hh_tesh_in!Q32=0,0,RES_hh_tesh_in!Q32/RES_summary!Q$21)</f>
        <v>1.4914258090305468</v>
      </c>
      <c r="R32" s="77">
        <f>IF(RES_hh_tesh_in!R32=0,0,RES_hh_tesh_in!R32/RES_summary!R$21)</f>
        <v>1.5232345504772511</v>
      </c>
      <c r="S32" s="77">
        <f>IF(RES_hh_tesh_in!S32=0,0,RES_hh_tesh_in!S32/RES_summary!S$21)</f>
        <v>1.6829856974009252</v>
      </c>
      <c r="T32" s="77">
        <f>IF(RES_hh_tesh_in!T32=0,0,RES_hh_tesh_in!T32/RES_summary!T$21)</f>
        <v>1.6277132972213963</v>
      </c>
      <c r="U32" s="77">
        <f>IF(RES_hh_tesh_in!U32=0,0,RES_hh_tesh_in!U32/RES_summary!U$21)</f>
        <v>2.1134796046217414</v>
      </c>
      <c r="V32" s="77">
        <f>IF(RES_hh_tesh_in!V32=0,0,RES_hh_tesh_in!V32/RES_summary!V$21)</f>
        <v>2.0873250623971855</v>
      </c>
      <c r="W32" s="77">
        <f>IF(RES_hh_tesh_in!W32=0,0,RES_hh_tesh_in!W32/RES_summary!W$21)</f>
        <v>2.350794065994303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10.82710922361248</v>
      </c>
      <c r="D3" s="65">
        <f>IF(RES_hh_emih_in!D3=0,0,RES_hh_emih_in!D3/RES_summary!D$21)</f>
        <v>7.9469058590239614</v>
      </c>
      <c r="E3" s="65">
        <f>IF(RES_hh_emih_in!E3=0,0,RES_hh_emih_in!E3/RES_summary!E$21)</f>
        <v>8.2780012801885192</v>
      </c>
      <c r="F3" s="65">
        <f>IF(RES_hh_emih_in!F3=0,0,RES_hh_emih_in!F3/RES_summary!F$21)</f>
        <v>2.1325500538111002</v>
      </c>
      <c r="G3" s="65">
        <f>IF(RES_hh_emih_in!G3=0,0,RES_hh_emih_in!G3/RES_summary!G$21)</f>
        <v>3.3485965448800723</v>
      </c>
      <c r="H3" s="65">
        <f>IF(RES_hh_emih_in!H3=0,0,RES_hh_emih_in!H3/RES_summary!H$21)</f>
        <v>2.6525497581401698</v>
      </c>
      <c r="I3" s="65">
        <f>IF(RES_hh_emih_in!I3=0,0,RES_hh_emih_in!I3/RES_summary!I$21)</f>
        <v>4.4484835655218005</v>
      </c>
      <c r="J3" s="65">
        <f>IF(RES_hh_emih_in!J3=0,0,RES_hh_emih_in!J3/RES_summary!J$21)</f>
        <v>2.4581251178409711</v>
      </c>
      <c r="K3" s="65">
        <f>IF(RES_hh_emih_in!K3=0,0,RES_hh_emih_in!K3/RES_summary!K$21)</f>
        <v>5.0799197372760903</v>
      </c>
      <c r="L3" s="65">
        <f>IF(RES_hh_emih_in!L3=0,0,RES_hh_emih_in!L3/RES_summary!L$21)</f>
        <v>8.2699732385497722</v>
      </c>
      <c r="M3" s="65">
        <f>IF(RES_hh_emih_in!M3=0,0,RES_hh_emih_in!M3/RES_summary!M$21)</f>
        <v>6.2078061216174207</v>
      </c>
      <c r="N3" s="65">
        <f>IF(RES_hh_emih_in!N3=0,0,RES_hh_emih_in!N3/RES_summary!N$21)</f>
        <v>6.6009144897783498</v>
      </c>
      <c r="O3" s="65">
        <f>IF(RES_hh_emih_in!O3=0,0,RES_hh_emih_in!O3/RES_summary!O$21)</f>
        <v>5.2410862311280066</v>
      </c>
      <c r="P3" s="65">
        <f>IF(RES_hh_emih_in!P3=0,0,RES_hh_emih_in!P3/RES_summary!P$21)</f>
        <v>2.0116897350985776</v>
      </c>
      <c r="Q3" s="65">
        <f>IF(RES_hh_emih_in!Q3=0,0,RES_hh_emih_in!Q3/RES_summary!Q$21)</f>
        <v>1.3650997555187785</v>
      </c>
      <c r="R3" s="65">
        <f>IF(RES_hh_emih_in!R3=0,0,RES_hh_emih_in!R3/RES_summary!R$21)</f>
        <v>1.1733934579037968</v>
      </c>
      <c r="S3" s="65">
        <f>IF(RES_hh_emih_in!S3=0,0,RES_hh_emih_in!S3/RES_summary!S$21)</f>
        <v>1.6304907272329445</v>
      </c>
      <c r="T3" s="65">
        <f>IF(RES_hh_emih_in!T3=0,0,RES_hh_emih_in!T3/RES_summary!T$21)</f>
        <v>1.747938500993516</v>
      </c>
      <c r="U3" s="65">
        <f>IF(RES_hh_emih_in!U3=0,0,RES_hh_emih_in!U3/RES_summary!U$21)</f>
        <v>1.4213131805329231</v>
      </c>
      <c r="V3" s="65">
        <f>IF(RES_hh_emih_in!V3=0,0,RES_hh_emih_in!V3/RES_summary!V$21)</f>
        <v>1.9285781824938435</v>
      </c>
      <c r="W3" s="65">
        <f>IF(RES_hh_emih_in!W3=0,0,RES_hh_emih_in!W3/RES_summary!W$21)</f>
        <v>0.23917042487591375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9.9074084562381337</v>
      </c>
      <c r="D4" s="69">
        <f>IF(RES_hh_emih_in!D4=0,0,RES_hh_emih_in!D4/RES_summary!D$21)</f>
        <v>7.2566231947394204</v>
      </c>
      <c r="E4" s="69">
        <f>IF(RES_hh_emih_in!E4=0,0,RES_hh_emih_in!E4/RES_summary!E$21)</f>
        <v>7.5852660952970608</v>
      </c>
      <c r="F4" s="69">
        <f>IF(RES_hh_emih_in!F4=0,0,RES_hh_emih_in!F4/RES_summary!F$21)</f>
        <v>1.9505630706587638</v>
      </c>
      <c r="G4" s="69">
        <f>IF(RES_hh_emih_in!G4=0,0,RES_hh_emih_in!G4/RES_summary!G$21)</f>
        <v>3.0844553072302512</v>
      </c>
      <c r="H4" s="69">
        <f>IF(RES_hh_emih_in!H4=0,0,RES_hh_emih_in!H4/RES_summary!H$21)</f>
        <v>2.4600775515667417</v>
      </c>
      <c r="I4" s="69">
        <f>IF(RES_hh_emih_in!I4=0,0,RES_hh_emih_in!I4/RES_summary!I$21)</f>
        <v>4.0797676725740173</v>
      </c>
      <c r="J4" s="69">
        <f>IF(RES_hh_emih_in!J4=0,0,RES_hh_emih_in!J4/RES_summary!J$21)</f>
        <v>2.1632576900840967</v>
      </c>
      <c r="K4" s="69">
        <f>IF(RES_hh_emih_in!K4=0,0,RES_hh_emih_in!K4/RES_summary!K$21)</f>
        <v>4.5722657523702104</v>
      </c>
      <c r="L4" s="69">
        <f>IF(RES_hh_emih_in!L4=0,0,RES_hh_emih_in!L4/RES_summary!L$21)</f>
        <v>7.5957203323360885</v>
      </c>
      <c r="M4" s="69">
        <f>IF(RES_hh_emih_in!M4=0,0,RES_hh_emih_in!M4/RES_summary!M$21)</f>
        <v>5.679549918236674</v>
      </c>
      <c r="N4" s="69">
        <f>IF(RES_hh_emih_in!N4=0,0,RES_hh_emih_in!N4/RES_summary!N$21)</f>
        <v>6.0350743526095885</v>
      </c>
      <c r="O4" s="69">
        <f>IF(RES_hh_emih_in!O4=0,0,RES_hh_emih_in!O4/RES_summary!O$21)</f>
        <v>4.7163259827353077</v>
      </c>
      <c r="P4" s="69">
        <f>IF(RES_hh_emih_in!P4=0,0,RES_hh_emih_in!P4/RES_summary!P$21)</f>
        <v>1.8078173021913129</v>
      </c>
      <c r="Q4" s="69">
        <f>IF(RES_hh_emih_in!Q4=0,0,RES_hh_emih_in!Q4/RES_summary!Q$21)</f>
        <v>1.1924242671625493</v>
      </c>
      <c r="R4" s="69">
        <f>IF(RES_hh_emih_in!R4=0,0,RES_hh_emih_in!R4/RES_summary!R$21)</f>
        <v>1.0374981316200282</v>
      </c>
      <c r="S4" s="69">
        <f>IF(RES_hh_emih_in!S4=0,0,RES_hh_emih_in!S4/RES_summary!S$21)</f>
        <v>1.4584019537147355</v>
      </c>
      <c r="T4" s="69">
        <f>IF(RES_hh_emih_in!T4=0,0,RES_hh_emih_in!T4/RES_summary!T$21)</f>
        <v>1.5799291030551763</v>
      </c>
      <c r="U4" s="69">
        <f>IF(RES_hh_emih_in!U4=0,0,RES_hh_emih_in!U4/RES_summary!U$21)</f>
        <v>1.2402132487859305</v>
      </c>
      <c r="V4" s="69">
        <f>IF(RES_hh_emih_in!V4=0,0,RES_hh_emih_in!V4/RES_summary!V$21)</f>
        <v>1.702635036467848</v>
      </c>
      <c r="W4" s="69">
        <f>IF(RES_hh_emih_in!W4=0,0,RES_hh_emih_in!W4/RES_summary!W$21)</f>
        <v>0.15824362646020654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74.40571404920172</v>
      </c>
      <c r="D5" s="72">
        <f>IF(RES_hh_emih_in!D5=0,0,RES_hh_emih_in!D5/RES_summary!D$21)</f>
        <v>72.805301347020588</v>
      </c>
      <c r="E5" s="72">
        <f>IF(RES_hh_emih_in!E5=0,0,RES_hh_emih_in!E5/RES_summary!E$21)</f>
        <v>71.57563514191861</v>
      </c>
      <c r="F5" s="72">
        <f>IF(RES_hh_emih_in!F5=0,0,RES_hh_emih_in!F5/RES_summary!F$21)</f>
        <v>69.340819421419098</v>
      </c>
      <c r="G5" s="72">
        <f>IF(RES_hh_emih_in!G5=0,0,RES_hh_emih_in!G5/RES_summary!G$21)</f>
        <v>66.039121466981541</v>
      </c>
      <c r="H5" s="72">
        <f>IF(RES_hh_emih_in!H5=0,0,RES_hh_emih_in!H5/RES_summary!H$21)</f>
        <v>68.085175677222352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53.690292536356409</v>
      </c>
      <c r="N5" s="72">
        <f>IF(RES_hh_emih_in!N5=0,0,RES_hh_emih_in!N5/RES_summary!N$21)</f>
        <v>60.276844317899332</v>
      </c>
      <c r="O5" s="72">
        <f>IF(RES_hh_emih_in!O5=0,0,RES_hh_emih_in!O5/RES_summary!O$21)</f>
        <v>55.321134847481503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50.110239560638782</v>
      </c>
      <c r="S5" s="72">
        <f>IF(RES_hh_emih_in!S5=0,0,RES_hh_emih_in!S5/RES_summary!S$21)</f>
        <v>46.842692513406043</v>
      </c>
      <c r="T5" s="72">
        <f>IF(RES_hh_emih_in!T5=0,0,RES_hh_emih_in!T5/RES_summary!T$21)</f>
        <v>44.300610011813262</v>
      </c>
      <c r="U5" s="72">
        <f>IF(RES_hh_emih_in!U5=0,0,RES_hh_emih_in!U5/RES_summary!U$21)</f>
        <v>44.00110576963278</v>
      </c>
      <c r="V5" s="72">
        <f>IF(RES_hh_emih_in!V5=0,0,RES_hh_emih_in!V5/RES_summary!V$21)</f>
        <v>35.289194258272339</v>
      </c>
      <c r="W5" s="72">
        <f>IF(RES_hh_emih_in!W5=0,0,RES_hh_emih_in!W5/RES_summary!W$21)</f>
        <v>36.611835833263079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0</v>
      </c>
      <c r="O6" s="72">
        <f>IF(RES_hh_emih_in!O6=0,0,RES_hh_emih_in!O6/RES_summary!O$21)</f>
        <v>0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68.253865110734125</v>
      </c>
      <c r="D7" s="72">
        <f>IF(RES_hh_emih_in!D7=0,0,RES_hh_emih_in!D7/RES_summary!D$21)</f>
        <v>63.234080613484622</v>
      </c>
      <c r="E7" s="72">
        <f>IF(RES_hh_emih_in!E7=0,0,RES_hh_emih_in!E7/RES_summary!E$21)</f>
        <v>68.486717227567596</v>
      </c>
      <c r="F7" s="72">
        <f>IF(RES_hh_emih_in!F7=0,0,RES_hh_emih_in!F7/RES_summary!F$21)</f>
        <v>59.994035384434078</v>
      </c>
      <c r="G7" s="72">
        <f>IF(RES_hh_emih_in!G7=0,0,RES_hh_emih_in!G7/RES_summary!G$21)</f>
        <v>56.508427940712409</v>
      </c>
      <c r="H7" s="72">
        <f>IF(RES_hh_emih_in!H7=0,0,RES_hh_emih_in!H7/RES_summary!H$21)</f>
        <v>55.817773872265406</v>
      </c>
      <c r="I7" s="72">
        <f>IF(RES_hh_emih_in!I7=0,0,RES_hh_emih_in!I7/RES_summary!I$21)</f>
        <v>58.743470670824493</v>
      </c>
      <c r="J7" s="72">
        <f>IF(RES_hh_emih_in!J7=0,0,RES_hh_emih_in!J7/RES_summary!J$21)</f>
        <v>51.406880217161934</v>
      </c>
      <c r="K7" s="72">
        <f>IF(RES_hh_emih_in!K7=0,0,RES_hh_emih_in!K7/RES_summary!K$21)</f>
        <v>52.333914973470797</v>
      </c>
      <c r="L7" s="72">
        <f>IF(RES_hh_emih_in!L7=0,0,RES_hh_emih_in!L7/RES_summary!L$21)</f>
        <v>61.494462772093435</v>
      </c>
      <c r="M7" s="72">
        <f>IF(RES_hh_emih_in!M7=0,0,RES_hh_emih_in!M7/RES_summary!M$21)</f>
        <v>47.469773886930817</v>
      </c>
      <c r="N7" s="72">
        <f>IF(RES_hh_emih_in!N7=0,0,RES_hh_emih_in!N7/RES_summary!N$21)</f>
        <v>51.076425840180008</v>
      </c>
      <c r="O7" s="72">
        <f>IF(RES_hh_emih_in!O7=0,0,RES_hh_emih_in!O7/RES_summary!O$21)</f>
        <v>45.78194424283906</v>
      </c>
      <c r="P7" s="72">
        <f>IF(RES_hh_emih_in!P7=0,0,RES_hh_emih_in!P7/RES_summary!P$21)</f>
        <v>42.880145752237667</v>
      </c>
      <c r="Q7" s="72">
        <f>IF(RES_hh_emih_in!Q7=0,0,RES_hh_emih_in!Q7/RES_summary!Q$21)</f>
        <v>39.342130758924512</v>
      </c>
      <c r="R7" s="72">
        <f>IF(RES_hh_emih_in!R7=0,0,RES_hh_emih_in!R7/RES_summary!R$21)</f>
        <v>39.969988686050499</v>
      </c>
      <c r="S7" s="72">
        <f>IF(RES_hh_emih_in!S7=0,0,RES_hh_emih_in!S7/RES_summary!S$21)</f>
        <v>38.376331881348939</v>
      </c>
      <c r="T7" s="72">
        <f>IF(RES_hh_emih_in!T7=0,0,RES_hh_emih_in!T7/RES_summary!T$21)</f>
        <v>35.0950190455832</v>
      </c>
      <c r="U7" s="72">
        <f>IF(RES_hh_emih_in!U7=0,0,RES_hh_emih_in!U7/RES_summary!U$21)</f>
        <v>33.632002533114466</v>
      </c>
      <c r="V7" s="72">
        <f>IF(RES_hh_emih_in!V7=0,0,RES_hh_emih_in!V7/RES_summary!V$21)</f>
        <v>31.077589060927515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41.720789998083454</v>
      </c>
      <c r="D8" s="72">
        <f>IF(RES_hh_emih_in!D8=0,0,RES_hh_emih_in!D8/RES_summary!D$21)</f>
        <v>42.973963057443207</v>
      </c>
      <c r="E8" s="72">
        <f>IF(RES_hh_emih_in!E8=0,0,RES_hh_emih_in!E8/RES_summary!E$21)</f>
        <v>40.528985843473315</v>
      </c>
      <c r="F8" s="72">
        <f>IF(RES_hh_emih_in!F8=0,0,RES_hh_emih_in!F8/RES_summary!F$21)</f>
        <v>38.520000544244787</v>
      </c>
      <c r="G8" s="72">
        <f>IF(RES_hh_emih_in!G8=0,0,RES_hh_emih_in!G8/RES_summary!G$21)</f>
        <v>35.014564445122424</v>
      </c>
      <c r="H8" s="72">
        <f>IF(RES_hh_emih_in!H8=0,0,RES_hh_emih_in!H8/RES_summary!H$21)</f>
        <v>36.88285067292022</v>
      </c>
      <c r="I8" s="72">
        <f>IF(RES_hh_emih_in!I8=0,0,RES_hh_emih_in!I8/RES_summary!I$21)</f>
        <v>36.416482558835888</v>
      </c>
      <c r="J8" s="72">
        <f>IF(RES_hh_emih_in!J8=0,0,RES_hh_emih_in!J8/RES_summary!J$21)</f>
        <v>34.579918531036483</v>
      </c>
      <c r="K8" s="72">
        <f>IF(RES_hh_emih_in!K8=0,0,RES_hh_emih_in!K8/RES_summary!K$21)</f>
        <v>36.574544435244391</v>
      </c>
      <c r="L8" s="72">
        <f>IF(RES_hh_emih_in!L8=0,0,RES_hh_emih_in!L8/RES_summary!L$21)</f>
        <v>41.650028707550391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29.871203339242687</v>
      </c>
      <c r="P8" s="72">
        <f>IF(RES_hh_emih_in!P8=0,0,RES_hh_emih_in!P8/RES_summary!P$21)</f>
        <v>28.320043522877519</v>
      </c>
      <c r="Q8" s="72">
        <f>IF(RES_hh_emih_in!Q8=0,0,RES_hh_emih_in!Q8/RES_summary!Q$21)</f>
        <v>25.200368624844963</v>
      </c>
      <c r="R8" s="72">
        <f>IF(RES_hh_emih_in!R8=0,0,RES_hh_emih_in!R8/RES_summary!R$21)</f>
        <v>26.350549992634544</v>
      </c>
      <c r="S8" s="72">
        <f>IF(RES_hh_emih_in!S8=0,0,RES_hh_emih_in!S8/RES_summary!S$21)</f>
        <v>25.975094234957098</v>
      </c>
      <c r="T8" s="72">
        <f>IF(RES_hh_emih_in!T8=0,0,RES_hh_emih_in!T8/RES_summary!T$21)</f>
        <v>23.442400515056029</v>
      </c>
      <c r="U8" s="72">
        <f>IF(RES_hh_emih_in!U8=0,0,RES_hh_emih_in!U8/RES_summary!U$21)</f>
        <v>25.048473743552655</v>
      </c>
      <c r="V8" s="72">
        <f>IF(RES_hh_emih_in!V8=0,0,RES_hh_emih_in!V8/RES_summary!V$21)</f>
        <v>19.688784906278009</v>
      </c>
      <c r="W8" s="72">
        <f>IF(RES_hh_emih_in!W8=0,0,RES_hh_emih_in!W8/RES_summary!W$21)</f>
        <v>21.232539377547514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0.84371708655544853</v>
      </c>
      <c r="D17" s="69">
        <f>IF(RES_hh_emih_in!D17=0,0,RES_hh_emih_in!D17/RES_summary!D$21)</f>
        <v>0.62308901677944895</v>
      </c>
      <c r="E17" s="69">
        <f>IF(RES_hh_emih_in!E17=0,0,RES_hh_emih_in!E17/RES_summary!E$21)</f>
        <v>0.61994764082184495</v>
      </c>
      <c r="F17" s="69">
        <f>IF(RES_hh_emih_in!F17=0,0,RES_hh_emih_in!F17/RES_summary!F$21)</f>
        <v>0.1435954046702233</v>
      </c>
      <c r="G17" s="69">
        <f>IF(RES_hh_emih_in!G17=0,0,RES_hh_emih_in!G17/RES_summary!G$21)</f>
        <v>0.21960420998463578</v>
      </c>
      <c r="H17" s="69">
        <f>IF(RES_hh_emih_in!H17=0,0,RES_hh_emih_in!H17/RES_summary!H$21)</f>
        <v>0.16826385034831118</v>
      </c>
      <c r="I17" s="69">
        <f>IF(RES_hh_emih_in!I17=0,0,RES_hh_emih_in!I17/RES_summary!I$21)</f>
        <v>0.32803998390073064</v>
      </c>
      <c r="J17" s="69">
        <f>IF(RES_hh_emih_in!J17=0,0,RES_hh_emih_in!J17/RES_summary!J$21)</f>
        <v>0.20383812439071605</v>
      </c>
      <c r="K17" s="69">
        <f>IF(RES_hh_emih_in!K17=0,0,RES_hh_emih_in!K17/RES_summary!K$21)</f>
        <v>0.42945592234358809</v>
      </c>
      <c r="L17" s="69">
        <f>IF(RES_hh_emih_in!L17=0,0,RES_hh_emih_in!L17/RES_summary!L$21)</f>
        <v>0.64893537933369427</v>
      </c>
      <c r="M17" s="69">
        <f>IF(RES_hh_emih_in!M17=0,0,RES_hh_emih_in!M17/RES_summary!M$21)</f>
        <v>0.52328056686136548</v>
      </c>
      <c r="N17" s="69">
        <f>IF(RES_hh_emih_in!N17=0,0,RES_hh_emih_in!N17/RES_summary!N$21)</f>
        <v>0.55622810594522765</v>
      </c>
      <c r="O17" s="69">
        <f>IF(RES_hh_emih_in!O17=0,0,RES_hh_emih_in!O17/RES_summary!O$21)</f>
        <v>0.4815548595527902</v>
      </c>
      <c r="P17" s="69">
        <f>IF(RES_hh_emih_in!P17=0,0,RES_hh_emih_in!P17/RES_summary!P$21)</f>
        <v>0.14705342425217158</v>
      </c>
      <c r="Q17" s="69">
        <f>IF(RES_hh_emih_in!Q17=0,0,RES_hh_emih_in!Q17/RES_summary!Q$21)</f>
        <v>0.11031518614948253</v>
      </c>
      <c r="R17" s="69">
        <f>IF(RES_hh_emih_in!R17=0,0,RES_hh_emih_in!R17/RES_summary!R$21)</f>
        <v>8.7707349759808401E-2</v>
      </c>
      <c r="S17" s="69">
        <f>IF(RES_hh_emih_in!S17=0,0,RES_hh_emih_in!S17/RES_summary!S$21)</f>
        <v>0.14065160725100789</v>
      </c>
      <c r="T17" s="69">
        <f>IF(RES_hh_emih_in!T17=0,0,RES_hh_emih_in!T17/RES_summary!T$21)</f>
        <v>0.14919796569297153</v>
      </c>
      <c r="U17" s="69">
        <f>IF(RES_hh_emih_in!U17=0,0,RES_hh_emih_in!U17/RES_summary!U$21)</f>
        <v>0.14980076142376947</v>
      </c>
      <c r="V17" s="69">
        <f>IF(RES_hh_emih_in!V17=0,0,RES_hh_emih_in!V17/RES_summary!V$21)</f>
        <v>0.18619113226610784</v>
      </c>
      <c r="W17" s="69">
        <f>IF(RES_hh_emih_in!W17=0,0,RES_hh_emih_in!W17/RES_summary!W$21)</f>
        <v>1.9648581734732471E-2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8.1123315357104797</v>
      </c>
      <c r="D18" s="72">
        <f>IF(RES_hh_emih_in!D18=0,0,RES_hh_emih_in!D18/RES_summary!D$21)</f>
        <v>7.8712300781091464</v>
      </c>
      <c r="E18" s="72">
        <f>IF(RES_hh_emih_in!E18=0,0,RES_hh_emih_in!E18/RES_summary!E$21)</f>
        <v>7.3373079454585035</v>
      </c>
      <c r="F18" s="72">
        <f>IF(RES_hh_emih_in!F18=0,0,RES_hh_emih_in!F18/RES_summary!F$21)</f>
        <v>7.4840772104272002</v>
      </c>
      <c r="G18" s="72">
        <f>IF(RES_hh_emih_in!G18=0,0,RES_hh_emih_in!G18/RES_summary!G$21)</f>
        <v>7.0123097283103135</v>
      </c>
      <c r="H18" s="72">
        <f>IF(RES_hh_emih_in!H18=0,0,RES_hh_emih_in!H18/RES_summary!H$21)</f>
        <v>7.6019276311785289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5.9969246585475142</v>
      </c>
      <c r="N18" s="72">
        <f>IF(RES_hh_emih_in!N18=0,0,RES_hh_emih_in!N18/RES_summary!N$21)</f>
        <v>6.6513467855473447</v>
      </c>
      <c r="O18" s="72">
        <f>IF(RES_hh_emih_in!O18=0,0,RES_hh_emih_in!O18/RES_summary!O$21)</f>
        <v>6.8963998244207252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6.0128260341215807</v>
      </c>
      <c r="S18" s="72">
        <f>IF(RES_hh_emih_in!S18=0,0,RES_hh_emih_in!S18/RES_summary!S$21)</f>
        <v>6.177433452316782</v>
      </c>
      <c r="T18" s="72">
        <f>IF(RES_hh_emih_in!T18=0,0,RES_hh_emih_in!T18/RES_summary!T$21)</f>
        <v>5.6666355189109892</v>
      </c>
      <c r="U18" s="72">
        <f>IF(RES_hh_emih_in!U18=0,0,RES_hh_emih_in!U18/RES_summary!U$21)</f>
        <v>7.1247814701142413</v>
      </c>
      <c r="V18" s="72">
        <f>IF(RES_hh_emih_in!V18=0,0,RES_hh_emih_in!V18/RES_summary!V$21)</f>
        <v>5.0669657558431602</v>
      </c>
      <c r="W18" s="72">
        <f>IF(RES_hh_emih_in!W18=0,0,RES_hh_emih_in!W18/RES_summary!W$21)</f>
        <v>5.5635175531070882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6.3668279216939538</v>
      </c>
      <c r="D20" s="72">
        <f>IF(RES_hh_emih_in!D20=0,0,RES_hh_emih_in!D20/RES_summary!D$21)</f>
        <v>5.8892634513112547</v>
      </c>
      <c r="E20" s="72">
        <f>IF(RES_hh_emih_in!E20=0,0,RES_hh_emih_in!E20/RES_summary!E$21)</f>
        <v>6.0840894697748968</v>
      </c>
      <c r="F20" s="72">
        <f>IF(RES_hh_emih_in!F20=0,0,RES_hh_emih_in!F20/RES_summary!F$21)</f>
        <v>5.6407039173763716</v>
      </c>
      <c r="G20" s="72">
        <f>IF(RES_hh_emih_in!G20=0,0,RES_hh_emih_in!G20/RES_summary!G$21)</f>
        <v>4.9263261889454864</v>
      </c>
      <c r="H20" s="72">
        <f>IF(RES_hh_emih_in!H20=0,0,RES_hh_emih_in!H20/RES_summary!H$21)</f>
        <v>4.8687704498481654</v>
      </c>
      <c r="I20" s="72">
        <f>IF(RES_hh_emih_in!I20=0,0,RES_hh_emih_in!I20/RES_summary!I$21)</f>
        <v>5.0625306993407229</v>
      </c>
      <c r="J20" s="72">
        <f>IF(RES_hh_emih_in!J20=0,0,RES_hh_emih_in!J20/RES_summary!J$21)</f>
        <v>5.0828487992659372</v>
      </c>
      <c r="K20" s="72">
        <f>IF(RES_hh_emih_in!K20=0,0,RES_hh_emih_in!K20/RES_summary!K$21)</f>
        <v>5.2783952582878122</v>
      </c>
      <c r="L20" s="72">
        <f>IF(RES_hh_emih_in!L20=0,0,RES_hh_emih_in!L20/RES_summary!L$21)</f>
        <v>5.509404103445533</v>
      </c>
      <c r="M20" s="72">
        <f>IF(RES_hh_emih_in!M20=0,0,RES_hh_emih_in!M20/RES_summary!M$21)</f>
        <v>4.5626956047986429</v>
      </c>
      <c r="N20" s="72">
        <f>IF(RES_hh_emih_in!N20=0,0,RES_hh_emih_in!N20/RES_summary!N$21)</f>
        <v>4.8708941062952134</v>
      </c>
      <c r="O20" s="72">
        <f>IF(RES_hh_emih_in!O20=0,0,RES_hh_emih_in!O20/RES_summary!O$21)</f>
        <v>4.8712691143626206</v>
      </c>
      <c r="P20" s="72">
        <f>IF(RES_hh_emih_in!P20=0,0,RES_hh_emih_in!P20/RES_summary!P$21)</f>
        <v>4.2098489763131521</v>
      </c>
      <c r="Q20" s="72">
        <f>IF(RES_hh_emih_in!Q20=0,0,RES_hh_emih_in!Q20/RES_summary!Q$21)</f>
        <v>4.2203668592308281</v>
      </c>
      <c r="R20" s="72">
        <f>IF(RES_hh_emih_in!R20=0,0,RES_hh_emih_in!R20/RES_summary!R$21)</f>
        <v>3.9041497948107207</v>
      </c>
      <c r="S20" s="72">
        <f>IF(RES_hh_emih_in!S20=0,0,RES_hh_emih_in!S20/RES_summary!S$21)</f>
        <v>4.0867033326375823</v>
      </c>
      <c r="T20" s="72">
        <f>IF(RES_hh_emih_in!T20=0,0,RES_hh_emih_in!T20/RES_summary!T$21)</f>
        <v>3.5995590243233049</v>
      </c>
      <c r="U20" s="72">
        <f>IF(RES_hh_emih_in!U20=0,0,RES_hh_emih_in!U20/RES_summary!U$21)</f>
        <v>4.3956798816545177</v>
      </c>
      <c r="V20" s="72">
        <f>IF(RES_hh_emih_in!V20=0,0,RES_hh_emih_in!V20/RES_summary!V$21)</f>
        <v>3.5934619786593713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4.118408970870771</v>
      </c>
      <c r="D21" s="72">
        <f>IF(RES_hh_emih_in!D21=0,0,RES_hh_emih_in!D21/RES_summary!D$21)</f>
        <v>4.2270936351929844</v>
      </c>
      <c r="E21" s="72">
        <f>IF(RES_hh_emih_in!E21=0,0,RES_hh_emih_in!E21/RES_summary!E$21)</f>
        <v>3.794573140248831</v>
      </c>
      <c r="F21" s="72">
        <f>IF(RES_hh_emih_in!F21=0,0,RES_hh_emih_in!F21/RES_summary!F$21)</f>
        <v>3.8102896115188081</v>
      </c>
      <c r="G21" s="72">
        <f>IF(RES_hh_emih_in!G21=0,0,RES_hh_emih_in!G21/RES_summary!G$21)</f>
        <v>3.2157578592807354</v>
      </c>
      <c r="H21" s="72">
        <f>IF(RES_hh_emih_in!H21=0,0,RES_hh_emih_in!H21/RES_summary!H$21)</f>
        <v>3.3946383717218684</v>
      </c>
      <c r="I21" s="72">
        <f>IF(RES_hh_emih_in!I21=0,0,RES_hh_emih_in!I21/RES_summary!I$21)</f>
        <v>3.3065028658030697</v>
      </c>
      <c r="J21" s="72">
        <f>IF(RES_hh_emih_in!J21=0,0,RES_hh_emih_in!J21/RES_summary!J$21)</f>
        <v>3.5861308678359567</v>
      </c>
      <c r="K21" s="72">
        <f>IF(RES_hh_emih_in!K21=0,0,RES_hh_emih_in!K21/RES_summary!K$21)</f>
        <v>3.8573539401677408</v>
      </c>
      <c r="L21" s="72">
        <f>IF(RES_hh_emih_in!L21=0,0,RES_hh_emih_in!L21/RES_summary!L$21)</f>
        <v>3.898406693890307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3.3191863243982276</v>
      </c>
      <c r="P21" s="72">
        <f>IF(RES_hh_emih_in!P21=0,0,RES_hh_emih_in!P21/RES_summary!P$21)</f>
        <v>2.9091941901989529</v>
      </c>
      <c r="Q21" s="72">
        <f>IF(RES_hh_emih_in!Q21=0,0,RES_hh_emih_in!Q21/RES_summary!Q$21)</f>
        <v>2.8344737063407699</v>
      </c>
      <c r="R21" s="72">
        <f>IF(RES_hh_emih_in!R21=0,0,RES_hh_emih_in!R21/RES_summary!R$21)</f>
        <v>2.7092316402414589</v>
      </c>
      <c r="S21" s="72">
        <f>IF(RES_hh_emih_in!S21=0,0,RES_hh_emih_in!S21/RES_summary!S$21)</f>
        <v>2.911407784696038</v>
      </c>
      <c r="T21" s="72">
        <f>IF(RES_hh_emih_in!T21=0,0,RES_hh_emih_in!T21/RES_summary!T$21)</f>
        <v>2.5296899605840872</v>
      </c>
      <c r="U21" s="72">
        <f>IF(RES_hh_emih_in!U21=0,0,RES_hh_emih_in!U21/RES_summary!U$21)</f>
        <v>3.3981752256297315</v>
      </c>
      <c r="V21" s="72">
        <f>IF(RES_hh_emih_in!V21=0,0,RES_hh_emih_in!V21/RES_summary!V$21)</f>
        <v>2.3515309520530785</v>
      </c>
      <c r="W21" s="72">
        <f>IF(RES_hh_emih_in!W21=0,0,RES_hh_emih_in!W21/RES_summary!W$21)</f>
        <v>2.6622706764079602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7.5983680818896074E-2</v>
      </c>
      <c r="D27" s="69">
        <f>IF(RES_hh_emih_in!D27=0,0,RES_hh_emih_in!D27/RES_summary!D$21)</f>
        <v>6.7193647505091117E-2</v>
      </c>
      <c r="E27" s="69">
        <f>IF(RES_hh_emih_in!E27=0,0,RES_hh_emih_in!E27/RES_summary!E$21)</f>
        <v>7.2787544069613783E-2</v>
      </c>
      <c r="F27" s="69">
        <f>IF(RES_hh_emih_in!F27=0,0,RES_hh_emih_in!F27/RES_summary!F$21)</f>
        <v>3.8391578482112942E-2</v>
      </c>
      <c r="G27" s="69">
        <f>IF(RES_hh_emih_in!G27=0,0,RES_hh_emih_in!G27/RES_summary!G$21)</f>
        <v>4.4537027665184747E-2</v>
      </c>
      <c r="H27" s="69">
        <f>IF(RES_hh_emih_in!H27=0,0,RES_hh_emih_in!H27/RES_summary!H$21)</f>
        <v>2.4208356225116891E-2</v>
      </c>
      <c r="I27" s="69">
        <f>IF(RES_hh_emih_in!I27=0,0,RES_hh_emih_in!I27/RES_summary!I$21)</f>
        <v>4.0675909047052455E-2</v>
      </c>
      <c r="J27" s="69">
        <f>IF(RES_hh_emih_in!J27=0,0,RES_hh_emih_in!J27/RES_summary!J$21)</f>
        <v>9.1029303366158457E-2</v>
      </c>
      <c r="K27" s="69">
        <f>IF(RES_hh_emih_in!K27=0,0,RES_hh_emih_in!K27/RES_summary!K$21)</f>
        <v>7.8198062562291726E-2</v>
      </c>
      <c r="L27" s="69">
        <f>IF(RES_hh_emih_in!L27=0,0,RES_hh_emih_in!L27/RES_summary!L$21)</f>
        <v>2.5317526879990747E-2</v>
      </c>
      <c r="M27" s="69">
        <f>IF(RES_hh_emih_in!M27=0,0,RES_hh_emih_in!M27/RES_summary!M$21)</f>
        <v>4.975636519380414E-3</v>
      </c>
      <c r="N27" s="69">
        <f>IF(RES_hh_emih_in!N27=0,0,RES_hh_emih_in!N27/RES_summary!N$21)</f>
        <v>9.6120312235337575E-3</v>
      </c>
      <c r="O27" s="69">
        <f>IF(RES_hh_emih_in!O27=0,0,RES_hh_emih_in!O27/RES_summary!O$21)</f>
        <v>4.3205388839909049E-2</v>
      </c>
      <c r="P27" s="69">
        <f>IF(RES_hh_emih_in!P27=0,0,RES_hh_emih_in!P27/RES_summary!P$21)</f>
        <v>5.6819008655092935E-2</v>
      </c>
      <c r="Q27" s="69">
        <f>IF(RES_hh_emih_in!Q27=0,0,RES_hh_emih_in!Q27/RES_summary!Q$21)</f>
        <v>6.2360302206746723E-2</v>
      </c>
      <c r="R27" s="69">
        <f>IF(RES_hh_emih_in!R27=0,0,RES_hh_emih_in!R27/RES_summary!R$21)</f>
        <v>4.8187976523960362E-2</v>
      </c>
      <c r="S27" s="69">
        <f>IF(RES_hh_emih_in!S27=0,0,RES_hh_emih_in!S27/RES_summary!S$21)</f>
        <v>3.1437166267201229E-2</v>
      </c>
      <c r="T27" s="69">
        <f>IF(RES_hh_emih_in!T27=0,0,RES_hh_emih_in!T27/RES_summary!T$21)</f>
        <v>1.8811432245368392E-2</v>
      </c>
      <c r="U27" s="69">
        <f>IF(RES_hh_emih_in!U27=0,0,RES_hh_emih_in!U27/RES_summary!U$21)</f>
        <v>3.1299170323222984E-2</v>
      </c>
      <c r="V27" s="69">
        <f>IF(RES_hh_emih_in!V27=0,0,RES_hh_emih_in!V27/RES_summary!V$21)</f>
        <v>3.9752013759887746E-2</v>
      </c>
      <c r="W27" s="69">
        <f>IF(RES_hh_emih_in!W27=0,0,RES_hh_emih_in!W27/RES_summary!W$21)</f>
        <v>6.1278216680974711E-2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0.5500630651364935</v>
      </c>
      <c r="D29" s="72">
        <f>IF(RES_hh_emih_in!D29=0,0,RES_hh_emih_in!D29/RES_summary!D$21)</f>
        <v>0.51253351413471626</v>
      </c>
      <c r="E29" s="72">
        <f>IF(RES_hh_emih_in!E29=0,0,RES_hh_emih_in!E29/RES_summary!E$21)</f>
        <v>0.57288557043454869</v>
      </c>
      <c r="F29" s="72">
        <f>IF(RES_hh_emih_in!F29=0,0,RES_hh_emih_in!F29/RES_summary!F$21)</f>
        <v>0.48509219917794028</v>
      </c>
      <c r="G29" s="72">
        <f>IF(RES_hh_emih_in!G29=0,0,RES_hh_emih_in!G29/RES_summary!G$21)</f>
        <v>0.52370172070995225</v>
      </c>
      <c r="H29" s="72">
        <f>IF(RES_hh_emih_in!H29=0,0,RES_hh_emih_in!H29/RES_summary!H$21)</f>
        <v>0.27567237190605626</v>
      </c>
      <c r="I29" s="72">
        <f>IF(RES_hh_emih_in!I29=0,0,RES_hh_emih_in!I29/RES_summary!I$21)</f>
        <v>0.36437883135707605</v>
      </c>
      <c r="J29" s="72">
        <f>IF(RES_hh_emih_in!J29=0,0,RES_hh_emih_in!J29/RES_summary!J$21)</f>
        <v>0.58833328236984017</v>
      </c>
      <c r="K29" s="72">
        <f>IF(RES_hh_emih_in!K29=0,0,RES_hh_emih_in!K29/RES_summary!K$21)</f>
        <v>0.71842954335163078</v>
      </c>
      <c r="L29" s="72">
        <f>IF(RES_hh_emih_in!L29=0,0,RES_hh_emih_in!L29/RES_summary!L$21)</f>
        <v>0.54535566578666395</v>
      </c>
      <c r="M29" s="72">
        <f>IF(RES_hh_emih_in!M29=0,0,RES_hh_emih_in!M29/RES_summary!M$21)</f>
        <v>0.44795087474918799</v>
      </c>
      <c r="N29" s="72">
        <f>IF(RES_hh_emih_in!N29=0,0,RES_hh_emih_in!N29/RES_summary!N$21)</f>
        <v>0.40907892487044856</v>
      </c>
      <c r="O29" s="72">
        <f>IF(RES_hh_emih_in!O29=0,0,RES_hh_emih_in!O29/RES_summary!O$21)</f>
        <v>0.58602615522435897</v>
      </c>
      <c r="P29" s="72">
        <f>IF(RES_hh_emih_in!P29=0,0,RES_hh_emih_in!P29/RES_summary!P$21)</f>
        <v>0.51014788335310191</v>
      </c>
      <c r="Q29" s="72">
        <f>IF(RES_hh_emih_in!Q29=0,0,RES_hh_emih_in!Q29/RES_summary!Q$21)</f>
        <v>0.65881432193387113</v>
      </c>
      <c r="R29" s="72">
        <f>IF(RES_hh_emih_in!R29=0,0,RES_hh_emih_in!R29/RES_summary!R$21)</f>
        <v>0.52670613547216183</v>
      </c>
      <c r="S29" s="72">
        <f>IF(RES_hh_emih_in!S29=0,0,RES_hh_emih_in!S29/RES_summary!S$21)</f>
        <v>0.60022794433122084</v>
      </c>
      <c r="T29" s="72">
        <f>IF(RES_hh_emih_in!T29=0,0,RES_hh_emih_in!T29/RES_summary!T$21)</f>
        <v>0.59062422102611578</v>
      </c>
      <c r="U29" s="72">
        <f>IF(RES_hh_emih_in!U29=0,0,RES_hh_emih_in!U29/RES_summary!U$21)</f>
        <v>0.77670694741408308</v>
      </c>
      <c r="V29" s="72">
        <f>IF(RES_hh_emih_in!V29=0,0,RES_hh_emih_in!V29/RES_summary!V$21)</f>
        <v>0.73949252832595136</v>
      </c>
      <c r="W29" s="72">
        <f>IF(RES_hh_emih_in!W29=0,0,RES_hh_emih_in!W29/RES_summary!W$21)</f>
        <v>0.85374158178986048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0.43550761901929164</v>
      </c>
      <c r="D30" s="72">
        <f>IF(RES_hh_emih_in!D30=0,0,RES_hh_emih_in!D30/RES_summary!D$21)</f>
        <v>0.45508610087047913</v>
      </c>
      <c r="E30" s="72">
        <f>IF(RES_hh_emih_in!E30=0,0,RES_hh_emih_in!E30/RES_summary!E$21)</f>
        <v>0.42052561934014826</v>
      </c>
      <c r="F30" s="72">
        <f>IF(RES_hh_emih_in!F30=0,0,RES_hh_emih_in!F30/RES_summary!F$21)</f>
        <v>0.42375032413331415</v>
      </c>
      <c r="G30" s="72">
        <f>IF(RES_hh_emih_in!G30=0,0,RES_hh_emih_in!G30/RES_summary!G$21)</f>
        <v>0.3694987762530636</v>
      </c>
      <c r="H30" s="72">
        <f>IF(RES_hh_emih_in!H30=0,0,RES_hh_emih_in!H30/RES_summary!H$21)</f>
        <v>0.38222341218496858</v>
      </c>
      <c r="I30" s="72">
        <f>IF(RES_hh_emih_in!I30=0,0,RES_hh_emih_in!I30/RES_summary!I$21)</f>
        <v>0.38769669862162853</v>
      </c>
      <c r="J30" s="72">
        <f>IF(RES_hh_emih_in!J30=0,0,RES_hh_emih_in!J30/RES_summary!J$21)</f>
        <v>0.45755119515059711</v>
      </c>
      <c r="K30" s="72">
        <f>IF(RES_hh_emih_in!K30=0,0,RES_hh_emih_in!K30/RES_summary!K$21)</f>
        <v>0.52462346931647996</v>
      </c>
      <c r="L30" s="72">
        <f>IF(RES_hh_emih_in!L30=0,0,RES_hh_emih_in!L30/RES_summary!L$21)</f>
        <v>0.54362207986279609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0.5048287461006401</v>
      </c>
      <c r="P30" s="72">
        <f>IF(RES_hh_emih_in!P30=0,0,RES_hh_emih_in!P30/RES_summary!P$21)</f>
        <v>0.47019102339366187</v>
      </c>
      <c r="Q30" s="72">
        <f>IF(RES_hh_emih_in!Q30=0,0,RES_hh_emih_in!Q30/RES_summary!Q$21)</f>
        <v>0.47878057158865484</v>
      </c>
      <c r="R30" s="72">
        <f>IF(RES_hh_emih_in!R30=0,0,RES_hh_emih_in!R30/RES_summary!R$21)</f>
        <v>0.47643537811217457</v>
      </c>
      <c r="S30" s="72">
        <f>IF(RES_hh_emih_in!S30=0,0,RES_hh_emih_in!S30/RES_summary!S$21)</f>
        <v>0.53630734459043006</v>
      </c>
      <c r="T30" s="72">
        <f>IF(RES_hh_emih_in!T30=0,0,RES_hh_emih_in!T30/RES_summary!T$21)</f>
        <v>0.4965421388583473</v>
      </c>
      <c r="U30" s="72">
        <f>IF(RES_hh_emih_in!U30=0,0,RES_hh_emih_in!U30/RES_summary!U$21)</f>
        <v>0.70460765528287972</v>
      </c>
      <c r="V30" s="72">
        <f>IF(RES_hh_emih_in!V30=0,0,RES_hh_emih_in!V30/RES_summary!V$21)</f>
        <v>0.64945897189482427</v>
      </c>
      <c r="W30" s="72">
        <f>IF(RES_hh_emih_in!W30=0,0,RES_hh_emih_in!W30/RES_summary!W$21)</f>
        <v>0.76512605359460872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430.38180369643703</v>
      </c>
      <c r="C3" s="19">
        <f t="shared" ref="C3:V3" si="0">SUM(C4,C9,C12)</f>
        <v>456.1040299873722</v>
      </c>
      <c r="D3" s="19">
        <f t="shared" si="0"/>
        <v>477.86007797950253</v>
      </c>
      <c r="E3" s="19">
        <f t="shared" si="0"/>
        <v>497.67742490602785</v>
      </c>
      <c r="F3" s="19">
        <f t="shared" si="0"/>
        <v>520.15582852467924</v>
      </c>
      <c r="G3" s="19">
        <f t="shared" si="0"/>
        <v>532.88052378259295</v>
      </c>
      <c r="H3" s="19">
        <f t="shared" si="0"/>
        <v>549.24274786306376</v>
      </c>
      <c r="I3" s="19">
        <f t="shared" si="0"/>
        <v>566.38798858738573</v>
      </c>
      <c r="J3" s="19">
        <f t="shared" si="0"/>
        <v>581.79238555251993</v>
      </c>
      <c r="K3" s="19">
        <f t="shared" si="0"/>
        <v>587.32886488002532</v>
      </c>
      <c r="L3" s="19">
        <f t="shared" si="0"/>
        <v>595.60163676291245</v>
      </c>
      <c r="M3" s="19">
        <f t="shared" si="0"/>
        <v>596.72830523148173</v>
      </c>
      <c r="N3" s="19">
        <f t="shared" si="0"/>
        <v>597.57112491302394</v>
      </c>
      <c r="O3" s="19">
        <f t="shared" si="0"/>
        <v>602.93995301966413</v>
      </c>
      <c r="P3" s="19">
        <f t="shared" si="0"/>
        <v>607.63847661836462</v>
      </c>
      <c r="Q3" s="19">
        <f t="shared" si="0"/>
        <v>606.45505183321802</v>
      </c>
      <c r="R3" s="19">
        <f t="shared" si="0"/>
        <v>601.45999959730159</v>
      </c>
      <c r="S3" s="19">
        <f t="shared" si="0"/>
        <v>589.94922286291489</v>
      </c>
      <c r="T3" s="19">
        <f t="shared" si="0"/>
        <v>578.48915936275398</v>
      </c>
      <c r="U3" s="19">
        <f t="shared" si="0"/>
        <v>569.75084863613449</v>
      </c>
      <c r="V3" s="19">
        <f t="shared" si="0"/>
        <v>576.51646277633415</v>
      </c>
      <c r="W3" s="19">
        <f t="shared" ref="W3" si="1">SUM(W4,W9,W12)</f>
        <v>592.39418724749089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205.34584802293494</v>
      </c>
      <c r="C4" s="22">
        <f t="shared" ref="C4:V4" si="2">SUM(C5:C8)</f>
        <v>211.98927666367049</v>
      </c>
      <c r="D4" s="22">
        <f t="shared" si="2"/>
        <v>217.22404747409499</v>
      </c>
      <c r="E4" s="22">
        <f t="shared" si="2"/>
        <v>222.98912554303973</v>
      </c>
      <c r="F4" s="22">
        <f t="shared" si="2"/>
        <v>228.58038425599483</v>
      </c>
      <c r="G4" s="22">
        <f t="shared" si="2"/>
        <v>230.55515292034755</v>
      </c>
      <c r="H4" s="22">
        <f t="shared" si="2"/>
        <v>232.66916092517897</v>
      </c>
      <c r="I4" s="22">
        <f t="shared" si="2"/>
        <v>235.28906825918523</v>
      </c>
      <c r="J4" s="22">
        <f t="shared" si="2"/>
        <v>237.13044871368717</v>
      </c>
      <c r="K4" s="22">
        <f t="shared" si="2"/>
        <v>237.52712798904957</v>
      </c>
      <c r="L4" s="22">
        <f t="shared" si="2"/>
        <v>236.84921349142522</v>
      </c>
      <c r="M4" s="22">
        <f t="shared" si="2"/>
        <v>234.09685920857714</v>
      </c>
      <c r="N4" s="22">
        <f t="shared" si="2"/>
        <v>231.63802132639884</v>
      </c>
      <c r="O4" s="22">
        <f t="shared" si="2"/>
        <v>229.78007271579142</v>
      </c>
      <c r="P4" s="22">
        <f t="shared" si="2"/>
        <v>226.50171093974808</v>
      </c>
      <c r="Q4" s="22">
        <f t="shared" si="2"/>
        <v>224.35025377896733</v>
      </c>
      <c r="R4" s="22">
        <f t="shared" si="2"/>
        <v>220.36705565420542</v>
      </c>
      <c r="S4" s="22">
        <f t="shared" si="2"/>
        <v>216.16565297837786</v>
      </c>
      <c r="T4" s="22">
        <f t="shared" si="2"/>
        <v>211.19284982763247</v>
      </c>
      <c r="U4" s="22">
        <f t="shared" si="2"/>
        <v>205.595106933919</v>
      </c>
      <c r="V4" s="22">
        <f t="shared" si="2"/>
        <v>200.97909544707767</v>
      </c>
      <c r="W4" s="22">
        <f t="shared" ref="W4" si="3">SUM(W5:W8)</f>
        <v>199.66961831314791</v>
      </c>
      <c r="DA4" s="57"/>
    </row>
    <row r="5" spans="1:105" ht="12" customHeight="1" x14ac:dyDescent="0.25">
      <c r="A5" s="28" t="s">
        <v>32</v>
      </c>
      <c r="B5" s="29">
        <f>B18*B70/11630</f>
        <v>94.792312436264112</v>
      </c>
      <c r="C5" s="29">
        <f t="shared" ref="C5:V5" si="4">C18*C70/11630</f>
        <v>99.027534770967762</v>
      </c>
      <c r="D5" s="29">
        <f t="shared" si="4"/>
        <v>102.23194998467459</v>
      </c>
      <c r="E5" s="29">
        <f t="shared" si="4"/>
        <v>105.26262399092984</v>
      </c>
      <c r="F5" s="29">
        <f t="shared" si="4"/>
        <v>107.20237433930407</v>
      </c>
      <c r="G5" s="29">
        <f t="shared" si="4"/>
        <v>106.99226043653238</v>
      </c>
      <c r="H5" s="29">
        <f t="shared" si="4"/>
        <v>107.01086194922009</v>
      </c>
      <c r="I5" s="29">
        <f t="shared" si="4"/>
        <v>107.20998501295817</v>
      </c>
      <c r="J5" s="29">
        <f t="shared" si="4"/>
        <v>106.83529473100394</v>
      </c>
      <c r="K5" s="29">
        <f t="shared" si="4"/>
        <v>106.40463100762724</v>
      </c>
      <c r="L5" s="29">
        <f t="shared" si="4"/>
        <v>105.62062325687154</v>
      </c>
      <c r="M5" s="29">
        <f t="shared" si="4"/>
        <v>104.59147404251677</v>
      </c>
      <c r="N5" s="29">
        <f t="shared" si="4"/>
        <v>103.70478236861403</v>
      </c>
      <c r="O5" s="29">
        <f t="shared" si="4"/>
        <v>102.78980930893522</v>
      </c>
      <c r="P5" s="29">
        <f t="shared" si="4"/>
        <v>101.46676876902546</v>
      </c>
      <c r="Q5" s="29">
        <f t="shared" si="4"/>
        <v>100.41497391715455</v>
      </c>
      <c r="R5" s="29">
        <f t="shared" si="4"/>
        <v>98.053556792149749</v>
      </c>
      <c r="S5" s="29">
        <f t="shared" si="4"/>
        <v>96.171664512849588</v>
      </c>
      <c r="T5" s="29">
        <f t="shared" si="4"/>
        <v>94.083955421452075</v>
      </c>
      <c r="U5" s="29">
        <f t="shared" si="4"/>
        <v>91.286899676382831</v>
      </c>
      <c r="V5" s="29">
        <f t="shared" si="4"/>
        <v>88.344870933585256</v>
      </c>
      <c r="W5" s="29">
        <f t="shared" ref="W5" si="5">W18*W70/11630</f>
        <v>86.212709464426325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46.160102205291118</v>
      </c>
      <c r="C6" s="29">
        <f t="shared" ref="C6:V6" si="6">C19*C71/11630</f>
        <v>46.560396645837876</v>
      </c>
      <c r="D6" s="29">
        <f t="shared" si="6"/>
        <v>46.477903964455351</v>
      </c>
      <c r="E6" s="29">
        <f t="shared" si="6"/>
        <v>46.512575928445465</v>
      </c>
      <c r="F6" s="29">
        <f t="shared" si="6"/>
        <v>46.791489448153399</v>
      </c>
      <c r="G6" s="29">
        <f t="shared" si="6"/>
        <v>46.724710745182769</v>
      </c>
      <c r="H6" s="29">
        <f t="shared" si="6"/>
        <v>46.201728562807439</v>
      </c>
      <c r="I6" s="29">
        <f t="shared" si="6"/>
        <v>45.870964073577525</v>
      </c>
      <c r="J6" s="29">
        <f t="shared" si="6"/>
        <v>45.360350457452803</v>
      </c>
      <c r="K6" s="29">
        <f t="shared" si="6"/>
        <v>44.415811068195794</v>
      </c>
      <c r="L6" s="29">
        <f t="shared" si="6"/>
        <v>43.512033513732085</v>
      </c>
      <c r="M6" s="29">
        <f t="shared" si="6"/>
        <v>42.290973220848542</v>
      </c>
      <c r="N6" s="29">
        <f t="shared" si="6"/>
        <v>40.79032569954245</v>
      </c>
      <c r="O6" s="29">
        <f t="shared" si="6"/>
        <v>39.557722540900919</v>
      </c>
      <c r="P6" s="29">
        <f t="shared" si="6"/>
        <v>38.170478514844326</v>
      </c>
      <c r="Q6" s="29">
        <f t="shared" si="6"/>
        <v>37.022009934689905</v>
      </c>
      <c r="R6" s="29">
        <f t="shared" si="6"/>
        <v>36.207448175347793</v>
      </c>
      <c r="S6" s="29">
        <f t="shared" si="6"/>
        <v>35.081152116040528</v>
      </c>
      <c r="T6" s="29">
        <f t="shared" si="6"/>
        <v>33.898418891919277</v>
      </c>
      <c r="U6" s="29">
        <f t="shared" si="6"/>
        <v>32.859636931603347</v>
      </c>
      <c r="V6" s="29">
        <f t="shared" si="6"/>
        <v>32.210172061834882</v>
      </c>
      <c r="W6" s="29">
        <f t="shared" ref="W6" si="7">W19*W71/11630</f>
        <v>32.021646773324775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38.976737827717173</v>
      </c>
      <c r="C7" s="29">
        <f t="shared" ref="C7:V7" si="8">C20*C72/11630</f>
        <v>40.303471624913456</v>
      </c>
      <c r="D7" s="29">
        <f t="shared" si="8"/>
        <v>41.466520078931559</v>
      </c>
      <c r="E7" s="29">
        <f t="shared" si="8"/>
        <v>43.004200131829371</v>
      </c>
      <c r="F7" s="29">
        <f t="shared" si="8"/>
        <v>44.814091598041976</v>
      </c>
      <c r="G7" s="29">
        <f t="shared" si="8"/>
        <v>45.840815883496525</v>
      </c>
      <c r="H7" s="29">
        <f t="shared" si="8"/>
        <v>47.067343595176354</v>
      </c>
      <c r="I7" s="29">
        <f t="shared" si="8"/>
        <v>48.53338491884147</v>
      </c>
      <c r="J7" s="29">
        <f t="shared" si="8"/>
        <v>49.699408788835264</v>
      </c>
      <c r="K7" s="29">
        <f t="shared" si="8"/>
        <v>50.529320447440703</v>
      </c>
      <c r="L7" s="29">
        <f t="shared" si="8"/>
        <v>51.016107735418899</v>
      </c>
      <c r="M7" s="29">
        <f t="shared" si="8"/>
        <v>50.327817398183754</v>
      </c>
      <c r="N7" s="29">
        <f t="shared" si="8"/>
        <v>49.849129511988949</v>
      </c>
      <c r="O7" s="29">
        <f t="shared" si="8"/>
        <v>49.661562256115118</v>
      </c>
      <c r="P7" s="29">
        <f t="shared" si="8"/>
        <v>48.959395091787243</v>
      </c>
      <c r="Q7" s="29">
        <f t="shared" si="8"/>
        <v>48.184292208493261</v>
      </c>
      <c r="R7" s="29">
        <f t="shared" si="8"/>
        <v>47.283132230209468</v>
      </c>
      <c r="S7" s="29">
        <f t="shared" si="8"/>
        <v>45.909165887173323</v>
      </c>
      <c r="T7" s="29">
        <f t="shared" si="8"/>
        <v>44.029064882525731</v>
      </c>
      <c r="U7" s="29">
        <f t="shared" si="8"/>
        <v>42.032064907815744</v>
      </c>
      <c r="V7" s="29">
        <f t="shared" si="8"/>
        <v>39.683398140564186</v>
      </c>
      <c r="W7" s="29">
        <f t="shared" ref="W7" si="9">W20*W72/11630</f>
        <v>38.102018378007806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25.416695553662525</v>
      </c>
      <c r="C8" s="29">
        <f t="shared" ref="C8:V8" si="10">C21*C73/11630</f>
        <v>26.09787362195139</v>
      </c>
      <c r="D8" s="29">
        <f t="shared" si="10"/>
        <v>27.047673446033514</v>
      </c>
      <c r="E8" s="29">
        <f t="shared" si="10"/>
        <v>28.209725491835059</v>
      </c>
      <c r="F8" s="29">
        <f t="shared" si="10"/>
        <v>29.772428870495354</v>
      </c>
      <c r="G8" s="29">
        <f t="shared" si="10"/>
        <v>30.997365855135868</v>
      </c>
      <c r="H8" s="29">
        <f t="shared" si="10"/>
        <v>32.389226817975086</v>
      </c>
      <c r="I8" s="29">
        <f t="shared" si="10"/>
        <v>33.674734253808062</v>
      </c>
      <c r="J8" s="29">
        <f t="shared" si="10"/>
        <v>35.235394736395158</v>
      </c>
      <c r="K8" s="29">
        <f t="shared" si="10"/>
        <v>36.177365465785812</v>
      </c>
      <c r="L8" s="29">
        <f t="shared" si="10"/>
        <v>36.70044898540268</v>
      </c>
      <c r="M8" s="29">
        <f t="shared" si="10"/>
        <v>36.886594547028103</v>
      </c>
      <c r="N8" s="29">
        <f t="shared" si="10"/>
        <v>37.293783746253411</v>
      </c>
      <c r="O8" s="29">
        <f t="shared" si="10"/>
        <v>37.770978609840171</v>
      </c>
      <c r="P8" s="29">
        <f t="shared" si="10"/>
        <v>37.905068564091032</v>
      </c>
      <c r="Q8" s="29">
        <f t="shared" si="10"/>
        <v>38.728977718629622</v>
      </c>
      <c r="R8" s="29">
        <f t="shared" si="10"/>
        <v>38.822918456498407</v>
      </c>
      <c r="S8" s="29">
        <f t="shared" si="10"/>
        <v>39.003670462314417</v>
      </c>
      <c r="T8" s="29">
        <f t="shared" si="10"/>
        <v>39.181410631735396</v>
      </c>
      <c r="U8" s="29">
        <f t="shared" si="10"/>
        <v>39.41650541811709</v>
      </c>
      <c r="V8" s="29">
        <f t="shared" si="10"/>
        <v>40.740654311093344</v>
      </c>
      <c r="W8" s="29">
        <f t="shared" ref="W8" si="11">W21*W73/11630</f>
        <v>43.333243697389008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83.225407153600827</v>
      </c>
      <c r="C9" s="22">
        <f t="shared" ref="C9:V9" si="12">SUM(C10:C11)</f>
        <v>95.504636648746981</v>
      </c>
      <c r="D9" s="22">
        <f t="shared" si="12"/>
        <v>106.39985798776435</v>
      </c>
      <c r="E9" s="22">
        <f t="shared" si="12"/>
        <v>115.76699686631494</v>
      </c>
      <c r="F9" s="22">
        <f t="shared" si="12"/>
        <v>128.30633586724272</v>
      </c>
      <c r="G9" s="22">
        <f t="shared" si="12"/>
        <v>137.4796287316787</v>
      </c>
      <c r="H9" s="22">
        <f t="shared" si="12"/>
        <v>150.19072903649496</v>
      </c>
      <c r="I9" s="22">
        <f t="shared" si="12"/>
        <v>163.08875100930283</v>
      </c>
      <c r="J9" s="22">
        <f t="shared" si="12"/>
        <v>174.88605817702594</v>
      </c>
      <c r="K9" s="22">
        <f t="shared" si="12"/>
        <v>179.18588808729126</v>
      </c>
      <c r="L9" s="22">
        <f t="shared" si="12"/>
        <v>187.13897068054831</v>
      </c>
      <c r="M9" s="22">
        <f t="shared" si="12"/>
        <v>190.63665038846028</v>
      </c>
      <c r="N9" s="22">
        <f t="shared" si="12"/>
        <v>196.39551037139879</v>
      </c>
      <c r="O9" s="22">
        <f t="shared" si="12"/>
        <v>203.79537478285513</v>
      </c>
      <c r="P9" s="22">
        <f t="shared" si="12"/>
        <v>213.42138177488997</v>
      </c>
      <c r="Q9" s="22">
        <f t="shared" si="12"/>
        <v>218.75459625370709</v>
      </c>
      <c r="R9" s="22">
        <f t="shared" si="12"/>
        <v>220.1684935431112</v>
      </c>
      <c r="S9" s="22">
        <f t="shared" si="12"/>
        <v>217.84183451092935</v>
      </c>
      <c r="T9" s="22">
        <f t="shared" si="12"/>
        <v>216.89962515624143</v>
      </c>
      <c r="U9" s="22">
        <f t="shared" si="12"/>
        <v>219.12143115537032</v>
      </c>
      <c r="V9" s="22">
        <f t="shared" si="12"/>
        <v>228.46928820734843</v>
      </c>
      <c r="W9" s="22">
        <f t="shared" ref="W9" si="13">SUM(W10:W11)</f>
        <v>240.48140389633727</v>
      </c>
      <c r="DA9" s="57"/>
    </row>
    <row r="10" spans="1:105" ht="12" customHeight="1" x14ac:dyDescent="0.25">
      <c r="A10" s="28" t="s">
        <v>28</v>
      </c>
      <c r="B10" s="29">
        <f>B23*B75/11630</f>
        <v>60.989147852218935</v>
      </c>
      <c r="C10" s="29">
        <f t="shared" ref="C10:V10" si="14">C23*C75/11630</f>
        <v>72.196816782763477</v>
      </c>
      <c r="D10" s="29">
        <f t="shared" si="14"/>
        <v>82.10635510999883</v>
      </c>
      <c r="E10" s="29">
        <f t="shared" si="14"/>
        <v>90.093189963510582</v>
      </c>
      <c r="F10" s="29">
        <f t="shared" si="14"/>
        <v>101.11991575409048</v>
      </c>
      <c r="G10" s="29">
        <f t="shared" si="14"/>
        <v>109.1377979548586</v>
      </c>
      <c r="H10" s="29">
        <f t="shared" si="14"/>
        <v>119.87228572137181</v>
      </c>
      <c r="I10" s="29">
        <f t="shared" si="14"/>
        <v>131.21491942192554</v>
      </c>
      <c r="J10" s="29">
        <f t="shared" si="14"/>
        <v>141.25419553020663</v>
      </c>
      <c r="K10" s="29">
        <f t="shared" si="14"/>
        <v>144.40387366066543</v>
      </c>
      <c r="L10" s="29">
        <f t="shared" si="14"/>
        <v>151.17546751537046</v>
      </c>
      <c r="M10" s="29">
        <f t="shared" si="14"/>
        <v>154.18268400133627</v>
      </c>
      <c r="N10" s="29">
        <f t="shared" si="14"/>
        <v>158.96293576385511</v>
      </c>
      <c r="O10" s="29">
        <f t="shared" si="14"/>
        <v>165.19492550846968</v>
      </c>
      <c r="P10" s="29">
        <f t="shared" si="14"/>
        <v>171.91595691264342</v>
      </c>
      <c r="Q10" s="29">
        <f t="shared" si="14"/>
        <v>174.57513822088919</v>
      </c>
      <c r="R10" s="29">
        <f t="shared" si="14"/>
        <v>172.10341379163211</v>
      </c>
      <c r="S10" s="29">
        <f t="shared" si="14"/>
        <v>166.32611161279232</v>
      </c>
      <c r="T10" s="29">
        <f t="shared" si="14"/>
        <v>160.44661119073956</v>
      </c>
      <c r="U10" s="29">
        <f t="shared" si="14"/>
        <v>158.70341333023345</v>
      </c>
      <c r="V10" s="29">
        <f t="shared" si="14"/>
        <v>161.56280548314541</v>
      </c>
      <c r="W10" s="29">
        <f t="shared" ref="W10" si="15">W23*W75/11630</f>
        <v>166.944866969928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22.236259301381899</v>
      </c>
      <c r="C11" s="29">
        <f t="shared" ref="C11:V11" si="16">C24*C76/11630</f>
        <v>23.307819865983511</v>
      </c>
      <c r="D11" s="29">
        <f t="shared" si="16"/>
        <v>24.293502877765523</v>
      </c>
      <c r="E11" s="29">
        <f t="shared" si="16"/>
        <v>25.673806902804362</v>
      </c>
      <c r="F11" s="29">
        <f t="shared" si="16"/>
        <v>27.186420113152234</v>
      </c>
      <c r="G11" s="29">
        <f t="shared" si="16"/>
        <v>28.34183077682011</v>
      </c>
      <c r="H11" s="29">
        <f t="shared" si="16"/>
        <v>30.318443315123144</v>
      </c>
      <c r="I11" s="29">
        <f t="shared" si="16"/>
        <v>31.873831587377289</v>
      </c>
      <c r="J11" s="29">
        <f t="shared" si="16"/>
        <v>33.631862646819314</v>
      </c>
      <c r="K11" s="29">
        <f t="shared" si="16"/>
        <v>34.782014426625835</v>
      </c>
      <c r="L11" s="29">
        <f t="shared" si="16"/>
        <v>35.963503165177848</v>
      </c>
      <c r="M11" s="29">
        <f t="shared" si="16"/>
        <v>36.453966387124005</v>
      </c>
      <c r="N11" s="29">
        <f t="shared" si="16"/>
        <v>37.432574607543664</v>
      </c>
      <c r="O11" s="29">
        <f t="shared" si="16"/>
        <v>38.600449274385447</v>
      </c>
      <c r="P11" s="29">
        <f t="shared" si="16"/>
        <v>41.505424862246549</v>
      </c>
      <c r="Q11" s="29">
        <f t="shared" si="16"/>
        <v>44.179458032817905</v>
      </c>
      <c r="R11" s="29">
        <f t="shared" si="16"/>
        <v>48.065079751479104</v>
      </c>
      <c r="S11" s="29">
        <f t="shared" si="16"/>
        <v>51.515722898137042</v>
      </c>
      <c r="T11" s="29">
        <f t="shared" si="16"/>
        <v>56.453013965501874</v>
      </c>
      <c r="U11" s="29">
        <f t="shared" si="16"/>
        <v>60.418017825136879</v>
      </c>
      <c r="V11" s="29">
        <f t="shared" si="16"/>
        <v>66.906482724203016</v>
      </c>
      <c r="W11" s="29">
        <f t="shared" ref="W11" si="17">W24*W76/11630</f>
        <v>73.536536926409283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141.81054851990126</v>
      </c>
      <c r="C12" s="22">
        <f t="shared" ref="C12:V12" si="18">SUM(C13:C14)</f>
        <v>148.61011667495475</v>
      </c>
      <c r="D12" s="22">
        <f t="shared" si="18"/>
        <v>154.23617251764315</v>
      </c>
      <c r="E12" s="22">
        <f t="shared" si="18"/>
        <v>158.92130249667315</v>
      </c>
      <c r="F12" s="22">
        <f t="shared" si="18"/>
        <v>163.26910840144168</v>
      </c>
      <c r="G12" s="22">
        <f t="shared" si="18"/>
        <v>164.84574213056669</v>
      </c>
      <c r="H12" s="22">
        <f t="shared" si="18"/>
        <v>166.38285790138977</v>
      </c>
      <c r="I12" s="22">
        <f t="shared" si="18"/>
        <v>168.01016931889768</v>
      </c>
      <c r="J12" s="22">
        <f t="shared" si="18"/>
        <v>169.77587866180684</v>
      </c>
      <c r="K12" s="22">
        <f t="shared" si="18"/>
        <v>170.61584880368449</v>
      </c>
      <c r="L12" s="22">
        <f t="shared" si="18"/>
        <v>171.61345259093889</v>
      </c>
      <c r="M12" s="22">
        <f t="shared" si="18"/>
        <v>171.99479563444427</v>
      </c>
      <c r="N12" s="22">
        <f t="shared" si="18"/>
        <v>169.53759321522628</v>
      </c>
      <c r="O12" s="22">
        <f t="shared" si="18"/>
        <v>169.36450552101761</v>
      </c>
      <c r="P12" s="22">
        <f t="shared" si="18"/>
        <v>167.71538390372655</v>
      </c>
      <c r="Q12" s="22">
        <f t="shared" si="18"/>
        <v>163.35020180054354</v>
      </c>
      <c r="R12" s="22">
        <f t="shared" si="18"/>
        <v>160.92445039998495</v>
      </c>
      <c r="S12" s="22">
        <f t="shared" si="18"/>
        <v>155.94173537360763</v>
      </c>
      <c r="T12" s="22">
        <f t="shared" si="18"/>
        <v>150.39668437888002</v>
      </c>
      <c r="U12" s="22">
        <f t="shared" si="18"/>
        <v>145.03431054684515</v>
      </c>
      <c r="V12" s="22">
        <f t="shared" si="18"/>
        <v>147.06807912190808</v>
      </c>
      <c r="W12" s="22">
        <f t="shared" ref="W12" si="19">SUM(W13:W14)</f>
        <v>152.24316503800577</v>
      </c>
      <c r="DA12" s="57"/>
    </row>
    <row r="13" spans="1:105" ht="12" customHeight="1" x14ac:dyDescent="0.25">
      <c r="A13" s="30" t="s">
        <v>44</v>
      </c>
      <c r="B13" s="31">
        <f>B26*B78/11630</f>
        <v>102.36456338735418</v>
      </c>
      <c r="C13" s="31">
        <f t="shared" ref="C13:V13" si="20">C26*C78/11630</f>
        <v>105.19466881033227</v>
      </c>
      <c r="D13" s="31">
        <f t="shared" si="20"/>
        <v>107.9215800478394</v>
      </c>
      <c r="E13" s="31">
        <f t="shared" si="20"/>
        <v>110.15450382381877</v>
      </c>
      <c r="F13" s="31">
        <f t="shared" si="20"/>
        <v>112.50395439794912</v>
      </c>
      <c r="G13" s="31">
        <f t="shared" si="20"/>
        <v>113.33852403974164</v>
      </c>
      <c r="H13" s="31">
        <f t="shared" si="20"/>
        <v>114.47538264060653</v>
      </c>
      <c r="I13" s="31">
        <f t="shared" si="20"/>
        <v>115.56424845708891</v>
      </c>
      <c r="J13" s="31">
        <f t="shared" si="20"/>
        <v>116.7271091662015</v>
      </c>
      <c r="K13" s="31">
        <f t="shared" si="20"/>
        <v>117.23532086707404</v>
      </c>
      <c r="L13" s="31">
        <f t="shared" si="20"/>
        <v>117.46712460382678</v>
      </c>
      <c r="M13" s="31">
        <f t="shared" si="20"/>
        <v>117.29465929492251</v>
      </c>
      <c r="N13" s="31">
        <f t="shared" si="20"/>
        <v>114.80205667123073</v>
      </c>
      <c r="O13" s="31">
        <f t="shared" si="20"/>
        <v>112.7260198964139</v>
      </c>
      <c r="P13" s="31">
        <f t="shared" si="20"/>
        <v>109.74863466720601</v>
      </c>
      <c r="Q13" s="31">
        <f t="shared" si="20"/>
        <v>105.31357560766097</v>
      </c>
      <c r="R13" s="31">
        <f t="shared" si="20"/>
        <v>100.36888285722549</v>
      </c>
      <c r="S13" s="31">
        <f t="shared" si="20"/>
        <v>94.964037713868549</v>
      </c>
      <c r="T13" s="31">
        <f t="shared" si="20"/>
        <v>88.727655734691979</v>
      </c>
      <c r="U13" s="31">
        <f t="shared" si="20"/>
        <v>82.7733359250267</v>
      </c>
      <c r="V13" s="31">
        <f t="shared" si="20"/>
        <v>81.355761927453813</v>
      </c>
      <c r="W13" s="31">
        <f t="shared" ref="W13" si="21">W26*W78/11630</f>
        <v>81.979485288270538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39.445985132547094</v>
      </c>
      <c r="C14" s="33">
        <f t="shared" ref="C14:V14" si="22">C27*C79/11630</f>
        <v>43.415447864622486</v>
      </c>
      <c r="D14" s="33">
        <f t="shared" si="22"/>
        <v>46.314592469803749</v>
      </c>
      <c r="E14" s="33">
        <f t="shared" si="22"/>
        <v>48.766798672854385</v>
      </c>
      <c r="F14" s="33">
        <f t="shared" si="22"/>
        <v>50.765154003492569</v>
      </c>
      <c r="G14" s="33">
        <f t="shared" si="22"/>
        <v>51.507218090825049</v>
      </c>
      <c r="H14" s="33">
        <f t="shared" si="22"/>
        <v>51.907475260783251</v>
      </c>
      <c r="I14" s="33">
        <f t="shared" si="22"/>
        <v>52.445920861808766</v>
      </c>
      <c r="J14" s="33">
        <f t="shared" si="22"/>
        <v>53.048769495605342</v>
      </c>
      <c r="K14" s="33">
        <f t="shared" si="22"/>
        <v>53.380527936610449</v>
      </c>
      <c r="L14" s="33">
        <f t="shared" si="22"/>
        <v>54.146327987112109</v>
      </c>
      <c r="M14" s="33">
        <f t="shared" si="22"/>
        <v>54.700136339521769</v>
      </c>
      <c r="N14" s="33">
        <f t="shared" si="22"/>
        <v>54.735536543995543</v>
      </c>
      <c r="O14" s="33">
        <f t="shared" si="22"/>
        <v>56.63848562460371</v>
      </c>
      <c r="P14" s="33">
        <f t="shared" si="22"/>
        <v>57.966749236520528</v>
      </c>
      <c r="Q14" s="33">
        <f t="shared" si="22"/>
        <v>58.036626192882586</v>
      </c>
      <c r="R14" s="33">
        <f t="shared" si="22"/>
        <v>60.555567542759455</v>
      </c>
      <c r="S14" s="33">
        <f t="shared" si="22"/>
        <v>60.977697659739086</v>
      </c>
      <c r="T14" s="33">
        <f t="shared" si="22"/>
        <v>61.669028644188032</v>
      </c>
      <c r="U14" s="33">
        <f t="shared" si="22"/>
        <v>62.260974621818448</v>
      </c>
      <c r="V14" s="33">
        <f t="shared" si="22"/>
        <v>65.712317194454272</v>
      </c>
      <c r="W14" s="33">
        <f t="shared" ref="W14" si="23">W27*W79/11630</f>
        <v>70.263679749735218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18280.859462990473</v>
      </c>
      <c r="C16" s="19">
        <f t="shared" ref="C16:Q16" si="24">SUM(C17,C22,C25)</f>
        <v>19637.831516592654</v>
      </c>
      <c r="D16" s="19">
        <f t="shared" si="24"/>
        <v>20688.000353977899</v>
      </c>
      <c r="E16" s="19">
        <f t="shared" si="24"/>
        <v>21606.419910131677</v>
      </c>
      <c r="F16" s="19">
        <f t="shared" si="24"/>
        <v>22463.102176473672</v>
      </c>
      <c r="G16" s="19">
        <f t="shared" si="24"/>
        <v>22818.074109398207</v>
      </c>
      <c r="H16" s="19">
        <f t="shared" si="24"/>
        <v>23142.566538684885</v>
      </c>
      <c r="I16" s="19">
        <f t="shared" si="24"/>
        <v>23532.931975240936</v>
      </c>
      <c r="J16" s="19">
        <f t="shared" si="24"/>
        <v>24000.87165260168</v>
      </c>
      <c r="K16" s="19">
        <f t="shared" si="24"/>
        <v>24331.661863284768</v>
      </c>
      <c r="L16" s="19">
        <f t="shared" si="24"/>
        <v>24755.494989189658</v>
      </c>
      <c r="M16" s="19">
        <f t="shared" si="24"/>
        <v>24988.17396290234</v>
      </c>
      <c r="N16" s="19">
        <f t="shared" si="24"/>
        <v>25044.193310499439</v>
      </c>
      <c r="O16" s="19">
        <f t="shared" si="24"/>
        <v>25666.710492169426</v>
      </c>
      <c r="P16" s="19">
        <f t="shared" si="24"/>
        <v>26086.191899601177</v>
      </c>
      <c r="Q16" s="19">
        <f t="shared" si="24"/>
        <v>26066.984668463228</v>
      </c>
      <c r="R16" s="19">
        <f t="shared" ref="R16" si="25">SUM(R17,R22,R25)</f>
        <v>26087.849383644931</v>
      </c>
      <c r="S16" s="19">
        <f t="shared" ref="S16" si="26">SUM(S17,S22,S25)</f>
        <v>26041.469341158154</v>
      </c>
      <c r="T16" s="19">
        <f t="shared" ref="T16" si="27">SUM(T17,T22,T25)</f>
        <v>26054.942211321413</v>
      </c>
      <c r="U16" s="19">
        <f t="shared" ref="U16" si="28">SUM(U17,U22,U25)</f>
        <v>26156.758528778613</v>
      </c>
      <c r="V16" s="19">
        <f t="shared" ref="V16:W16" si="29">SUM(V17,V22,V25)</f>
        <v>26243.812065883998</v>
      </c>
      <c r="W16" s="19">
        <f t="shared" si="29"/>
        <v>26322.035855031041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3465.388557239698</v>
      </c>
      <c r="C17" s="22">
        <f t="shared" ref="C17:Q17" si="30">SUM(C18:C21)</f>
        <v>3563.5801576828808</v>
      </c>
      <c r="D17" s="22">
        <f t="shared" si="30"/>
        <v>3666.6109629539105</v>
      </c>
      <c r="E17" s="22">
        <f t="shared" si="30"/>
        <v>3771.3637446444473</v>
      </c>
      <c r="F17" s="22">
        <f t="shared" si="30"/>
        <v>3913.0572346980998</v>
      </c>
      <c r="G17" s="22">
        <f t="shared" si="30"/>
        <v>3994.6199671143504</v>
      </c>
      <c r="H17" s="22">
        <f t="shared" si="30"/>
        <v>4090.7240059359274</v>
      </c>
      <c r="I17" s="22">
        <f t="shared" si="30"/>
        <v>4196.7280653011221</v>
      </c>
      <c r="J17" s="22">
        <f t="shared" si="30"/>
        <v>4305.4018271650348</v>
      </c>
      <c r="K17" s="22">
        <f t="shared" si="30"/>
        <v>4389.4374316301892</v>
      </c>
      <c r="L17" s="22">
        <f t="shared" si="30"/>
        <v>4445.2874918312527</v>
      </c>
      <c r="M17" s="22">
        <f t="shared" si="30"/>
        <v>4448.2124852195238</v>
      </c>
      <c r="N17" s="22">
        <f t="shared" si="30"/>
        <v>4425.4266827500987</v>
      </c>
      <c r="O17" s="22">
        <f t="shared" si="30"/>
        <v>4392.3687292075065</v>
      </c>
      <c r="P17" s="22">
        <f t="shared" si="30"/>
        <v>4332.9599133636821</v>
      </c>
      <c r="Q17" s="22">
        <f t="shared" si="30"/>
        <v>4284.2824640900899</v>
      </c>
      <c r="R17" s="22">
        <f t="shared" ref="R17" si="31">SUM(R18:R21)</f>
        <v>4159.1189402680084</v>
      </c>
      <c r="S17" s="22">
        <f t="shared" ref="S17" si="32">SUM(S18:S21)</f>
        <v>4068.5883167599623</v>
      </c>
      <c r="T17" s="22">
        <f t="shared" ref="T17" si="33">SUM(T18:T21)</f>
        <v>3964.8114284739449</v>
      </c>
      <c r="U17" s="22">
        <f t="shared" ref="U17" si="34">SUM(U18:U21)</f>
        <v>3872.98864785666</v>
      </c>
      <c r="V17" s="22">
        <f t="shared" ref="V17:W17" si="35">SUM(V18:V21)</f>
        <v>3754.3800182482255</v>
      </c>
      <c r="W17" s="22">
        <f t="shared" si="35"/>
        <v>3663.3842402968057</v>
      </c>
      <c r="DA17" s="57"/>
    </row>
    <row r="18" spans="1:105" ht="12" customHeight="1" x14ac:dyDescent="0.25">
      <c r="A18" s="28" t="s">
        <v>32</v>
      </c>
      <c r="B18" s="29">
        <f>B31*B83/1000000</f>
        <v>125.84869790339637</v>
      </c>
      <c r="C18" s="29">
        <f t="shared" ref="C18:Q18" si="36">C31*C83/1000000</f>
        <v>131.47148737287168</v>
      </c>
      <c r="D18" s="29">
        <f t="shared" si="36"/>
        <v>135.72575094997333</v>
      </c>
      <c r="E18" s="29">
        <f t="shared" si="36"/>
        <v>139.74935125736471</v>
      </c>
      <c r="F18" s="29">
        <f t="shared" si="36"/>
        <v>142.32461342078852</v>
      </c>
      <c r="G18" s="29">
        <f t="shared" si="36"/>
        <v>142.04566083069318</v>
      </c>
      <c r="H18" s="29">
        <f t="shared" si="36"/>
        <v>142.07035667459255</v>
      </c>
      <c r="I18" s="29">
        <f t="shared" si="36"/>
        <v>142.33471754574259</v>
      </c>
      <c r="J18" s="29">
        <f t="shared" si="36"/>
        <v>141.83726914629867</v>
      </c>
      <c r="K18" s="29">
        <f t="shared" si="36"/>
        <v>141.26550897473808</v>
      </c>
      <c r="L18" s="29">
        <f t="shared" si="36"/>
        <v>140.22464023714809</v>
      </c>
      <c r="M18" s="29">
        <f t="shared" si="36"/>
        <v>138.85831542402639</v>
      </c>
      <c r="N18" s="29">
        <f t="shared" si="36"/>
        <v>137.68112088435873</v>
      </c>
      <c r="O18" s="29">
        <f t="shared" si="36"/>
        <v>136.46637925375771</v>
      </c>
      <c r="P18" s="29">
        <f t="shared" si="36"/>
        <v>134.70987680179988</v>
      </c>
      <c r="Q18" s="29">
        <f t="shared" si="36"/>
        <v>133.31348706124524</v>
      </c>
      <c r="R18" s="29">
        <f t="shared" ref="R18:V18" si="37">R31*R83/1000000</f>
        <v>130.17840930281992</v>
      </c>
      <c r="S18" s="29">
        <f t="shared" si="37"/>
        <v>127.67996099137461</v>
      </c>
      <c r="T18" s="29">
        <f t="shared" si="37"/>
        <v>124.90826501729313</v>
      </c>
      <c r="U18" s="29">
        <f t="shared" si="37"/>
        <v>121.19482228725263</v>
      </c>
      <c r="V18" s="29">
        <f t="shared" si="37"/>
        <v>117.28890969835582</v>
      </c>
      <c r="W18" s="29">
        <f t="shared" ref="W18" si="38">W31*W83/1000000</f>
        <v>114.45819761087652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1216.9032988628217</v>
      </c>
      <c r="C19" s="29">
        <f t="shared" ref="C19:Q19" si="39">C32*C84/1000000</f>
        <v>1232.098934605297</v>
      </c>
      <c r="D19" s="29">
        <f t="shared" si="39"/>
        <v>1245.6825240011904</v>
      </c>
      <c r="E19" s="29">
        <f t="shared" si="39"/>
        <v>1255.8407715549554</v>
      </c>
      <c r="F19" s="29">
        <f t="shared" si="39"/>
        <v>1264.760973776851</v>
      </c>
      <c r="G19" s="29">
        <f t="shared" si="39"/>
        <v>1255.6113858192289</v>
      </c>
      <c r="H19" s="29">
        <f t="shared" si="39"/>
        <v>1245.8617177689378</v>
      </c>
      <c r="I19" s="29">
        <f t="shared" si="39"/>
        <v>1234.3254887761077</v>
      </c>
      <c r="J19" s="29">
        <f t="shared" si="39"/>
        <v>1221.9167999118285</v>
      </c>
      <c r="K19" s="29">
        <f t="shared" si="39"/>
        <v>1203.4169893242245</v>
      </c>
      <c r="L19" s="29">
        <f t="shared" si="39"/>
        <v>1181.549915253285</v>
      </c>
      <c r="M19" s="29">
        <f t="shared" si="39"/>
        <v>1155.7157057473755</v>
      </c>
      <c r="N19" s="29">
        <f t="shared" si="39"/>
        <v>1129.1127196034222</v>
      </c>
      <c r="O19" s="29">
        <f t="shared" si="39"/>
        <v>1099.6126599390477</v>
      </c>
      <c r="P19" s="29">
        <f t="shared" si="39"/>
        <v>1068.232395032303</v>
      </c>
      <c r="Q19" s="29">
        <f t="shared" si="39"/>
        <v>1039.1323169961113</v>
      </c>
      <c r="R19" s="29">
        <f t="shared" ref="R19:V19" si="40">R32*R84/1000000</f>
        <v>1005.8833631651889</v>
      </c>
      <c r="S19" s="29">
        <f t="shared" si="40"/>
        <v>980.31634423302955</v>
      </c>
      <c r="T19" s="29">
        <f t="shared" si="40"/>
        <v>955.47314001487507</v>
      </c>
      <c r="U19" s="29">
        <f t="shared" si="40"/>
        <v>938.44184643876122</v>
      </c>
      <c r="V19" s="29">
        <f t="shared" si="40"/>
        <v>920.22637958860014</v>
      </c>
      <c r="W19" s="29">
        <f t="shared" ref="W19" si="41">W32*W84/1000000</f>
        <v>911.23947574302338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1507.9204825914931</v>
      </c>
      <c r="C20" s="29">
        <f t="shared" ref="C20:Q20" si="43">C33*C85/1000000</f>
        <v>1570.5440381575081</v>
      </c>
      <c r="D20" s="29">
        <f t="shared" si="43"/>
        <v>1633.6211868025914</v>
      </c>
      <c r="E20" s="29">
        <f t="shared" si="43"/>
        <v>1697.6802351697615</v>
      </c>
      <c r="F20" s="29">
        <f t="shared" si="43"/>
        <v>1791.7742384845799</v>
      </c>
      <c r="G20" s="29">
        <f t="shared" si="43"/>
        <v>1855.8828433216399</v>
      </c>
      <c r="H20" s="29">
        <f t="shared" si="43"/>
        <v>1930.5508424117427</v>
      </c>
      <c r="I20" s="29">
        <f t="shared" si="43"/>
        <v>2018.378208570093</v>
      </c>
      <c r="J20" s="29">
        <f t="shared" si="43"/>
        <v>2101.3434858214073</v>
      </c>
      <c r="K20" s="29">
        <f t="shared" si="43"/>
        <v>2178.9921619955053</v>
      </c>
      <c r="L20" s="29">
        <f t="shared" si="43"/>
        <v>2244.8649377258048</v>
      </c>
      <c r="M20" s="29">
        <f t="shared" si="43"/>
        <v>2269.9412595715921</v>
      </c>
      <c r="N20" s="29">
        <f t="shared" si="43"/>
        <v>2265.1818568033532</v>
      </c>
      <c r="O20" s="29">
        <f t="shared" si="43"/>
        <v>2252.656959416021</v>
      </c>
      <c r="P20" s="29">
        <f t="shared" si="43"/>
        <v>2223.5910956812736</v>
      </c>
      <c r="Q20" s="29">
        <f t="shared" si="43"/>
        <v>2187.0768707111852</v>
      </c>
      <c r="R20" s="29">
        <f t="shared" ref="R20:V20" si="44">R33*R85/1000000</f>
        <v>2099.158708789947</v>
      </c>
      <c r="S20" s="29">
        <f t="shared" si="44"/>
        <v>2032.6874361509833</v>
      </c>
      <c r="T20" s="29">
        <f t="shared" si="44"/>
        <v>1955.4501326515297</v>
      </c>
      <c r="U20" s="29">
        <f t="shared" si="44"/>
        <v>1878.7112357231586</v>
      </c>
      <c r="V20" s="29">
        <f t="shared" si="44"/>
        <v>1785.0143950412753</v>
      </c>
      <c r="W20" s="29">
        <f t="shared" ref="W20" si="45">W33*W85/1000000</f>
        <v>1702.6765036407464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614.71607788198651</v>
      </c>
      <c r="C21" s="29">
        <f t="shared" ref="C21:Q21" si="47">C34*C86/1000000</f>
        <v>629.46569754720406</v>
      </c>
      <c r="D21" s="29">
        <f t="shared" si="47"/>
        <v>651.58150120015557</v>
      </c>
      <c r="E21" s="29">
        <f t="shared" si="47"/>
        <v>678.09338666236556</v>
      </c>
      <c r="F21" s="29">
        <f t="shared" si="47"/>
        <v>714.19740901588011</v>
      </c>
      <c r="G21" s="29">
        <f t="shared" si="47"/>
        <v>741.08007714278858</v>
      </c>
      <c r="H21" s="29">
        <f t="shared" si="47"/>
        <v>772.24108908065398</v>
      </c>
      <c r="I21" s="29">
        <f t="shared" si="47"/>
        <v>801.68965040917919</v>
      </c>
      <c r="J21" s="29">
        <f t="shared" si="47"/>
        <v>840.30427228550013</v>
      </c>
      <c r="K21" s="29">
        <f t="shared" si="47"/>
        <v>865.76277133572125</v>
      </c>
      <c r="L21" s="29">
        <f t="shared" si="47"/>
        <v>878.64799861501513</v>
      </c>
      <c r="M21" s="29">
        <f t="shared" si="47"/>
        <v>883.69720447652981</v>
      </c>
      <c r="N21" s="29">
        <f t="shared" si="47"/>
        <v>893.45098545896474</v>
      </c>
      <c r="O21" s="29">
        <f t="shared" si="47"/>
        <v>903.63273059867993</v>
      </c>
      <c r="P21" s="29">
        <f t="shared" si="47"/>
        <v>906.42654584830507</v>
      </c>
      <c r="Q21" s="29">
        <f t="shared" si="47"/>
        <v>924.7597893215476</v>
      </c>
      <c r="R21" s="29">
        <f t="shared" ref="R21:V21" si="48">R34*R86/1000000</f>
        <v>923.89845901005287</v>
      </c>
      <c r="S21" s="29">
        <f t="shared" si="48"/>
        <v>927.90457538457497</v>
      </c>
      <c r="T21" s="29">
        <f t="shared" si="48"/>
        <v>928.97989079024683</v>
      </c>
      <c r="U21" s="29">
        <f t="shared" si="48"/>
        <v>934.64074340748778</v>
      </c>
      <c r="V21" s="29">
        <f t="shared" si="48"/>
        <v>931.85033391999411</v>
      </c>
      <c r="W21" s="29">
        <f t="shared" ref="W21" si="49">W34*W86/1000000</f>
        <v>935.0100633021591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846.72214385419215</v>
      </c>
      <c r="C22" s="22">
        <f t="shared" ref="C22:Q22" si="50">SUM(C23:C24)</f>
        <v>940.11744265503353</v>
      </c>
      <c r="D22" s="22">
        <f t="shared" si="50"/>
        <v>1022.9089070776319</v>
      </c>
      <c r="E22" s="22">
        <f t="shared" si="50"/>
        <v>1098.1419488684826</v>
      </c>
      <c r="F22" s="22">
        <f t="shared" si="50"/>
        <v>1198.9792563571618</v>
      </c>
      <c r="G22" s="22">
        <f t="shared" si="50"/>
        <v>1270.8852926935456</v>
      </c>
      <c r="H22" s="22">
        <f t="shared" si="50"/>
        <v>1376.8369031689967</v>
      </c>
      <c r="I22" s="22">
        <f t="shared" si="50"/>
        <v>1482.080296320381</v>
      </c>
      <c r="J22" s="22">
        <f t="shared" si="50"/>
        <v>1585.1069206582813</v>
      </c>
      <c r="K22" s="22">
        <f t="shared" si="50"/>
        <v>1630.192562660046</v>
      </c>
      <c r="L22" s="22">
        <f t="shared" si="50"/>
        <v>1701.101568070075</v>
      </c>
      <c r="M22" s="22">
        <f t="shared" si="50"/>
        <v>1729.6909836211448</v>
      </c>
      <c r="N22" s="22">
        <f t="shared" si="50"/>
        <v>1781.7214723703448</v>
      </c>
      <c r="O22" s="22">
        <f t="shared" si="50"/>
        <v>1846.8828591798069</v>
      </c>
      <c r="P22" s="22">
        <f t="shared" si="50"/>
        <v>1939.9574118605551</v>
      </c>
      <c r="Q22" s="22">
        <f t="shared" si="50"/>
        <v>1997.1829661352726</v>
      </c>
      <c r="R22" s="22">
        <f t="shared" ref="R22" si="51">SUM(R23:R24)</f>
        <v>1991.3745351251041</v>
      </c>
      <c r="S22" s="22">
        <f t="shared" ref="S22" si="52">SUM(S23:S24)</f>
        <v>2000.0392131795493</v>
      </c>
      <c r="T22" s="22">
        <f t="shared" ref="T22" si="53">SUM(T23:T24)</f>
        <v>2034.3769092081657</v>
      </c>
      <c r="U22" s="22">
        <f t="shared" ref="U22" si="54">SUM(U23:U24)</f>
        <v>2091.4565746153535</v>
      </c>
      <c r="V22" s="22">
        <f t="shared" ref="V22:W22" si="55">SUM(V23:V24)</f>
        <v>2125.3830871387572</v>
      </c>
      <c r="W22" s="22">
        <f t="shared" si="55"/>
        <v>2147.4692543606452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468.68151846694838</v>
      </c>
      <c r="C23" s="29">
        <f t="shared" ref="C23:Q23" si="57">C36*C88/1000000</f>
        <v>551.3388825469774</v>
      </c>
      <c r="D23" s="29">
        <f t="shared" si="57"/>
        <v>624.54109958846936</v>
      </c>
      <c r="E23" s="29">
        <f t="shared" si="57"/>
        <v>683.72873476166751</v>
      </c>
      <c r="F23" s="29">
        <f t="shared" si="57"/>
        <v>766.57905937960697</v>
      </c>
      <c r="G23" s="29">
        <f t="shared" si="57"/>
        <v>826.73526313017317</v>
      </c>
      <c r="H23" s="29">
        <f t="shared" si="57"/>
        <v>908.27095450029503</v>
      </c>
      <c r="I23" s="29">
        <f t="shared" si="57"/>
        <v>995.81965575606637</v>
      </c>
      <c r="J23" s="29">
        <f t="shared" si="57"/>
        <v>1077.0889875209346</v>
      </c>
      <c r="K23" s="29">
        <f t="shared" si="57"/>
        <v>1108.9353689286429</v>
      </c>
      <c r="L23" s="29">
        <f t="shared" si="57"/>
        <v>1167.2972212452373</v>
      </c>
      <c r="M23" s="29">
        <f t="shared" si="57"/>
        <v>1190.6509240100718</v>
      </c>
      <c r="N23" s="29">
        <f t="shared" si="57"/>
        <v>1229.5749931261378</v>
      </c>
      <c r="O23" s="29">
        <f t="shared" si="57"/>
        <v>1279.3221243866653</v>
      </c>
      <c r="P23" s="29">
        <f t="shared" si="57"/>
        <v>1332.158660798128</v>
      </c>
      <c r="Q23" s="29">
        <f t="shared" si="57"/>
        <v>1353.1970367514418</v>
      </c>
      <c r="R23" s="29">
        <f t="shared" ref="R23:V23" si="58">R36*R88/1000000</f>
        <v>1306.0290013369204</v>
      </c>
      <c r="S23" s="29">
        <f t="shared" si="58"/>
        <v>1263.4652806847325</v>
      </c>
      <c r="T23" s="29">
        <f t="shared" si="58"/>
        <v>1223.2890392002871</v>
      </c>
      <c r="U23" s="29">
        <f t="shared" si="58"/>
        <v>1216.9980799450932</v>
      </c>
      <c r="V23" s="29">
        <f t="shared" si="58"/>
        <v>1191.0552997705222</v>
      </c>
      <c r="W23" s="29">
        <f t="shared" ref="W23" si="59">W36*W88/1000000</f>
        <v>1164.2768951591906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378.04062538724384</v>
      </c>
      <c r="C24" s="29">
        <f t="shared" ref="C24:Q24" si="61">C37*C89/1000000</f>
        <v>388.77856010805618</v>
      </c>
      <c r="D24" s="29">
        <f t="shared" si="61"/>
        <v>398.36780748916249</v>
      </c>
      <c r="E24" s="29">
        <f t="shared" si="61"/>
        <v>414.41321410681513</v>
      </c>
      <c r="F24" s="29">
        <f t="shared" si="61"/>
        <v>432.40019697755474</v>
      </c>
      <c r="G24" s="29">
        <f t="shared" si="61"/>
        <v>444.15002956337247</v>
      </c>
      <c r="H24" s="29">
        <f t="shared" si="61"/>
        <v>468.56594866870176</v>
      </c>
      <c r="I24" s="29">
        <f t="shared" si="61"/>
        <v>486.26064056431466</v>
      </c>
      <c r="J24" s="29">
        <f t="shared" si="61"/>
        <v>508.0179331373468</v>
      </c>
      <c r="K24" s="29">
        <f t="shared" si="61"/>
        <v>521.25719373140305</v>
      </c>
      <c r="L24" s="29">
        <f t="shared" si="61"/>
        <v>533.80434682483769</v>
      </c>
      <c r="M24" s="29">
        <f t="shared" si="61"/>
        <v>539.04005961107305</v>
      </c>
      <c r="N24" s="29">
        <f t="shared" si="61"/>
        <v>552.14647924420706</v>
      </c>
      <c r="O24" s="29">
        <f t="shared" si="61"/>
        <v>567.56073479314171</v>
      </c>
      <c r="P24" s="29">
        <f t="shared" si="61"/>
        <v>607.79875106242719</v>
      </c>
      <c r="Q24" s="29">
        <f t="shared" si="61"/>
        <v>643.98592938383081</v>
      </c>
      <c r="R24" s="29">
        <f t="shared" ref="R24:V24" si="62">R37*R89/1000000</f>
        <v>685.34553378818362</v>
      </c>
      <c r="S24" s="29">
        <f t="shared" si="62"/>
        <v>736.57393249481675</v>
      </c>
      <c r="T24" s="29">
        <f t="shared" si="62"/>
        <v>811.08787000787845</v>
      </c>
      <c r="U24" s="29">
        <f t="shared" si="62"/>
        <v>874.45849467026028</v>
      </c>
      <c r="V24" s="29">
        <f t="shared" si="62"/>
        <v>934.32778736823491</v>
      </c>
      <c r="W24" s="29">
        <f t="shared" ref="W24" si="63">W37*W89/1000000</f>
        <v>983.19235920145468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13968.748761896582</v>
      </c>
      <c r="C25" s="22">
        <f t="shared" ref="C25:Q25" si="64">SUM(C26:C27)</f>
        <v>15134.133916254739</v>
      </c>
      <c r="D25" s="22">
        <f t="shared" si="64"/>
        <v>15998.480483946358</v>
      </c>
      <c r="E25" s="22">
        <f t="shared" si="64"/>
        <v>16736.914216618748</v>
      </c>
      <c r="F25" s="22">
        <f t="shared" si="64"/>
        <v>17351.065685418413</v>
      </c>
      <c r="G25" s="22">
        <f t="shared" si="64"/>
        <v>17552.568849590309</v>
      </c>
      <c r="H25" s="22">
        <f t="shared" si="64"/>
        <v>17675.005629579959</v>
      </c>
      <c r="I25" s="22">
        <f t="shared" si="64"/>
        <v>17854.123613619435</v>
      </c>
      <c r="J25" s="22">
        <f t="shared" si="64"/>
        <v>18110.362904778365</v>
      </c>
      <c r="K25" s="22">
        <f t="shared" si="64"/>
        <v>18312.031868994531</v>
      </c>
      <c r="L25" s="22">
        <f t="shared" si="64"/>
        <v>18609.105929288329</v>
      </c>
      <c r="M25" s="22">
        <f t="shared" si="64"/>
        <v>18810.270494061671</v>
      </c>
      <c r="N25" s="22">
        <f t="shared" si="64"/>
        <v>18837.045155378994</v>
      </c>
      <c r="O25" s="22">
        <f t="shared" si="64"/>
        <v>19427.458903782113</v>
      </c>
      <c r="P25" s="22">
        <f t="shared" si="64"/>
        <v>19813.274574376941</v>
      </c>
      <c r="Q25" s="22">
        <f t="shared" si="64"/>
        <v>19785.519238237866</v>
      </c>
      <c r="R25" s="22">
        <f t="shared" ref="R25" si="65">SUM(R26:R27)</f>
        <v>19937.355908251819</v>
      </c>
      <c r="S25" s="22">
        <f t="shared" ref="S25" si="66">SUM(S26:S27)</f>
        <v>19972.841811218641</v>
      </c>
      <c r="T25" s="22">
        <f t="shared" ref="T25" si="67">SUM(T26:T27)</f>
        <v>20055.753873639303</v>
      </c>
      <c r="U25" s="22">
        <f t="shared" ref="U25" si="68">SUM(U26:U27)</f>
        <v>20192.313306306602</v>
      </c>
      <c r="V25" s="22">
        <f t="shared" ref="V25:W25" si="69">SUM(V26:V27)</f>
        <v>20364.048960497013</v>
      </c>
      <c r="W25" s="22">
        <f t="shared" si="69"/>
        <v>20511.18236037359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2102.4716484915944</v>
      </c>
      <c r="C26" s="31">
        <f t="shared" ref="C26:Q26" si="71">C39*C91/1000000</f>
        <v>2163.9362026513631</v>
      </c>
      <c r="D26" s="31">
        <f t="shared" si="71"/>
        <v>2224.6897070594778</v>
      </c>
      <c r="E26" s="31">
        <f t="shared" si="71"/>
        <v>2275.6309236311845</v>
      </c>
      <c r="F26" s="31">
        <f t="shared" si="71"/>
        <v>2327.9576982744488</v>
      </c>
      <c r="G26" s="31">
        <f t="shared" si="71"/>
        <v>2345.52348001784</v>
      </c>
      <c r="H26" s="31">
        <f t="shared" si="71"/>
        <v>2369.3299652489991</v>
      </c>
      <c r="I26" s="31">
        <f t="shared" si="71"/>
        <v>2392.4546736526736</v>
      </c>
      <c r="J26" s="31">
        <f t="shared" si="71"/>
        <v>2422.8576240431889</v>
      </c>
      <c r="K26" s="31">
        <f t="shared" si="71"/>
        <v>2443.1506523231087</v>
      </c>
      <c r="L26" s="31">
        <f t="shared" si="71"/>
        <v>2452.2175219237297</v>
      </c>
      <c r="M26" s="31">
        <f t="shared" si="71"/>
        <v>2450.7369732845818</v>
      </c>
      <c r="N26" s="31">
        <f t="shared" si="71"/>
        <v>2403.4467488400401</v>
      </c>
      <c r="O26" s="31">
        <f t="shared" si="71"/>
        <v>2362.8355151377405</v>
      </c>
      <c r="P26" s="31">
        <f t="shared" si="71"/>
        <v>2300.5404998868221</v>
      </c>
      <c r="Q26" s="31">
        <f t="shared" si="71"/>
        <v>2206.4961423026566</v>
      </c>
      <c r="R26" s="31">
        <f t="shared" ref="R26:V26" si="72">R39*R91/1000000</f>
        <v>2100.1796269446022</v>
      </c>
      <c r="S26" s="31">
        <f t="shared" si="72"/>
        <v>1991.6638627811412</v>
      </c>
      <c r="T26" s="31">
        <f t="shared" si="72"/>
        <v>1865.2686577305365</v>
      </c>
      <c r="U26" s="31">
        <f t="shared" si="72"/>
        <v>1746.4063522438387</v>
      </c>
      <c r="V26" s="31">
        <f t="shared" si="72"/>
        <v>1649.0045763857083</v>
      </c>
      <c r="W26" s="31">
        <f t="shared" ref="W26" si="73">W39*W91/1000000</f>
        <v>1582.0519201647733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11866.277113404987</v>
      </c>
      <c r="C27" s="33">
        <f t="shared" ref="C27:Q27" si="75">C40*C92/1000000</f>
        <v>12970.197713603377</v>
      </c>
      <c r="D27" s="33">
        <f t="shared" si="75"/>
        <v>13773.790776886881</v>
      </c>
      <c r="E27" s="33">
        <f t="shared" si="75"/>
        <v>14461.283292987564</v>
      </c>
      <c r="F27" s="33">
        <f t="shared" si="75"/>
        <v>15023.107987143963</v>
      </c>
      <c r="G27" s="33">
        <f t="shared" si="75"/>
        <v>15207.045369572468</v>
      </c>
      <c r="H27" s="33">
        <f t="shared" si="75"/>
        <v>15305.67566433096</v>
      </c>
      <c r="I27" s="33">
        <f t="shared" si="75"/>
        <v>15461.668939966761</v>
      </c>
      <c r="J27" s="33">
        <f t="shared" si="75"/>
        <v>15687.505280735175</v>
      </c>
      <c r="K27" s="33">
        <f t="shared" si="75"/>
        <v>15868.881216671421</v>
      </c>
      <c r="L27" s="33">
        <f t="shared" si="75"/>
        <v>16156.8884073646</v>
      </c>
      <c r="M27" s="33">
        <f t="shared" si="75"/>
        <v>16359.53352077709</v>
      </c>
      <c r="N27" s="33">
        <f t="shared" si="75"/>
        <v>16433.598406538953</v>
      </c>
      <c r="O27" s="33">
        <f t="shared" si="75"/>
        <v>17064.623388644373</v>
      </c>
      <c r="P27" s="33">
        <f t="shared" si="75"/>
        <v>17512.734074490119</v>
      </c>
      <c r="Q27" s="33">
        <f t="shared" si="75"/>
        <v>17579.023095935208</v>
      </c>
      <c r="R27" s="33">
        <f t="shared" ref="R27:V27" si="76">R40*R92/1000000</f>
        <v>17837.176281307216</v>
      </c>
      <c r="S27" s="33">
        <f t="shared" si="76"/>
        <v>17981.1779484375</v>
      </c>
      <c r="T27" s="33">
        <f t="shared" si="76"/>
        <v>18190.485215908768</v>
      </c>
      <c r="U27" s="33">
        <f t="shared" si="76"/>
        <v>18445.906954062764</v>
      </c>
      <c r="V27" s="33">
        <f t="shared" si="76"/>
        <v>18715.044384111305</v>
      </c>
      <c r="W27" s="33">
        <f t="shared" ref="W27" si="77">W40*W92/1000000</f>
        <v>18929.130440208817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2552274</v>
      </c>
      <c r="C31" s="34">
        <v>2724129</v>
      </c>
      <c r="D31" s="34">
        <v>2874497</v>
      </c>
      <c r="E31" s="34">
        <v>3031229</v>
      </c>
      <c r="F31" s="34">
        <v>3158947</v>
      </c>
      <c r="G31" s="34">
        <v>3210881</v>
      </c>
      <c r="H31" s="34">
        <v>3278200</v>
      </c>
      <c r="I31" s="34">
        <v>3360410</v>
      </c>
      <c r="J31" s="34">
        <v>3426989</v>
      </c>
      <c r="K31" s="34">
        <v>3501833</v>
      </c>
      <c r="L31" s="34">
        <v>3570423</v>
      </c>
      <c r="M31" s="34">
        <v>3633976</v>
      </c>
      <c r="N31" s="34">
        <v>3713610</v>
      </c>
      <c r="O31" s="34">
        <v>3802715</v>
      </c>
      <c r="P31" s="34">
        <v>3881844</v>
      </c>
      <c r="Q31" s="34">
        <v>3994456</v>
      </c>
      <c r="R31" s="34">
        <v>4036126</v>
      </c>
      <c r="S31" s="34">
        <v>4112391</v>
      </c>
      <c r="T31" s="34">
        <v>4181496</v>
      </c>
      <c r="U31" s="34">
        <v>4288631</v>
      </c>
      <c r="V31" s="34">
        <v>4342830</v>
      </c>
      <c r="W31" s="34">
        <v>4436310</v>
      </c>
      <c r="DA31" s="58" t="s">
        <v>984</v>
      </c>
    </row>
    <row r="32" spans="1:105" ht="12" customHeight="1" x14ac:dyDescent="0.25">
      <c r="A32" s="28" t="s">
        <v>47</v>
      </c>
      <c r="B32" s="34">
        <v>1936718</v>
      </c>
      <c r="C32" s="34">
        <v>1972700</v>
      </c>
      <c r="D32" s="34">
        <v>2010999</v>
      </c>
      <c r="E32" s="34">
        <v>2049541</v>
      </c>
      <c r="F32" s="34">
        <v>2090765</v>
      </c>
      <c r="G32" s="34">
        <v>2104769</v>
      </c>
      <c r="H32" s="34">
        <v>2124111</v>
      </c>
      <c r="I32" s="34">
        <v>2146529</v>
      </c>
      <c r="J32" s="34">
        <v>2175273</v>
      </c>
      <c r="K32" s="34">
        <v>2198140</v>
      </c>
      <c r="L32" s="34">
        <v>2222869</v>
      </c>
      <c r="M32" s="34">
        <v>2244509</v>
      </c>
      <c r="N32" s="34">
        <v>2271470</v>
      </c>
      <c r="O32" s="34">
        <v>2296802</v>
      </c>
      <c r="P32" s="34">
        <v>2318621</v>
      </c>
      <c r="Q32" s="34">
        <v>2352506</v>
      </c>
      <c r="R32" s="34">
        <v>2365284</v>
      </c>
      <c r="S32" s="34">
        <v>2398157</v>
      </c>
      <c r="T32" s="34">
        <v>2427241</v>
      </c>
      <c r="U32" s="34">
        <v>2479092</v>
      </c>
      <c r="V32" s="34">
        <v>2502080</v>
      </c>
      <c r="W32" s="34">
        <v>2550106</v>
      </c>
      <c r="DA32" s="58" t="s">
        <v>985</v>
      </c>
    </row>
    <row r="33" spans="1:105" ht="12" customHeight="1" x14ac:dyDescent="0.25">
      <c r="A33" s="28" t="s">
        <v>46</v>
      </c>
      <c r="B33" s="34">
        <v>1005482</v>
      </c>
      <c r="C33" s="34">
        <v>1052256</v>
      </c>
      <c r="D33" s="34">
        <v>1101380</v>
      </c>
      <c r="E33" s="34">
        <v>1152413</v>
      </c>
      <c r="F33" s="34">
        <v>1227046</v>
      </c>
      <c r="G33" s="34">
        <v>1281847</v>
      </c>
      <c r="H33" s="34">
        <v>1346226</v>
      </c>
      <c r="I33" s="34">
        <v>1421408</v>
      </c>
      <c r="J33" s="34">
        <v>1494331</v>
      </c>
      <c r="K33" s="34">
        <v>1566014</v>
      </c>
      <c r="L33" s="34">
        <v>1633915</v>
      </c>
      <c r="M33" s="34">
        <v>1680743</v>
      </c>
      <c r="N33" s="34">
        <v>1713866</v>
      </c>
      <c r="O33" s="34">
        <v>1750905</v>
      </c>
      <c r="P33" s="34">
        <v>1790726</v>
      </c>
      <c r="Q33" s="34">
        <v>1844194</v>
      </c>
      <c r="R33" s="34">
        <v>1858162</v>
      </c>
      <c r="S33" s="34">
        <v>1888140</v>
      </c>
      <c r="T33" s="34">
        <v>1915037</v>
      </c>
      <c r="U33" s="34">
        <v>1959601</v>
      </c>
      <c r="V33" s="34">
        <v>1980628</v>
      </c>
      <c r="W33" s="34">
        <v>2020083</v>
      </c>
      <c r="DA33" s="58" t="s">
        <v>986</v>
      </c>
    </row>
    <row r="34" spans="1:105" ht="12" customHeight="1" x14ac:dyDescent="0.25">
      <c r="A34" s="28" t="s">
        <v>45</v>
      </c>
      <c r="B34" s="34">
        <v>992797</v>
      </c>
      <c r="C34" s="34">
        <v>1024939</v>
      </c>
      <c r="D34" s="34">
        <v>1073478</v>
      </c>
      <c r="E34" s="34">
        <v>1133594</v>
      </c>
      <c r="F34" s="34">
        <v>1215951</v>
      </c>
      <c r="G34" s="34">
        <v>1283670</v>
      </c>
      <c r="H34" s="34">
        <v>1362844</v>
      </c>
      <c r="I34" s="34">
        <v>1442639</v>
      </c>
      <c r="J34" s="34">
        <v>1546085</v>
      </c>
      <c r="K34" s="34">
        <v>1627915</v>
      </c>
      <c r="L34" s="34">
        <v>1688027</v>
      </c>
      <c r="M34" s="34">
        <v>1735417</v>
      </c>
      <c r="N34" s="34">
        <v>1797841</v>
      </c>
      <c r="O34" s="34">
        <v>1866198</v>
      </c>
      <c r="P34" s="34">
        <v>1918703</v>
      </c>
      <c r="Q34" s="34">
        <v>2012932</v>
      </c>
      <c r="R34" s="34">
        <v>2040245</v>
      </c>
      <c r="S34" s="34">
        <v>2084870</v>
      </c>
      <c r="T34" s="34">
        <v>2125417</v>
      </c>
      <c r="U34" s="34">
        <v>2184739</v>
      </c>
      <c r="V34" s="34">
        <v>2216499</v>
      </c>
      <c r="W34" s="34">
        <v>2267134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1257799.841535331</v>
      </c>
      <c r="C36" s="34">
        <v>1520166.4107068451</v>
      </c>
      <c r="D36" s="34">
        <v>1771365.511531193</v>
      </c>
      <c r="E36" s="34">
        <v>1998165.0854123652</v>
      </c>
      <c r="F36" s="34">
        <v>2319886.1677590418</v>
      </c>
      <c r="G36" s="34">
        <v>2580134.4754846129</v>
      </c>
      <c r="H36" s="34">
        <v>2944329.825377678</v>
      </c>
      <c r="I36" s="34">
        <v>3356265.5088621192</v>
      </c>
      <c r="J36" s="34">
        <v>3779362.5593053806</v>
      </c>
      <c r="K36" s="34">
        <v>4086540.0268039568</v>
      </c>
      <c r="L36" s="34">
        <v>4551986.2814155947</v>
      </c>
      <c r="M36" s="34">
        <v>4888705.6959351385</v>
      </c>
      <c r="N36" s="34">
        <v>5406551.1685409592</v>
      </c>
      <c r="O36" s="34">
        <v>5995174.786764456</v>
      </c>
      <c r="P36" s="34">
        <v>6776069.3806589069</v>
      </c>
      <c r="Q36" s="34">
        <v>7587071.0910792369</v>
      </c>
      <c r="R36" s="34">
        <v>7924972.9934043987</v>
      </c>
      <c r="S36" s="34">
        <v>8287851.2976154871</v>
      </c>
      <c r="T36" s="34">
        <v>8734766.0015271213</v>
      </c>
      <c r="U36" s="34">
        <v>9250113.6538426466</v>
      </c>
      <c r="V36" s="34">
        <v>9717876.4286988843</v>
      </c>
      <c r="W36" s="34">
        <v>10095824.481683614</v>
      </c>
      <c r="DA36" s="58" t="s">
        <v>988</v>
      </c>
    </row>
    <row r="37" spans="1:105" ht="12" customHeight="1" x14ac:dyDescent="0.25">
      <c r="A37" s="28" t="s">
        <v>27</v>
      </c>
      <c r="B37" s="34">
        <v>1049358.1646012082</v>
      </c>
      <c r="C37" s="34">
        <v>1098473.059496942</v>
      </c>
      <c r="D37" s="34">
        <v>1155273.5751853348</v>
      </c>
      <c r="E37" s="34">
        <v>1246597.5894499382</v>
      </c>
      <c r="F37" s="34">
        <v>1358897.8079458084</v>
      </c>
      <c r="G37" s="34">
        <v>1466881.2705963419</v>
      </c>
      <c r="H37" s="34">
        <v>1621070.8574967831</v>
      </c>
      <c r="I37" s="34">
        <v>1760070.7328608262</v>
      </c>
      <c r="J37" s="34">
        <v>1931529.9227781324</v>
      </c>
      <c r="K37" s="34">
        <v>2097390.1162567553</v>
      </c>
      <c r="L37" s="34">
        <v>2287369.1740807062</v>
      </c>
      <c r="M37" s="34">
        <v>2477137.8752099127</v>
      </c>
      <c r="N37" s="34">
        <v>2730163.1246320345</v>
      </c>
      <c r="O37" s="34">
        <v>3085412.3321950482</v>
      </c>
      <c r="P37" s="34">
        <v>3619256.71453453</v>
      </c>
      <c r="Q37" s="34">
        <v>4099450.1381270573</v>
      </c>
      <c r="R37" s="34">
        <v>4594745.4058062071</v>
      </c>
      <c r="S37" s="34">
        <v>5123801.0560479313</v>
      </c>
      <c r="T37" s="34">
        <v>5771504.2034005933</v>
      </c>
      <c r="U37" s="34">
        <v>6307778.03706453</v>
      </c>
      <c r="V37" s="34">
        <v>6801743.4114759956</v>
      </c>
      <c r="W37" s="34">
        <v>7229072.4055547211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35942392.320587829</v>
      </c>
      <c r="C39" s="35">
        <v>37293944.751509711</v>
      </c>
      <c r="D39" s="35">
        <v>38742048.704676837</v>
      </c>
      <c r="E39" s="35">
        <v>40222905.268087856</v>
      </c>
      <c r="F39" s="35">
        <v>41836317.416981623</v>
      </c>
      <c r="G39" s="35">
        <v>42876787.424311288</v>
      </c>
      <c r="H39" s="35">
        <v>44024049.48720298</v>
      </c>
      <c r="I39" s="35">
        <v>45266130.267405994</v>
      </c>
      <c r="J39" s="35">
        <v>46650046.027875103</v>
      </c>
      <c r="K39" s="35">
        <v>47991785.681904964</v>
      </c>
      <c r="L39" s="35">
        <v>49402368.171348952</v>
      </c>
      <c r="M39" s="35">
        <v>51117245.640868649</v>
      </c>
      <c r="N39" s="35">
        <v>52127320.445767358</v>
      </c>
      <c r="O39" s="35">
        <v>53053452.820661671</v>
      </c>
      <c r="P39" s="35">
        <v>53937121.94090955</v>
      </c>
      <c r="Q39" s="35">
        <v>55063185.682387523</v>
      </c>
      <c r="R39" s="35">
        <v>56342528.406474575</v>
      </c>
      <c r="S39" s="35">
        <v>57797688.922309823</v>
      </c>
      <c r="T39" s="35">
        <v>59371891.391355991</v>
      </c>
      <c r="U39" s="35">
        <v>60963226.596805222</v>
      </c>
      <c r="V39" s="35">
        <v>62531639.229786485</v>
      </c>
      <c r="W39" s="35">
        <v>64994966.640406415</v>
      </c>
      <c r="DA39" s="59" t="s">
        <v>990</v>
      </c>
    </row>
    <row r="40" spans="1:105" ht="12" customHeight="1" x14ac:dyDescent="0.25">
      <c r="A40" s="32" t="s">
        <v>25</v>
      </c>
      <c r="B40" s="36">
        <v>1408059.8946418616</v>
      </c>
      <c r="C40" s="36">
        <v>1556514.2080074211</v>
      </c>
      <c r="D40" s="36">
        <v>1667838.9326660116</v>
      </c>
      <c r="E40" s="36">
        <v>1765498.0032130617</v>
      </c>
      <c r="F40" s="36">
        <v>1848008.50736184</v>
      </c>
      <c r="G40" s="36">
        <v>1883179.7365280828</v>
      </c>
      <c r="H40" s="36">
        <v>1908381.9040027375</v>
      </c>
      <c r="I40" s="36">
        <v>1941167.5644497417</v>
      </c>
      <c r="J40" s="36">
        <v>1984111.2313746316</v>
      </c>
      <c r="K40" s="36">
        <v>2017088.7555259126</v>
      </c>
      <c r="L40" s="36">
        <v>2072660.7444031246</v>
      </c>
      <c r="M40" s="36">
        <v>2127434.0329415225</v>
      </c>
      <c r="N40" s="36">
        <v>2171867.9762359378</v>
      </c>
      <c r="O40" s="36">
        <v>2295203.7326835627</v>
      </c>
      <c r="P40" s="36">
        <v>2393687.6691019852</v>
      </c>
      <c r="Q40" s="36">
        <v>2441827.5169513077</v>
      </c>
      <c r="R40" s="36">
        <v>2524683.1770852567</v>
      </c>
      <c r="S40" s="36">
        <v>2615292.6793049835</v>
      </c>
      <c r="T40" s="36">
        <v>2710456.3925271444</v>
      </c>
      <c r="U40" s="36">
        <v>2805501.7184019824</v>
      </c>
      <c r="V40" s="36">
        <v>2896305.5643794853</v>
      </c>
      <c r="W40" s="36">
        <v>2984129.4778113784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306052.94611631194</v>
      </c>
      <c r="D44" s="37">
        <v>285429.14226461854</v>
      </c>
      <c r="E44" s="37">
        <v>292661.89071541512</v>
      </c>
      <c r="F44" s="37">
        <v>264522.22718255874</v>
      </c>
      <c r="G44" s="37">
        <v>189618.18760962598</v>
      </c>
      <c r="H44" s="37">
        <v>205888.80817139149</v>
      </c>
      <c r="I44" s="37">
        <v>221671.12527531665</v>
      </c>
      <c r="J44" s="37">
        <v>206937.17556304485</v>
      </c>
      <c r="K44" s="37">
        <v>216104.9959119074</v>
      </c>
      <c r="L44" s="37">
        <v>210759.62343644025</v>
      </c>
      <c r="M44" s="37">
        <v>206637.0954899108</v>
      </c>
      <c r="N44" s="37">
        <v>223638.44966585143</v>
      </c>
      <c r="O44" s="37">
        <v>234035.72379960632</v>
      </c>
      <c r="P44" s="37">
        <v>224991.95596988592</v>
      </c>
      <c r="Q44" s="37">
        <v>259413.18450033339</v>
      </c>
      <c r="R44" s="37">
        <v>189415.44796109991</v>
      </c>
      <c r="S44" s="37">
        <v>224960.78517042845</v>
      </c>
      <c r="T44" s="37">
        <v>218757.23519625282</v>
      </c>
      <c r="U44" s="37">
        <v>413187.94611631194</v>
      </c>
      <c r="V44" s="37">
        <v>339628.14226461854</v>
      </c>
      <c r="W44" s="37">
        <v>386141.89071541512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153826.84733764431</v>
      </c>
      <c r="D45" s="37">
        <v>157665.29158347799</v>
      </c>
      <c r="E45" s="37">
        <v>159449.37854297739</v>
      </c>
      <c r="F45" s="37">
        <v>163692.36181478738</v>
      </c>
      <c r="G45" s="37">
        <v>138053.49827165715</v>
      </c>
      <c r="H45" s="37">
        <v>144993.0481027097</v>
      </c>
      <c r="I45" s="37">
        <v>149691.27485625725</v>
      </c>
      <c r="J45" s="37">
        <v>157660.44548317208</v>
      </c>
      <c r="K45" s="37">
        <v>153447.83038081438</v>
      </c>
      <c r="L45" s="37">
        <v>156995.70343752834</v>
      </c>
      <c r="M45" s="37">
        <v>155614.34207771323</v>
      </c>
      <c r="N45" s="37">
        <v>162665.02730747545</v>
      </c>
      <c r="O45" s="37">
        <v>162788.04376087105</v>
      </c>
      <c r="P45" s="37">
        <v>161049.67974674422</v>
      </c>
      <c r="Q45" s="37">
        <v>174913.22729616985</v>
      </c>
      <c r="R45" s="37">
        <v>166604.84733764455</v>
      </c>
      <c r="S45" s="37">
        <v>190538.29158347799</v>
      </c>
      <c r="T45" s="37">
        <v>188533.37854297739</v>
      </c>
      <c r="U45" s="37">
        <v>215543.36181478761</v>
      </c>
      <c r="V45" s="37">
        <v>161041.49827165715</v>
      </c>
      <c r="W45" s="37">
        <v>193019.04810270946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111555.42042284028</v>
      </c>
      <c r="D46" s="37">
        <v>116862.01546716585</v>
      </c>
      <c r="E46" s="37">
        <v>121862.54818650812</v>
      </c>
      <c r="F46" s="37">
        <v>148695.17707598233</v>
      </c>
      <c r="G46" s="37">
        <v>132243.34170166589</v>
      </c>
      <c r="H46" s="37">
        <v>145355.77552855038</v>
      </c>
      <c r="I46" s="37">
        <v>159854.51933395723</v>
      </c>
      <c r="J46" s="37">
        <v>161459.93523313501</v>
      </c>
      <c r="K46" s="37">
        <v>164260.72134497785</v>
      </c>
      <c r="L46" s="37">
        <v>164703.92712708213</v>
      </c>
      <c r="M46" s="37">
        <v>148048.96941068792</v>
      </c>
      <c r="N46" s="37">
        <v>138963.64916744665</v>
      </c>
      <c r="O46" s="37">
        <v>148594.4204228404</v>
      </c>
      <c r="P46" s="37">
        <v>156683.01546716597</v>
      </c>
      <c r="Q46" s="37">
        <v>175330.54818650801</v>
      </c>
      <c r="R46" s="37">
        <v>162663.17707598233</v>
      </c>
      <c r="S46" s="37">
        <v>162221.34170166589</v>
      </c>
      <c r="T46" s="37">
        <v>172252.77552855038</v>
      </c>
      <c r="U46" s="37">
        <v>204418.51933395723</v>
      </c>
      <c r="V46" s="37">
        <v>182486.93523313501</v>
      </c>
      <c r="W46" s="37">
        <v>203715.72134497785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77517.705828789738</v>
      </c>
      <c r="D47" s="37">
        <v>96266.890577648999</v>
      </c>
      <c r="E47" s="37">
        <v>110318.00782302185</v>
      </c>
      <c r="F47" s="37">
        <v>135161.37829873362</v>
      </c>
      <c r="G47" s="37">
        <v>123260.65039265831</v>
      </c>
      <c r="H47" s="37">
        <v>137594.81713164039</v>
      </c>
      <c r="I47" s="37">
        <v>141244.23404688225</v>
      </c>
      <c r="J47" s="37">
        <v>168080.63796543586</v>
      </c>
      <c r="K47" s="37">
        <v>149815.1667758082</v>
      </c>
      <c r="L47" s="37">
        <v>131621.38021817524</v>
      </c>
      <c r="M47" s="37">
        <v>122606.28175231861</v>
      </c>
      <c r="N47" s="37">
        <v>141539.34155915165</v>
      </c>
      <c r="O47" s="37">
        <v>151573.52073459839</v>
      </c>
      <c r="P47" s="37">
        <v>140035.29673763458</v>
      </c>
      <c r="Q47" s="37">
        <v>186296.69015750196</v>
      </c>
      <c r="R47" s="37">
        <v>104830.70582878962</v>
      </c>
      <c r="S47" s="37">
        <v>140891.890577649</v>
      </c>
      <c r="T47" s="37">
        <v>150865.00782302185</v>
      </c>
      <c r="U47" s="37">
        <v>194483.37829873362</v>
      </c>
      <c r="V47" s="37">
        <v>155020.65039265831</v>
      </c>
      <c r="W47" s="37">
        <v>188229.81713164039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381812.51577569265</v>
      </c>
      <c r="D49" s="37">
        <v>379868.34629821707</v>
      </c>
      <c r="E49" s="37">
        <v>365404.31687573809</v>
      </c>
      <c r="F49" s="37">
        <v>471028.51560189994</v>
      </c>
      <c r="G49" s="37">
        <v>421084.86456790753</v>
      </c>
      <c r="H49" s="37">
        <v>537451.27863627253</v>
      </c>
      <c r="I49" s="37">
        <v>598569.97505347012</v>
      </c>
      <c r="J49" s="37">
        <v>624142.7464961824</v>
      </c>
      <c r="K49" s="37">
        <v>688989.98327426892</v>
      </c>
      <c r="L49" s="37">
        <v>845314.60090985522</v>
      </c>
      <c r="M49" s="37">
        <v>702123.73139528185</v>
      </c>
      <c r="N49" s="37">
        <v>988873.98820772115</v>
      </c>
      <c r="O49" s="37">
        <v>1009708.4827914042</v>
      </c>
      <c r="P49" s="37">
        <v>1318345.8725307239</v>
      </c>
      <c r="Q49" s="37">
        <v>1409571.6854737997</v>
      </c>
      <c r="R49" s="37">
        <v>962044.64882134367</v>
      </c>
      <c r="S49" s="37">
        <v>1051868.2874853574</v>
      </c>
      <c r="T49" s="37">
        <v>1292229.3048214894</v>
      </c>
      <c r="U49" s="37">
        <v>1217471.3837108072</v>
      </c>
      <c r="V49" s="37">
        <v>1456636.7630639588</v>
      </c>
      <c r="W49" s="37">
        <v>1387656.5357761327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244884.00882516953</v>
      </c>
      <c r="D50" s="37">
        <v>259379.83381171408</v>
      </c>
      <c r="E50" s="37">
        <v>300950.44259947306</v>
      </c>
      <c r="F50" s="37">
        <v>329218.904290259</v>
      </c>
      <c r="G50" s="37">
        <v>332448.08106972626</v>
      </c>
      <c r="H50" s="37">
        <v>399073.59572561085</v>
      </c>
      <c r="I50" s="37">
        <v>398379.70917575713</v>
      </c>
      <c r="J50" s="37">
        <v>472409.63251677924</v>
      </c>
      <c r="K50" s="37">
        <v>495079.09776888182</v>
      </c>
      <c r="L50" s="37">
        <v>522427.13889367715</v>
      </c>
      <c r="M50" s="37">
        <v>588842.29685481731</v>
      </c>
      <c r="N50" s="37">
        <v>651404.95859787893</v>
      </c>
      <c r="O50" s="37">
        <v>827658.84007979278</v>
      </c>
      <c r="P50" s="37">
        <v>1028923.4801083636</v>
      </c>
      <c r="Q50" s="37">
        <v>1002620.5624862048</v>
      </c>
      <c r="R50" s="37">
        <v>1084137.5645339671</v>
      </c>
      <c r="S50" s="37">
        <v>1180460.6088396031</v>
      </c>
      <c r="T50" s="37">
        <v>1475361.9874324547</v>
      </c>
      <c r="U50" s="37">
        <v>1565197.3137723003</v>
      </c>
      <c r="V50" s="37">
        <v>1496585.9368976709</v>
      </c>
      <c r="W50" s="37">
        <v>1511466.5586126931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10003373.637593806</v>
      </c>
      <c r="D52" s="38">
        <v>10182734.705782153</v>
      </c>
      <c r="E52" s="38">
        <v>10412217.750607871</v>
      </c>
      <c r="F52" s="38">
        <v>10631089.624639034</v>
      </c>
      <c r="G52" s="38">
        <v>10452530.205908544</v>
      </c>
      <c r="H52" s="38">
        <v>10846134.304207444</v>
      </c>
      <c r="I52" s="38">
        <v>11597486.393884137</v>
      </c>
      <c r="J52" s="38">
        <v>11898669.66819068</v>
      </c>
      <c r="K52" s="38">
        <v>11956054.443201885</v>
      </c>
      <c r="L52" s="38">
        <v>12280449.298544496</v>
      </c>
      <c r="M52" s="38">
        <v>12836889.039114386</v>
      </c>
      <c r="N52" s="38">
        <v>11144144.896384843</v>
      </c>
      <c r="O52" s="38">
        <v>8580279.1743148565</v>
      </c>
      <c r="P52" s="38">
        <v>8538509.2425408289</v>
      </c>
      <c r="Q52" s="38">
        <v>10201240.183015607</v>
      </c>
      <c r="R52" s="38">
        <v>8910269.8812373281</v>
      </c>
      <c r="S52" s="38">
        <v>7695924.0157881081</v>
      </c>
      <c r="T52" s="38">
        <v>7454030.121208936</v>
      </c>
      <c r="U52" s="38">
        <v>6547394.4481236488</v>
      </c>
      <c r="V52" s="38">
        <v>5638745.2265419811</v>
      </c>
      <c r="W52" s="38">
        <v>5853428.5708031133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314110.93507311237</v>
      </c>
      <c r="D53" s="39">
        <v>279838.05640681111</v>
      </c>
      <c r="E53" s="39">
        <v>269078.37563837878</v>
      </c>
      <c r="F53" s="39">
        <v>256885.89541988657</v>
      </c>
      <c r="G53" s="39">
        <v>212553.68363805395</v>
      </c>
      <c r="H53" s="39">
        <v>205643.54125500075</v>
      </c>
      <c r="I53" s="39">
        <v>216338.70389027614</v>
      </c>
      <c r="J53" s="39">
        <v>229662.04005311197</v>
      </c>
      <c r="K53" s="39">
        <v>347088.45922439336</v>
      </c>
      <c r="L53" s="39">
        <v>335410.04528402304</v>
      </c>
      <c r="M53" s="39">
        <v>323851.66417677677</v>
      </c>
      <c r="N53" s="39">
        <v>301319.83871430182</v>
      </c>
      <c r="O53" s="39">
        <v>335889.44008567883</v>
      </c>
      <c r="P53" s="39">
        <v>304127.47767342324</v>
      </c>
      <c r="Q53" s="39">
        <v>264478.55173959862</v>
      </c>
      <c r="R53" s="39">
        <v>312517.70018706098</v>
      </c>
      <c r="S53" s="39">
        <v>437697.96144411992</v>
      </c>
      <c r="T53" s="39">
        <v>430573.75850618398</v>
      </c>
      <c r="U53" s="39">
        <v>418896.99005161505</v>
      </c>
      <c r="V53" s="39">
        <v>392123.68469180446</v>
      </c>
      <c r="W53" s="39">
        <v>423713.35351757193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134197.94611631194</v>
      </c>
      <c r="D57" s="37">
        <v>135061.14226461854</v>
      </c>
      <c r="E57" s="37">
        <v>135929.89071541512</v>
      </c>
      <c r="F57" s="37">
        <v>136804.22718255874</v>
      </c>
      <c r="G57" s="37">
        <v>137684.18760962598</v>
      </c>
      <c r="H57" s="37">
        <v>138569.80817139149</v>
      </c>
      <c r="I57" s="37">
        <v>139461.12527531665</v>
      </c>
      <c r="J57" s="37">
        <v>140358.17556304485</v>
      </c>
      <c r="K57" s="37">
        <v>141260.9959119074</v>
      </c>
      <c r="L57" s="37">
        <v>142169.62343644025</v>
      </c>
      <c r="M57" s="37">
        <v>143084.0954899108</v>
      </c>
      <c r="N57" s="37">
        <v>144004.44966585143</v>
      </c>
      <c r="O57" s="37">
        <v>144930.72379960632</v>
      </c>
      <c r="P57" s="37">
        <v>145862.95596988592</v>
      </c>
      <c r="Q57" s="37">
        <v>146801.18450033339</v>
      </c>
      <c r="R57" s="37">
        <v>147745.44796109991</v>
      </c>
      <c r="S57" s="37">
        <v>148695.78517042845</v>
      </c>
      <c r="T57" s="37">
        <v>149652.23519625328</v>
      </c>
      <c r="U57" s="37">
        <v>306052.94611631148</v>
      </c>
      <c r="V57" s="37">
        <v>285429.14226461854</v>
      </c>
      <c r="W57" s="37">
        <v>292661.89071541466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117844.84733764431</v>
      </c>
      <c r="D58" s="37">
        <v>119366.29158347799</v>
      </c>
      <c r="E58" s="37">
        <v>120907.37854297739</v>
      </c>
      <c r="F58" s="37">
        <v>122468.36181478761</v>
      </c>
      <c r="G58" s="37">
        <v>124049.49827165715</v>
      </c>
      <c r="H58" s="37">
        <v>125651.04810270946</v>
      </c>
      <c r="I58" s="37">
        <v>127273.27485625725</v>
      </c>
      <c r="J58" s="37">
        <v>128916.44548317231</v>
      </c>
      <c r="K58" s="37">
        <v>130580.83038081415</v>
      </c>
      <c r="L58" s="37">
        <v>132266.70343752857</v>
      </c>
      <c r="M58" s="37">
        <v>133974.34207771346</v>
      </c>
      <c r="N58" s="37">
        <v>135704.02730747545</v>
      </c>
      <c r="O58" s="37">
        <v>137456.04376087105</v>
      </c>
      <c r="P58" s="37">
        <v>139230.67974674422</v>
      </c>
      <c r="Q58" s="37">
        <v>141028.22729616985</v>
      </c>
      <c r="R58" s="37">
        <v>153826.84733764455</v>
      </c>
      <c r="S58" s="37">
        <v>157665.29158347799</v>
      </c>
      <c r="T58" s="37">
        <v>159449.37854297739</v>
      </c>
      <c r="U58" s="37">
        <v>163692.36181478761</v>
      </c>
      <c r="V58" s="37">
        <v>138053.49827165715</v>
      </c>
      <c r="W58" s="37">
        <v>144993.04810270946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64781.420422840398</v>
      </c>
      <c r="D59" s="37">
        <v>67738.015467165969</v>
      </c>
      <c r="E59" s="37">
        <v>70829.548186508007</v>
      </c>
      <c r="F59" s="37">
        <v>74062.177075982327</v>
      </c>
      <c r="G59" s="37">
        <v>77442.341701665893</v>
      </c>
      <c r="H59" s="37">
        <v>80976.775528550381</v>
      </c>
      <c r="I59" s="37">
        <v>84672.519333957229</v>
      </c>
      <c r="J59" s="37">
        <v>88536.935233135009</v>
      </c>
      <c r="K59" s="37">
        <v>92577.72134497785</v>
      </c>
      <c r="L59" s="37">
        <v>96802.927127082134</v>
      </c>
      <c r="M59" s="37">
        <v>101220.96941068792</v>
      </c>
      <c r="N59" s="37">
        <v>105840.64916744665</v>
      </c>
      <c r="O59" s="37">
        <v>111555.4204228404</v>
      </c>
      <c r="P59" s="37">
        <v>116862.01546716597</v>
      </c>
      <c r="Q59" s="37">
        <v>121862.54818650801</v>
      </c>
      <c r="R59" s="37">
        <v>148695.17707598233</v>
      </c>
      <c r="S59" s="37">
        <v>132243.34170166589</v>
      </c>
      <c r="T59" s="37">
        <v>145355.77552855038</v>
      </c>
      <c r="U59" s="37">
        <v>159854.51933395723</v>
      </c>
      <c r="V59" s="37">
        <v>161459.93523313478</v>
      </c>
      <c r="W59" s="37">
        <v>164260.72134497762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45375.705828789622</v>
      </c>
      <c r="D60" s="37">
        <v>47727.890577648999</v>
      </c>
      <c r="E60" s="37">
        <v>50202.00782302185</v>
      </c>
      <c r="F60" s="37">
        <v>52804.378298733616</v>
      </c>
      <c r="G60" s="37">
        <v>55541.65039265831</v>
      </c>
      <c r="H60" s="37">
        <v>58420.81713164039</v>
      </c>
      <c r="I60" s="37">
        <v>61449.234046882251</v>
      </c>
      <c r="J60" s="37">
        <v>64634.637965435861</v>
      </c>
      <c r="K60" s="37">
        <v>67985.166775808204</v>
      </c>
      <c r="L60" s="37">
        <v>71509.38021817524</v>
      </c>
      <c r="M60" s="37">
        <v>75216.28175231861</v>
      </c>
      <c r="N60" s="37">
        <v>79115.341559151653</v>
      </c>
      <c r="O60" s="37">
        <v>83216.520734598394</v>
      </c>
      <c r="P60" s="37">
        <v>87530.296737634577</v>
      </c>
      <c r="Q60" s="37">
        <v>92067.690157501958</v>
      </c>
      <c r="R60" s="37">
        <v>77517.705828789622</v>
      </c>
      <c r="S60" s="37">
        <v>96266.890577648766</v>
      </c>
      <c r="T60" s="37">
        <v>110318.00782302208</v>
      </c>
      <c r="U60" s="37">
        <v>135161.37829873338</v>
      </c>
      <c r="V60" s="37">
        <v>123260.65039265808</v>
      </c>
      <c r="W60" s="37">
        <v>137594.81713164039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119445.94660417852</v>
      </c>
      <c r="D62" s="37">
        <v>128669.24547386914</v>
      </c>
      <c r="E62" s="37">
        <v>138604.74299456575</v>
      </c>
      <c r="F62" s="37">
        <v>149307.43325522309</v>
      </c>
      <c r="G62" s="37">
        <v>160836.55684233643</v>
      </c>
      <c r="H62" s="37">
        <v>173255.92874320736</v>
      </c>
      <c r="I62" s="37">
        <v>186634.29156902898</v>
      </c>
      <c r="J62" s="37">
        <v>201045.696052921</v>
      </c>
      <c r="K62" s="37">
        <v>381812.51577569218</v>
      </c>
      <c r="L62" s="37">
        <v>379868.34629821777</v>
      </c>
      <c r="M62" s="37">
        <v>365404.31687573809</v>
      </c>
      <c r="N62" s="37">
        <v>471028.51560190041</v>
      </c>
      <c r="O62" s="37">
        <v>421084.86456790753</v>
      </c>
      <c r="P62" s="37">
        <v>537451.278636273</v>
      </c>
      <c r="Q62" s="37">
        <v>598569.97505346965</v>
      </c>
      <c r="R62" s="37">
        <v>624142.74649618287</v>
      </c>
      <c r="S62" s="37">
        <v>688989.98327426985</v>
      </c>
      <c r="T62" s="37">
        <v>845314.60090985522</v>
      </c>
      <c r="U62" s="37">
        <v>702123.73139528185</v>
      </c>
      <c r="V62" s="37">
        <v>988873.98820772208</v>
      </c>
      <c r="W62" s="37">
        <v>1009708.4827914033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195769.11392943561</v>
      </c>
      <c r="D63" s="37">
        <v>202579.31812332128</v>
      </c>
      <c r="E63" s="37">
        <v>209626.42833486968</v>
      </c>
      <c r="F63" s="37">
        <v>216918.68579438888</v>
      </c>
      <c r="G63" s="37">
        <v>224464.61841919273</v>
      </c>
      <c r="H63" s="37">
        <v>244884.00882516964</v>
      </c>
      <c r="I63" s="37">
        <v>259379.83381171408</v>
      </c>
      <c r="J63" s="37">
        <v>300950.44259947306</v>
      </c>
      <c r="K63" s="37">
        <v>329218.90429025888</v>
      </c>
      <c r="L63" s="37">
        <v>332448.0810697265</v>
      </c>
      <c r="M63" s="37">
        <v>399073.59572561085</v>
      </c>
      <c r="N63" s="37">
        <v>398379.70917575713</v>
      </c>
      <c r="O63" s="37">
        <v>472409.63251677901</v>
      </c>
      <c r="P63" s="37">
        <v>495079.09776888182</v>
      </c>
      <c r="Q63" s="37">
        <v>522427.13889367739</v>
      </c>
      <c r="R63" s="37">
        <v>588842.29685481731</v>
      </c>
      <c r="S63" s="37">
        <v>651404.95859787893</v>
      </c>
      <c r="T63" s="37">
        <v>827658.84007979278</v>
      </c>
      <c r="U63" s="37">
        <v>1028923.4801083636</v>
      </c>
      <c r="V63" s="37">
        <v>1002620.5624862053</v>
      </c>
      <c r="W63" s="37">
        <v>1084137.5645339675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8651821.2066719234</v>
      </c>
      <c r="D65" s="38">
        <v>8734630.7526150271</v>
      </c>
      <c r="E65" s="38">
        <v>8931361.1871968508</v>
      </c>
      <c r="F65" s="38">
        <v>9017677.4757452682</v>
      </c>
      <c r="G65" s="38">
        <v>9412060.1985788792</v>
      </c>
      <c r="H65" s="38">
        <v>9698872.2413157523</v>
      </c>
      <c r="I65" s="38">
        <v>10355405.613681123</v>
      </c>
      <c r="J65" s="38">
        <v>10514753.907721572</v>
      </c>
      <c r="K65" s="38">
        <v>10614314.789172024</v>
      </c>
      <c r="L65" s="38">
        <v>10869866.809100509</v>
      </c>
      <c r="M65" s="38">
        <v>11122011.569594689</v>
      </c>
      <c r="N65" s="38">
        <v>10134070.091486134</v>
      </c>
      <c r="O65" s="38">
        <v>7654146.799420543</v>
      </c>
      <c r="P65" s="38">
        <v>7654840.1222929507</v>
      </c>
      <c r="Q65" s="38">
        <v>9075176.4415376335</v>
      </c>
      <c r="R65" s="38">
        <v>7630927.157150276</v>
      </c>
      <c r="S65" s="38">
        <v>6240763.4999528602</v>
      </c>
      <c r="T65" s="38">
        <v>5879827.6521627679</v>
      </c>
      <c r="U65" s="38">
        <v>4956059.2426744178</v>
      </c>
      <c r="V65" s="38">
        <v>4070332.593560718</v>
      </c>
      <c r="W65" s="38">
        <v>3390101.1601831764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165656.62170755281</v>
      </c>
      <c r="D66" s="39">
        <v>168513.3317482206</v>
      </c>
      <c r="E66" s="39">
        <v>171419.30509132869</v>
      </c>
      <c r="F66" s="39">
        <v>174375.3912711083</v>
      </c>
      <c r="G66" s="39">
        <v>177382.45447181119</v>
      </c>
      <c r="H66" s="39">
        <v>180441.37378034601</v>
      </c>
      <c r="I66" s="39">
        <v>183553.04344327166</v>
      </c>
      <c r="J66" s="39">
        <v>186718.3731282223</v>
      </c>
      <c r="K66" s="39">
        <v>314110.9350731126</v>
      </c>
      <c r="L66" s="39">
        <v>279838.05640681111</v>
      </c>
      <c r="M66" s="39">
        <v>269078.37563837878</v>
      </c>
      <c r="N66" s="39">
        <v>256885.8954198868</v>
      </c>
      <c r="O66" s="39">
        <v>212553.68363805395</v>
      </c>
      <c r="P66" s="39">
        <v>205643.54125500098</v>
      </c>
      <c r="Q66" s="39">
        <v>216338.70389027614</v>
      </c>
      <c r="R66" s="39">
        <v>229662.04005311197</v>
      </c>
      <c r="S66" s="39">
        <v>347088.45922439313</v>
      </c>
      <c r="T66" s="39">
        <v>335410.04528402304</v>
      </c>
      <c r="U66" s="39">
        <v>323851.66417677701</v>
      </c>
      <c r="V66" s="39">
        <v>301319.83871430159</v>
      </c>
      <c r="W66" s="39">
        <v>335889.44008567883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8759.9999999999927</v>
      </c>
      <c r="D70" s="40">
        <v>8759.9999999999927</v>
      </c>
      <c r="E70" s="40">
        <v>8759.9999999999945</v>
      </c>
      <c r="F70" s="40">
        <v>8759.9999999999927</v>
      </c>
      <c r="G70" s="40">
        <v>8759.9999999999945</v>
      </c>
      <c r="H70" s="40">
        <v>8759.9999999999927</v>
      </c>
      <c r="I70" s="40">
        <v>8759.9999999999891</v>
      </c>
      <c r="J70" s="40">
        <v>8759.9999999999964</v>
      </c>
      <c r="K70" s="40">
        <v>8759.9999999999945</v>
      </c>
      <c r="L70" s="40">
        <v>8759.9999999999909</v>
      </c>
      <c r="M70" s="40">
        <v>8759.9999999999909</v>
      </c>
      <c r="N70" s="40">
        <v>8759.9999999999909</v>
      </c>
      <c r="O70" s="40">
        <v>8759.9999999999927</v>
      </c>
      <c r="P70" s="40">
        <v>8759.9999999999945</v>
      </c>
      <c r="Q70" s="40">
        <v>8759.9999999999927</v>
      </c>
      <c r="R70" s="40">
        <v>8759.9999999999927</v>
      </c>
      <c r="S70" s="40">
        <v>8759.9999999999927</v>
      </c>
      <c r="T70" s="40">
        <v>8759.9999999999982</v>
      </c>
      <c r="U70" s="40">
        <v>8759.9999999999945</v>
      </c>
      <c r="V70" s="40">
        <v>8759.9999999999964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441.15418961326395</v>
      </c>
      <c r="C71" s="40">
        <v>439.49182795500366</v>
      </c>
      <c r="D71" s="40">
        <v>433.92920161581975</v>
      </c>
      <c r="E71" s="40">
        <v>430.74032178302252</v>
      </c>
      <c r="F71" s="40">
        <v>430.26708885313667</v>
      </c>
      <c r="G71" s="40">
        <v>432.78389484492169</v>
      </c>
      <c r="H71" s="40">
        <v>431.28871809921446</v>
      </c>
      <c r="I71" s="40">
        <v>432.20310771081671</v>
      </c>
      <c r="J71" s="40">
        <v>431.73223893659741</v>
      </c>
      <c r="K71" s="40">
        <v>429.24097574290323</v>
      </c>
      <c r="L71" s="40">
        <v>428.28909996259017</v>
      </c>
      <c r="M71" s="40">
        <v>425.57526570983475</v>
      </c>
      <c r="N71" s="40">
        <v>420.14537578878662</v>
      </c>
      <c r="O71" s="40">
        <v>418.38033510470763</v>
      </c>
      <c r="P71" s="40">
        <v>415.56749934944207</v>
      </c>
      <c r="Q71" s="40">
        <v>414.35144350539423</v>
      </c>
      <c r="R71" s="40">
        <v>418.62967188785467</v>
      </c>
      <c r="S71" s="40">
        <v>416.18585827899619</v>
      </c>
      <c r="T71" s="40">
        <v>412.61087852965028</v>
      </c>
      <c r="U71" s="40">
        <v>407.22563573307673</v>
      </c>
      <c r="V71" s="40">
        <v>407.07842047150581</v>
      </c>
      <c r="W71" s="40">
        <v>408.68702672269887</v>
      </c>
      <c r="DA71" s="58" t="s">
        <v>1009</v>
      </c>
    </row>
    <row r="72" spans="1:105" ht="12" customHeight="1" x14ac:dyDescent="0.25">
      <c r="A72" s="28" t="s">
        <v>46</v>
      </c>
      <c r="B72" s="40">
        <v>300.61231090734708</v>
      </c>
      <c r="C72" s="40">
        <v>298.45032269686357</v>
      </c>
      <c r="D72" s="40">
        <v>295.20652181419723</v>
      </c>
      <c r="E72" s="40">
        <v>294.60132548645925</v>
      </c>
      <c r="F72" s="40">
        <v>290.87809953447635</v>
      </c>
      <c r="G72" s="40">
        <v>287.26419377360935</v>
      </c>
      <c r="H72" s="40">
        <v>283.54249677675904</v>
      </c>
      <c r="I72" s="40">
        <v>279.65188298678794</v>
      </c>
      <c r="J72" s="40">
        <v>275.06408548348986</v>
      </c>
      <c r="K72" s="40">
        <v>269.69165243144533</v>
      </c>
      <c r="L72" s="40">
        <v>264.29979059853423</v>
      </c>
      <c r="M72" s="40">
        <v>257.8535959346118</v>
      </c>
      <c r="N72" s="40">
        <v>255.93767426804916</v>
      </c>
      <c r="O72" s="40">
        <v>256.39233112011277</v>
      </c>
      <c r="P72" s="40">
        <v>256.07125609712477</v>
      </c>
      <c r="Q72" s="40">
        <v>256.22479295963353</v>
      </c>
      <c r="R72" s="40">
        <v>261.96343589205111</v>
      </c>
      <c r="S72" s="40">
        <v>262.66881458117456</v>
      </c>
      <c r="T72" s="40">
        <v>261.86197031240039</v>
      </c>
      <c r="U72" s="40">
        <v>260.19587554642703</v>
      </c>
      <c r="V72" s="40">
        <v>258.55137171825982</v>
      </c>
      <c r="W72" s="40">
        <v>260.25288584690986</v>
      </c>
      <c r="DA72" s="58" t="s">
        <v>1010</v>
      </c>
    </row>
    <row r="73" spans="1:105" ht="12" customHeight="1" x14ac:dyDescent="0.25">
      <c r="A73" s="28" t="s">
        <v>45</v>
      </c>
      <c r="B73" s="40">
        <v>480.86617533671188</v>
      </c>
      <c r="C73" s="40">
        <v>482.18397190822878</v>
      </c>
      <c r="D73" s="40">
        <v>482.77067657379752</v>
      </c>
      <c r="E73" s="40">
        <v>483.82584747637122</v>
      </c>
      <c r="F73" s="40">
        <v>484.81462322997874</v>
      </c>
      <c r="G73" s="40">
        <v>486.45129725403541</v>
      </c>
      <c r="H73" s="40">
        <v>487.78381935295926</v>
      </c>
      <c r="I73" s="40">
        <v>488.51467543817944</v>
      </c>
      <c r="J73" s="40">
        <v>487.66578285948196</v>
      </c>
      <c r="K73" s="40">
        <v>485.97927087804447</v>
      </c>
      <c r="L73" s="40">
        <v>485.77612692799136</v>
      </c>
      <c r="M73" s="40">
        <v>485.45032439709439</v>
      </c>
      <c r="N73" s="40">
        <v>485.45103427931446</v>
      </c>
      <c r="O73" s="40">
        <v>486.12280892194912</v>
      </c>
      <c r="P73" s="40">
        <v>486.34492162606495</v>
      </c>
      <c r="Q73" s="40">
        <v>487.06487465043523</v>
      </c>
      <c r="R73" s="40">
        <v>488.70147714378174</v>
      </c>
      <c r="S73" s="40">
        <v>488.85704361217796</v>
      </c>
      <c r="T73" s="40">
        <v>490.51632889432477</v>
      </c>
      <c r="U73" s="40">
        <v>490.4707624251738</v>
      </c>
      <c r="V73" s="40">
        <v>508.46556833309654</v>
      </c>
      <c r="W73" s="40">
        <v>538.99486645179775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1513.4025165776334</v>
      </c>
      <c r="C75" s="40">
        <v>1522.9271973430898</v>
      </c>
      <c r="D75" s="40">
        <v>1528.9576787796659</v>
      </c>
      <c r="E75" s="40">
        <v>1532.4554110496204</v>
      </c>
      <c r="F75" s="40">
        <v>1534.1204613283201</v>
      </c>
      <c r="G75" s="40">
        <v>1535.282994231193</v>
      </c>
      <c r="H75" s="40">
        <v>1534.9105638928602</v>
      </c>
      <c r="I75" s="40">
        <v>1532.4356213057181</v>
      </c>
      <c r="J75" s="40">
        <v>1525.2094423483034</v>
      </c>
      <c r="K75" s="40">
        <v>1514.440875211732</v>
      </c>
      <c r="L75" s="40">
        <v>1506.1893879334307</v>
      </c>
      <c r="M75" s="40">
        <v>1506.0204286377159</v>
      </c>
      <c r="N75" s="40">
        <v>1503.5593219355424</v>
      </c>
      <c r="O75" s="40">
        <v>1501.7460786778586</v>
      </c>
      <c r="P75" s="40">
        <v>1500.8591977296196</v>
      </c>
      <c r="Q75" s="40">
        <v>1500.3793256767772</v>
      </c>
      <c r="R75" s="40">
        <v>1532.5560920529147</v>
      </c>
      <c r="S75" s="40">
        <v>1531.0058041392679</v>
      </c>
      <c r="T75" s="40">
        <v>1525.3909978365996</v>
      </c>
      <c r="U75" s="40">
        <v>1516.6175916348921</v>
      </c>
      <c r="V75" s="40">
        <v>1577.5719466014709</v>
      </c>
      <c r="W75" s="40">
        <v>1667.617738471735</v>
      </c>
      <c r="DA75" s="58" t="s">
        <v>1012</v>
      </c>
    </row>
    <row r="76" spans="1:105" ht="12" customHeight="1" x14ac:dyDescent="0.25">
      <c r="A76" s="28" t="s">
        <v>27</v>
      </c>
      <c r="B76" s="40">
        <v>684.07382251621266</v>
      </c>
      <c r="C76" s="40">
        <v>697.23480884863534</v>
      </c>
      <c r="D76" s="40">
        <v>709.22758605713705</v>
      </c>
      <c r="E76" s="40">
        <v>720.5039900167227</v>
      </c>
      <c r="F76" s="40">
        <v>731.21628557531119</v>
      </c>
      <c r="G76" s="40">
        <v>742.12646627188269</v>
      </c>
      <c r="H76" s="40">
        <v>752.51626106571712</v>
      </c>
      <c r="I76" s="40">
        <v>762.33326417495368</v>
      </c>
      <c r="J76" s="40">
        <v>769.93062069082725</v>
      </c>
      <c r="K76" s="40">
        <v>776.0369212095701</v>
      </c>
      <c r="L76" s="40">
        <v>783.53715982058975</v>
      </c>
      <c r="M76" s="40">
        <v>786.50857486945688</v>
      </c>
      <c r="N76" s="40">
        <v>788.4517225965817</v>
      </c>
      <c r="O76" s="40">
        <v>790.96949020746013</v>
      </c>
      <c r="P76" s="40">
        <v>794.19065982639415</v>
      </c>
      <c r="Q76" s="40">
        <v>797.85453917181951</v>
      </c>
      <c r="R76" s="40">
        <v>815.64240219075896</v>
      </c>
      <c r="S76" s="40">
        <v>813.39812729464177</v>
      </c>
      <c r="T76" s="40">
        <v>809.4666147730818</v>
      </c>
      <c r="U76" s="40">
        <v>803.53904912468215</v>
      </c>
      <c r="V76" s="40">
        <v>832.81521175160071</v>
      </c>
      <c r="W76" s="40">
        <v>869.85005167122597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566.23825251058486</v>
      </c>
      <c r="C78" s="41">
        <v>565.3650956831242</v>
      </c>
      <c r="D78" s="41">
        <v>564.18114039614068</v>
      </c>
      <c r="E78" s="41">
        <v>562.96338134955056</v>
      </c>
      <c r="F78" s="41">
        <v>562.04672044427116</v>
      </c>
      <c r="G78" s="41">
        <v>561.97562966718613</v>
      </c>
      <c r="H78" s="41">
        <v>561.90936662987713</v>
      </c>
      <c r="I78" s="41">
        <v>561.77123201417942</v>
      </c>
      <c r="J78" s="41">
        <v>560.30377770919506</v>
      </c>
      <c r="K78" s="41">
        <v>558.06905742288791</v>
      </c>
      <c r="L78" s="41">
        <v>557.10500676578886</v>
      </c>
      <c r="M78" s="41">
        <v>556.62313111132221</v>
      </c>
      <c r="N78" s="41">
        <v>555.51383434261118</v>
      </c>
      <c r="O78" s="41">
        <v>554.84336636901674</v>
      </c>
      <c r="P78" s="41">
        <v>554.81597530771523</v>
      </c>
      <c r="Q78" s="41">
        <v>555.08680066801423</v>
      </c>
      <c r="R78" s="41">
        <v>555.80489052154905</v>
      </c>
      <c r="S78" s="41">
        <v>554.5271866659632</v>
      </c>
      <c r="T78" s="41">
        <v>553.21930807006572</v>
      </c>
      <c r="U78" s="41">
        <v>551.21987822090318</v>
      </c>
      <c r="V78" s="41">
        <v>573.78100992909299</v>
      </c>
      <c r="W78" s="41">
        <v>602.64862470713729</v>
      </c>
      <c r="DA78" s="59" t="s">
        <v>1014</v>
      </c>
    </row>
    <row r="79" spans="1:105" ht="12" customHeight="1" x14ac:dyDescent="0.25">
      <c r="A79" s="32" t="s">
        <v>25</v>
      </c>
      <c r="B79" s="42">
        <v>38.660550626554851</v>
      </c>
      <c r="C79" s="42">
        <v>38.929372536548811</v>
      </c>
      <c r="D79" s="42">
        <v>39.106061588192603</v>
      </c>
      <c r="E79" s="42">
        <v>39.219055257725131</v>
      </c>
      <c r="F79" s="42">
        <v>39.299374108596751</v>
      </c>
      <c r="G79" s="42">
        <v>39.39154068645594</v>
      </c>
      <c r="H79" s="42">
        <v>39.441835206907044</v>
      </c>
      <c r="I79" s="42">
        <v>39.448914731720237</v>
      </c>
      <c r="J79" s="42">
        <v>39.327935079106297</v>
      </c>
      <c r="K79" s="42">
        <v>39.121569531352172</v>
      </c>
      <c r="L79" s="42">
        <v>38.97543751079418</v>
      </c>
      <c r="M79" s="42">
        <v>38.886352402450406</v>
      </c>
      <c r="N79" s="42">
        <v>38.736147388959822</v>
      </c>
      <c r="O79" s="42">
        <v>38.600651934251054</v>
      </c>
      <c r="P79" s="42">
        <v>38.495033999444864</v>
      </c>
      <c r="Q79" s="42">
        <v>38.396101930106497</v>
      </c>
      <c r="R79" s="42">
        <v>39.482776837292093</v>
      </c>
      <c r="S79" s="42">
        <v>39.439608785162484</v>
      </c>
      <c r="T79" s="42">
        <v>39.427799457743937</v>
      </c>
      <c r="U79" s="42">
        <v>39.255057322744683</v>
      </c>
      <c r="V79" s="42">
        <v>40.835289154874921</v>
      </c>
      <c r="W79" s="42">
        <v>43.169790502030374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49.308459006907711</v>
      </c>
      <c r="C83" s="29">
        <v>48.261843463680201</v>
      </c>
      <c r="D83" s="29">
        <v>47.217217812359294</v>
      </c>
      <c r="E83" s="29">
        <v>46.103198160668406</v>
      </c>
      <c r="F83" s="29">
        <v>45.054448023594105</v>
      </c>
      <c r="G83" s="29">
        <v>44.238843118350751</v>
      </c>
      <c r="H83" s="29">
        <v>43.337916135254879</v>
      </c>
      <c r="I83" s="29">
        <v>42.356354595344797</v>
      </c>
      <c r="J83" s="29">
        <v>41.388305928702621</v>
      </c>
      <c r="K83" s="29">
        <v>40.340447124331199</v>
      </c>
      <c r="L83" s="29">
        <v>39.273957241802471</v>
      </c>
      <c r="M83" s="29">
        <v>38.21112616704854</v>
      </c>
      <c r="N83" s="29">
        <v>37.074738834815378</v>
      </c>
      <c r="O83" s="29">
        <v>35.886565060425966</v>
      </c>
      <c r="P83" s="29">
        <v>34.702547758694038</v>
      </c>
      <c r="Q83" s="29">
        <v>33.374629001106847</v>
      </c>
      <c r="R83" s="29">
        <v>32.253306587262124</v>
      </c>
      <c r="S83" s="29">
        <v>31.047621928793884</v>
      </c>
      <c r="T83" s="29">
        <v>29.871669138818529</v>
      </c>
      <c r="U83" s="29">
        <v>28.259559352915332</v>
      </c>
      <c r="V83" s="29">
        <v>27.0074835299461</v>
      </c>
      <c r="W83" s="29">
        <v>25.80031548987256</v>
      </c>
      <c r="DA83" s="58" t="s">
        <v>1016</v>
      </c>
    </row>
    <row r="84" spans="1:105" ht="12" customHeight="1" x14ac:dyDescent="0.25">
      <c r="A84" s="28" t="s">
        <v>47</v>
      </c>
      <c r="B84" s="29">
        <v>628.33272518911974</v>
      </c>
      <c r="C84" s="29">
        <v>624.57491489090944</v>
      </c>
      <c r="D84" s="29">
        <v>619.43468097258642</v>
      </c>
      <c r="E84" s="29">
        <v>612.74244894586423</v>
      </c>
      <c r="F84" s="29">
        <v>604.92737049685206</v>
      </c>
      <c r="G84" s="29">
        <v>596.55543473855278</v>
      </c>
      <c r="H84" s="29">
        <v>586.53324509356514</v>
      </c>
      <c r="I84" s="29">
        <v>575.03322283375053</v>
      </c>
      <c r="J84" s="29">
        <v>561.73032070541421</v>
      </c>
      <c r="K84" s="29">
        <v>547.47058391377459</v>
      </c>
      <c r="L84" s="29">
        <v>531.54275634474413</v>
      </c>
      <c r="M84" s="29">
        <v>514.90802921591114</v>
      </c>
      <c r="N84" s="29">
        <v>497.08458381727348</v>
      </c>
      <c r="O84" s="29">
        <v>478.75814281729458</v>
      </c>
      <c r="P84" s="29">
        <v>460.71884755305115</v>
      </c>
      <c r="Q84" s="29">
        <v>441.71292952966382</v>
      </c>
      <c r="R84" s="29">
        <v>425.26959264307749</v>
      </c>
      <c r="S84" s="29">
        <v>408.77905167719609</v>
      </c>
      <c r="T84" s="29">
        <v>393.64576488897274</v>
      </c>
      <c r="U84" s="29">
        <v>378.54256576148089</v>
      </c>
      <c r="V84" s="29">
        <v>367.78455508560882</v>
      </c>
      <c r="W84" s="29">
        <v>357.33396013460748</v>
      </c>
      <c r="DA84" s="58" t="s">
        <v>1017</v>
      </c>
    </row>
    <row r="85" spans="1:105" ht="12" customHeight="1" x14ac:dyDescent="0.25">
      <c r="A85" s="28" t="s">
        <v>46</v>
      </c>
      <c r="B85" s="29">
        <v>1499.6991319501424</v>
      </c>
      <c r="C85" s="29">
        <v>1492.5493778676559</v>
      </c>
      <c r="D85" s="29">
        <v>1483.2493660703765</v>
      </c>
      <c r="E85" s="29">
        <v>1473.1526242499535</v>
      </c>
      <c r="F85" s="29">
        <v>1460.2339590240135</v>
      </c>
      <c r="G85" s="29">
        <v>1447.8193133202637</v>
      </c>
      <c r="H85" s="29">
        <v>1434.0466180357107</v>
      </c>
      <c r="I85" s="29">
        <v>1419.9851193816926</v>
      </c>
      <c r="J85" s="29">
        <v>1406.2101942751688</v>
      </c>
      <c r="K85" s="29">
        <v>1391.4257228833876</v>
      </c>
      <c r="L85" s="29">
        <v>1373.917821750706</v>
      </c>
      <c r="M85" s="29">
        <v>1350.5582112027789</v>
      </c>
      <c r="N85" s="29">
        <v>1321.6796743755658</v>
      </c>
      <c r="O85" s="29">
        <v>1286.5672091952567</v>
      </c>
      <c r="P85" s="29">
        <v>1241.7260349608334</v>
      </c>
      <c r="Q85" s="29">
        <v>1185.9255971504001</v>
      </c>
      <c r="R85" s="29">
        <v>1129.6962852485128</v>
      </c>
      <c r="S85" s="29">
        <v>1076.555465246742</v>
      </c>
      <c r="T85" s="29">
        <v>1021.1030557903213</v>
      </c>
      <c r="U85" s="29">
        <v>958.72130894154407</v>
      </c>
      <c r="V85" s="29">
        <v>901.23657498595151</v>
      </c>
      <c r="W85" s="29">
        <v>842.87452725494268</v>
      </c>
      <c r="DA85" s="58" t="s">
        <v>1018</v>
      </c>
    </row>
    <row r="86" spans="1:105" ht="12" customHeight="1" x14ac:dyDescent="0.25">
      <c r="A86" s="28" t="s">
        <v>45</v>
      </c>
      <c r="B86" s="29">
        <v>619.17600262892267</v>
      </c>
      <c r="C86" s="29">
        <v>614.14942503622558</v>
      </c>
      <c r="D86" s="29">
        <v>606.98169985799018</v>
      </c>
      <c r="E86" s="29">
        <v>598.18011268793373</v>
      </c>
      <c r="F86" s="29">
        <v>587.35706374342396</v>
      </c>
      <c r="G86" s="29">
        <v>577.31354409060623</v>
      </c>
      <c r="H86" s="29">
        <v>566.63938725243247</v>
      </c>
      <c r="I86" s="29">
        <v>555.71050720878839</v>
      </c>
      <c r="J86" s="29">
        <v>543.50457593566989</v>
      </c>
      <c r="K86" s="29">
        <v>531.82308126389967</v>
      </c>
      <c r="L86" s="29">
        <v>520.51773971329555</v>
      </c>
      <c r="M86" s="29">
        <v>509.21317728046336</v>
      </c>
      <c r="N86" s="29">
        <v>496.95773177881955</v>
      </c>
      <c r="O86" s="29">
        <v>484.2105342512852</v>
      </c>
      <c r="P86" s="29">
        <v>472.41628633942048</v>
      </c>
      <c r="Q86" s="29">
        <v>459.40935377923728</v>
      </c>
      <c r="R86" s="29">
        <v>452.83701663773365</v>
      </c>
      <c r="S86" s="29">
        <v>445.06591556527508</v>
      </c>
      <c r="T86" s="29">
        <v>437.081236665674</v>
      </c>
      <c r="U86" s="29">
        <v>427.80430221069327</v>
      </c>
      <c r="V86" s="29">
        <v>420.41540912943975</v>
      </c>
      <c r="W86" s="29">
        <v>412.41940851407946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372.62011250919954</v>
      </c>
      <c r="C88" s="29">
        <v>362.68324221860456</v>
      </c>
      <c r="D88" s="29">
        <v>352.57607508040923</v>
      </c>
      <c r="E88" s="29">
        <v>342.17830135920178</v>
      </c>
      <c r="F88" s="29">
        <v>330.43822150985329</v>
      </c>
      <c r="G88" s="29">
        <v>320.42332327461031</v>
      </c>
      <c r="H88" s="29">
        <v>308.48138909973795</v>
      </c>
      <c r="I88" s="29">
        <v>296.70467164371655</v>
      </c>
      <c r="J88" s="29">
        <v>284.99223628835858</v>
      </c>
      <c r="K88" s="29">
        <v>271.36290398602324</v>
      </c>
      <c r="L88" s="29">
        <v>256.4368934965741</v>
      </c>
      <c r="M88" s="29">
        <v>243.55136063929442</v>
      </c>
      <c r="N88" s="29">
        <v>227.42316770821526</v>
      </c>
      <c r="O88" s="29">
        <v>213.39196435290327</v>
      </c>
      <c r="P88" s="29">
        <v>196.5975532364736</v>
      </c>
      <c r="Q88" s="29">
        <v>178.35565536515273</v>
      </c>
      <c r="R88" s="29">
        <v>164.79917375414021</v>
      </c>
      <c r="S88" s="29">
        <v>152.44787042067784</v>
      </c>
      <c r="T88" s="29">
        <v>140.0482896721465</v>
      </c>
      <c r="U88" s="29">
        <v>131.56574345867983</v>
      </c>
      <c r="V88" s="29">
        <v>122.5633304260889</v>
      </c>
      <c r="W88" s="29">
        <v>115.32261652047183</v>
      </c>
      <c r="DA88" s="58" t="s">
        <v>1020</v>
      </c>
    </row>
    <row r="89" spans="1:105" ht="12" customHeight="1" x14ac:dyDescent="0.25">
      <c r="A89" s="28" t="s">
        <v>27</v>
      </c>
      <c r="B89" s="29">
        <v>360.2589069585332</v>
      </c>
      <c r="C89" s="29">
        <v>353.92634962399688</v>
      </c>
      <c r="D89" s="29">
        <v>344.82551669655766</v>
      </c>
      <c r="E89" s="29">
        <v>332.43543675523648</v>
      </c>
      <c r="F89" s="29">
        <v>318.19920118290344</v>
      </c>
      <c r="G89" s="29">
        <v>302.78526181114097</v>
      </c>
      <c r="H89" s="29">
        <v>289.04717304723465</v>
      </c>
      <c r="I89" s="29">
        <v>276.27335168169327</v>
      </c>
      <c r="J89" s="29">
        <v>263.01323481784908</v>
      </c>
      <c r="K89" s="29">
        <v>248.52658057800846</v>
      </c>
      <c r="L89" s="29">
        <v>233.37043835058836</v>
      </c>
      <c r="M89" s="29">
        <v>217.6059980373094</v>
      </c>
      <c r="N89" s="29">
        <v>202.23937326771423</v>
      </c>
      <c r="O89" s="29">
        <v>183.94972006524756</v>
      </c>
      <c r="P89" s="29">
        <v>167.93468908175964</v>
      </c>
      <c r="Q89" s="29">
        <v>157.09080673879177</v>
      </c>
      <c r="R89" s="29">
        <v>149.15854378397944</v>
      </c>
      <c r="S89" s="29">
        <v>143.75537309853087</v>
      </c>
      <c r="T89" s="29">
        <v>140.53318535746405</v>
      </c>
      <c r="U89" s="29">
        <v>138.63177961113067</v>
      </c>
      <c r="V89" s="29">
        <v>137.36592676986669</v>
      </c>
      <c r="W89" s="29">
        <v>136.00532738418596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58.495595667050161</v>
      </c>
      <c r="C91" s="31">
        <v>58.023794936945208</v>
      </c>
      <c r="D91" s="31">
        <v>57.423130201963716</v>
      </c>
      <c r="E91" s="31">
        <v>56.575498673305184</v>
      </c>
      <c r="F91" s="31">
        <v>55.644421928243531</v>
      </c>
      <c r="G91" s="31">
        <v>54.703806439750196</v>
      </c>
      <c r="H91" s="31">
        <v>53.818991956605942</v>
      </c>
      <c r="I91" s="31">
        <v>52.85308595012301</v>
      </c>
      <c r="J91" s="31">
        <v>51.936875316166748</v>
      </c>
      <c r="K91" s="31">
        <v>50.907683838159102</v>
      </c>
      <c r="L91" s="31">
        <v>49.637651244134098</v>
      </c>
      <c r="M91" s="31">
        <v>47.943447315267662</v>
      </c>
      <c r="N91" s="31">
        <v>46.107237592244118</v>
      </c>
      <c r="O91" s="31">
        <v>44.536884774020479</v>
      </c>
      <c r="P91" s="31">
        <v>42.652266511497665</v>
      </c>
      <c r="Q91" s="31">
        <v>40.072075651961875</v>
      </c>
      <c r="R91" s="31">
        <v>37.27521086368678</v>
      </c>
      <c r="S91" s="31">
        <v>34.459230116593154</v>
      </c>
      <c r="T91" s="31">
        <v>31.416695914829869</v>
      </c>
      <c r="U91" s="31">
        <v>28.646881894787359</v>
      </c>
      <c r="V91" s="31">
        <v>26.370723632017263</v>
      </c>
      <c r="W91" s="31">
        <v>24.341145198484259</v>
      </c>
      <c r="DA91" s="59" t="s">
        <v>1022</v>
      </c>
    </row>
    <row r="92" spans="1:105" ht="12" customHeight="1" x14ac:dyDescent="0.25">
      <c r="A92" s="32" t="s">
        <v>25</v>
      </c>
      <c r="B92" s="33">
        <v>8427.3951403346819</v>
      </c>
      <c r="C92" s="33">
        <v>8332.8489048662359</v>
      </c>
      <c r="D92" s="33">
        <v>8258.465794937234</v>
      </c>
      <c r="E92" s="33">
        <v>8191.0504949137376</v>
      </c>
      <c r="F92" s="33">
        <v>8129.3500150551199</v>
      </c>
      <c r="G92" s="33">
        <v>8075.1959436484167</v>
      </c>
      <c r="H92" s="33">
        <v>8020.2372660462015</v>
      </c>
      <c r="I92" s="33">
        <v>7965.1387253370085</v>
      </c>
      <c r="J92" s="33">
        <v>7906.5654347748232</v>
      </c>
      <c r="K92" s="33">
        <v>7867.2201077904228</v>
      </c>
      <c r="L92" s="33">
        <v>7795.2402249107045</v>
      </c>
      <c r="M92" s="33">
        <v>7689.7959078699996</v>
      </c>
      <c r="N92" s="33">
        <v>7566.5733766285402</v>
      </c>
      <c r="O92" s="33">
        <v>7434.905732177569</v>
      </c>
      <c r="P92" s="33">
        <v>7316.2151856930395</v>
      </c>
      <c r="Q92" s="33">
        <v>7199.1256441745427</v>
      </c>
      <c r="R92" s="33">
        <v>7065.1147214044549</v>
      </c>
      <c r="S92" s="33">
        <v>6875.3979586009527</v>
      </c>
      <c r="T92" s="33">
        <v>6711.2259271393523</v>
      </c>
      <c r="U92" s="33">
        <v>6574.9048853085633</v>
      </c>
      <c r="V92" s="33">
        <v>6461.6954144204328</v>
      </c>
      <c r="W92" s="33">
        <v>6343.2671340024517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39.992699138112741</v>
      </c>
      <c r="D96" s="29">
        <v>38.236881795918862</v>
      </c>
      <c r="E96" s="29">
        <v>36.650121152862859</v>
      </c>
      <c r="F96" s="29">
        <v>35.236614672059126</v>
      </c>
      <c r="G96" s="29">
        <v>34.332373980684565</v>
      </c>
      <c r="H96" s="29">
        <v>33.306130676151632</v>
      </c>
      <c r="I96" s="29">
        <v>32.21427256696645</v>
      </c>
      <c r="J96" s="29">
        <v>31.040323852462699</v>
      </c>
      <c r="K96" s="29">
        <v>29.585627244096251</v>
      </c>
      <c r="L96" s="29">
        <v>28.322769866085892</v>
      </c>
      <c r="M96" s="29">
        <v>27.531026945550554</v>
      </c>
      <c r="N96" s="29">
        <v>26.486693018770971</v>
      </c>
      <c r="O96" s="29">
        <v>25.344716295501328</v>
      </c>
      <c r="P96" s="29">
        <v>24.159864336826505</v>
      </c>
      <c r="Q96" s="29">
        <v>22.520638104028329</v>
      </c>
      <c r="R96" s="29">
        <v>21.909631186333201</v>
      </c>
      <c r="S96" s="29">
        <v>21.48601905202667</v>
      </c>
      <c r="T96" s="29">
        <v>21.061818258269792</v>
      </c>
      <c r="U96" s="29">
        <v>20.635743962196841</v>
      </c>
      <c r="V96" s="29">
        <v>20.634355381320777</v>
      </c>
      <c r="W96" s="29">
        <v>20.446840536877783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580.14196718048538</v>
      </c>
      <c r="D97" s="29">
        <v>561.85692990874054</v>
      </c>
      <c r="E97" s="29">
        <v>540.16083973592811</v>
      </c>
      <c r="F97" s="29">
        <v>524.58820190760173</v>
      </c>
      <c r="G97" s="29">
        <v>498.31965296800394</v>
      </c>
      <c r="H97" s="29">
        <v>477.27114046139098</v>
      </c>
      <c r="I97" s="29">
        <v>457.16582150202356</v>
      </c>
      <c r="J97" s="29">
        <v>435.07255378888567</v>
      </c>
      <c r="K97" s="29">
        <v>414.13683246822126</v>
      </c>
      <c r="L97" s="29">
        <v>390.07707096973229</v>
      </c>
      <c r="M97" s="29">
        <v>374.94136580329956</v>
      </c>
      <c r="N97" s="29">
        <v>360.64479331751011</v>
      </c>
      <c r="O97" s="29">
        <v>349.3381306869544</v>
      </c>
      <c r="P97" s="29">
        <v>348.35789562999463</v>
      </c>
      <c r="Q97" s="29">
        <v>340.24054823842619</v>
      </c>
      <c r="R97" s="29">
        <v>336.07939314775962</v>
      </c>
      <c r="S97" s="29">
        <v>330.7383372989392</v>
      </c>
      <c r="T97" s="29">
        <v>325.06236542629858</v>
      </c>
      <c r="U97" s="29">
        <v>319.377908902927</v>
      </c>
      <c r="V97" s="29">
        <v>314.0762166424272</v>
      </c>
      <c r="W97" s="29">
        <v>311.95933340908186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1432.2584678989977</v>
      </c>
      <c r="D98" s="29">
        <v>1409.0445983064706</v>
      </c>
      <c r="E98" s="29">
        <v>1397.3288990993706</v>
      </c>
      <c r="F98" s="29">
        <v>1379.7689341408063</v>
      </c>
      <c r="G98" s="29">
        <v>1363.0086410691806</v>
      </c>
      <c r="H98" s="29">
        <v>1349.1641343131341</v>
      </c>
      <c r="I98" s="29">
        <v>1343.7885322137797</v>
      </c>
      <c r="J98" s="29">
        <v>1336.2079072709662</v>
      </c>
      <c r="K98" s="29">
        <v>1317.9499197402165</v>
      </c>
      <c r="L98" s="29">
        <v>1281.3783204463439</v>
      </c>
      <c r="M98" s="29">
        <v>1194.7217363971672</v>
      </c>
      <c r="N98" s="29">
        <v>1107.9856339098562</v>
      </c>
      <c r="O98" s="29">
        <v>990.96115274244335</v>
      </c>
      <c r="P98" s="29">
        <v>865.42837781217918</v>
      </c>
      <c r="Q98" s="29">
        <v>762.9465413323943</v>
      </c>
      <c r="R98" s="29">
        <v>720.79511892234098</v>
      </c>
      <c r="S98" s="29">
        <v>701.3722339537469</v>
      </c>
      <c r="T98" s="29">
        <v>690.09915918152706</v>
      </c>
      <c r="U98" s="29">
        <v>675.43671397785545</v>
      </c>
      <c r="V98" s="29">
        <v>668.79966682638951</v>
      </c>
      <c r="W98" s="29">
        <v>658.51330583063952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552.71460060213678</v>
      </c>
      <c r="D99" s="29">
        <v>536.71379479173675</v>
      </c>
      <c r="E99" s="29">
        <v>522.08850691369264</v>
      </c>
      <c r="F99" s="29">
        <v>509.01542360547631</v>
      </c>
      <c r="G99" s="29">
        <v>497.09883082117216</v>
      </c>
      <c r="H99" s="29">
        <v>489.36276353585401</v>
      </c>
      <c r="I99" s="29">
        <v>477.87049776403006</v>
      </c>
      <c r="J99" s="29">
        <v>467.83995821873026</v>
      </c>
      <c r="K99" s="29">
        <v>450.91084104733665</v>
      </c>
      <c r="L99" s="29">
        <v>434.29205330094362</v>
      </c>
      <c r="M99" s="29">
        <v>421.03326021914791</v>
      </c>
      <c r="N99" s="29">
        <v>415.00900928738469</v>
      </c>
      <c r="O99" s="29">
        <v>407.11212289446632</v>
      </c>
      <c r="P99" s="29">
        <v>406.97221215114524</v>
      </c>
      <c r="Q99" s="29">
        <v>404.40518708382922</v>
      </c>
      <c r="R99" s="29">
        <v>400.49179458762018</v>
      </c>
      <c r="S99" s="29">
        <v>395.15322209811495</v>
      </c>
      <c r="T99" s="29">
        <v>388.89786466927336</v>
      </c>
      <c r="U99" s="29">
        <v>382.86088764201429</v>
      </c>
      <c r="V99" s="29">
        <v>377.25500158089744</v>
      </c>
      <c r="W99" s="29">
        <v>374.50766523677112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333.05698710293984</v>
      </c>
      <c r="D101" s="29">
        <v>318.9182961597229</v>
      </c>
      <c r="E101" s="29">
        <v>303.32030844570767</v>
      </c>
      <c r="F101" s="29">
        <v>294.00614317160461</v>
      </c>
      <c r="G101" s="29">
        <v>285.18512480845465</v>
      </c>
      <c r="H101" s="29">
        <v>271.82805370191136</v>
      </c>
      <c r="I101" s="29">
        <v>262.4461608924916</v>
      </c>
      <c r="J101" s="29">
        <v>250.23602777470262</v>
      </c>
      <c r="K101" s="29">
        <v>230.78957809297478</v>
      </c>
      <c r="L101" s="29">
        <v>212.35740857879293</v>
      </c>
      <c r="M101" s="29">
        <v>191.1176718102283</v>
      </c>
      <c r="N101" s="29">
        <v>179.40541305325561</v>
      </c>
      <c r="O101" s="29">
        <v>168.2012915725536</v>
      </c>
      <c r="P101" s="29">
        <v>150.89429533457141</v>
      </c>
      <c r="Q101" s="29">
        <v>126.37226596371087</v>
      </c>
      <c r="R101" s="29">
        <v>113.31591144614416</v>
      </c>
      <c r="S101" s="29">
        <v>110.70586335134428</v>
      </c>
      <c r="T101" s="29">
        <v>107.82341499199751</v>
      </c>
      <c r="U101" s="29">
        <v>105.05158094308227</v>
      </c>
      <c r="V101" s="29">
        <v>103.98375901130871</v>
      </c>
      <c r="W101" s="29">
        <v>103.09169640881883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331.85303569286771</v>
      </c>
      <c r="D102" s="29">
        <v>318.33720411956688</v>
      </c>
      <c r="E102" s="29">
        <v>304.2533972314364</v>
      </c>
      <c r="F102" s="29">
        <v>292.00592754889391</v>
      </c>
      <c r="G102" s="29">
        <v>278.5854873048753</v>
      </c>
      <c r="H102" s="29">
        <v>264.8168707690287</v>
      </c>
      <c r="I102" s="29">
        <v>251.68185197905487</v>
      </c>
      <c r="J102" s="29">
        <v>239.88182994596602</v>
      </c>
      <c r="K102" s="29">
        <v>220.92052078317087</v>
      </c>
      <c r="L102" s="29">
        <v>201.2957519483256</v>
      </c>
      <c r="M102" s="29">
        <v>188.36475267703696</v>
      </c>
      <c r="N102" s="29">
        <v>174.04129510065877</v>
      </c>
      <c r="O102" s="29">
        <v>155.54324613840873</v>
      </c>
      <c r="P102" s="29">
        <v>145.40551486053414</v>
      </c>
      <c r="Q102" s="29">
        <v>140.98009493513004</v>
      </c>
      <c r="R102" s="29">
        <v>140.45887071780169</v>
      </c>
      <c r="S102" s="29">
        <v>139.43689446596707</v>
      </c>
      <c r="T102" s="29">
        <v>137.76326211842843</v>
      </c>
      <c r="U102" s="29">
        <v>136.07343378728467</v>
      </c>
      <c r="V102" s="29">
        <v>134.45190805300976</v>
      </c>
      <c r="W102" s="29">
        <v>133.07691705400836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56.736658032637429</v>
      </c>
      <c r="D104" s="31">
        <v>56.14147625357834</v>
      </c>
      <c r="E104" s="31">
        <v>55.016034881514763</v>
      </c>
      <c r="F104" s="31">
        <v>54.170934610460307</v>
      </c>
      <c r="G104" s="31">
        <v>53.123394462188429</v>
      </c>
      <c r="H104" s="31">
        <v>52.318592323780358</v>
      </c>
      <c r="I104" s="31">
        <v>51.310931813921037</v>
      </c>
      <c r="J104" s="31">
        <v>50.523502169597556</v>
      </c>
      <c r="K104" s="31">
        <v>49.049394620478793</v>
      </c>
      <c r="L104" s="31">
        <v>47.118569506080995</v>
      </c>
      <c r="M104" s="31">
        <v>44.530359729258173</v>
      </c>
      <c r="N104" s="31">
        <v>41.906232951099774</v>
      </c>
      <c r="O104" s="31">
        <v>39.61644054464373</v>
      </c>
      <c r="P104" s="31">
        <v>36.008399723794362</v>
      </c>
      <c r="Q104" s="31">
        <v>32.969110974434543</v>
      </c>
      <c r="R104" s="31">
        <v>27.531030874190794</v>
      </c>
      <c r="S104" s="31">
        <v>21.86069229057366</v>
      </c>
      <c r="T104" s="31">
        <v>17.15042321094942</v>
      </c>
      <c r="U104" s="31">
        <v>13.733534113210778</v>
      </c>
      <c r="V104" s="31">
        <v>12.258824809998275</v>
      </c>
      <c r="W104" s="31">
        <v>11.514023077799077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7958.8900919956423</v>
      </c>
      <c r="D105" s="33">
        <v>7946.4584799265485</v>
      </c>
      <c r="E105" s="33">
        <v>7923.753552207746</v>
      </c>
      <c r="F105" s="33">
        <v>7907.6160091553193</v>
      </c>
      <c r="G105" s="33">
        <v>7898.2842757203689</v>
      </c>
      <c r="H105" s="33">
        <v>7874.2130260359672</v>
      </c>
      <c r="I105" s="33">
        <v>7871.3021355944757</v>
      </c>
      <c r="J105" s="33">
        <v>7834.9293190300932</v>
      </c>
      <c r="K105" s="33">
        <v>7725.265054530747</v>
      </c>
      <c r="L105" s="33">
        <v>7488.5314925685489</v>
      </c>
      <c r="M105" s="33">
        <v>7209.3371949601569</v>
      </c>
      <c r="N105" s="33">
        <v>6987.3258723818208</v>
      </c>
      <c r="O105" s="33">
        <v>6876.7699238806417</v>
      </c>
      <c r="P105" s="33">
        <v>6797.7801707744229</v>
      </c>
      <c r="Q105" s="33">
        <v>6689.2241800017246</v>
      </c>
      <c r="R105" s="33">
        <v>6583.7520089928894</v>
      </c>
      <c r="S105" s="33">
        <v>6455.0266642448514</v>
      </c>
      <c r="T105" s="33">
        <v>6319.558265568191</v>
      </c>
      <c r="U105" s="33">
        <v>6183.3282355030215</v>
      </c>
      <c r="V105" s="33">
        <v>6055.6335351821954</v>
      </c>
      <c r="W105" s="33">
        <v>5956.6696080612128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1.1215966798677433</v>
      </c>
      <c r="C109" s="43">
        <f>C31/RES_summary!C$6</f>
        <v>1.1759848838705165</v>
      </c>
      <c r="D109" s="43">
        <f>D31/RES_summary!D$6</f>
        <v>1.2177497215631101</v>
      </c>
      <c r="E109" s="43">
        <f>E31/RES_summary!E$6</f>
        <v>1.2604460253001597</v>
      </c>
      <c r="F109" s="43">
        <f>F31/RES_summary!F$6</f>
        <v>1.2884568400504297</v>
      </c>
      <c r="G109" s="43">
        <f>G31/RES_summary!G$6</f>
        <v>1.3023519457721273</v>
      </c>
      <c r="H109" s="43">
        <f>H31/RES_summary!H$6</f>
        <v>1.3192440122531699</v>
      </c>
      <c r="I109" s="43">
        <f>I31/RES_summary!I$6</f>
        <v>1.3404819641408978</v>
      </c>
      <c r="J109" s="43">
        <f>J31/RES_summary!J$6</f>
        <v>1.3512740145663626</v>
      </c>
      <c r="K109" s="43">
        <f>K31/RES_summary!K$6</f>
        <v>1.3688296144109999</v>
      </c>
      <c r="L109" s="43">
        <f>L31/RES_summary!L$6</f>
        <v>1.382419411979936</v>
      </c>
      <c r="M109" s="43">
        <f>M31/RES_summary!M$6</f>
        <v>1.3967273930645148</v>
      </c>
      <c r="N109" s="43">
        <f>N31/RES_summary!N$6</f>
        <v>1.4142786307248312</v>
      </c>
      <c r="O109" s="43">
        <f>O31/RES_summary!O$6</f>
        <v>1.4358266155675961</v>
      </c>
      <c r="P109" s="43">
        <f>P31/RES_summary!P$6</f>
        <v>1.455530300019273</v>
      </c>
      <c r="Q109" s="43">
        <f>Q31/RES_summary!Q$6</f>
        <v>1.4797383451493906</v>
      </c>
      <c r="R109" s="43">
        <f>R31/RES_summary!R$6</f>
        <v>1.4909364532187117</v>
      </c>
      <c r="S109" s="43">
        <f>S31/RES_summary!S$6</f>
        <v>1.5019914469135587</v>
      </c>
      <c r="T109" s="43">
        <f>T31/RES_summary!T$6</f>
        <v>1.5123716933226274</v>
      </c>
      <c r="U109" s="43">
        <f>U31/RES_summary!U$6</f>
        <v>1.5217948717948717</v>
      </c>
      <c r="V109" s="43">
        <f>V31/RES_summary!V$6</f>
        <v>1.5295387219487009</v>
      </c>
      <c r="W109" s="43">
        <f>W31/RES_summary!W$6</f>
        <v>1.5352099467455027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0.85109062688414161</v>
      </c>
      <c r="C110" s="43">
        <f>C32/RES_summary!C$6</f>
        <v>0.85159894425387639</v>
      </c>
      <c r="D110" s="43">
        <f>D32/RES_summary!D$6</f>
        <v>0.85193808597249987</v>
      </c>
      <c r="E110" s="43">
        <f>E32/RES_summary!E$6</f>
        <v>0.85224039725791578</v>
      </c>
      <c r="F110" s="43">
        <f>F32/RES_summary!F$6</f>
        <v>0.85277165624748896</v>
      </c>
      <c r="G110" s="43">
        <f>G32/RES_summary!G$6</f>
        <v>0.85370650689043126</v>
      </c>
      <c r="H110" s="43">
        <f>H32/RES_summary!H$6</f>
        <v>0.85480468492193673</v>
      </c>
      <c r="I110" s="43">
        <f>I32/RES_summary!I$6</f>
        <v>0.85625962605914074</v>
      </c>
      <c r="J110" s="43">
        <f>J32/RES_summary!J$6</f>
        <v>0.85771792074261555</v>
      </c>
      <c r="K110" s="43">
        <f>K32/RES_summary!K$6</f>
        <v>0.85922976013459107</v>
      </c>
      <c r="L110" s="43">
        <f>L32/RES_summary!L$6</f>
        <v>0.86066476041870343</v>
      </c>
      <c r="M110" s="43">
        <f>M32/RES_summary!M$6</f>
        <v>0.86268241845291238</v>
      </c>
      <c r="N110" s="43">
        <f>N32/RES_summary!N$6</f>
        <v>0.8650589268481429</v>
      </c>
      <c r="O110" s="43">
        <f>O32/RES_summary!O$6</f>
        <v>0.86722498064905884</v>
      </c>
      <c r="P110" s="43">
        <f>P32/RES_summary!P$6</f>
        <v>0.86938659043510935</v>
      </c>
      <c r="Q110" s="43">
        <f>Q32/RES_summary!Q$6</f>
        <v>0.87148120680112939</v>
      </c>
      <c r="R110" s="43">
        <f>R32/RES_summary!R$6</f>
        <v>0.87373093352758735</v>
      </c>
      <c r="S110" s="43">
        <f>S32/RES_summary!S$6</f>
        <v>0.8758922248287867</v>
      </c>
      <c r="T110" s="43">
        <f>T32/RES_summary!T$6</f>
        <v>0.87788929638390367</v>
      </c>
      <c r="U110" s="43">
        <f>U32/RES_summary!U$6</f>
        <v>0.87969085992888929</v>
      </c>
      <c r="V110" s="43">
        <f>V32/RES_summary!V$6</f>
        <v>0.8812291168232248</v>
      </c>
      <c r="W110" s="43">
        <f>W32/RES_summary!W$6</f>
        <v>0.88247847793670575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0.4418590139094698</v>
      </c>
      <c r="C111" s="43">
        <f>C33/RES_summary!C$6</f>
        <v>0.4542505696176849</v>
      </c>
      <c r="D111" s="43">
        <f>D33/RES_summary!D$6</f>
        <v>0.46658778504036647</v>
      </c>
      <c r="E111" s="43">
        <f>E33/RES_summary!E$6</f>
        <v>0.47919651908655964</v>
      </c>
      <c r="F111" s="43">
        <f>F33/RES_summary!F$6</f>
        <v>0.50048190481084986</v>
      </c>
      <c r="G111" s="43">
        <f>G33/RES_summary!G$6</f>
        <v>0.51992457354606547</v>
      </c>
      <c r="H111" s="43">
        <f>H33/RES_summary!H$6</f>
        <v>0.54176090221448847</v>
      </c>
      <c r="I111" s="43">
        <f>I33/RES_summary!I$6</f>
        <v>0.56700574860971886</v>
      </c>
      <c r="J111" s="43">
        <f>J33/RES_summary!J$6</f>
        <v>0.58922005569932301</v>
      </c>
      <c r="K111" s="43">
        <f>K33/RES_summary!K$6</f>
        <v>0.61213836861501614</v>
      </c>
      <c r="L111" s="43">
        <f>L33/RES_summary!L$6</f>
        <v>0.63262975101975227</v>
      </c>
      <c r="M111" s="43">
        <f>M33/RES_summary!M$6</f>
        <v>0.64599760394714545</v>
      </c>
      <c r="N111" s="43">
        <f>N33/RES_summary!N$6</f>
        <v>0.65270291164819227</v>
      </c>
      <c r="O111" s="43">
        <f>O33/RES_summary!O$6</f>
        <v>0.66110555230417789</v>
      </c>
      <c r="P111" s="43">
        <f>P33/RES_summary!P$6</f>
        <v>0.6714478871464985</v>
      </c>
      <c r="Q111" s="43">
        <f>Q33/RES_summary!Q$6</f>
        <v>0.68317802917204129</v>
      </c>
      <c r="R111" s="43">
        <f>R33/RES_summary!R$6</f>
        <v>0.68640113360826382</v>
      </c>
      <c r="S111" s="43">
        <f>S33/RES_summary!S$6</f>
        <v>0.68961587810482183</v>
      </c>
      <c r="T111" s="43">
        <f>T33/RES_summary!T$6</f>
        <v>0.6926343467662015</v>
      </c>
      <c r="U111" s="43">
        <f>U33/RES_summary!U$6</f>
        <v>0.69535260845806102</v>
      </c>
      <c r="V111" s="43">
        <f>V33/RES_summary!V$6</f>
        <v>0.69757444334128016</v>
      </c>
      <c r="W111" s="43">
        <f>W33/RES_summary!W$6</f>
        <v>0.6990610473234502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0.43628459130275815</v>
      </c>
      <c r="C112" s="43">
        <f>C34/RES_summary!C$6</f>
        <v>0.44245803737244577</v>
      </c>
      <c r="D112" s="43">
        <f>D34/RES_summary!D$6</f>
        <v>0.45476740299402796</v>
      </c>
      <c r="E112" s="43">
        <f>E34/RES_summary!E$6</f>
        <v>0.47137120013173184</v>
      </c>
      <c r="F112" s="43">
        <f>F34/RES_summary!F$6</f>
        <v>0.49595652700604348</v>
      </c>
      <c r="G112" s="43">
        <f>G34/RES_summary!G$6</f>
        <v>0.52066399291325549</v>
      </c>
      <c r="H112" s="43">
        <f>H34/RES_summary!H$6</f>
        <v>0.54844847374631178</v>
      </c>
      <c r="I112" s="43">
        <f>I34/RES_summary!I$6</f>
        <v>0.57547488558427706</v>
      </c>
      <c r="J112" s="43">
        <f>J34/RES_summary!J$6</f>
        <v>0.60962684292562208</v>
      </c>
      <c r="K112" s="43">
        <f>K34/RES_summary!K$6</f>
        <v>0.63633481714972784</v>
      </c>
      <c r="L112" s="43">
        <f>L34/RES_summary!L$6</f>
        <v>0.65358118428719947</v>
      </c>
      <c r="M112" s="43">
        <f>M34/RES_summary!M$6</f>
        <v>0.66701168700339264</v>
      </c>
      <c r="N112" s="43">
        <f>N34/RES_summary!N$6</f>
        <v>0.68468366568943995</v>
      </c>
      <c r="O112" s="43">
        <f>O34/RES_summary!O$6</f>
        <v>0.70463780701919987</v>
      </c>
      <c r="P112" s="43">
        <f>P34/RES_summary!P$6</f>
        <v>0.71943394769029334</v>
      </c>
      <c r="Q112" s="43">
        <f>Q34/RES_summary!Q$6</f>
        <v>0.74568668839467833</v>
      </c>
      <c r="R112" s="43">
        <f>R34/RES_summary!R$6</f>
        <v>0.75366221074297735</v>
      </c>
      <c r="S112" s="43">
        <f>S34/RES_summary!S$6</f>
        <v>0.76146867064116008</v>
      </c>
      <c r="T112" s="43">
        <f>T34/RES_summary!T$6</f>
        <v>0.76872499873411315</v>
      </c>
      <c r="U112" s="43">
        <f>U34/RES_summary!U$6</f>
        <v>0.77524147132505838</v>
      </c>
      <c r="V112" s="43">
        <f>V34/RES_summary!V$6</f>
        <v>0.7806478834447983</v>
      </c>
      <c r="W112" s="43">
        <f>W34/RES_summary!W$6</f>
        <v>0.78455443091328569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0.55274007657649638</v>
      </c>
      <c r="C114" s="43">
        <f>C36/RES_summary!C$6</f>
        <v>0.65624378286011753</v>
      </c>
      <c r="D114" s="43">
        <f>D36/RES_summary!D$6</f>
        <v>0.7504199372807161</v>
      </c>
      <c r="E114" s="43">
        <f>E36/RES_summary!E$6</f>
        <v>0.83087725797079992</v>
      </c>
      <c r="F114" s="43">
        <f>F36/RES_summary!F$6</f>
        <v>0.94622454918918109</v>
      </c>
      <c r="G114" s="43">
        <f>G36/RES_summary!G$6</f>
        <v>1.0465174992474442</v>
      </c>
      <c r="H114" s="43">
        <f>H36/RES_summary!H$6</f>
        <v>1.1848848429711192</v>
      </c>
      <c r="I114" s="43">
        <f>I36/RES_summary!I$6</f>
        <v>1.3388287088473856</v>
      </c>
      <c r="J114" s="43">
        <f>J36/RES_summary!J$6</f>
        <v>1.4902161687750923</v>
      </c>
      <c r="K114" s="43">
        <f>K36/RES_summary!K$6</f>
        <v>1.597385429049637</v>
      </c>
      <c r="L114" s="43">
        <f>L36/RES_summary!L$6</f>
        <v>1.762467415904301</v>
      </c>
      <c r="M114" s="43">
        <f>M36/RES_summary!M$6</f>
        <v>1.8789857616404539</v>
      </c>
      <c r="N114" s="43">
        <f>N36/RES_summary!N$6</f>
        <v>2.0590126005659837</v>
      </c>
      <c r="O114" s="43">
        <f>O36/RES_summary!O$6</f>
        <v>2.2636541323281376</v>
      </c>
      <c r="P114" s="43">
        <f>P36/RES_summary!P$6</f>
        <v>2.5407446302792867</v>
      </c>
      <c r="Q114" s="43">
        <f>Q36/RES_summary!Q$6</f>
        <v>2.8106155183194836</v>
      </c>
      <c r="R114" s="43">
        <f>R36/RES_summary!R$6</f>
        <v>2.9274683512458308</v>
      </c>
      <c r="S114" s="43">
        <f>S36/RES_summary!S$6</f>
        <v>3.0270180443226091</v>
      </c>
      <c r="T114" s="43">
        <f>T36/RES_summary!T$6</f>
        <v>3.1592073383560546</v>
      </c>
      <c r="U114" s="43">
        <f>U36/RES_summary!U$6</f>
        <v>3.2823470990946677</v>
      </c>
      <c r="V114" s="43">
        <f>V36/RES_summary!V$6</f>
        <v>3.4226226430248241</v>
      </c>
      <c r="W114" s="43">
        <f>W36/RES_summary!W$6</f>
        <v>3.4937166620180835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0.4611403922183997</v>
      </c>
      <c r="C115" s="43">
        <f>C37/RES_summary!C$6</f>
        <v>0.47420210764886772</v>
      </c>
      <c r="D115" s="43">
        <f>D37/RES_summary!D$6</f>
        <v>0.48941921821840839</v>
      </c>
      <c r="E115" s="43">
        <f>E37/RES_summary!E$6</f>
        <v>0.51836036695707743</v>
      </c>
      <c r="F115" s="43">
        <f>F37/RES_summary!F$6</f>
        <v>0.55426101659107041</v>
      </c>
      <c r="G115" s="43">
        <f>G37/RES_summary!G$6</f>
        <v>0.5949755462684031</v>
      </c>
      <c r="H115" s="43">
        <f>H37/RES_summary!H$6</f>
        <v>0.65236654938403482</v>
      </c>
      <c r="I115" s="43">
        <f>I37/RES_summary!I$6</f>
        <v>0.70209976550843189</v>
      </c>
      <c r="J115" s="43">
        <f>J37/RES_summary!J$6</f>
        <v>0.76160915398545581</v>
      </c>
      <c r="K115" s="43">
        <f>K37/RES_summary!K$6</f>
        <v>0.81984769236716215</v>
      </c>
      <c r="L115" s="43">
        <f>L37/RES_summary!L$6</f>
        <v>0.88563835394676815</v>
      </c>
      <c r="M115" s="43">
        <f>M37/RES_summary!M$6</f>
        <v>0.95209388468809708</v>
      </c>
      <c r="N115" s="43">
        <f>N37/RES_summary!N$6</f>
        <v>1.0397460599147514</v>
      </c>
      <c r="O115" s="43">
        <f>O37/RES_summary!O$6</f>
        <v>1.1649879484963086</v>
      </c>
      <c r="P115" s="43">
        <f>P37/RES_summary!P$6</f>
        <v>1.3570709723402621</v>
      </c>
      <c r="Q115" s="43">
        <f>Q37/RES_summary!Q$6</f>
        <v>1.5186332164917007</v>
      </c>
      <c r="R115" s="43">
        <f>R37/RES_summary!R$6</f>
        <v>1.6972892865028684</v>
      </c>
      <c r="S115" s="43">
        <f>S37/RES_summary!S$6</f>
        <v>1.8713943693269079</v>
      </c>
      <c r="T115" s="43">
        <f>T37/RES_summary!T$6</f>
        <v>2.0874489859886554</v>
      </c>
      <c r="U115" s="43">
        <f>U37/RES_summary!U$6</f>
        <v>2.2382770327466095</v>
      </c>
      <c r="V115" s="43">
        <f>V37/RES_summary!V$6</f>
        <v>2.395564625972463</v>
      </c>
      <c r="W115" s="43">
        <f>W37/RES_summary!W$6</f>
        <v>2.5016610342268795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15.794882482552882</v>
      </c>
      <c r="C117" s="44">
        <f>C39/RES_summary!C$6</f>
        <v>16.099500165989792</v>
      </c>
      <c r="D117" s="44">
        <f>D39/RES_summary!D$6</f>
        <v>16.412652030217693</v>
      </c>
      <c r="E117" s="44">
        <f>E39/RES_summary!E$6</f>
        <v>16.725493544429074</v>
      </c>
      <c r="F117" s="44">
        <f>F39/RES_summary!F$6</f>
        <v>17.064005612766184</v>
      </c>
      <c r="G117" s="44">
        <f>G39/RES_summary!G$6</f>
        <v>17.391073518610529</v>
      </c>
      <c r="H117" s="44">
        <f>H39/RES_summary!H$6</f>
        <v>17.716571191852164</v>
      </c>
      <c r="I117" s="44">
        <f>I39/RES_summary!I$6</f>
        <v>18.056853541654181</v>
      </c>
      <c r="J117" s="44">
        <f>J39/RES_summary!J$6</f>
        <v>18.39427992788783</v>
      </c>
      <c r="K117" s="44">
        <f>K39/RES_summary!K$6</f>
        <v>18.759483244876989</v>
      </c>
      <c r="L117" s="44">
        <f>L39/RES_summary!L$6</f>
        <v>19.127927631502633</v>
      </c>
      <c r="M117" s="44">
        <f>M39/RES_summary!M$6</f>
        <v>19.647035986095919</v>
      </c>
      <c r="N117" s="44">
        <f>N39/RES_summary!N$6</f>
        <v>19.851991830966188</v>
      </c>
      <c r="O117" s="44">
        <f>O39/RES_summary!O$6</f>
        <v>20.031887640190178</v>
      </c>
      <c r="P117" s="44">
        <f>P39/RES_summary!P$6</f>
        <v>20.224180899806427</v>
      </c>
      <c r="Q117" s="44">
        <f>Q39/RES_summary!Q$6</f>
        <v>20.398048510312726</v>
      </c>
      <c r="R117" s="44">
        <f>R39/RES_summary!R$6</f>
        <v>20.812811460227881</v>
      </c>
      <c r="S117" s="44">
        <f>S39/RES_summary!S$6</f>
        <v>21.10977152043176</v>
      </c>
      <c r="T117" s="44">
        <f>T39/RES_summary!T$6</f>
        <v>21.473742392510285</v>
      </c>
      <c r="U117" s="44">
        <f>U39/RES_summary!U$6</f>
        <v>21.632433660785207</v>
      </c>
      <c r="V117" s="44">
        <f>V39/RES_summary!V$6</f>
        <v>22.023556885460604</v>
      </c>
      <c r="W117" s="44">
        <f>W39/RES_summary!W$6</f>
        <v>22.491872586619074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0.61877184929409468</v>
      </c>
      <c r="C118" s="45">
        <f>C40/RES_summary!C$6</f>
        <v>0.67193483867556059</v>
      </c>
      <c r="D118" s="45">
        <f>D40/RES_summary!D$6</f>
        <v>0.70656201619488579</v>
      </c>
      <c r="E118" s="45">
        <f>E40/RES_summary!E$6</f>
        <v>0.73412960248970704</v>
      </c>
      <c r="F118" s="45">
        <f>F40/RES_summary!F$6</f>
        <v>0.75375724941942601</v>
      </c>
      <c r="G118" s="45">
        <f>G40/RES_summary!G$6</f>
        <v>0.76382861716332395</v>
      </c>
      <c r="H118" s="45">
        <f>H40/RES_summary!H$6</f>
        <v>0.76798895733875761</v>
      </c>
      <c r="I118" s="45">
        <f>I40/RES_summary!I$6</f>
        <v>0.77434006847979642</v>
      </c>
      <c r="J118" s="45">
        <f>J40/RES_summary!J$6</f>
        <v>0.78234215194907475</v>
      </c>
      <c r="K118" s="45">
        <f>K40/RES_summary!K$6</f>
        <v>0.78845873674138622</v>
      </c>
      <c r="L118" s="45">
        <f>L40/RES_summary!L$6</f>
        <v>0.80250615893737631</v>
      </c>
      <c r="M118" s="45">
        <f>M40/RES_summary!M$6</f>
        <v>0.81768437401544192</v>
      </c>
      <c r="N118" s="45">
        <f>N40/RES_summary!N$6</f>
        <v>0.82712683010495769</v>
      </c>
      <c r="O118" s="45">
        <f>O40/RES_summary!O$6</f>
        <v>0.86662150793239923</v>
      </c>
      <c r="P118" s="45">
        <f>P40/RES_summary!P$6</f>
        <v>0.89753347408098993</v>
      </c>
      <c r="Q118" s="45">
        <f>Q40/RES_summary!Q$6</f>
        <v>0.9045701865469975</v>
      </c>
      <c r="R118" s="45">
        <f>R40/RES_summary!R$6</f>
        <v>0.93261265419970563</v>
      </c>
      <c r="S118" s="45">
        <f>S40/RES_summary!S$6</f>
        <v>0.95519789715805947</v>
      </c>
      <c r="T118" s="45">
        <f>T40/RES_summary!T$6</f>
        <v>0.98032319630185416</v>
      </c>
      <c r="U118" s="45">
        <f>U40/RES_summary!U$6</f>
        <v>0.99551538191927391</v>
      </c>
      <c r="V118" s="45">
        <f>V40/RES_summary!V$6</f>
        <v>1.0200748155727737</v>
      </c>
      <c r="W118" s="45">
        <f>W40/RES_summary!W$6</f>
        <v>1.032674735695317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55.304203911542409</v>
      </c>
      <c r="C122" s="29">
        <f t="shared" si="78"/>
        <v>56.755198381013003</v>
      </c>
      <c r="D122" s="29">
        <f t="shared" si="78"/>
        <v>57.498753843985256</v>
      </c>
      <c r="E122" s="29">
        <f t="shared" si="78"/>
        <v>58.110592875240123</v>
      </c>
      <c r="F122" s="29">
        <f t="shared" si="78"/>
        <v>58.050711730696392</v>
      </c>
      <c r="G122" s="29">
        <f t="shared" si="78"/>
        <v>57.614543413891987</v>
      </c>
      <c r="H122" s="29">
        <f t="shared" si="78"/>
        <v>57.173286364965037</v>
      </c>
      <c r="I122" s="29">
        <f t="shared" si="78"/>
        <v>56.777929401816138</v>
      </c>
      <c r="J122" s="29">
        <f t="shared" si="78"/>
        <v>55.926942308378777</v>
      </c>
      <c r="K122" s="29">
        <f t="shared" si="78"/>
        <v>55.219198682365608</v>
      </c>
      <c r="L122" s="29">
        <f t="shared" si="78"/>
        <v>54.293080876337719</v>
      </c>
      <c r="M122" s="29">
        <f t="shared" si="78"/>
        <v>53.370526637360975</v>
      </c>
      <c r="N122" s="29">
        <f t="shared" si="78"/>
        <v>52.434010873783414</v>
      </c>
      <c r="O122" s="29">
        <f t="shared" si="78"/>
        <v>51.526885255057756</v>
      </c>
      <c r="P122" s="29">
        <f t="shared" si="78"/>
        <v>50.510609750645081</v>
      </c>
      <c r="Q122" s="29">
        <f t="shared" si="78"/>
        <v>49.385718288072702</v>
      </c>
      <c r="R122" s="29">
        <f t="shared" ref="R122:V122" si="79">R83*R109</f>
        <v>48.087630527788299</v>
      </c>
      <c r="S122" s="29">
        <f t="shared" si="79"/>
        <v>46.633262584054258</v>
      </c>
      <c r="T122" s="29">
        <f t="shared" si="79"/>
        <v>45.177066837848251</v>
      </c>
      <c r="U122" s="29">
        <f t="shared" si="79"/>
        <v>43.005252502449359</v>
      </c>
      <c r="V122" s="29">
        <f t="shared" si="79"/>
        <v>41.308991841444346</v>
      </c>
      <c r="W122" s="29">
        <f t="shared" ref="W122" si="80">W83*W109</f>
        <v>39.608900969224422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534.76809297302896</v>
      </c>
      <c r="C123" s="29">
        <f t="shared" si="81"/>
        <v>531.88733812855321</v>
      </c>
      <c r="D123" s="29">
        <f t="shared" si="81"/>
        <v>527.71999649277132</v>
      </c>
      <c r="E123" s="29">
        <f t="shared" si="81"/>
        <v>522.20386810641151</v>
      </c>
      <c r="F123" s="29">
        <f t="shared" si="81"/>
        <v>515.86491564803896</v>
      </c>
      <c r="G123" s="29">
        <f t="shared" si="81"/>
        <v>509.28325635715254</v>
      </c>
      <c r="H123" s="29">
        <f t="shared" si="81"/>
        <v>501.37136576844603</v>
      </c>
      <c r="I123" s="29">
        <f t="shared" si="81"/>
        <v>492.37773235520979</v>
      </c>
      <c r="J123" s="29">
        <f t="shared" si="81"/>
        <v>481.8061626935305</v>
      </c>
      <c r="K123" s="29">
        <f t="shared" si="81"/>
        <v>470.40301849697704</v>
      </c>
      <c r="L123" s="29">
        <f t="shared" si="81"/>
        <v>457.48011904174649</v>
      </c>
      <c r="M123" s="29">
        <f t="shared" si="81"/>
        <v>444.2021039248051</v>
      </c>
      <c r="N123" s="29">
        <f t="shared" si="81"/>
        <v>430.00745662972633</v>
      </c>
      <c r="O123" s="29">
        <f t="shared" si="81"/>
        <v>415.19102114030767</v>
      </c>
      <c r="P123" s="29">
        <f t="shared" si="81"/>
        <v>400.54278802334005</v>
      </c>
      <c r="Q123" s="29">
        <f t="shared" si="81"/>
        <v>384.94451688617363</v>
      </c>
      <c r="R123" s="29">
        <f t="shared" ref="R123:V123" si="82">R84*R110</f>
        <v>371.57119818093287</v>
      </c>
      <c r="S123" s="29">
        <f t="shared" si="82"/>
        <v>358.04639303694086</v>
      </c>
      <c r="T123" s="29">
        <f t="shared" si="82"/>
        <v>345.57740356288383</v>
      </c>
      <c r="U123" s="29">
        <f t="shared" si="82"/>
        <v>333.00043519440527</v>
      </c>
      <c r="V123" s="29">
        <f t="shared" si="82"/>
        <v>324.10245865931375</v>
      </c>
      <c r="W123" s="29">
        <f t="shared" ref="W123" si="83">W84*W110</f>
        <v>315.3395292546839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662.65557960437775</v>
      </c>
      <c r="C124" s="29">
        <f t="shared" si="84"/>
        <v>677.99140507890388</v>
      </c>
      <c r="D124" s="29">
        <f t="shared" si="84"/>
        <v>692.06603637730461</v>
      </c>
      <c r="E124" s="29">
        <f t="shared" si="84"/>
        <v>705.92960962380823</v>
      </c>
      <c r="F124" s="29">
        <f t="shared" si="84"/>
        <v>730.82067328182677</v>
      </c>
      <c r="G124" s="29">
        <f t="shared" si="84"/>
        <v>752.75683904979553</v>
      </c>
      <c r="H124" s="29">
        <f t="shared" si="84"/>
        <v>776.91038960466256</v>
      </c>
      <c r="I124" s="29">
        <f t="shared" si="84"/>
        <v>805.13972562967763</v>
      </c>
      <c r="J124" s="29">
        <f t="shared" si="84"/>
        <v>828.5672489957708</v>
      </c>
      <c r="K124" s="29">
        <f t="shared" si="84"/>
        <v>851.74507205480643</v>
      </c>
      <c r="L124" s="29">
        <f t="shared" si="84"/>
        <v>869.18128949574952</v>
      </c>
      <c r="M124" s="29">
        <f t="shared" si="84"/>
        <v>872.45736842813801</v>
      </c>
      <c r="N124" s="29">
        <f t="shared" si="84"/>
        <v>862.66417173116645</v>
      </c>
      <c r="O124" s="29">
        <f t="shared" si="84"/>
        <v>850.55672541147499</v>
      </c>
      <c r="P124" s="29">
        <f t="shared" si="84"/>
        <v>833.75432258925071</v>
      </c>
      <c r="Q124" s="29">
        <f t="shared" si="84"/>
        <v>810.19831220588651</v>
      </c>
      <c r="R124" s="29">
        <f t="shared" ref="R124:V124" si="85">R85*R111</f>
        <v>775.42481082762379</v>
      </c>
      <c r="S124" s="29">
        <f t="shared" si="85"/>
        <v>742.40974249467695</v>
      </c>
      <c r="T124" s="29">
        <f t="shared" si="85"/>
        <v>707.2510480283014</v>
      </c>
      <c r="U124" s="29">
        <f t="shared" si="85"/>
        <v>666.64936295682924</v>
      </c>
      <c r="V124" s="29">
        <f t="shared" si="85"/>
        <v>628.67960211462707</v>
      </c>
      <c r="W124" s="29">
        <f t="shared" ref="W124" si="86">W85*W111</f>
        <v>589.22074978509818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270.13694925143506</v>
      </c>
      <c r="C125" s="29">
        <f t="shared" si="87"/>
        <v>271.73534925494437</v>
      </c>
      <c r="D125" s="29">
        <f t="shared" si="87"/>
        <v>276.03549130931873</v>
      </c>
      <c r="E125" s="29">
        <f t="shared" si="87"/>
        <v>281.96487761264592</v>
      </c>
      <c r="F125" s="29">
        <f t="shared" si="87"/>
        <v>291.30356944665584</v>
      </c>
      <c r="G125" s="29">
        <f t="shared" si="87"/>
        <v>300.58637502911779</v>
      </c>
      <c r="H125" s="29">
        <f t="shared" si="87"/>
        <v>310.77250710314189</v>
      </c>
      <c r="I125" s="29">
        <f t="shared" si="87"/>
        <v>319.7974405539581</v>
      </c>
      <c r="J125" s="29">
        <f t="shared" si="87"/>
        <v>331.33497874329146</v>
      </c>
      <c r="K125" s="29">
        <f t="shared" si="87"/>
        <v>338.41754317206846</v>
      </c>
      <c r="L125" s="29">
        <f t="shared" si="87"/>
        <v>340.20060076431196</v>
      </c>
      <c r="M125" s="29">
        <f t="shared" si="87"/>
        <v>339.65114042219949</v>
      </c>
      <c r="N125" s="29">
        <f t="shared" si="87"/>
        <v>340.25884148703165</v>
      </c>
      <c r="O125" s="29">
        <f t="shared" si="87"/>
        <v>341.19304899042078</v>
      </c>
      <c r="P125" s="29">
        <f t="shared" si="87"/>
        <v>339.87231383435727</v>
      </c>
      <c r="Q125" s="29">
        <f t="shared" si="87"/>
        <v>342.57543963717865</v>
      </c>
      <c r="R125" s="29">
        <f t="shared" ref="R125:V125" si="88">R86*R112</f>
        <v>341.28614706544874</v>
      </c>
      <c r="S125" s="29">
        <f t="shared" si="88"/>
        <v>338.90375107318079</v>
      </c>
      <c r="T125" s="29">
        <f t="shared" si="88"/>
        <v>335.99527310252483</v>
      </c>
      <c r="U125" s="29">
        <f t="shared" si="88"/>
        <v>331.65163668500776</v>
      </c>
      <c r="V125" s="29">
        <f t="shared" si="88"/>
        <v>328.19639930447607</v>
      </c>
      <c r="W125" s="29">
        <f t="shared" ref="W125" si="89">W86*W112</f>
        <v>323.56547434435748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205.96206952227766</v>
      </c>
      <c r="C127" s="29">
        <f t="shared" si="90"/>
        <v>238.00862285350934</v>
      </c>
      <c r="D127" s="29">
        <f t="shared" si="90"/>
        <v>264.58011614852177</v>
      </c>
      <c r="E127" s="29">
        <f t="shared" si="90"/>
        <v>284.30816877043964</v>
      </c>
      <c r="F127" s="29">
        <f t="shared" si="90"/>
        <v>312.66875718303567</v>
      </c>
      <c r="G127" s="29">
        <f t="shared" si="90"/>
        <v>335.32861497390059</v>
      </c>
      <c r="H127" s="29">
        <f t="shared" si="90"/>
        <v>365.51492228295569</v>
      </c>
      <c r="I127" s="29">
        <f t="shared" si="90"/>
        <v>397.23673244574451</v>
      </c>
      <c r="J127" s="29">
        <f t="shared" si="90"/>
        <v>424.70003849228357</v>
      </c>
      <c r="K127" s="29">
        <f t="shared" si="90"/>
        <v>433.47114881186917</v>
      </c>
      <c r="L127" s="29">
        <f t="shared" si="90"/>
        <v>451.96166902343339</v>
      </c>
      <c r="M127" s="29">
        <f t="shared" si="90"/>
        <v>457.62953886939351</v>
      </c>
      <c r="N127" s="29">
        <f t="shared" si="90"/>
        <v>468.26716797184616</v>
      </c>
      <c r="O127" s="29">
        <f t="shared" si="90"/>
        <v>483.04560191306814</v>
      </c>
      <c r="P127" s="29">
        <f t="shared" si="90"/>
        <v>499.50417771161648</v>
      </c>
      <c r="Q127" s="29">
        <f t="shared" si="90"/>
        <v>501.28917274933991</v>
      </c>
      <c r="R127" s="29">
        <f t="shared" ref="R127:V127" si="91">R88*R114</f>
        <v>482.44436547670807</v>
      </c>
      <c r="S127" s="29">
        <f t="shared" si="91"/>
        <v>461.46245458194676</v>
      </c>
      <c r="T127" s="29">
        <f t="shared" si="91"/>
        <v>442.44158445645968</v>
      </c>
      <c r="U127" s="29">
        <f t="shared" si="91"/>
        <v>431.84443638183103</v>
      </c>
      <c r="V127" s="29">
        <f t="shared" si="91"/>
        <v>419.48802992086524</v>
      </c>
      <c r="W127" s="29">
        <f t="shared" ref="W127" si="92">W88*W114</f>
        <v>402.90454684509433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166.12993365502996</v>
      </c>
      <c r="C128" s="29">
        <f t="shared" si="93"/>
        <v>167.83262094416938</v>
      </c>
      <c r="D128" s="29">
        <f t="shared" si="93"/>
        <v>168.76423480338798</v>
      </c>
      <c r="E128" s="29">
        <f t="shared" si="93"/>
        <v>172.32135498598069</v>
      </c>
      <c r="F128" s="29">
        <f t="shared" si="93"/>
        <v>176.36541272610259</v>
      </c>
      <c r="G128" s="29">
        <f t="shared" si="93"/>
        <v>180.14982654810504</v>
      </c>
      <c r="H128" s="29">
        <f t="shared" si="93"/>
        <v>188.56470689003447</v>
      </c>
      <c r="I128" s="29">
        <f t="shared" si="93"/>
        <v>193.97145543194537</v>
      </c>
      <c r="J128" s="29">
        <f t="shared" si="93"/>
        <v>200.31328725660006</v>
      </c>
      <c r="K128" s="29">
        <f t="shared" si="93"/>
        <v>203.75394357878181</v>
      </c>
      <c r="L128" s="29">
        <f t="shared" si="93"/>
        <v>206.6818108806508</v>
      </c>
      <c r="M128" s="29">
        <f t="shared" si="93"/>
        <v>207.18134000277234</v>
      </c>
      <c r="N128" s="29">
        <f t="shared" si="93"/>
        <v>210.27759151473458</v>
      </c>
      <c r="O128" s="29">
        <f t="shared" si="93"/>
        <v>214.29920700528302</v>
      </c>
      <c r="P128" s="29">
        <f t="shared" si="93"/>
        <v>227.89929180184316</v>
      </c>
      <c r="Q128" s="29">
        <f t="shared" si="93"/>
        <v>238.56331711900748</v>
      </c>
      <c r="R128" s="29">
        <f t="shared" ref="R128:V128" si="94">R89*R115</f>
        <v>253.16519835491732</v>
      </c>
      <c r="S128" s="29">
        <f t="shared" si="94"/>
        <v>269.02299577707953</v>
      </c>
      <c r="T128" s="29">
        <f t="shared" si="94"/>
        <v>293.35585527219411</v>
      </c>
      <c r="U128" s="29">
        <f t="shared" si="94"/>
        <v>310.29632831238348</v>
      </c>
      <c r="V128" s="29">
        <f t="shared" si="94"/>
        <v>329.06895498381641</v>
      </c>
      <c r="W128" s="29">
        <f t="shared" ref="W128" si="95">W89*W115</f>
        <v>340.23922796428798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923.93105930798686</v>
      </c>
      <c r="C130" s="31">
        <f t="shared" si="96"/>
        <v>934.15409621870697</v>
      </c>
      <c r="D130" s="31">
        <f t="shared" si="96"/>
        <v>942.46585449071472</v>
      </c>
      <c r="E130" s="31">
        <f t="shared" si="96"/>
        <v>946.25313783322156</v>
      </c>
      <c r="F130" s="31">
        <f t="shared" si="96"/>
        <v>949.51672810267735</v>
      </c>
      <c r="G130" s="31">
        <f t="shared" si="96"/>
        <v>951.35791954153581</v>
      </c>
      <c r="H130" s="31">
        <f t="shared" si="96"/>
        <v>953.4880024729282</v>
      </c>
      <c r="I130" s="31">
        <f t="shared" si="96"/>
        <v>954.36043222583157</v>
      </c>
      <c r="J130" s="31">
        <f t="shared" si="96"/>
        <v>955.34142314537894</v>
      </c>
      <c r="K130" s="31">
        <f t="shared" si="96"/>
        <v>955.00184199744081</v>
      </c>
      <c r="L130" s="31">
        <f t="shared" si="96"/>
        <v>949.46540079556371</v>
      </c>
      <c r="M130" s="31">
        <f t="shared" si="96"/>
        <v>941.94663470055752</v>
      </c>
      <c r="N130" s="31">
        <f t="shared" si="96"/>
        <v>915.3205040296474</v>
      </c>
      <c r="O130" s="31">
        <f t="shared" si="96"/>
        <v>892.15787163727498</v>
      </c>
      <c r="P130" s="31">
        <f t="shared" si="96"/>
        <v>862.60715371528443</v>
      </c>
      <c r="Q130" s="31">
        <f t="shared" si="96"/>
        <v>817.39214305763983</v>
      </c>
      <c r="R130" s="31">
        <f t="shared" ref="R130:V130" si="97">R91*R117</f>
        <v>775.80193584615097</v>
      </c>
      <c r="S130" s="31">
        <f t="shared" si="97"/>
        <v>727.42647453126256</v>
      </c>
      <c r="T130" s="31">
        <f t="shared" si="97"/>
        <v>674.63403489888685</v>
      </c>
      <c r="U130" s="31">
        <f t="shared" si="97"/>
        <v>619.70177217733635</v>
      </c>
      <c r="V130" s="31">
        <f t="shared" si="97"/>
        <v>580.77713202049245</v>
      </c>
      <c r="W130" s="31">
        <f t="shared" ref="W130" si="98">W91*W117</f>
        <v>547.47793641670262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5214.634875716958</v>
      </c>
      <c r="C131" s="33">
        <f t="shared" si="99"/>
        <v>5599.1314845991155</v>
      </c>
      <c r="D131" s="33">
        <f t="shared" si="99"/>
        <v>5835.1182427473523</v>
      </c>
      <c r="E131" s="33">
        <f t="shared" si="99"/>
        <v>6013.2926438041404</v>
      </c>
      <c r="F131" s="33">
        <f t="shared" si="99"/>
        <v>6127.5565069157165</v>
      </c>
      <c r="G131" s="33">
        <f t="shared" si="99"/>
        <v>6168.0657509598532</v>
      </c>
      <c r="H131" s="33">
        <f t="shared" si="99"/>
        <v>6159.4536555602699</v>
      </c>
      <c r="I131" s="33">
        <f t="shared" si="99"/>
        <v>6167.7260660285374</v>
      </c>
      <c r="J131" s="33">
        <f t="shared" si="99"/>
        <v>6185.6394167679073</v>
      </c>
      <c r="K131" s="33">
        <f t="shared" si="99"/>
        <v>6202.9784278548696</v>
      </c>
      <c r="L131" s="33">
        <f t="shared" si="99"/>
        <v>6255.7282908872185</v>
      </c>
      <c r="M131" s="33">
        <f t="shared" si="99"/>
        <v>6287.8259532331876</v>
      </c>
      <c r="N131" s="33">
        <f t="shared" si="99"/>
        <v>6258.5158517673308</v>
      </c>
      <c r="O131" s="33">
        <f t="shared" si="99"/>
        <v>6443.2492169549632</v>
      </c>
      <c r="P131" s="33">
        <f t="shared" si="99"/>
        <v>6566.5480327391688</v>
      </c>
      <c r="Q131" s="33">
        <f t="shared" si="99"/>
        <v>6512.1144269262395</v>
      </c>
      <c r="R131" s="33">
        <f t="shared" ref="R131:V131" si="100">R92*R118</f>
        <v>6589.0153925544228</v>
      </c>
      <c r="S131" s="33">
        <f t="shared" si="100"/>
        <v>6567.3656721804446</v>
      </c>
      <c r="T131" s="33">
        <f t="shared" si="100"/>
        <v>6579.1704519971245</v>
      </c>
      <c r="U131" s="33">
        <f t="shared" si="100"/>
        <v>6545.4189479808538</v>
      </c>
      <c r="V131" s="33">
        <f t="shared" si="100"/>
        <v>6591.4127581523608</v>
      </c>
      <c r="W131" s="33">
        <f t="shared" ref="W131" si="101">W92*W118</f>
        <v>6550.5317110507731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2199.5965748346189</v>
      </c>
      <c r="C133" s="19">
        <f t="shared" ref="C133:Q133" si="103">SUM(C134,C139,C142)</f>
        <v>2289.9062057259371</v>
      </c>
      <c r="D133" s="19">
        <f t="shared" si="103"/>
        <v>2354.3804538369277</v>
      </c>
      <c r="E133" s="19">
        <f t="shared" si="103"/>
        <v>2406.7620883722152</v>
      </c>
      <c r="F133" s="19">
        <f t="shared" si="103"/>
        <v>2467.4065876538634</v>
      </c>
      <c r="G133" s="19">
        <f t="shared" si="103"/>
        <v>2513.7015632013154</v>
      </c>
      <c r="H133" s="19">
        <f t="shared" si="103"/>
        <v>2570.5954335723618</v>
      </c>
      <c r="I133" s="19">
        <f t="shared" si="103"/>
        <v>2627.6193780010253</v>
      </c>
      <c r="J133" s="19">
        <f t="shared" si="103"/>
        <v>2667.9547686387523</v>
      </c>
      <c r="K133" s="19">
        <f t="shared" si="103"/>
        <v>2670.023116637778</v>
      </c>
      <c r="L133" s="19">
        <f t="shared" si="103"/>
        <v>2681.9813242754954</v>
      </c>
      <c r="M133" s="19">
        <f t="shared" si="103"/>
        <v>2667.3865035585777</v>
      </c>
      <c r="N133" s="19">
        <f t="shared" si="103"/>
        <v>2646.7200381516277</v>
      </c>
      <c r="O133" s="19">
        <f t="shared" si="103"/>
        <v>2647.6586885229831</v>
      </c>
      <c r="P133" s="19">
        <f t="shared" si="103"/>
        <v>2649.7698441416037</v>
      </c>
      <c r="Q133" s="19">
        <f t="shared" si="103"/>
        <v>2612.7967021310114</v>
      </c>
      <c r="R133" s="19">
        <f t="shared" ref="R133:V133" si="104">SUM(R134,R139,R142)</f>
        <v>2583.9308203871501</v>
      </c>
      <c r="S133" s="19">
        <f t="shared" si="104"/>
        <v>2505.9211850490456</v>
      </c>
      <c r="T133" s="19">
        <f t="shared" si="104"/>
        <v>2433.3343906703512</v>
      </c>
      <c r="U133" s="19">
        <f t="shared" si="104"/>
        <v>2351.267988686951</v>
      </c>
      <c r="V133" s="19">
        <f t="shared" si="104"/>
        <v>2361.4517423049947</v>
      </c>
      <c r="W133" s="19">
        <f t="shared" ref="W133" si="105">SUM(W134,W139,W142)</f>
        <v>2384.1654636118446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1049.4821576758429</v>
      </c>
      <c r="C134" s="22">
        <f t="shared" ref="C134:Q134" si="107">SUM(C135:C138)</f>
        <v>1064.3088599610301</v>
      </c>
      <c r="D134" s="22">
        <f t="shared" si="107"/>
        <v>1070.2464487905841</v>
      </c>
      <c r="E134" s="22">
        <f t="shared" si="107"/>
        <v>1078.37275033642</v>
      </c>
      <c r="F134" s="22">
        <f t="shared" si="107"/>
        <v>1084.2918890698031</v>
      </c>
      <c r="G134" s="22">
        <f t="shared" si="107"/>
        <v>1087.5737101182592</v>
      </c>
      <c r="H134" s="22">
        <f t="shared" si="107"/>
        <v>1088.9507142959947</v>
      </c>
      <c r="I134" s="22">
        <f t="shared" si="107"/>
        <v>1091.5664308694177</v>
      </c>
      <c r="J134" s="22">
        <f t="shared" si="107"/>
        <v>1087.4210923786961</v>
      </c>
      <c r="K134" s="22">
        <f t="shared" si="107"/>
        <v>1079.808877925474</v>
      </c>
      <c r="L134" s="22">
        <f t="shared" si="107"/>
        <v>1066.5268999356401</v>
      </c>
      <c r="M134" s="22">
        <f t="shared" si="107"/>
        <v>1046.4172677985919</v>
      </c>
      <c r="N134" s="22">
        <f t="shared" si="107"/>
        <v>1025.9548480218275</v>
      </c>
      <c r="O134" s="22">
        <f t="shared" si="107"/>
        <v>1009.0212183294584</v>
      </c>
      <c r="P134" s="22">
        <f t="shared" si="107"/>
        <v>987.72119671344035</v>
      </c>
      <c r="Q134" s="22">
        <f t="shared" si="107"/>
        <v>966.57056681118706</v>
      </c>
      <c r="R134" s="22">
        <f t="shared" ref="R134:V134" si="108">SUM(R135:R138)</f>
        <v>946.71836412082894</v>
      </c>
      <c r="S134" s="22">
        <f t="shared" si="108"/>
        <v>918.2045984393975</v>
      </c>
      <c r="T134" s="22">
        <f t="shared" si="108"/>
        <v>888.35342241392539</v>
      </c>
      <c r="U134" s="22">
        <f t="shared" si="108"/>
        <v>848.45717162436165</v>
      </c>
      <c r="V134" s="22">
        <f t="shared" si="108"/>
        <v>823.22442766827021</v>
      </c>
      <c r="W134" s="22">
        <f t="shared" ref="W134" si="109">SUM(W135:W138)</f>
        <v>803.5956772747395</v>
      </c>
      <c r="DA134" s="57"/>
    </row>
    <row r="135" spans="1:105" ht="12" customHeight="1" x14ac:dyDescent="0.25">
      <c r="A135" s="28" t="s">
        <v>32</v>
      </c>
      <c r="B135" s="29">
        <f>B5*1000*11630/RES_summary!B$6</f>
        <v>484.46482626511118</v>
      </c>
      <c r="C135" s="29">
        <f>C5*1000*11630/RES_summary!C$6</f>
        <v>497.1755378176735</v>
      </c>
      <c r="D135" s="29">
        <f>D5*1000*11630/RES_summary!D$6</f>
        <v>503.68908367331034</v>
      </c>
      <c r="E135" s="29">
        <f>E5*1000*11630/RES_summary!E$6</f>
        <v>509.04879358710315</v>
      </c>
      <c r="F135" s="29">
        <f>F5*1000*11630/RES_summary!F$6</f>
        <v>508.5242347608999</v>
      </c>
      <c r="G135" s="29">
        <f>G5*1000*11630/RES_summary!G$6</f>
        <v>504.70340030569355</v>
      </c>
      <c r="H135" s="29">
        <f>H5*1000*11630/RES_summary!H$6</f>
        <v>500.83798855709324</v>
      </c>
      <c r="I135" s="29">
        <f>I5*1000*11630/RES_summary!I$6</f>
        <v>497.3746615599087</v>
      </c>
      <c r="J135" s="29">
        <f>J5*1000*11630/RES_summary!J$6</f>
        <v>489.92001462139797</v>
      </c>
      <c r="K135" s="29">
        <f>K5*1000*11630/RES_summary!K$6</f>
        <v>483.72018045752236</v>
      </c>
      <c r="L135" s="29">
        <f>L5*1000*11630/RES_summary!L$6</f>
        <v>475.60738847671792</v>
      </c>
      <c r="M135" s="29">
        <f>M5*1000*11630/RES_summary!M$6</f>
        <v>467.52581334328164</v>
      </c>
      <c r="N135" s="29">
        <f>N5*1000*11630/RES_summary!N$6</f>
        <v>459.32193525434218</v>
      </c>
      <c r="O135" s="29">
        <f>O5*1000*11630/RES_summary!O$6</f>
        <v>451.37551483430553</v>
      </c>
      <c r="P135" s="29">
        <f>P5*1000*11630/RES_summary!P$6</f>
        <v>442.47294141565055</v>
      </c>
      <c r="Q135" s="29">
        <f>Q5*1000*11630/RES_summary!Q$6</f>
        <v>432.61889220351657</v>
      </c>
      <c r="R135" s="29">
        <f>R5*1000*11630/RES_summary!R$6</f>
        <v>421.24764342342513</v>
      </c>
      <c r="S135" s="29">
        <f>S5*1000*11630/RES_summary!S$6</f>
        <v>408.50738023631499</v>
      </c>
      <c r="T135" s="29">
        <f>T5*1000*11630/RES_summary!T$6</f>
        <v>395.7511054995507</v>
      </c>
      <c r="U135" s="29">
        <f>U5*1000*11630/RES_summary!U$6</f>
        <v>376.72601192145612</v>
      </c>
      <c r="V135" s="29">
        <f>V5*1000*11630/RES_summary!V$6</f>
        <v>361.86676853105229</v>
      </c>
      <c r="W135" s="29">
        <f>W5*1000*11630/RES_summary!W$6</f>
        <v>346.97397249040586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235.91518468654726</v>
      </c>
      <c r="C136" s="29">
        <f>C6*1000*11630/RES_summary!C$6</f>
        <v>233.76013850023892</v>
      </c>
      <c r="D136" s="29">
        <f>D6*1000*11630/RES_summary!D$6</f>
        <v>228.99311675481144</v>
      </c>
      <c r="E136" s="29">
        <f>E6*1000*11630/RES_summary!E$6</f>
        <v>224.93426218449468</v>
      </c>
      <c r="F136" s="29">
        <f>F6*1000*11630/RES_summary!F$6</f>
        <v>221.95969549735065</v>
      </c>
      <c r="G136" s="29">
        <f>G6*1000*11630/RES_summary!G$6</f>
        <v>220.40959126555319</v>
      </c>
      <c r="H136" s="29">
        <f>H6*1000*11630/RES_summary!H$6</f>
        <v>216.23581363392552</v>
      </c>
      <c r="I136" s="29">
        <f>I6*1000*11630/RES_summary!I$6</f>
        <v>212.80718609152643</v>
      </c>
      <c r="J136" s="29">
        <f>J6*1000*11630/RES_summary!J$6</f>
        <v>208.01125335312847</v>
      </c>
      <c r="K136" s="29">
        <f>K6*1000*11630/RES_summary!K$6</f>
        <v>201.91625065204937</v>
      </c>
      <c r="L136" s="29">
        <f>L6*1000*11630/RES_summary!L$6</f>
        <v>195.93374843516821</v>
      </c>
      <c r="M136" s="29">
        <f>M6*1000*11630/RES_summary!M$6</f>
        <v>189.0414284066666</v>
      </c>
      <c r="N136" s="29">
        <f>N6*1000*11630/RES_summary!N$6</f>
        <v>180.66564445767676</v>
      </c>
      <c r="O136" s="29">
        <f>O6*1000*11630/RES_summary!O$6</f>
        <v>173.70775855714766</v>
      </c>
      <c r="P136" s="29">
        <f>P6*1000*11630/RES_summary!P$6</f>
        <v>166.45256480131309</v>
      </c>
      <c r="Q136" s="29">
        <f>Q6*1000*11630/RES_summary!Q$6</f>
        <v>159.50231624127264</v>
      </c>
      <c r="R136" s="29">
        <f>R6*1000*11630/RES_summary!R$6</f>
        <v>155.55072877746099</v>
      </c>
      <c r="S136" s="29">
        <f>S6*1000*11630/RES_summary!S$6</f>
        <v>149.01384538977806</v>
      </c>
      <c r="T136" s="29">
        <f>T6*1000*11630/RES_summary!T$6</f>
        <v>142.588996084077</v>
      </c>
      <c r="U136" s="29">
        <f>U6*1000*11630/RES_summary!U$6</f>
        <v>135.6063139214329</v>
      </c>
      <c r="V136" s="29">
        <f>V6*1000*11630/RES_summary!V$6</f>
        <v>131.93511694196494</v>
      </c>
      <c r="W136" s="29">
        <f>W6*1000*11630/RES_summary!W$6</f>
        <v>128.8751746192323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199.20242512051945</v>
      </c>
      <c r="C137" s="29">
        <f>C7*1000*11630/RES_summary!C$6</f>
        <v>202.34675363149881</v>
      </c>
      <c r="D137" s="29">
        <f>D7*1000*11630/RES_summary!D$6</f>
        <v>204.30240746468183</v>
      </c>
      <c r="E137" s="29">
        <f>E7*1000*11630/RES_summary!E$6</f>
        <v>207.96779869531261</v>
      </c>
      <c r="F137" s="29">
        <f>F7*1000*11630/RES_summary!F$6</f>
        <v>212.57972854472422</v>
      </c>
      <c r="G137" s="29">
        <f>G7*1000*11630/RES_summary!G$6</f>
        <v>216.24008647721004</v>
      </c>
      <c r="H137" s="29">
        <f>H7*1000*11630/RES_summary!H$6</f>
        <v>220.28711164031063</v>
      </c>
      <c r="I137" s="29">
        <f>I7*1000*11630/RES_summary!I$6</f>
        <v>225.15884033980515</v>
      </c>
      <c r="J137" s="29">
        <f>J7*1000*11630/RES_summary!J$6</f>
        <v>227.90909260659274</v>
      </c>
      <c r="K137" s="29">
        <f>K7*1000*11630/RES_summary!K$6</f>
        <v>229.70853593280117</v>
      </c>
      <c r="L137" s="29">
        <f>L7*1000*11630/RES_summary!L$6</f>
        <v>229.72443280589056</v>
      </c>
      <c r="M137" s="29">
        <f>M7*1000*11630/RES_summary!M$6</f>
        <v>224.96626974884379</v>
      </c>
      <c r="N137" s="29">
        <f>N7*1000*11630/RES_summary!N$6</f>
        <v>220.78826178724773</v>
      </c>
      <c r="O137" s="29">
        <f>O7*1000*11630/RES_summary!O$6</f>
        <v>218.07622157813771</v>
      </c>
      <c r="P137" s="29">
        <f>P7*1000*11630/RES_summary!P$6</f>
        <v>213.5005166618368</v>
      </c>
      <c r="Q137" s="29">
        <f>Q7*1000*11630/RES_summary!Q$6</f>
        <v>207.59289480119782</v>
      </c>
      <c r="R137" s="29">
        <f>R7*1000*11630/RES_summary!R$6</f>
        <v>203.13294772034814</v>
      </c>
      <c r="S137" s="29">
        <f>S7*1000*11630/RES_summary!S$6</f>
        <v>195.00788699459184</v>
      </c>
      <c r="T137" s="29">
        <f>T7*1000*11630/RES_summary!T$6</f>
        <v>185.20215294220114</v>
      </c>
      <c r="U137" s="29">
        <f>U7*1000*11630/RES_summary!U$6</f>
        <v>173.45941467701999</v>
      </c>
      <c r="V137" s="29">
        <f>V7*1000*11630/RES_summary!V$6</f>
        <v>162.54597349802663</v>
      </c>
      <c r="W137" s="29">
        <f>W7*1000*11630/RES_summary!W$6</f>
        <v>153.34640053245181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129.899721603665</v>
      </c>
      <c r="C138" s="29">
        <f>C8*1000*11630/RES_summary!C$6</f>
        <v>131.02643001161886</v>
      </c>
      <c r="D138" s="29">
        <f>D8*1000*11630/RES_summary!D$6</f>
        <v>133.26184089778042</v>
      </c>
      <c r="E138" s="29">
        <f>E8*1000*11630/RES_summary!E$6</f>
        <v>136.42189586950971</v>
      </c>
      <c r="F138" s="29">
        <f>F8*1000*11630/RES_summary!F$6</f>
        <v>141.2282302668284</v>
      </c>
      <c r="G138" s="29">
        <f>G8*1000*11630/RES_summary!G$6</f>
        <v>146.22063206980238</v>
      </c>
      <c r="H138" s="29">
        <f>H8*1000*11630/RES_summary!H$6</f>
        <v>151.58980046466519</v>
      </c>
      <c r="I138" s="29">
        <f>I8*1000*11630/RES_summary!I$6</f>
        <v>156.22574287817733</v>
      </c>
      <c r="J138" s="29">
        <f>J8*1000*11630/RES_summary!J$6</f>
        <v>161.58073179757704</v>
      </c>
      <c r="K138" s="29">
        <f>K8*1000*11630/RES_summary!K$6</f>
        <v>164.46391088310099</v>
      </c>
      <c r="L138" s="29">
        <f>L8*1000*11630/RES_summary!L$6</f>
        <v>165.26133021786333</v>
      </c>
      <c r="M138" s="29">
        <f>M8*1000*11630/RES_summary!M$6</f>
        <v>164.88375629979981</v>
      </c>
      <c r="N138" s="29">
        <f>N8*1000*11630/RES_summary!N$6</f>
        <v>165.17900652256083</v>
      </c>
      <c r="O138" s="29">
        <f>O8*1000*11630/RES_summary!O$6</f>
        <v>165.86172335986751</v>
      </c>
      <c r="P138" s="29">
        <f>P8*1000*11630/RES_summary!P$6</f>
        <v>165.29517383463983</v>
      </c>
      <c r="Q138" s="29">
        <f>Q8*1000*11630/RES_summary!Q$6</f>
        <v>166.85646356520016</v>
      </c>
      <c r="R138" s="29">
        <f>R8*1000*11630/RES_summary!R$6</f>
        <v>166.78704419959473</v>
      </c>
      <c r="S138" s="29">
        <f>S8*1000*11630/RES_summary!S$6</f>
        <v>165.67548581871267</v>
      </c>
      <c r="T138" s="29">
        <f>T8*1000*11630/RES_summary!T$6</f>
        <v>164.81116788809655</v>
      </c>
      <c r="U138" s="29">
        <f>U8*1000*11630/RES_summary!U$6</f>
        <v>162.66543110445252</v>
      </c>
      <c r="V138" s="29">
        <f>V8*1000*11630/RES_summary!V$6</f>
        <v>166.87656869722633</v>
      </c>
      <c r="W138" s="29">
        <f>W8*1000*11630/RES_summary!W$6</f>
        <v>174.40012963264957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425.34865308431364</v>
      </c>
      <c r="C139" s="22">
        <f t="shared" ref="C139:Q139" si="111">SUM(C140:C141)</f>
        <v>479.48855032835684</v>
      </c>
      <c r="D139" s="22">
        <f t="shared" si="111"/>
        <v>524.22405110008492</v>
      </c>
      <c r="E139" s="22">
        <f t="shared" si="111"/>
        <v>559.84781547035607</v>
      </c>
      <c r="F139" s="22">
        <f t="shared" si="111"/>
        <v>608.63280001012868</v>
      </c>
      <c r="G139" s="22">
        <f t="shared" si="111"/>
        <v>648.51827422416682</v>
      </c>
      <c r="H139" s="22">
        <f t="shared" si="111"/>
        <v>702.93072367042816</v>
      </c>
      <c r="I139" s="22">
        <f t="shared" si="111"/>
        <v>756.61061166714933</v>
      </c>
      <c r="J139" s="22">
        <f t="shared" si="111"/>
        <v>801.98384246421267</v>
      </c>
      <c r="K139" s="22">
        <f t="shared" si="111"/>
        <v>814.5870090448683</v>
      </c>
      <c r="L139" s="22">
        <f t="shared" si="111"/>
        <v>842.68274871977837</v>
      </c>
      <c r="M139" s="22">
        <f t="shared" si="111"/>
        <v>852.14933475048917</v>
      </c>
      <c r="N139" s="22">
        <f t="shared" si="111"/>
        <v>869.86119481367859</v>
      </c>
      <c r="O139" s="22">
        <f t="shared" si="111"/>
        <v>894.91597301236766</v>
      </c>
      <c r="P139" s="22">
        <f t="shared" si="111"/>
        <v>930.68092835292373</v>
      </c>
      <c r="Q139" s="22">
        <f t="shared" si="111"/>
        <v>942.46273642201049</v>
      </c>
      <c r="R139" s="22">
        <f t="shared" ref="R139:V139" si="112">SUM(R140:R141)</f>
        <v>945.86532192523657</v>
      </c>
      <c r="S139" s="22">
        <f t="shared" si="112"/>
        <v>925.32449732158466</v>
      </c>
      <c r="T139" s="22">
        <f t="shared" si="112"/>
        <v>912.35818108949024</v>
      </c>
      <c r="U139" s="22">
        <f t="shared" si="112"/>
        <v>904.27808566535271</v>
      </c>
      <c r="V139" s="22">
        <f t="shared" si="112"/>
        <v>935.8261793640005</v>
      </c>
      <c r="W139" s="22">
        <f t="shared" ref="W139" si="113">SUM(W140:W141)</f>
        <v>967.84787925510932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311.70351433455249</v>
      </c>
      <c r="C140" s="29">
        <f>C10*1000*11630/RES_summary!C$6</f>
        <v>362.46980494578349</v>
      </c>
      <c r="D140" s="29">
        <f>D10*1000*11630/RES_summary!D$6</f>
        <v>404.53180023769818</v>
      </c>
      <c r="E140" s="29">
        <f>E10*1000*11630/RES_summary!E$6</f>
        <v>435.68959163786894</v>
      </c>
      <c r="F140" s="29">
        <f>F10*1000*11630/RES_summary!F$6</f>
        <v>479.67153801259121</v>
      </c>
      <c r="G140" s="29">
        <f>G10*1000*11630/RES_summary!G$6</f>
        <v>514.82432004852899</v>
      </c>
      <c r="H140" s="29">
        <f>H10*1000*11630/RES_summary!H$6</f>
        <v>561.03271547258657</v>
      </c>
      <c r="I140" s="29">
        <f>I10*1000*11630/RES_summary!I$6</f>
        <v>608.73971889094787</v>
      </c>
      <c r="J140" s="29">
        <f>J10*1000*11630/RES_summary!J$6</f>
        <v>647.75650887411859</v>
      </c>
      <c r="K140" s="29">
        <f>K10*1000*11630/RES_summary!K$6</f>
        <v>656.46642598568201</v>
      </c>
      <c r="L140" s="29">
        <f>L10*1000*11630/RES_summary!L$6</f>
        <v>680.73986963577704</v>
      </c>
      <c r="M140" s="29">
        <f>M10*1000*11630/RES_summary!M$6</f>
        <v>689.1994342853643</v>
      </c>
      <c r="N140" s="29">
        <f>N10*1000*11630/RES_summary!N$6</f>
        <v>704.06746556042583</v>
      </c>
      <c r="O140" s="29">
        <f>O10*1000*11630/RES_summary!O$6</f>
        <v>725.41183849553602</v>
      </c>
      <c r="P140" s="29">
        <f>P10*1000*11630/RES_summary!P$6</f>
        <v>749.68543942284998</v>
      </c>
      <c r="Q140" s="29">
        <f>Q10*1000*11630/RES_summary!Q$6</f>
        <v>752.1239109787241</v>
      </c>
      <c r="R140" s="29">
        <f>R10*1000*11630/RES_summary!R$6</f>
        <v>739.37305138793181</v>
      </c>
      <c r="S140" s="29">
        <f>S10*1000*11630/RES_summary!S$6</f>
        <v>706.5016963573139</v>
      </c>
      <c r="T140" s="29">
        <f>T10*1000*11630/RES_summary!T$6</f>
        <v>674.89640999844517</v>
      </c>
      <c r="U140" s="29">
        <f>U10*1000*11630/RES_summary!U$6</f>
        <v>654.94286906633988</v>
      </c>
      <c r="V140" s="29">
        <f>V10*1000*11630/RES_summary!V$6</f>
        <v>661.77254793827547</v>
      </c>
      <c r="W140" s="29">
        <f>W10*1000*11630/RES_summary!W$6</f>
        <v>671.8907692297953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113.64513874976114</v>
      </c>
      <c r="C141" s="29">
        <f>C11*1000*11630/RES_summary!C$6</f>
        <v>117.01874538257337</v>
      </c>
      <c r="D141" s="29">
        <f>D11*1000*11630/RES_summary!D$6</f>
        <v>119.69225086238674</v>
      </c>
      <c r="E141" s="29">
        <f>E11*1000*11630/RES_summary!E$6</f>
        <v>124.15822383248717</v>
      </c>
      <c r="F141" s="29">
        <f>F11*1000*11630/RES_summary!F$6</f>
        <v>128.96126199753743</v>
      </c>
      <c r="G141" s="29">
        <f>G11*1000*11630/RES_summary!G$6</f>
        <v>133.69395417563783</v>
      </c>
      <c r="H141" s="29">
        <f>H11*1000*11630/RES_summary!H$6</f>
        <v>141.89800819784159</v>
      </c>
      <c r="I141" s="29">
        <f>I11*1000*11630/RES_summary!I$6</f>
        <v>147.87089277620149</v>
      </c>
      <c r="J141" s="29">
        <f>J11*1000*11630/RES_summary!J$6</f>
        <v>154.2273335900941</v>
      </c>
      <c r="K141" s="29">
        <f>K11*1000*11630/RES_summary!K$6</f>
        <v>158.12058305918632</v>
      </c>
      <c r="L141" s="29">
        <f>L11*1000*11630/RES_summary!L$6</f>
        <v>161.94287908400139</v>
      </c>
      <c r="M141" s="29">
        <f>M11*1000*11630/RES_summary!M$6</f>
        <v>162.94990046512487</v>
      </c>
      <c r="N141" s="29">
        <f>N11*1000*11630/RES_summary!N$6</f>
        <v>165.79372925325282</v>
      </c>
      <c r="O141" s="29">
        <f>O11*1000*11630/RES_summary!O$6</f>
        <v>169.50413451683167</v>
      </c>
      <c r="P141" s="29">
        <f>P11*1000*11630/RES_summary!P$6</f>
        <v>180.99548893007378</v>
      </c>
      <c r="Q141" s="29">
        <f>Q11*1000*11630/RES_summary!Q$6</f>
        <v>190.33882544328637</v>
      </c>
      <c r="R141" s="29">
        <f>R11*1000*11630/RES_summary!R$6</f>
        <v>206.49227053730473</v>
      </c>
      <c r="S141" s="29">
        <f>S11*1000*11630/RES_summary!S$6</f>
        <v>218.82280096427078</v>
      </c>
      <c r="T141" s="29">
        <f>T11*1000*11630/RES_summary!T$6</f>
        <v>237.46177109104502</v>
      </c>
      <c r="U141" s="29">
        <f>U11*1000*11630/RES_summary!U$6</f>
        <v>249.3352165990128</v>
      </c>
      <c r="V141" s="29">
        <f>V11*1000*11630/RES_summary!V$6</f>
        <v>274.05363142572503</v>
      </c>
      <c r="W141" s="29">
        <f>W11*1000*11630/RES_summary!W$6</f>
        <v>295.95711002531397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724.76576407446214</v>
      </c>
      <c r="C142" s="22">
        <f t="shared" ref="C142:Q142" si="115">SUM(C143:C144)</f>
        <v>746.10879543655039</v>
      </c>
      <c r="D142" s="22">
        <f t="shared" si="115"/>
        <v>759.90995394625872</v>
      </c>
      <c r="E142" s="22">
        <f t="shared" si="115"/>
        <v>768.54152256543921</v>
      </c>
      <c r="F142" s="22">
        <f t="shared" si="115"/>
        <v>774.48189857393163</v>
      </c>
      <c r="G142" s="22">
        <f t="shared" si="115"/>
        <v>777.60957885888911</v>
      </c>
      <c r="H142" s="22">
        <f t="shared" si="115"/>
        <v>778.7139956059392</v>
      </c>
      <c r="I142" s="22">
        <f t="shared" si="115"/>
        <v>779.44233546445821</v>
      </c>
      <c r="J142" s="22">
        <f t="shared" si="115"/>
        <v>778.5498337958436</v>
      </c>
      <c r="K142" s="22">
        <f t="shared" si="115"/>
        <v>775.62722966743536</v>
      </c>
      <c r="L142" s="22">
        <f t="shared" si="115"/>
        <v>772.77167562007685</v>
      </c>
      <c r="M142" s="22">
        <f t="shared" si="115"/>
        <v>768.81990100949656</v>
      </c>
      <c r="N142" s="22">
        <f t="shared" si="115"/>
        <v>750.90399531612161</v>
      </c>
      <c r="O142" s="22">
        <f t="shared" si="115"/>
        <v>743.72149718115691</v>
      </c>
      <c r="P142" s="22">
        <f t="shared" si="115"/>
        <v>731.36771907523973</v>
      </c>
      <c r="Q142" s="22">
        <f t="shared" si="115"/>
        <v>703.76339889781389</v>
      </c>
      <c r="R142" s="22">
        <f t="shared" ref="R142:V142" si="116">SUM(R143:R144)</f>
        <v>691.3471343410846</v>
      </c>
      <c r="S142" s="22">
        <f t="shared" si="116"/>
        <v>662.39208928806329</v>
      </c>
      <c r="T142" s="22">
        <f t="shared" si="116"/>
        <v>632.62278716693595</v>
      </c>
      <c r="U142" s="22">
        <f t="shared" si="116"/>
        <v>598.53273139723683</v>
      </c>
      <c r="V142" s="22">
        <f t="shared" si="116"/>
        <v>602.40113527272365</v>
      </c>
      <c r="W142" s="22">
        <f t="shared" ref="W142" si="117">SUM(W143:W144)</f>
        <v>612.72190708199582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523.16510846280812</v>
      </c>
      <c r="C143" s="31">
        <f>C13*1000*11630/RES_summary!C$6</f>
        <v>528.13811999147174</v>
      </c>
      <c r="D143" s="31">
        <f>D13*1000*11630/RES_summary!D$6</f>
        <v>531.72146057099462</v>
      </c>
      <c r="E143" s="31">
        <f>E13*1000*11630/RES_summary!E$6</f>
        <v>532.7058660872126</v>
      </c>
      <c r="F143" s="31">
        <f>F13*1000*11630/RES_summary!F$6</f>
        <v>533.67276303708456</v>
      </c>
      <c r="G143" s="31">
        <f>G13*1000*11630/RES_summary!G$6</f>
        <v>534.63996587321867</v>
      </c>
      <c r="H143" s="31">
        <f>H13*1000*11630/RES_summary!H$6</f>
        <v>535.77383955874984</v>
      </c>
      <c r="I143" s="31">
        <f>I13*1000*11630/RES_summary!I$6</f>
        <v>536.13223579709017</v>
      </c>
      <c r="J143" s="31">
        <f>J13*1000*11630/RES_summary!J$6</f>
        <v>535.28140839043442</v>
      </c>
      <c r="K143" s="31">
        <f>K13*1000*11630/RES_summary!K$6</f>
        <v>532.95697780063347</v>
      </c>
      <c r="L143" s="31">
        <f>L13*1000*11630/RES_summary!L$6</f>
        <v>528.9519285340948</v>
      </c>
      <c r="M143" s="31">
        <f>M13*1000*11630/RES_summary!M$6</f>
        <v>524.30928514679715</v>
      </c>
      <c r="N143" s="31">
        <f>N13*1000*11630/RES_summary!N$6</f>
        <v>508.47320284592087</v>
      </c>
      <c r="O143" s="31">
        <f>O13*1000*11630/RES_summary!O$6</f>
        <v>495.00787683184268</v>
      </c>
      <c r="P143" s="31">
        <f>P13*1000*11630/RES_summary!P$6</f>
        <v>478.5882292959576</v>
      </c>
      <c r="Q143" s="31">
        <f>Q13*1000*11630/RES_summary!Q$6</f>
        <v>453.72358958103695</v>
      </c>
      <c r="R143" s="31">
        <f>R13*1000*11630/RES_summary!R$6</f>
        <v>431.1945100193758</v>
      </c>
      <c r="S143" s="31">
        <f>S13*1000*11630/RES_summary!S$6</f>
        <v>403.37775642816092</v>
      </c>
      <c r="T143" s="31">
        <f>T13*1000*11630/RES_summary!T$6</f>
        <v>373.22057398727878</v>
      </c>
      <c r="U143" s="31">
        <f>U13*1000*11630/RES_summary!U$6</f>
        <v>341.59193539286917</v>
      </c>
      <c r="V143" s="31">
        <f>V13*1000*11630/RES_summary!V$6</f>
        <v>333.23888935444029</v>
      </c>
      <c r="W143" s="31">
        <f>W13*1000*11630/RES_summary!W$6</f>
        <v>329.93682543902742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201.60065561165399</v>
      </c>
      <c r="C144" s="33">
        <f>C14*1000*11630/RES_summary!C$6</f>
        <v>217.97067544507863</v>
      </c>
      <c r="D144" s="33">
        <f>D14*1000*11630/RES_summary!D$6</f>
        <v>228.18849337526413</v>
      </c>
      <c r="E144" s="33">
        <f>E14*1000*11630/RES_summary!E$6</f>
        <v>235.83565647822664</v>
      </c>
      <c r="F144" s="33">
        <f>F14*1000*11630/RES_summary!F$6</f>
        <v>240.80913553684712</v>
      </c>
      <c r="G144" s="33">
        <f>G14*1000*11630/RES_summary!G$6</f>
        <v>242.96961298567047</v>
      </c>
      <c r="H144" s="33">
        <f>H14*1000*11630/RES_summary!H$6</f>
        <v>242.94015604718933</v>
      </c>
      <c r="I144" s="33">
        <f>I14*1000*11630/RES_summary!I$6</f>
        <v>243.31009966736806</v>
      </c>
      <c r="J144" s="33">
        <f>J14*1000*11630/RES_summary!J$6</f>
        <v>243.26842540540915</v>
      </c>
      <c r="K144" s="33">
        <f>K14*1000*11630/RES_summary!K$6</f>
        <v>242.67025186680192</v>
      </c>
      <c r="L144" s="33">
        <f>L14*1000*11630/RES_summary!L$6</f>
        <v>243.81974708598204</v>
      </c>
      <c r="M144" s="33">
        <f>M14*1000*11630/RES_summary!M$6</f>
        <v>244.51061586269938</v>
      </c>
      <c r="N144" s="33">
        <f>N14*1000*11630/RES_summary!N$6</f>
        <v>242.43079247020077</v>
      </c>
      <c r="O144" s="33">
        <f>O14*1000*11630/RES_summary!O$6</f>
        <v>248.7136203493142</v>
      </c>
      <c r="P144" s="33">
        <f>P14*1000*11630/RES_summary!P$6</f>
        <v>252.7794897792821</v>
      </c>
      <c r="Q144" s="33">
        <f>Q14*1000*11630/RES_summary!Q$6</f>
        <v>250.03980931677697</v>
      </c>
      <c r="R144" s="33">
        <f>R14*1000*11630/RES_summary!R$6</f>
        <v>260.1526243217088</v>
      </c>
      <c r="S144" s="33">
        <f>S14*1000*11630/RES_summary!S$6</f>
        <v>259.01433285990242</v>
      </c>
      <c r="T144" s="33">
        <f>T14*1000*11630/RES_summary!T$6</f>
        <v>259.40221317965711</v>
      </c>
      <c r="U144" s="33">
        <f>U14*1000*11630/RES_summary!U$6</f>
        <v>256.94079600436766</v>
      </c>
      <c r="V144" s="33">
        <f>V14*1000*11630/RES_summary!V$6</f>
        <v>269.1622459182833</v>
      </c>
      <c r="W144" s="33">
        <f>W14*1000*11630/RES_summary!W$6</f>
        <v>282.78508164296841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94.792312436264112</v>
      </c>
      <c r="C3" s="49">
        <f t="shared" ref="C3:W3" si="0">C5*C11/11630</f>
        <v>99.027534770967762</v>
      </c>
      <c r="D3" s="49">
        <f t="shared" si="0"/>
        <v>102.23194998467459</v>
      </c>
      <c r="E3" s="49">
        <f t="shared" si="0"/>
        <v>105.26262399092984</v>
      </c>
      <c r="F3" s="49">
        <f t="shared" si="0"/>
        <v>107.20237433930407</v>
      </c>
      <c r="G3" s="49">
        <f t="shared" si="0"/>
        <v>106.99226043653238</v>
      </c>
      <c r="H3" s="49">
        <f t="shared" si="0"/>
        <v>107.01086194922009</v>
      </c>
      <c r="I3" s="49">
        <f t="shared" si="0"/>
        <v>107.20998501295817</v>
      </c>
      <c r="J3" s="49">
        <f t="shared" si="0"/>
        <v>106.83529473100394</v>
      </c>
      <c r="K3" s="49">
        <f t="shared" si="0"/>
        <v>106.40463100762724</v>
      </c>
      <c r="L3" s="49">
        <f t="shared" si="0"/>
        <v>105.62062325687154</v>
      </c>
      <c r="M3" s="49">
        <f t="shared" si="0"/>
        <v>104.59147404251677</v>
      </c>
      <c r="N3" s="49">
        <f t="shared" si="0"/>
        <v>103.70478236861403</v>
      </c>
      <c r="O3" s="49">
        <f t="shared" si="0"/>
        <v>102.78980930893522</v>
      </c>
      <c r="P3" s="49">
        <f t="shared" si="0"/>
        <v>101.46676876902546</v>
      </c>
      <c r="Q3" s="49">
        <f t="shared" si="0"/>
        <v>100.41497391715455</v>
      </c>
      <c r="R3" s="49">
        <f t="shared" si="0"/>
        <v>98.053556792149749</v>
      </c>
      <c r="S3" s="49">
        <f t="shared" si="0"/>
        <v>96.171664512849588</v>
      </c>
      <c r="T3" s="49">
        <f t="shared" si="0"/>
        <v>94.083955421452075</v>
      </c>
      <c r="U3" s="49">
        <f t="shared" si="0"/>
        <v>91.286899676382831</v>
      </c>
      <c r="V3" s="49">
        <f t="shared" si="0"/>
        <v>88.344870933585256</v>
      </c>
      <c r="W3" s="49">
        <f t="shared" si="0"/>
        <v>86.212709464426325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125.84869790339637</v>
      </c>
      <c r="C5" s="49">
        <f t="shared" ref="C5:W5" si="1">C7*C13/1000000</f>
        <v>131.47148737287168</v>
      </c>
      <c r="D5" s="49">
        <f t="shared" si="1"/>
        <v>135.72575094997333</v>
      </c>
      <c r="E5" s="49">
        <f t="shared" si="1"/>
        <v>139.74935125736471</v>
      </c>
      <c r="F5" s="49">
        <f t="shared" si="1"/>
        <v>142.32461342078852</v>
      </c>
      <c r="G5" s="49">
        <f t="shared" si="1"/>
        <v>142.04566083069318</v>
      </c>
      <c r="H5" s="49">
        <f t="shared" si="1"/>
        <v>142.07035667459255</v>
      </c>
      <c r="I5" s="49">
        <f t="shared" si="1"/>
        <v>142.33471754574259</v>
      </c>
      <c r="J5" s="49">
        <f t="shared" si="1"/>
        <v>141.83726914629867</v>
      </c>
      <c r="K5" s="49">
        <f t="shared" si="1"/>
        <v>141.26550897473808</v>
      </c>
      <c r="L5" s="49">
        <f t="shared" si="1"/>
        <v>140.22464023714809</v>
      </c>
      <c r="M5" s="49">
        <f t="shared" si="1"/>
        <v>138.85831542402639</v>
      </c>
      <c r="N5" s="49">
        <f t="shared" si="1"/>
        <v>137.68112088435873</v>
      </c>
      <c r="O5" s="49">
        <f t="shared" si="1"/>
        <v>136.46637925375771</v>
      </c>
      <c r="P5" s="49">
        <f t="shared" si="1"/>
        <v>134.70987680179988</v>
      </c>
      <c r="Q5" s="49">
        <f t="shared" si="1"/>
        <v>133.31348706124524</v>
      </c>
      <c r="R5" s="49">
        <f t="shared" si="1"/>
        <v>130.17840930281992</v>
      </c>
      <c r="S5" s="49">
        <f t="shared" si="1"/>
        <v>127.67996099137461</v>
      </c>
      <c r="T5" s="49">
        <f t="shared" si="1"/>
        <v>124.90826501729313</v>
      </c>
      <c r="U5" s="49">
        <f t="shared" si="1"/>
        <v>121.19482228725263</v>
      </c>
      <c r="V5" s="49">
        <f t="shared" si="1"/>
        <v>117.28890969835582</v>
      </c>
      <c r="W5" s="49">
        <f t="shared" si="1"/>
        <v>114.45819761087652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2552274</v>
      </c>
      <c r="C7" s="35">
        <v>2724129</v>
      </c>
      <c r="D7" s="35">
        <v>2874497</v>
      </c>
      <c r="E7" s="35">
        <v>3031229</v>
      </c>
      <c r="F7" s="35">
        <v>3158947</v>
      </c>
      <c r="G7" s="35">
        <v>3210881</v>
      </c>
      <c r="H7" s="35">
        <v>3278200</v>
      </c>
      <c r="I7" s="35">
        <v>3360410</v>
      </c>
      <c r="J7" s="35">
        <v>3426989</v>
      </c>
      <c r="K7" s="35">
        <v>3501833</v>
      </c>
      <c r="L7" s="35">
        <v>3570423</v>
      </c>
      <c r="M7" s="35">
        <v>3633976</v>
      </c>
      <c r="N7" s="35">
        <v>3713610</v>
      </c>
      <c r="O7" s="35">
        <v>3802715</v>
      </c>
      <c r="P7" s="35">
        <v>3881844</v>
      </c>
      <c r="Q7" s="35">
        <v>3994456</v>
      </c>
      <c r="R7" s="35">
        <v>4036126</v>
      </c>
      <c r="S7" s="35">
        <v>4112391</v>
      </c>
      <c r="T7" s="35">
        <v>4181496</v>
      </c>
      <c r="U7" s="35">
        <v>4288631</v>
      </c>
      <c r="V7" s="35">
        <v>4342830</v>
      </c>
      <c r="W7" s="35">
        <v>4436310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306052.94611631194</v>
      </c>
      <c r="D8" s="52">
        <v>285429.14226461854</v>
      </c>
      <c r="E8" s="52">
        <v>292661.89071541512</v>
      </c>
      <c r="F8" s="52">
        <v>264522.22718255874</v>
      </c>
      <c r="G8" s="52">
        <v>189618.18760962598</v>
      </c>
      <c r="H8" s="52">
        <v>205888.80817139149</v>
      </c>
      <c r="I8" s="52">
        <v>221671.12527531665</v>
      </c>
      <c r="J8" s="52">
        <v>206937.17556304485</v>
      </c>
      <c r="K8" s="52">
        <v>216104.9959119074</v>
      </c>
      <c r="L8" s="52">
        <v>210759.62343644025</v>
      </c>
      <c r="M8" s="52">
        <v>206637.0954899108</v>
      </c>
      <c r="N8" s="52">
        <v>223638.44966585143</v>
      </c>
      <c r="O8" s="52">
        <v>234035.72379960632</v>
      </c>
      <c r="P8" s="52">
        <v>224991.95596988592</v>
      </c>
      <c r="Q8" s="52">
        <v>259413.18450033339</v>
      </c>
      <c r="R8" s="52">
        <v>189415.44796109991</v>
      </c>
      <c r="S8" s="52">
        <v>224960.78517042845</v>
      </c>
      <c r="T8" s="52">
        <v>218757.23519625282</v>
      </c>
      <c r="U8" s="52">
        <v>413187.94611631194</v>
      </c>
      <c r="V8" s="52">
        <v>339628.14226461854</v>
      </c>
      <c r="W8" s="52">
        <v>386141.89071541512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134197.94611631194</v>
      </c>
      <c r="D9" s="36">
        <v>135061.14226461854</v>
      </c>
      <c r="E9" s="36">
        <v>135929.89071541512</v>
      </c>
      <c r="F9" s="36">
        <v>136804.22718255874</v>
      </c>
      <c r="G9" s="36">
        <v>137684.18760962598</v>
      </c>
      <c r="H9" s="36">
        <v>138569.80817139149</v>
      </c>
      <c r="I9" s="36">
        <v>139461.12527531665</v>
      </c>
      <c r="J9" s="36">
        <v>140358.17556304485</v>
      </c>
      <c r="K9" s="36">
        <v>141260.9959119074</v>
      </c>
      <c r="L9" s="36">
        <v>142169.62343644025</v>
      </c>
      <c r="M9" s="36">
        <v>143084.0954899108</v>
      </c>
      <c r="N9" s="36">
        <v>144004.44966585143</v>
      </c>
      <c r="O9" s="36">
        <v>144930.72379960632</v>
      </c>
      <c r="P9" s="36">
        <v>145862.95596988592</v>
      </c>
      <c r="Q9" s="36">
        <v>146801.18450033339</v>
      </c>
      <c r="R9" s="36">
        <v>147745.44796109991</v>
      </c>
      <c r="S9" s="36">
        <v>148695.78517042845</v>
      </c>
      <c r="T9" s="36">
        <v>149652.23519625328</v>
      </c>
      <c r="U9" s="36">
        <v>306052.94611631148</v>
      </c>
      <c r="V9" s="36">
        <v>285429.14226461854</v>
      </c>
      <c r="W9" s="36">
        <v>292661.89071541466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8759.9999999999927</v>
      </c>
      <c r="D11" s="54">
        <v>8759.9999999999927</v>
      </c>
      <c r="E11" s="54">
        <v>8759.9999999999945</v>
      </c>
      <c r="F11" s="54">
        <v>8759.9999999999927</v>
      </c>
      <c r="G11" s="54">
        <v>8759.9999999999945</v>
      </c>
      <c r="H11" s="54">
        <v>8759.9999999999927</v>
      </c>
      <c r="I11" s="54">
        <v>8759.9999999999891</v>
      </c>
      <c r="J11" s="54">
        <v>8759.9999999999964</v>
      </c>
      <c r="K11" s="54">
        <v>8759.9999999999945</v>
      </c>
      <c r="L11" s="54">
        <v>8759.9999999999909</v>
      </c>
      <c r="M11" s="54">
        <v>8759.9999999999909</v>
      </c>
      <c r="N11" s="54">
        <v>8759.9999999999909</v>
      </c>
      <c r="O11" s="54">
        <v>8759.9999999999927</v>
      </c>
      <c r="P11" s="54">
        <v>8759.9999999999945</v>
      </c>
      <c r="Q11" s="54">
        <v>8759.9999999999927</v>
      </c>
      <c r="R11" s="54">
        <v>8759.9999999999927</v>
      </c>
      <c r="S11" s="54">
        <v>8759.9999999999927</v>
      </c>
      <c r="T11" s="54">
        <v>8759.9999999999982</v>
      </c>
      <c r="U11" s="54">
        <v>8759.9999999999945</v>
      </c>
      <c r="V11" s="54">
        <v>8759.9999999999964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49.308459006907711</v>
      </c>
      <c r="C13" s="35">
        <v>48.261843463680201</v>
      </c>
      <c r="D13" s="35">
        <v>47.217217812359294</v>
      </c>
      <c r="E13" s="35">
        <v>46.103198160668406</v>
      </c>
      <c r="F13" s="35">
        <v>45.054448023594105</v>
      </c>
      <c r="G13" s="35">
        <v>44.238843118350751</v>
      </c>
      <c r="H13" s="35">
        <v>43.337916135254879</v>
      </c>
      <c r="I13" s="35">
        <v>42.356354595344797</v>
      </c>
      <c r="J13" s="35">
        <v>41.388305928702621</v>
      </c>
      <c r="K13" s="35">
        <v>40.340447124331199</v>
      </c>
      <c r="L13" s="35">
        <v>39.273957241802471</v>
      </c>
      <c r="M13" s="35">
        <v>38.21112616704854</v>
      </c>
      <c r="N13" s="35">
        <v>37.074738834815378</v>
      </c>
      <c r="O13" s="35">
        <v>35.886565060425966</v>
      </c>
      <c r="P13" s="35">
        <v>34.702547758694038</v>
      </c>
      <c r="Q13" s="35">
        <v>33.374629001106847</v>
      </c>
      <c r="R13" s="35">
        <v>32.253306587262124</v>
      </c>
      <c r="S13" s="35">
        <v>31.047621928793884</v>
      </c>
      <c r="T13" s="35">
        <v>29.871669138818529</v>
      </c>
      <c r="U13" s="35">
        <v>28.259559352915332</v>
      </c>
      <c r="V13" s="35">
        <v>27.0074835299461</v>
      </c>
      <c r="W13" s="35">
        <v>25.80031548987256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39.992699138112741</v>
      </c>
      <c r="D14" s="36">
        <v>38.236881795918862</v>
      </c>
      <c r="E14" s="36">
        <v>36.650121152862859</v>
      </c>
      <c r="F14" s="36">
        <v>35.236614672059126</v>
      </c>
      <c r="G14" s="36">
        <v>34.332373980684565</v>
      </c>
      <c r="H14" s="36">
        <v>33.306130676151632</v>
      </c>
      <c r="I14" s="36">
        <v>32.21427256696645</v>
      </c>
      <c r="J14" s="36">
        <v>31.040323852462699</v>
      </c>
      <c r="K14" s="36">
        <v>29.585627244096251</v>
      </c>
      <c r="L14" s="36">
        <v>28.322769866085892</v>
      </c>
      <c r="M14" s="36">
        <v>27.531026945550554</v>
      </c>
      <c r="N14" s="36">
        <v>26.486693018770971</v>
      </c>
      <c r="O14" s="36">
        <v>25.344716295501328</v>
      </c>
      <c r="P14" s="36">
        <v>24.159864336826505</v>
      </c>
      <c r="Q14" s="36">
        <v>22.520638104028329</v>
      </c>
      <c r="R14" s="36">
        <v>21.909631186333201</v>
      </c>
      <c r="S14" s="36">
        <v>21.48601905202667</v>
      </c>
      <c r="T14" s="36">
        <v>21.061818258269792</v>
      </c>
      <c r="U14" s="36">
        <v>20.635743962196841</v>
      </c>
      <c r="V14" s="36">
        <v>20.634355381320777</v>
      </c>
      <c r="W14" s="36">
        <v>20.446840536877783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1.1215966798677433</v>
      </c>
      <c r="C16" s="44">
        <f>C7/RES_summary!C$6</f>
        <v>1.1759848838705165</v>
      </c>
      <c r="D16" s="44">
        <f>D7/RES_summary!D$6</f>
        <v>1.2177497215631101</v>
      </c>
      <c r="E16" s="44">
        <f>E7/RES_summary!E$6</f>
        <v>1.2604460253001597</v>
      </c>
      <c r="F16" s="44">
        <f>F7/RES_summary!F$6</f>
        <v>1.2884568400504297</v>
      </c>
      <c r="G16" s="44">
        <f>G7/RES_summary!G$6</f>
        <v>1.3023519457721273</v>
      </c>
      <c r="H16" s="44">
        <f>H7/RES_summary!H$6</f>
        <v>1.3192440122531699</v>
      </c>
      <c r="I16" s="44">
        <f>I7/RES_summary!I$6</f>
        <v>1.3404819641408978</v>
      </c>
      <c r="J16" s="44">
        <f>J7/RES_summary!J$6</f>
        <v>1.3512740145663626</v>
      </c>
      <c r="K16" s="44">
        <f>K7/RES_summary!K$6</f>
        <v>1.3688296144109999</v>
      </c>
      <c r="L16" s="44">
        <f>L7/RES_summary!L$6</f>
        <v>1.382419411979936</v>
      </c>
      <c r="M16" s="44">
        <f>M7/RES_summary!M$6</f>
        <v>1.3967273930645148</v>
      </c>
      <c r="N16" s="44">
        <f>N7/RES_summary!N$6</f>
        <v>1.4142786307248312</v>
      </c>
      <c r="O16" s="44">
        <f>O7/RES_summary!O$6</f>
        <v>1.4358266155675961</v>
      </c>
      <c r="P16" s="44">
        <f>P7/RES_summary!P$6</f>
        <v>1.455530300019273</v>
      </c>
      <c r="Q16" s="44">
        <f>Q7/RES_summary!Q$6</f>
        <v>1.4797383451493906</v>
      </c>
      <c r="R16" s="44">
        <f>R7/RES_summary!R$6</f>
        <v>1.4909364532187117</v>
      </c>
      <c r="S16" s="44">
        <f>S7/RES_summary!S$6</f>
        <v>1.5019914469135587</v>
      </c>
      <c r="T16" s="44">
        <f>T7/RES_summary!T$6</f>
        <v>1.5123716933226274</v>
      </c>
      <c r="U16" s="44">
        <f>U7/RES_summary!U$6</f>
        <v>1.5217948717948717</v>
      </c>
      <c r="V16" s="44">
        <f>V7/RES_summary!V$6</f>
        <v>1.5295387219487009</v>
      </c>
      <c r="W16" s="44">
        <f>W7/RES_summary!W$6</f>
        <v>1.5352099467455027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55.304203911542409</v>
      </c>
      <c r="C17" s="52">
        <f t="shared" si="2"/>
        <v>56.755198381013003</v>
      </c>
      <c r="D17" s="52">
        <f t="shared" si="2"/>
        <v>57.498753843985256</v>
      </c>
      <c r="E17" s="52">
        <f t="shared" si="2"/>
        <v>58.110592875240123</v>
      </c>
      <c r="F17" s="52">
        <f t="shared" si="2"/>
        <v>58.050711730696392</v>
      </c>
      <c r="G17" s="52">
        <f t="shared" si="2"/>
        <v>57.614543413891987</v>
      </c>
      <c r="H17" s="52">
        <f t="shared" si="2"/>
        <v>57.173286364965037</v>
      </c>
      <c r="I17" s="52">
        <f t="shared" si="2"/>
        <v>56.777929401816138</v>
      </c>
      <c r="J17" s="52">
        <f t="shared" si="2"/>
        <v>55.926942308378777</v>
      </c>
      <c r="K17" s="52">
        <f t="shared" si="2"/>
        <v>55.219198682365608</v>
      </c>
      <c r="L17" s="52">
        <f t="shared" si="2"/>
        <v>54.293080876337719</v>
      </c>
      <c r="M17" s="52">
        <f t="shared" si="2"/>
        <v>53.370526637360975</v>
      </c>
      <c r="N17" s="52">
        <f t="shared" si="2"/>
        <v>52.434010873783414</v>
      </c>
      <c r="O17" s="52">
        <f t="shared" si="2"/>
        <v>51.526885255057756</v>
      </c>
      <c r="P17" s="52">
        <f t="shared" si="2"/>
        <v>50.510609750645081</v>
      </c>
      <c r="Q17" s="52">
        <f t="shared" si="2"/>
        <v>49.385718288072702</v>
      </c>
      <c r="R17" s="52">
        <f t="shared" ref="R17:V17" si="3">R13*R16</f>
        <v>48.087630527788299</v>
      </c>
      <c r="S17" s="52">
        <f t="shared" si="3"/>
        <v>46.633262584054258</v>
      </c>
      <c r="T17" s="52">
        <f t="shared" si="3"/>
        <v>45.177066837848251</v>
      </c>
      <c r="U17" s="52">
        <f t="shared" si="3"/>
        <v>43.005252502449359</v>
      </c>
      <c r="V17" s="52">
        <f t="shared" si="3"/>
        <v>41.308991841444346</v>
      </c>
      <c r="W17" s="52">
        <f t="shared" ref="W17" si="4">W13*W16</f>
        <v>39.608900969224422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484.46482626511118</v>
      </c>
      <c r="C18" s="36">
        <f>C3*11630*1000/RES_summary!C$6</f>
        <v>497.1755378176735</v>
      </c>
      <c r="D18" s="36">
        <f>D3*11630*1000/RES_summary!D$6</f>
        <v>503.68908367331034</v>
      </c>
      <c r="E18" s="36">
        <f>E3*11630*1000/RES_summary!E$6</f>
        <v>509.04879358710309</v>
      </c>
      <c r="F18" s="36">
        <f>F3*11630*1000/RES_summary!F$6</f>
        <v>508.5242347608999</v>
      </c>
      <c r="G18" s="36">
        <f>G3*11630*1000/RES_summary!G$6</f>
        <v>504.70340030569355</v>
      </c>
      <c r="H18" s="36">
        <f>H3*11630*1000/RES_summary!H$6</f>
        <v>500.83798855709335</v>
      </c>
      <c r="I18" s="36">
        <f>I3*11630*1000/RES_summary!I$6</f>
        <v>497.3746615599087</v>
      </c>
      <c r="J18" s="36">
        <f>J3*11630*1000/RES_summary!J$6</f>
        <v>489.92001462139797</v>
      </c>
      <c r="K18" s="36">
        <f>K3*11630*1000/RES_summary!K$6</f>
        <v>483.72018045752236</v>
      </c>
      <c r="L18" s="36">
        <f>L3*11630*1000/RES_summary!L$6</f>
        <v>475.60738847671792</v>
      </c>
      <c r="M18" s="36">
        <f>M3*11630*1000/RES_summary!M$6</f>
        <v>467.52581334328164</v>
      </c>
      <c r="N18" s="36">
        <f>N3*11630*1000/RES_summary!N$6</f>
        <v>459.32193525434218</v>
      </c>
      <c r="O18" s="36">
        <f>O3*11630*1000/RES_summary!O$6</f>
        <v>451.37551483430553</v>
      </c>
      <c r="P18" s="36">
        <f>P3*11630*1000/RES_summary!P$6</f>
        <v>442.47294141565055</v>
      </c>
      <c r="Q18" s="36">
        <f>Q3*11630*1000/RES_summary!Q$6</f>
        <v>432.61889220351657</v>
      </c>
      <c r="R18" s="36">
        <f>R3*11630*1000/RES_summary!R$6</f>
        <v>421.24764342342513</v>
      </c>
      <c r="S18" s="36">
        <f>S3*11630*1000/RES_summary!S$6</f>
        <v>408.50738023631499</v>
      </c>
      <c r="T18" s="36">
        <f>T3*11630*1000/RES_summary!T$6</f>
        <v>395.7511054995507</v>
      </c>
      <c r="U18" s="36">
        <f>U3*11630*1000/RES_summary!U$6</f>
        <v>376.72601192145612</v>
      </c>
      <c r="V18" s="36">
        <f>V3*11630*1000/RES_summary!V$6</f>
        <v>361.86676853105229</v>
      </c>
      <c r="W18" s="36">
        <f>W3*11630*1000/RES_summary!W$6</f>
        <v>346.97397249040586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46.160102205291118</v>
      </c>
      <c r="C3" s="49">
        <f t="shared" ref="C3:W3" si="0">C5*C11/11630</f>
        <v>46.560396645837876</v>
      </c>
      <c r="D3" s="49">
        <f t="shared" si="0"/>
        <v>46.477903964455351</v>
      </c>
      <c r="E3" s="49">
        <f t="shared" si="0"/>
        <v>46.512575928445465</v>
      </c>
      <c r="F3" s="49">
        <f t="shared" si="0"/>
        <v>46.791489448153399</v>
      </c>
      <c r="G3" s="49">
        <f t="shared" si="0"/>
        <v>46.724710745182769</v>
      </c>
      <c r="H3" s="49">
        <f t="shared" si="0"/>
        <v>46.201728562807439</v>
      </c>
      <c r="I3" s="49">
        <f t="shared" si="0"/>
        <v>45.870964073577525</v>
      </c>
      <c r="J3" s="49">
        <f t="shared" si="0"/>
        <v>45.360350457452803</v>
      </c>
      <c r="K3" s="49">
        <f t="shared" si="0"/>
        <v>44.415811068195794</v>
      </c>
      <c r="L3" s="49">
        <f t="shared" si="0"/>
        <v>43.512033513732085</v>
      </c>
      <c r="M3" s="49">
        <f t="shared" si="0"/>
        <v>42.290973220848542</v>
      </c>
      <c r="N3" s="49">
        <f t="shared" si="0"/>
        <v>40.79032569954245</v>
      </c>
      <c r="O3" s="49">
        <f t="shared" si="0"/>
        <v>39.557722540900919</v>
      </c>
      <c r="P3" s="49">
        <f t="shared" si="0"/>
        <v>38.170478514844326</v>
      </c>
      <c r="Q3" s="49">
        <f t="shared" si="0"/>
        <v>37.022009934689905</v>
      </c>
      <c r="R3" s="49">
        <f t="shared" si="0"/>
        <v>36.207448175347793</v>
      </c>
      <c r="S3" s="49">
        <f t="shared" si="0"/>
        <v>35.081152116040528</v>
      </c>
      <c r="T3" s="49">
        <f t="shared" si="0"/>
        <v>33.898418891919277</v>
      </c>
      <c r="U3" s="49">
        <f t="shared" si="0"/>
        <v>32.859636931603347</v>
      </c>
      <c r="V3" s="49">
        <f t="shared" si="0"/>
        <v>32.210172061834882</v>
      </c>
      <c r="W3" s="49">
        <f t="shared" si="0"/>
        <v>32.021646773324775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1216.9032988628217</v>
      </c>
      <c r="C5" s="49">
        <f t="shared" ref="C5:W5" si="1">C7*C13/1000000</f>
        <v>1232.098934605297</v>
      </c>
      <c r="D5" s="49">
        <f t="shared" si="1"/>
        <v>1245.6825240011904</v>
      </c>
      <c r="E5" s="49">
        <f t="shared" si="1"/>
        <v>1255.8407715549554</v>
      </c>
      <c r="F5" s="49">
        <f t="shared" si="1"/>
        <v>1264.760973776851</v>
      </c>
      <c r="G5" s="49">
        <f t="shared" si="1"/>
        <v>1255.6113858192289</v>
      </c>
      <c r="H5" s="49">
        <f t="shared" si="1"/>
        <v>1245.8617177689378</v>
      </c>
      <c r="I5" s="49">
        <f t="shared" si="1"/>
        <v>1234.3254887761077</v>
      </c>
      <c r="J5" s="49">
        <f t="shared" si="1"/>
        <v>1221.9167999118285</v>
      </c>
      <c r="K5" s="49">
        <f t="shared" si="1"/>
        <v>1203.4169893242245</v>
      </c>
      <c r="L5" s="49">
        <f t="shared" si="1"/>
        <v>1181.549915253285</v>
      </c>
      <c r="M5" s="49">
        <f t="shared" si="1"/>
        <v>1155.7157057473755</v>
      </c>
      <c r="N5" s="49">
        <f t="shared" si="1"/>
        <v>1129.1127196034222</v>
      </c>
      <c r="O5" s="49">
        <f t="shared" si="1"/>
        <v>1099.6126599390477</v>
      </c>
      <c r="P5" s="49">
        <f t="shared" si="1"/>
        <v>1068.232395032303</v>
      </c>
      <c r="Q5" s="49">
        <f t="shared" si="1"/>
        <v>1039.1323169961113</v>
      </c>
      <c r="R5" s="49">
        <f t="shared" si="1"/>
        <v>1005.8833631651889</v>
      </c>
      <c r="S5" s="49">
        <f t="shared" si="1"/>
        <v>980.31634423302955</v>
      </c>
      <c r="T5" s="49">
        <f t="shared" si="1"/>
        <v>955.47314001487507</v>
      </c>
      <c r="U5" s="49">
        <f t="shared" si="1"/>
        <v>938.44184643876122</v>
      </c>
      <c r="V5" s="49">
        <f t="shared" si="1"/>
        <v>920.22637958860014</v>
      </c>
      <c r="W5" s="49">
        <f t="shared" si="1"/>
        <v>911.23947574302338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1936718</v>
      </c>
      <c r="C7" s="35">
        <v>1972700</v>
      </c>
      <c r="D7" s="35">
        <v>2010999</v>
      </c>
      <c r="E7" s="35">
        <v>2049541</v>
      </c>
      <c r="F7" s="35">
        <v>2090765</v>
      </c>
      <c r="G7" s="35">
        <v>2104769</v>
      </c>
      <c r="H7" s="35">
        <v>2124111</v>
      </c>
      <c r="I7" s="35">
        <v>2146529</v>
      </c>
      <c r="J7" s="35">
        <v>2175273</v>
      </c>
      <c r="K7" s="35">
        <v>2198140</v>
      </c>
      <c r="L7" s="35">
        <v>2222869</v>
      </c>
      <c r="M7" s="35">
        <v>2244509</v>
      </c>
      <c r="N7" s="35">
        <v>2271470</v>
      </c>
      <c r="O7" s="35">
        <v>2296802</v>
      </c>
      <c r="P7" s="35">
        <v>2318621</v>
      </c>
      <c r="Q7" s="35">
        <v>2352506</v>
      </c>
      <c r="R7" s="35">
        <v>2365284</v>
      </c>
      <c r="S7" s="35">
        <v>2398157</v>
      </c>
      <c r="T7" s="35">
        <v>2427241</v>
      </c>
      <c r="U7" s="35">
        <v>2479092</v>
      </c>
      <c r="V7" s="35">
        <v>2502080</v>
      </c>
      <c r="W7" s="35">
        <v>2550106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153826.84733764431</v>
      </c>
      <c r="D8" s="52">
        <v>157665.29158347799</v>
      </c>
      <c r="E8" s="52">
        <v>159449.37854297739</v>
      </c>
      <c r="F8" s="52">
        <v>163692.36181478738</v>
      </c>
      <c r="G8" s="52">
        <v>138053.49827165715</v>
      </c>
      <c r="H8" s="52">
        <v>144993.0481027097</v>
      </c>
      <c r="I8" s="52">
        <v>149691.27485625725</v>
      </c>
      <c r="J8" s="52">
        <v>157660.44548317208</v>
      </c>
      <c r="K8" s="52">
        <v>153447.83038081438</v>
      </c>
      <c r="L8" s="52">
        <v>156995.70343752834</v>
      </c>
      <c r="M8" s="52">
        <v>155614.34207771323</v>
      </c>
      <c r="N8" s="52">
        <v>162665.02730747545</v>
      </c>
      <c r="O8" s="52">
        <v>162788.04376087105</v>
      </c>
      <c r="P8" s="52">
        <v>161049.67974674422</v>
      </c>
      <c r="Q8" s="52">
        <v>174913.22729616985</v>
      </c>
      <c r="R8" s="52">
        <v>166604.84733764455</v>
      </c>
      <c r="S8" s="52">
        <v>190538.29158347799</v>
      </c>
      <c r="T8" s="52">
        <v>188533.37854297739</v>
      </c>
      <c r="U8" s="52">
        <v>215543.36181478761</v>
      </c>
      <c r="V8" s="52">
        <v>161041.49827165715</v>
      </c>
      <c r="W8" s="52">
        <v>193019.04810270946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117844.84733764431</v>
      </c>
      <c r="D9" s="36">
        <v>119366.29158347799</v>
      </c>
      <c r="E9" s="36">
        <v>120907.37854297739</v>
      </c>
      <c r="F9" s="36">
        <v>122468.36181478761</v>
      </c>
      <c r="G9" s="36">
        <v>124049.49827165715</v>
      </c>
      <c r="H9" s="36">
        <v>125651.04810270946</v>
      </c>
      <c r="I9" s="36">
        <v>127273.27485625725</v>
      </c>
      <c r="J9" s="36">
        <v>128916.44548317231</v>
      </c>
      <c r="K9" s="36">
        <v>130580.83038081415</v>
      </c>
      <c r="L9" s="36">
        <v>132266.70343752857</v>
      </c>
      <c r="M9" s="36">
        <v>133974.34207771346</v>
      </c>
      <c r="N9" s="36">
        <v>135704.02730747545</v>
      </c>
      <c r="O9" s="36">
        <v>137456.04376087105</v>
      </c>
      <c r="P9" s="36">
        <v>139230.67974674422</v>
      </c>
      <c r="Q9" s="36">
        <v>141028.22729616985</v>
      </c>
      <c r="R9" s="36">
        <v>153826.84733764455</v>
      </c>
      <c r="S9" s="36">
        <v>157665.29158347799</v>
      </c>
      <c r="T9" s="36">
        <v>159449.37854297739</v>
      </c>
      <c r="U9" s="36">
        <v>163692.36181478761</v>
      </c>
      <c r="V9" s="36">
        <v>138053.49827165715</v>
      </c>
      <c r="W9" s="36">
        <v>144993.04810270946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441.15418961326395</v>
      </c>
      <c r="C11" s="54">
        <v>439.49182795500366</v>
      </c>
      <c r="D11" s="54">
        <v>433.92920161581975</v>
      </c>
      <c r="E11" s="54">
        <v>430.74032178302252</v>
      </c>
      <c r="F11" s="54">
        <v>430.26708885313667</v>
      </c>
      <c r="G11" s="54">
        <v>432.78389484492169</v>
      </c>
      <c r="H11" s="54">
        <v>431.28871809921446</v>
      </c>
      <c r="I11" s="54">
        <v>432.20310771081671</v>
      </c>
      <c r="J11" s="54">
        <v>431.73223893659741</v>
      </c>
      <c r="K11" s="54">
        <v>429.24097574290323</v>
      </c>
      <c r="L11" s="54">
        <v>428.28909996259017</v>
      </c>
      <c r="M11" s="54">
        <v>425.57526570983475</v>
      </c>
      <c r="N11" s="54">
        <v>420.14537578878662</v>
      </c>
      <c r="O11" s="54">
        <v>418.38033510470763</v>
      </c>
      <c r="P11" s="54">
        <v>415.56749934944207</v>
      </c>
      <c r="Q11" s="54">
        <v>414.35144350539423</v>
      </c>
      <c r="R11" s="54">
        <v>418.62967188785467</v>
      </c>
      <c r="S11" s="54">
        <v>416.18585827899619</v>
      </c>
      <c r="T11" s="54">
        <v>412.61087852965028</v>
      </c>
      <c r="U11" s="54">
        <v>407.22563573307673</v>
      </c>
      <c r="V11" s="54">
        <v>407.07842047150581</v>
      </c>
      <c r="W11" s="54">
        <v>408.68702672269887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628.33272518911974</v>
      </c>
      <c r="C13" s="35">
        <v>624.57491489090944</v>
      </c>
      <c r="D13" s="35">
        <v>619.43468097258642</v>
      </c>
      <c r="E13" s="35">
        <v>612.74244894586423</v>
      </c>
      <c r="F13" s="35">
        <v>604.92737049685206</v>
      </c>
      <c r="G13" s="35">
        <v>596.55543473855278</v>
      </c>
      <c r="H13" s="35">
        <v>586.53324509356514</v>
      </c>
      <c r="I13" s="35">
        <v>575.03322283375053</v>
      </c>
      <c r="J13" s="35">
        <v>561.73032070541421</v>
      </c>
      <c r="K13" s="35">
        <v>547.47058391377459</v>
      </c>
      <c r="L13" s="35">
        <v>531.54275634474413</v>
      </c>
      <c r="M13" s="35">
        <v>514.90802921591114</v>
      </c>
      <c r="N13" s="35">
        <v>497.08458381727348</v>
      </c>
      <c r="O13" s="35">
        <v>478.75814281729458</v>
      </c>
      <c r="P13" s="35">
        <v>460.71884755305115</v>
      </c>
      <c r="Q13" s="35">
        <v>441.71292952966382</v>
      </c>
      <c r="R13" s="35">
        <v>425.26959264307749</v>
      </c>
      <c r="S13" s="35">
        <v>408.77905167719609</v>
      </c>
      <c r="T13" s="35">
        <v>393.64576488897274</v>
      </c>
      <c r="U13" s="35">
        <v>378.54256576148089</v>
      </c>
      <c r="V13" s="35">
        <v>367.78455508560882</v>
      </c>
      <c r="W13" s="35">
        <v>357.33396013460748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580.14196718048538</v>
      </c>
      <c r="D14" s="36">
        <v>561.85692990874054</v>
      </c>
      <c r="E14" s="36">
        <v>540.16083973592811</v>
      </c>
      <c r="F14" s="36">
        <v>524.58820190760173</v>
      </c>
      <c r="G14" s="36">
        <v>498.31965296800394</v>
      </c>
      <c r="H14" s="36">
        <v>477.27114046139098</v>
      </c>
      <c r="I14" s="36">
        <v>457.16582150202356</v>
      </c>
      <c r="J14" s="36">
        <v>435.07255378888567</v>
      </c>
      <c r="K14" s="36">
        <v>414.13683246822126</v>
      </c>
      <c r="L14" s="36">
        <v>390.07707096973229</v>
      </c>
      <c r="M14" s="36">
        <v>374.94136580329956</v>
      </c>
      <c r="N14" s="36">
        <v>360.64479331751011</v>
      </c>
      <c r="O14" s="36">
        <v>349.3381306869544</v>
      </c>
      <c r="P14" s="36">
        <v>348.35789562999463</v>
      </c>
      <c r="Q14" s="36">
        <v>340.24054823842619</v>
      </c>
      <c r="R14" s="36">
        <v>336.07939314775962</v>
      </c>
      <c r="S14" s="36">
        <v>330.7383372989392</v>
      </c>
      <c r="T14" s="36">
        <v>325.06236542629858</v>
      </c>
      <c r="U14" s="36">
        <v>319.377908902927</v>
      </c>
      <c r="V14" s="36">
        <v>314.0762166424272</v>
      </c>
      <c r="W14" s="36">
        <v>311.95933340908186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0.85109062688414161</v>
      </c>
      <c r="C16" s="44">
        <f>C7/RES_summary!C$6</f>
        <v>0.85159894425387639</v>
      </c>
      <c r="D16" s="44">
        <f>D7/RES_summary!D$6</f>
        <v>0.85193808597249987</v>
      </c>
      <c r="E16" s="44">
        <f>E7/RES_summary!E$6</f>
        <v>0.85224039725791578</v>
      </c>
      <c r="F16" s="44">
        <f>F7/RES_summary!F$6</f>
        <v>0.85277165624748896</v>
      </c>
      <c r="G16" s="44">
        <f>G7/RES_summary!G$6</f>
        <v>0.85370650689043126</v>
      </c>
      <c r="H16" s="44">
        <f>H7/RES_summary!H$6</f>
        <v>0.85480468492193673</v>
      </c>
      <c r="I16" s="44">
        <f>I7/RES_summary!I$6</f>
        <v>0.85625962605914074</v>
      </c>
      <c r="J16" s="44">
        <f>J7/RES_summary!J$6</f>
        <v>0.85771792074261555</v>
      </c>
      <c r="K16" s="44">
        <f>K7/RES_summary!K$6</f>
        <v>0.85922976013459107</v>
      </c>
      <c r="L16" s="44">
        <f>L7/RES_summary!L$6</f>
        <v>0.86066476041870343</v>
      </c>
      <c r="M16" s="44">
        <f>M7/RES_summary!M$6</f>
        <v>0.86268241845291238</v>
      </c>
      <c r="N16" s="44">
        <f>N7/RES_summary!N$6</f>
        <v>0.8650589268481429</v>
      </c>
      <c r="O16" s="44">
        <f>O7/RES_summary!O$6</f>
        <v>0.86722498064905884</v>
      </c>
      <c r="P16" s="44">
        <f>P7/RES_summary!P$6</f>
        <v>0.86938659043510935</v>
      </c>
      <c r="Q16" s="44">
        <f>Q7/RES_summary!Q$6</f>
        <v>0.87148120680112939</v>
      </c>
      <c r="R16" s="44">
        <f>R7/RES_summary!R$6</f>
        <v>0.87373093352758735</v>
      </c>
      <c r="S16" s="44">
        <f>S7/RES_summary!S$6</f>
        <v>0.8758922248287867</v>
      </c>
      <c r="T16" s="44">
        <f>T7/RES_summary!T$6</f>
        <v>0.87788929638390367</v>
      </c>
      <c r="U16" s="44">
        <f>U7/RES_summary!U$6</f>
        <v>0.87969085992888929</v>
      </c>
      <c r="V16" s="44">
        <f>V7/RES_summary!V$6</f>
        <v>0.8812291168232248</v>
      </c>
      <c r="W16" s="44">
        <f>W7/RES_summary!W$6</f>
        <v>0.88247847793670575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534.76809297302896</v>
      </c>
      <c r="C17" s="52">
        <f t="shared" si="2"/>
        <v>531.88733812855321</v>
      </c>
      <c r="D17" s="52">
        <f t="shared" si="2"/>
        <v>527.71999649277132</v>
      </c>
      <c r="E17" s="52">
        <f t="shared" si="2"/>
        <v>522.20386810641151</v>
      </c>
      <c r="F17" s="52">
        <f t="shared" si="2"/>
        <v>515.86491564803896</v>
      </c>
      <c r="G17" s="52">
        <f t="shared" si="2"/>
        <v>509.28325635715254</v>
      </c>
      <c r="H17" s="52">
        <f t="shared" si="2"/>
        <v>501.37136576844603</v>
      </c>
      <c r="I17" s="52">
        <f t="shared" si="2"/>
        <v>492.37773235520979</v>
      </c>
      <c r="J17" s="52">
        <f t="shared" si="2"/>
        <v>481.8061626935305</v>
      </c>
      <c r="K17" s="52">
        <f t="shared" si="2"/>
        <v>470.40301849697704</v>
      </c>
      <c r="L17" s="52">
        <f t="shared" si="2"/>
        <v>457.48011904174649</v>
      </c>
      <c r="M17" s="52">
        <f t="shared" si="2"/>
        <v>444.2021039248051</v>
      </c>
      <c r="N17" s="52">
        <f t="shared" si="2"/>
        <v>430.00745662972633</v>
      </c>
      <c r="O17" s="52">
        <f t="shared" si="2"/>
        <v>415.19102114030767</v>
      </c>
      <c r="P17" s="52">
        <f t="shared" si="2"/>
        <v>400.54278802334005</v>
      </c>
      <c r="Q17" s="52">
        <f t="shared" si="2"/>
        <v>384.94451688617363</v>
      </c>
      <c r="R17" s="52">
        <f t="shared" ref="R17:V17" si="3">R13*R16</f>
        <v>371.57119818093287</v>
      </c>
      <c r="S17" s="52">
        <f t="shared" si="3"/>
        <v>358.04639303694086</v>
      </c>
      <c r="T17" s="52">
        <f t="shared" si="3"/>
        <v>345.57740356288383</v>
      </c>
      <c r="U17" s="52">
        <f t="shared" si="3"/>
        <v>333.00043519440527</v>
      </c>
      <c r="V17" s="52">
        <f t="shared" si="3"/>
        <v>324.10245865931375</v>
      </c>
      <c r="W17" s="52">
        <f t="shared" ref="W17" si="4">W13*W16</f>
        <v>315.3395292546839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235.91518468654724</v>
      </c>
      <c r="C18" s="36">
        <f>C3*11630*1000/RES_summary!C$6</f>
        <v>233.76013850023892</v>
      </c>
      <c r="D18" s="36">
        <f>D3*11630*1000/RES_summary!D$6</f>
        <v>228.9931167548115</v>
      </c>
      <c r="E18" s="36">
        <f>E3*11630*1000/RES_summary!E$6</f>
        <v>224.93426218449474</v>
      </c>
      <c r="F18" s="36">
        <f>F3*11630*1000/RES_summary!F$6</f>
        <v>221.95969549735065</v>
      </c>
      <c r="G18" s="36">
        <f>G3*11630*1000/RES_summary!G$6</f>
        <v>220.40959126555319</v>
      </c>
      <c r="H18" s="36">
        <f>H3*11630*1000/RES_summary!H$6</f>
        <v>216.23581363392552</v>
      </c>
      <c r="I18" s="36">
        <f>I3*11630*1000/RES_summary!I$6</f>
        <v>212.80718609152643</v>
      </c>
      <c r="J18" s="36">
        <f>J3*11630*1000/RES_summary!J$6</f>
        <v>208.01125335312844</v>
      </c>
      <c r="K18" s="36">
        <f>K3*11630*1000/RES_summary!K$6</f>
        <v>201.91625065204937</v>
      </c>
      <c r="L18" s="36">
        <f>L3*11630*1000/RES_summary!L$6</f>
        <v>195.93374843516821</v>
      </c>
      <c r="M18" s="36">
        <f>M3*11630*1000/RES_summary!M$6</f>
        <v>189.0414284066666</v>
      </c>
      <c r="N18" s="36">
        <f>N3*11630*1000/RES_summary!N$6</f>
        <v>180.66564445767676</v>
      </c>
      <c r="O18" s="36">
        <f>O3*11630*1000/RES_summary!O$6</f>
        <v>173.70775855714766</v>
      </c>
      <c r="P18" s="36">
        <f>P3*11630*1000/RES_summary!P$6</f>
        <v>166.45256480131309</v>
      </c>
      <c r="Q18" s="36">
        <f>Q3*11630*1000/RES_summary!Q$6</f>
        <v>159.50231624127264</v>
      </c>
      <c r="R18" s="36">
        <f>R3*11630*1000/RES_summary!R$6</f>
        <v>155.55072877746099</v>
      </c>
      <c r="S18" s="36">
        <f>S3*11630*1000/RES_summary!S$6</f>
        <v>149.01384538977806</v>
      </c>
      <c r="T18" s="36">
        <f>T3*11630*1000/RES_summary!T$6</f>
        <v>142.588996084077</v>
      </c>
      <c r="U18" s="36">
        <f>U3*11630*1000/RES_summary!U$6</f>
        <v>135.6063139214329</v>
      </c>
      <c r="V18" s="36">
        <f>V3*11630*1000/RES_summary!V$6</f>
        <v>131.93511694196496</v>
      </c>
      <c r="W18" s="36">
        <f>W3*11630*1000/RES_summary!W$6</f>
        <v>128.8751746192323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38.976737827717173</v>
      </c>
      <c r="C3" s="49">
        <f t="shared" ref="C3:W3" si="0">C5*C11/11630</f>
        <v>40.303471624913456</v>
      </c>
      <c r="D3" s="49">
        <f t="shared" si="0"/>
        <v>41.466520078931559</v>
      </c>
      <c r="E3" s="49">
        <f t="shared" si="0"/>
        <v>43.004200131829371</v>
      </c>
      <c r="F3" s="49">
        <f t="shared" si="0"/>
        <v>44.814091598041976</v>
      </c>
      <c r="G3" s="49">
        <f t="shared" si="0"/>
        <v>45.840815883496525</v>
      </c>
      <c r="H3" s="49">
        <f t="shared" si="0"/>
        <v>47.067343595176354</v>
      </c>
      <c r="I3" s="49">
        <f t="shared" si="0"/>
        <v>48.53338491884147</v>
      </c>
      <c r="J3" s="49">
        <f t="shared" si="0"/>
        <v>49.699408788835264</v>
      </c>
      <c r="K3" s="49">
        <f t="shared" si="0"/>
        <v>50.529320447440703</v>
      </c>
      <c r="L3" s="49">
        <f t="shared" si="0"/>
        <v>51.016107735418899</v>
      </c>
      <c r="M3" s="49">
        <f t="shared" si="0"/>
        <v>50.327817398183754</v>
      </c>
      <c r="N3" s="49">
        <f t="shared" si="0"/>
        <v>49.849129511988949</v>
      </c>
      <c r="O3" s="49">
        <f t="shared" si="0"/>
        <v>49.661562256115118</v>
      </c>
      <c r="P3" s="49">
        <f t="shared" si="0"/>
        <v>48.959395091787243</v>
      </c>
      <c r="Q3" s="49">
        <f t="shared" si="0"/>
        <v>48.184292208493261</v>
      </c>
      <c r="R3" s="49">
        <f t="shared" si="0"/>
        <v>47.283132230209468</v>
      </c>
      <c r="S3" s="49">
        <f t="shared" si="0"/>
        <v>45.909165887173323</v>
      </c>
      <c r="T3" s="49">
        <f t="shared" si="0"/>
        <v>44.029064882525731</v>
      </c>
      <c r="U3" s="49">
        <f t="shared" si="0"/>
        <v>42.032064907815744</v>
      </c>
      <c r="V3" s="49">
        <f t="shared" si="0"/>
        <v>39.683398140564186</v>
      </c>
      <c r="W3" s="49">
        <f t="shared" si="0"/>
        <v>38.102018378007806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1507.9204825914931</v>
      </c>
      <c r="C5" s="49">
        <f t="shared" ref="C5:W5" si="1">C7*C13/1000000</f>
        <v>1570.5440381575081</v>
      </c>
      <c r="D5" s="49">
        <f t="shared" si="1"/>
        <v>1633.6211868025914</v>
      </c>
      <c r="E5" s="49">
        <f t="shared" si="1"/>
        <v>1697.6802351697615</v>
      </c>
      <c r="F5" s="49">
        <f t="shared" si="1"/>
        <v>1791.7742384845799</v>
      </c>
      <c r="G5" s="49">
        <f t="shared" si="1"/>
        <v>1855.8828433216399</v>
      </c>
      <c r="H5" s="49">
        <f t="shared" si="1"/>
        <v>1930.5508424117427</v>
      </c>
      <c r="I5" s="49">
        <f t="shared" si="1"/>
        <v>2018.378208570093</v>
      </c>
      <c r="J5" s="49">
        <f t="shared" si="1"/>
        <v>2101.3434858214073</v>
      </c>
      <c r="K5" s="49">
        <f t="shared" si="1"/>
        <v>2178.9921619955053</v>
      </c>
      <c r="L5" s="49">
        <f t="shared" si="1"/>
        <v>2244.8649377258048</v>
      </c>
      <c r="M5" s="49">
        <f t="shared" si="1"/>
        <v>2269.9412595715921</v>
      </c>
      <c r="N5" s="49">
        <f t="shared" si="1"/>
        <v>2265.1818568033532</v>
      </c>
      <c r="O5" s="49">
        <f t="shared" si="1"/>
        <v>2252.656959416021</v>
      </c>
      <c r="P5" s="49">
        <f t="shared" si="1"/>
        <v>2223.5910956812736</v>
      </c>
      <c r="Q5" s="49">
        <f t="shared" si="1"/>
        <v>2187.0768707111852</v>
      </c>
      <c r="R5" s="49">
        <f t="shared" si="1"/>
        <v>2099.158708789947</v>
      </c>
      <c r="S5" s="49">
        <f t="shared" si="1"/>
        <v>2032.6874361509833</v>
      </c>
      <c r="T5" s="49">
        <f t="shared" si="1"/>
        <v>1955.4501326515297</v>
      </c>
      <c r="U5" s="49">
        <f t="shared" si="1"/>
        <v>1878.7112357231586</v>
      </c>
      <c r="V5" s="49">
        <f t="shared" si="1"/>
        <v>1785.0143950412753</v>
      </c>
      <c r="W5" s="49">
        <f t="shared" si="1"/>
        <v>1702.6765036407464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1005482</v>
      </c>
      <c r="C7" s="35">
        <v>1052256</v>
      </c>
      <c r="D7" s="35">
        <v>1101380</v>
      </c>
      <c r="E7" s="35">
        <v>1152413</v>
      </c>
      <c r="F7" s="35">
        <v>1227046</v>
      </c>
      <c r="G7" s="35">
        <v>1281847</v>
      </c>
      <c r="H7" s="35">
        <v>1346226</v>
      </c>
      <c r="I7" s="35">
        <v>1421408</v>
      </c>
      <c r="J7" s="35">
        <v>1494331</v>
      </c>
      <c r="K7" s="35">
        <v>1566014</v>
      </c>
      <c r="L7" s="35">
        <v>1633915</v>
      </c>
      <c r="M7" s="35">
        <v>1680743</v>
      </c>
      <c r="N7" s="35">
        <v>1713866</v>
      </c>
      <c r="O7" s="35">
        <v>1750905</v>
      </c>
      <c r="P7" s="35">
        <v>1790726</v>
      </c>
      <c r="Q7" s="35">
        <v>1844194</v>
      </c>
      <c r="R7" s="35">
        <v>1858162</v>
      </c>
      <c r="S7" s="35">
        <v>1888140</v>
      </c>
      <c r="T7" s="35">
        <v>1915037</v>
      </c>
      <c r="U7" s="35">
        <v>1959601</v>
      </c>
      <c r="V7" s="35">
        <v>1980628</v>
      </c>
      <c r="W7" s="35">
        <v>2020083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111555.42042284028</v>
      </c>
      <c r="D8" s="52">
        <v>116862.01546716585</v>
      </c>
      <c r="E8" s="52">
        <v>121862.54818650812</v>
      </c>
      <c r="F8" s="52">
        <v>148695.17707598233</v>
      </c>
      <c r="G8" s="52">
        <v>132243.34170166589</v>
      </c>
      <c r="H8" s="52">
        <v>145355.77552855038</v>
      </c>
      <c r="I8" s="52">
        <v>159854.51933395723</v>
      </c>
      <c r="J8" s="52">
        <v>161459.93523313501</v>
      </c>
      <c r="K8" s="52">
        <v>164260.72134497785</v>
      </c>
      <c r="L8" s="52">
        <v>164703.92712708213</v>
      </c>
      <c r="M8" s="52">
        <v>148048.96941068792</v>
      </c>
      <c r="N8" s="52">
        <v>138963.64916744665</v>
      </c>
      <c r="O8" s="52">
        <v>148594.4204228404</v>
      </c>
      <c r="P8" s="52">
        <v>156683.01546716597</v>
      </c>
      <c r="Q8" s="52">
        <v>175330.54818650801</v>
      </c>
      <c r="R8" s="52">
        <v>162663.17707598233</v>
      </c>
      <c r="S8" s="52">
        <v>162221.34170166589</v>
      </c>
      <c r="T8" s="52">
        <v>172252.77552855038</v>
      </c>
      <c r="U8" s="52">
        <v>204418.51933395723</v>
      </c>
      <c r="V8" s="52">
        <v>182486.93523313501</v>
      </c>
      <c r="W8" s="52">
        <v>203715.72134497785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64781.420422840398</v>
      </c>
      <c r="D9" s="36">
        <v>67738.015467165969</v>
      </c>
      <c r="E9" s="36">
        <v>70829.548186508007</v>
      </c>
      <c r="F9" s="36">
        <v>74062.177075982327</v>
      </c>
      <c r="G9" s="36">
        <v>77442.341701665893</v>
      </c>
      <c r="H9" s="36">
        <v>80976.775528550381</v>
      </c>
      <c r="I9" s="36">
        <v>84672.519333957229</v>
      </c>
      <c r="J9" s="36">
        <v>88536.935233135009</v>
      </c>
      <c r="K9" s="36">
        <v>92577.72134497785</v>
      </c>
      <c r="L9" s="36">
        <v>96802.927127082134</v>
      </c>
      <c r="M9" s="36">
        <v>101220.96941068792</v>
      </c>
      <c r="N9" s="36">
        <v>105840.64916744665</v>
      </c>
      <c r="O9" s="36">
        <v>111555.4204228404</v>
      </c>
      <c r="P9" s="36">
        <v>116862.01546716597</v>
      </c>
      <c r="Q9" s="36">
        <v>121862.54818650801</v>
      </c>
      <c r="R9" s="36">
        <v>148695.17707598233</v>
      </c>
      <c r="S9" s="36">
        <v>132243.34170166589</v>
      </c>
      <c r="T9" s="36">
        <v>145355.77552855038</v>
      </c>
      <c r="U9" s="36">
        <v>159854.51933395723</v>
      </c>
      <c r="V9" s="36">
        <v>161459.93523313478</v>
      </c>
      <c r="W9" s="36">
        <v>164260.72134497762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300.61231090734708</v>
      </c>
      <c r="C11" s="54">
        <v>298.45032269686357</v>
      </c>
      <c r="D11" s="54">
        <v>295.20652181419723</v>
      </c>
      <c r="E11" s="54">
        <v>294.60132548645925</v>
      </c>
      <c r="F11" s="54">
        <v>290.87809953447635</v>
      </c>
      <c r="G11" s="54">
        <v>287.26419377360935</v>
      </c>
      <c r="H11" s="54">
        <v>283.54249677675904</v>
      </c>
      <c r="I11" s="54">
        <v>279.65188298678794</v>
      </c>
      <c r="J11" s="54">
        <v>275.06408548348986</v>
      </c>
      <c r="K11" s="54">
        <v>269.69165243144533</v>
      </c>
      <c r="L11" s="54">
        <v>264.29979059853423</v>
      </c>
      <c r="M11" s="54">
        <v>257.8535959346118</v>
      </c>
      <c r="N11" s="54">
        <v>255.93767426804916</v>
      </c>
      <c r="O11" s="54">
        <v>256.39233112011277</v>
      </c>
      <c r="P11" s="54">
        <v>256.07125609712477</v>
      </c>
      <c r="Q11" s="54">
        <v>256.22479295963353</v>
      </c>
      <c r="R11" s="54">
        <v>261.96343589205111</v>
      </c>
      <c r="S11" s="54">
        <v>262.66881458117456</v>
      </c>
      <c r="T11" s="54">
        <v>261.86197031240039</v>
      </c>
      <c r="U11" s="54">
        <v>260.19587554642703</v>
      </c>
      <c r="V11" s="54">
        <v>258.55137171825982</v>
      </c>
      <c r="W11" s="54">
        <v>260.25288584690986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1499.6991319501424</v>
      </c>
      <c r="C13" s="35">
        <v>1492.5493778676559</v>
      </c>
      <c r="D13" s="35">
        <v>1483.2493660703765</v>
      </c>
      <c r="E13" s="35">
        <v>1473.1526242499535</v>
      </c>
      <c r="F13" s="35">
        <v>1460.2339590240135</v>
      </c>
      <c r="G13" s="35">
        <v>1447.8193133202637</v>
      </c>
      <c r="H13" s="35">
        <v>1434.0466180357107</v>
      </c>
      <c r="I13" s="35">
        <v>1419.9851193816926</v>
      </c>
      <c r="J13" s="35">
        <v>1406.2101942751688</v>
      </c>
      <c r="K13" s="35">
        <v>1391.4257228833876</v>
      </c>
      <c r="L13" s="35">
        <v>1373.917821750706</v>
      </c>
      <c r="M13" s="35">
        <v>1350.5582112027789</v>
      </c>
      <c r="N13" s="35">
        <v>1321.6796743755658</v>
      </c>
      <c r="O13" s="35">
        <v>1286.5672091952567</v>
      </c>
      <c r="P13" s="35">
        <v>1241.7260349608334</v>
      </c>
      <c r="Q13" s="35">
        <v>1185.9255971504001</v>
      </c>
      <c r="R13" s="35">
        <v>1129.6962852485128</v>
      </c>
      <c r="S13" s="35">
        <v>1076.555465246742</v>
      </c>
      <c r="T13" s="35">
        <v>1021.1030557903213</v>
      </c>
      <c r="U13" s="35">
        <v>958.72130894154407</v>
      </c>
      <c r="V13" s="35">
        <v>901.23657498595151</v>
      </c>
      <c r="W13" s="35">
        <v>842.87452725494268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1432.2584678989977</v>
      </c>
      <c r="D14" s="36">
        <v>1409.0445983064706</v>
      </c>
      <c r="E14" s="36">
        <v>1397.3288990993706</v>
      </c>
      <c r="F14" s="36">
        <v>1379.7689341408063</v>
      </c>
      <c r="G14" s="36">
        <v>1363.0086410691806</v>
      </c>
      <c r="H14" s="36">
        <v>1349.1641343131341</v>
      </c>
      <c r="I14" s="36">
        <v>1343.7885322137797</v>
      </c>
      <c r="J14" s="36">
        <v>1336.2079072709662</v>
      </c>
      <c r="K14" s="36">
        <v>1317.9499197402165</v>
      </c>
      <c r="L14" s="36">
        <v>1281.3783204463439</v>
      </c>
      <c r="M14" s="36">
        <v>1194.7217363971672</v>
      </c>
      <c r="N14" s="36">
        <v>1107.9856339098562</v>
      </c>
      <c r="O14" s="36">
        <v>990.96115274244335</v>
      </c>
      <c r="P14" s="36">
        <v>865.42837781217918</v>
      </c>
      <c r="Q14" s="36">
        <v>762.9465413323943</v>
      </c>
      <c r="R14" s="36">
        <v>720.79511892234098</v>
      </c>
      <c r="S14" s="36">
        <v>701.3722339537469</v>
      </c>
      <c r="T14" s="36">
        <v>690.09915918152706</v>
      </c>
      <c r="U14" s="36">
        <v>675.43671397785545</v>
      </c>
      <c r="V14" s="36">
        <v>668.79966682638951</v>
      </c>
      <c r="W14" s="36">
        <v>658.51330583063952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0.4418590139094698</v>
      </c>
      <c r="C16" s="44">
        <f>C7/RES_summary!C$6</f>
        <v>0.4542505696176849</v>
      </c>
      <c r="D16" s="44">
        <f>D7/RES_summary!D$6</f>
        <v>0.46658778504036647</v>
      </c>
      <c r="E16" s="44">
        <f>E7/RES_summary!E$6</f>
        <v>0.47919651908655964</v>
      </c>
      <c r="F16" s="44">
        <f>F7/RES_summary!F$6</f>
        <v>0.50048190481084986</v>
      </c>
      <c r="G16" s="44">
        <f>G7/RES_summary!G$6</f>
        <v>0.51992457354606547</v>
      </c>
      <c r="H16" s="44">
        <f>H7/RES_summary!H$6</f>
        <v>0.54176090221448847</v>
      </c>
      <c r="I16" s="44">
        <f>I7/RES_summary!I$6</f>
        <v>0.56700574860971886</v>
      </c>
      <c r="J16" s="44">
        <f>J7/RES_summary!J$6</f>
        <v>0.58922005569932301</v>
      </c>
      <c r="K16" s="44">
        <f>K7/RES_summary!K$6</f>
        <v>0.61213836861501614</v>
      </c>
      <c r="L16" s="44">
        <f>L7/RES_summary!L$6</f>
        <v>0.63262975101975227</v>
      </c>
      <c r="M16" s="44">
        <f>M7/RES_summary!M$6</f>
        <v>0.64599760394714545</v>
      </c>
      <c r="N16" s="44">
        <f>N7/RES_summary!N$6</f>
        <v>0.65270291164819227</v>
      </c>
      <c r="O16" s="44">
        <f>O7/RES_summary!O$6</f>
        <v>0.66110555230417789</v>
      </c>
      <c r="P16" s="44">
        <f>P7/RES_summary!P$6</f>
        <v>0.6714478871464985</v>
      </c>
      <c r="Q16" s="44">
        <f>Q7/RES_summary!Q$6</f>
        <v>0.68317802917204129</v>
      </c>
      <c r="R16" s="44">
        <f>R7/RES_summary!R$6</f>
        <v>0.68640113360826382</v>
      </c>
      <c r="S16" s="44">
        <f>S7/RES_summary!S$6</f>
        <v>0.68961587810482183</v>
      </c>
      <c r="T16" s="44">
        <f>T7/RES_summary!T$6</f>
        <v>0.6926343467662015</v>
      </c>
      <c r="U16" s="44">
        <f>U7/RES_summary!U$6</f>
        <v>0.69535260845806102</v>
      </c>
      <c r="V16" s="44">
        <f>V7/RES_summary!V$6</f>
        <v>0.69757444334128016</v>
      </c>
      <c r="W16" s="44">
        <f>W7/RES_summary!W$6</f>
        <v>0.6990610473234502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662.65557960437775</v>
      </c>
      <c r="C17" s="52">
        <f t="shared" si="2"/>
        <v>677.99140507890388</v>
      </c>
      <c r="D17" s="52">
        <f t="shared" si="2"/>
        <v>692.06603637730461</v>
      </c>
      <c r="E17" s="52">
        <f t="shared" si="2"/>
        <v>705.92960962380823</v>
      </c>
      <c r="F17" s="52">
        <f t="shared" si="2"/>
        <v>730.82067328182677</v>
      </c>
      <c r="G17" s="52">
        <f t="shared" si="2"/>
        <v>752.75683904979553</v>
      </c>
      <c r="H17" s="52">
        <f t="shared" si="2"/>
        <v>776.91038960466256</v>
      </c>
      <c r="I17" s="52">
        <f t="shared" si="2"/>
        <v>805.13972562967763</v>
      </c>
      <c r="J17" s="52">
        <f t="shared" si="2"/>
        <v>828.5672489957708</v>
      </c>
      <c r="K17" s="52">
        <f t="shared" si="2"/>
        <v>851.74507205480643</v>
      </c>
      <c r="L17" s="52">
        <f t="shared" si="2"/>
        <v>869.18128949574952</v>
      </c>
      <c r="M17" s="52">
        <f t="shared" si="2"/>
        <v>872.45736842813801</v>
      </c>
      <c r="N17" s="52">
        <f t="shared" si="2"/>
        <v>862.66417173116645</v>
      </c>
      <c r="O17" s="52">
        <f t="shared" si="2"/>
        <v>850.55672541147499</v>
      </c>
      <c r="P17" s="52">
        <f t="shared" si="2"/>
        <v>833.75432258925071</v>
      </c>
      <c r="Q17" s="52">
        <f t="shared" si="2"/>
        <v>810.19831220588651</v>
      </c>
      <c r="R17" s="52">
        <f t="shared" ref="R17:V17" si="3">R13*R16</f>
        <v>775.42481082762379</v>
      </c>
      <c r="S17" s="52">
        <f t="shared" si="3"/>
        <v>742.40974249467695</v>
      </c>
      <c r="T17" s="52">
        <f t="shared" si="3"/>
        <v>707.2510480283014</v>
      </c>
      <c r="U17" s="52">
        <f t="shared" si="3"/>
        <v>666.64936295682924</v>
      </c>
      <c r="V17" s="52">
        <f t="shared" si="3"/>
        <v>628.67960211462707</v>
      </c>
      <c r="W17" s="52">
        <f t="shared" ref="W17" si="4">W13*W16</f>
        <v>589.22074978509818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199.20242512051948</v>
      </c>
      <c r="C18" s="36">
        <f>C3*11630*1000/RES_summary!C$6</f>
        <v>202.34675363149881</v>
      </c>
      <c r="D18" s="36">
        <f>D3*11630*1000/RES_summary!D$6</f>
        <v>204.30240746468186</v>
      </c>
      <c r="E18" s="36">
        <f>E3*11630*1000/RES_summary!E$6</f>
        <v>207.96779869531261</v>
      </c>
      <c r="F18" s="36">
        <f>F3*11630*1000/RES_summary!F$6</f>
        <v>212.57972854472422</v>
      </c>
      <c r="G18" s="36">
        <f>G3*11630*1000/RES_summary!G$6</f>
        <v>216.24008647721007</v>
      </c>
      <c r="H18" s="36">
        <f>H3*11630*1000/RES_summary!H$6</f>
        <v>220.28711164031063</v>
      </c>
      <c r="I18" s="36">
        <f>I3*11630*1000/RES_summary!I$6</f>
        <v>225.15884033980515</v>
      </c>
      <c r="J18" s="36">
        <f>J3*11630*1000/RES_summary!J$6</f>
        <v>227.90909260659274</v>
      </c>
      <c r="K18" s="36">
        <f>K3*11630*1000/RES_summary!K$6</f>
        <v>229.70853593280117</v>
      </c>
      <c r="L18" s="36">
        <f>L3*11630*1000/RES_summary!L$6</f>
        <v>229.72443280589059</v>
      </c>
      <c r="M18" s="36">
        <f>M3*11630*1000/RES_summary!M$6</f>
        <v>224.96626974884379</v>
      </c>
      <c r="N18" s="36">
        <f>N3*11630*1000/RES_summary!N$6</f>
        <v>220.78826178724768</v>
      </c>
      <c r="O18" s="36">
        <f>O3*11630*1000/RES_summary!O$6</f>
        <v>218.07622157813771</v>
      </c>
      <c r="P18" s="36">
        <f>P3*11630*1000/RES_summary!P$6</f>
        <v>213.5005166618368</v>
      </c>
      <c r="Q18" s="36">
        <f>Q3*11630*1000/RES_summary!Q$6</f>
        <v>207.59289480119782</v>
      </c>
      <c r="R18" s="36">
        <f>R3*11630*1000/RES_summary!R$6</f>
        <v>203.13294772034808</v>
      </c>
      <c r="S18" s="36">
        <f>S3*11630*1000/RES_summary!S$6</f>
        <v>195.00788699459184</v>
      </c>
      <c r="T18" s="36">
        <f>T3*11630*1000/RES_summary!T$6</f>
        <v>185.20215294220114</v>
      </c>
      <c r="U18" s="36">
        <f>U3*11630*1000/RES_summary!U$6</f>
        <v>173.45941467701999</v>
      </c>
      <c r="V18" s="36">
        <f>V3*11630*1000/RES_summary!V$6</f>
        <v>162.54597349802663</v>
      </c>
      <c r="W18" s="36">
        <f>W3*11630*1000/RES_summary!W$6</f>
        <v>153.34640053245181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25.416695553662525</v>
      </c>
      <c r="C3" s="49">
        <f t="shared" ref="C3:W3" si="0">C5*C11/11630</f>
        <v>26.09787362195139</v>
      </c>
      <c r="D3" s="49">
        <f t="shared" si="0"/>
        <v>27.047673446033514</v>
      </c>
      <c r="E3" s="49">
        <f t="shared" si="0"/>
        <v>28.209725491835059</v>
      </c>
      <c r="F3" s="49">
        <f t="shared" si="0"/>
        <v>29.772428870495354</v>
      </c>
      <c r="G3" s="49">
        <f t="shared" si="0"/>
        <v>30.997365855135868</v>
      </c>
      <c r="H3" s="49">
        <f t="shared" si="0"/>
        <v>32.389226817975086</v>
      </c>
      <c r="I3" s="49">
        <f t="shared" si="0"/>
        <v>33.674734253808062</v>
      </c>
      <c r="J3" s="49">
        <f t="shared" si="0"/>
        <v>35.235394736395158</v>
      </c>
      <c r="K3" s="49">
        <f t="shared" si="0"/>
        <v>36.177365465785812</v>
      </c>
      <c r="L3" s="49">
        <f t="shared" si="0"/>
        <v>36.70044898540268</v>
      </c>
      <c r="M3" s="49">
        <f t="shared" si="0"/>
        <v>36.886594547028103</v>
      </c>
      <c r="N3" s="49">
        <f t="shared" si="0"/>
        <v>37.293783746253411</v>
      </c>
      <c r="O3" s="49">
        <f t="shared" si="0"/>
        <v>37.770978609840171</v>
      </c>
      <c r="P3" s="49">
        <f t="shared" si="0"/>
        <v>37.905068564091032</v>
      </c>
      <c r="Q3" s="49">
        <f t="shared" si="0"/>
        <v>38.728977718629622</v>
      </c>
      <c r="R3" s="49">
        <f t="shared" si="0"/>
        <v>38.822918456498407</v>
      </c>
      <c r="S3" s="49">
        <f t="shared" si="0"/>
        <v>39.003670462314417</v>
      </c>
      <c r="T3" s="49">
        <f t="shared" si="0"/>
        <v>39.181410631735396</v>
      </c>
      <c r="U3" s="49">
        <f t="shared" si="0"/>
        <v>39.41650541811709</v>
      </c>
      <c r="V3" s="49">
        <f t="shared" si="0"/>
        <v>40.740654311093344</v>
      </c>
      <c r="W3" s="49">
        <f t="shared" si="0"/>
        <v>43.333243697389008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614.71607788198651</v>
      </c>
      <c r="C5" s="49">
        <f t="shared" ref="C5:W5" si="1">C7*C13/1000000</f>
        <v>629.46569754720406</v>
      </c>
      <c r="D5" s="49">
        <f t="shared" si="1"/>
        <v>651.58150120015557</v>
      </c>
      <c r="E5" s="49">
        <f t="shared" si="1"/>
        <v>678.09338666236556</v>
      </c>
      <c r="F5" s="49">
        <f t="shared" si="1"/>
        <v>714.19740901588011</v>
      </c>
      <c r="G5" s="49">
        <f t="shared" si="1"/>
        <v>741.08007714278858</v>
      </c>
      <c r="H5" s="49">
        <f t="shared" si="1"/>
        <v>772.24108908065398</v>
      </c>
      <c r="I5" s="49">
        <f t="shared" si="1"/>
        <v>801.68965040917919</v>
      </c>
      <c r="J5" s="49">
        <f t="shared" si="1"/>
        <v>840.30427228550013</v>
      </c>
      <c r="K5" s="49">
        <f t="shared" si="1"/>
        <v>865.76277133572125</v>
      </c>
      <c r="L5" s="49">
        <f t="shared" si="1"/>
        <v>878.64799861501513</v>
      </c>
      <c r="M5" s="49">
        <f t="shared" si="1"/>
        <v>883.69720447652981</v>
      </c>
      <c r="N5" s="49">
        <f t="shared" si="1"/>
        <v>893.45098545896474</v>
      </c>
      <c r="O5" s="49">
        <f t="shared" si="1"/>
        <v>903.63273059867993</v>
      </c>
      <c r="P5" s="49">
        <f t="shared" si="1"/>
        <v>906.42654584830507</v>
      </c>
      <c r="Q5" s="49">
        <f t="shared" si="1"/>
        <v>924.7597893215476</v>
      </c>
      <c r="R5" s="49">
        <f t="shared" si="1"/>
        <v>923.89845901005287</v>
      </c>
      <c r="S5" s="49">
        <f t="shared" si="1"/>
        <v>927.90457538457497</v>
      </c>
      <c r="T5" s="49">
        <f t="shared" si="1"/>
        <v>928.97989079024683</v>
      </c>
      <c r="U5" s="49">
        <f t="shared" si="1"/>
        <v>934.64074340748778</v>
      </c>
      <c r="V5" s="49">
        <f t="shared" si="1"/>
        <v>931.85033391999411</v>
      </c>
      <c r="W5" s="49">
        <f t="shared" si="1"/>
        <v>935.0100633021591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992797</v>
      </c>
      <c r="C7" s="35">
        <v>1024939</v>
      </c>
      <c r="D7" s="35">
        <v>1073478</v>
      </c>
      <c r="E7" s="35">
        <v>1133594</v>
      </c>
      <c r="F7" s="35">
        <v>1215951</v>
      </c>
      <c r="G7" s="35">
        <v>1283670</v>
      </c>
      <c r="H7" s="35">
        <v>1362844</v>
      </c>
      <c r="I7" s="35">
        <v>1442639</v>
      </c>
      <c r="J7" s="35">
        <v>1546085</v>
      </c>
      <c r="K7" s="35">
        <v>1627915</v>
      </c>
      <c r="L7" s="35">
        <v>1688027</v>
      </c>
      <c r="M7" s="35">
        <v>1735417</v>
      </c>
      <c r="N7" s="35">
        <v>1797841</v>
      </c>
      <c r="O7" s="35">
        <v>1866198</v>
      </c>
      <c r="P7" s="35">
        <v>1918703</v>
      </c>
      <c r="Q7" s="35">
        <v>2012932</v>
      </c>
      <c r="R7" s="35">
        <v>2040245</v>
      </c>
      <c r="S7" s="35">
        <v>2084870</v>
      </c>
      <c r="T7" s="35">
        <v>2125417</v>
      </c>
      <c r="U7" s="35">
        <v>2184739</v>
      </c>
      <c r="V7" s="35">
        <v>2216499</v>
      </c>
      <c r="W7" s="35">
        <v>2267134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77517.705828789738</v>
      </c>
      <c r="D8" s="52">
        <v>96266.890577648999</v>
      </c>
      <c r="E8" s="52">
        <v>110318.00782302185</v>
      </c>
      <c r="F8" s="52">
        <v>135161.37829873362</v>
      </c>
      <c r="G8" s="52">
        <v>123260.65039265831</v>
      </c>
      <c r="H8" s="52">
        <v>137594.81713164039</v>
      </c>
      <c r="I8" s="52">
        <v>141244.23404688225</v>
      </c>
      <c r="J8" s="52">
        <v>168080.63796543586</v>
      </c>
      <c r="K8" s="52">
        <v>149815.1667758082</v>
      </c>
      <c r="L8" s="52">
        <v>131621.38021817524</v>
      </c>
      <c r="M8" s="52">
        <v>122606.28175231861</v>
      </c>
      <c r="N8" s="52">
        <v>141539.34155915165</v>
      </c>
      <c r="O8" s="52">
        <v>151573.52073459839</v>
      </c>
      <c r="P8" s="52">
        <v>140035.29673763458</v>
      </c>
      <c r="Q8" s="52">
        <v>186296.69015750196</v>
      </c>
      <c r="R8" s="52">
        <v>104830.70582878962</v>
      </c>
      <c r="S8" s="52">
        <v>140891.890577649</v>
      </c>
      <c r="T8" s="52">
        <v>150865.00782302185</v>
      </c>
      <c r="U8" s="52">
        <v>194483.37829873362</v>
      </c>
      <c r="V8" s="52">
        <v>155020.65039265831</v>
      </c>
      <c r="W8" s="52">
        <v>188229.81713164039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45375.705828789622</v>
      </c>
      <c r="D9" s="36">
        <v>47727.890577648999</v>
      </c>
      <c r="E9" s="36">
        <v>50202.00782302185</v>
      </c>
      <c r="F9" s="36">
        <v>52804.378298733616</v>
      </c>
      <c r="G9" s="36">
        <v>55541.65039265831</v>
      </c>
      <c r="H9" s="36">
        <v>58420.81713164039</v>
      </c>
      <c r="I9" s="36">
        <v>61449.234046882251</v>
      </c>
      <c r="J9" s="36">
        <v>64634.637965435861</v>
      </c>
      <c r="K9" s="36">
        <v>67985.166775808204</v>
      </c>
      <c r="L9" s="36">
        <v>71509.38021817524</v>
      </c>
      <c r="M9" s="36">
        <v>75216.28175231861</v>
      </c>
      <c r="N9" s="36">
        <v>79115.341559151653</v>
      </c>
      <c r="O9" s="36">
        <v>83216.520734598394</v>
      </c>
      <c r="P9" s="36">
        <v>87530.296737634577</v>
      </c>
      <c r="Q9" s="36">
        <v>92067.690157501958</v>
      </c>
      <c r="R9" s="36">
        <v>77517.705828789622</v>
      </c>
      <c r="S9" s="36">
        <v>96266.890577648766</v>
      </c>
      <c r="T9" s="36">
        <v>110318.00782302208</v>
      </c>
      <c r="U9" s="36">
        <v>135161.37829873338</v>
      </c>
      <c r="V9" s="36">
        <v>123260.65039265808</v>
      </c>
      <c r="W9" s="36">
        <v>137594.81713164039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480.86617533671188</v>
      </c>
      <c r="C11" s="54">
        <v>482.18397190822878</v>
      </c>
      <c r="D11" s="54">
        <v>482.77067657379752</v>
      </c>
      <c r="E11" s="54">
        <v>483.82584747637122</v>
      </c>
      <c r="F11" s="54">
        <v>484.81462322997874</v>
      </c>
      <c r="G11" s="54">
        <v>486.45129725403541</v>
      </c>
      <c r="H11" s="54">
        <v>487.78381935295926</v>
      </c>
      <c r="I11" s="54">
        <v>488.51467543817944</v>
      </c>
      <c r="J11" s="54">
        <v>487.66578285948196</v>
      </c>
      <c r="K11" s="54">
        <v>485.97927087804447</v>
      </c>
      <c r="L11" s="54">
        <v>485.77612692799136</v>
      </c>
      <c r="M11" s="54">
        <v>485.45032439709439</v>
      </c>
      <c r="N11" s="54">
        <v>485.45103427931446</v>
      </c>
      <c r="O11" s="54">
        <v>486.12280892194912</v>
      </c>
      <c r="P11" s="54">
        <v>486.34492162606495</v>
      </c>
      <c r="Q11" s="54">
        <v>487.06487465043523</v>
      </c>
      <c r="R11" s="54">
        <v>488.70147714378174</v>
      </c>
      <c r="S11" s="54">
        <v>488.85704361217796</v>
      </c>
      <c r="T11" s="54">
        <v>490.51632889432477</v>
      </c>
      <c r="U11" s="54">
        <v>490.4707624251738</v>
      </c>
      <c r="V11" s="54">
        <v>508.46556833309654</v>
      </c>
      <c r="W11" s="54">
        <v>538.99486645179775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619.17600262892267</v>
      </c>
      <c r="C13" s="35">
        <v>614.14942503622558</v>
      </c>
      <c r="D13" s="35">
        <v>606.98169985799018</v>
      </c>
      <c r="E13" s="35">
        <v>598.18011268793373</v>
      </c>
      <c r="F13" s="35">
        <v>587.35706374342396</v>
      </c>
      <c r="G13" s="35">
        <v>577.31354409060623</v>
      </c>
      <c r="H13" s="35">
        <v>566.63938725243247</v>
      </c>
      <c r="I13" s="35">
        <v>555.71050720878839</v>
      </c>
      <c r="J13" s="35">
        <v>543.50457593566989</v>
      </c>
      <c r="K13" s="35">
        <v>531.82308126389967</v>
      </c>
      <c r="L13" s="35">
        <v>520.51773971329555</v>
      </c>
      <c r="M13" s="35">
        <v>509.21317728046336</v>
      </c>
      <c r="N13" s="35">
        <v>496.95773177881955</v>
      </c>
      <c r="O13" s="35">
        <v>484.2105342512852</v>
      </c>
      <c r="P13" s="35">
        <v>472.41628633942048</v>
      </c>
      <c r="Q13" s="35">
        <v>459.40935377923728</v>
      </c>
      <c r="R13" s="35">
        <v>452.83701663773365</v>
      </c>
      <c r="S13" s="35">
        <v>445.06591556527508</v>
      </c>
      <c r="T13" s="35">
        <v>437.081236665674</v>
      </c>
      <c r="U13" s="35">
        <v>427.80430221069327</v>
      </c>
      <c r="V13" s="35">
        <v>420.41540912943975</v>
      </c>
      <c r="W13" s="35">
        <v>412.41940851407946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552.71460060213678</v>
      </c>
      <c r="D14" s="36">
        <v>536.71379479173675</v>
      </c>
      <c r="E14" s="36">
        <v>522.08850691369264</v>
      </c>
      <c r="F14" s="36">
        <v>509.01542360547631</v>
      </c>
      <c r="G14" s="36">
        <v>497.09883082117216</v>
      </c>
      <c r="H14" s="36">
        <v>489.36276353585401</v>
      </c>
      <c r="I14" s="36">
        <v>477.87049776403006</v>
      </c>
      <c r="J14" s="36">
        <v>467.83995821873026</v>
      </c>
      <c r="K14" s="36">
        <v>450.91084104733665</v>
      </c>
      <c r="L14" s="36">
        <v>434.29205330094362</v>
      </c>
      <c r="M14" s="36">
        <v>421.03326021914791</v>
      </c>
      <c r="N14" s="36">
        <v>415.00900928738469</v>
      </c>
      <c r="O14" s="36">
        <v>407.11212289446632</v>
      </c>
      <c r="P14" s="36">
        <v>406.97221215114524</v>
      </c>
      <c r="Q14" s="36">
        <v>404.40518708382922</v>
      </c>
      <c r="R14" s="36">
        <v>400.49179458762018</v>
      </c>
      <c r="S14" s="36">
        <v>395.15322209811495</v>
      </c>
      <c r="T14" s="36">
        <v>388.89786466927336</v>
      </c>
      <c r="U14" s="36">
        <v>382.86088764201429</v>
      </c>
      <c r="V14" s="36">
        <v>377.25500158089744</v>
      </c>
      <c r="W14" s="36">
        <v>374.50766523677112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0.43628459130275815</v>
      </c>
      <c r="C16" s="44">
        <f>C7/RES_summary!C$6</f>
        <v>0.44245803737244577</v>
      </c>
      <c r="D16" s="44">
        <f>D7/RES_summary!D$6</f>
        <v>0.45476740299402796</v>
      </c>
      <c r="E16" s="44">
        <f>E7/RES_summary!E$6</f>
        <v>0.47137120013173184</v>
      </c>
      <c r="F16" s="44">
        <f>F7/RES_summary!F$6</f>
        <v>0.49595652700604348</v>
      </c>
      <c r="G16" s="44">
        <f>G7/RES_summary!G$6</f>
        <v>0.52066399291325549</v>
      </c>
      <c r="H16" s="44">
        <f>H7/RES_summary!H$6</f>
        <v>0.54844847374631178</v>
      </c>
      <c r="I16" s="44">
        <f>I7/RES_summary!I$6</f>
        <v>0.57547488558427706</v>
      </c>
      <c r="J16" s="44">
        <f>J7/RES_summary!J$6</f>
        <v>0.60962684292562208</v>
      </c>
      <c r="K16" s="44">
        <f>K7/RES_summary!K$6</f>
        <v>0.63633481714972784</v>
      </c>
      <c r="L16" s="44">
        <f>L7/RES_summary!L$6</f>
        <v>0.65358118428719947</v>
      </c>
      <c r="M16" s="44">
        <f>M7/RES_summary!M$6</f>
        <v>0.66701168700339264</v>
      </c>
      <c r="N16" s="44">
        <f>N7/RES_summary!N$6</f>
        <v>0.68468366568943995</v>
      </c>
      <c r="O16" s="44">
        <f>O7/RES_summary!O$6</f>
        <v>0.70463780701919987</v>
      </c>
      <c r="P16" s="44">
        <f>P7/RES_summary!P$6</f>
        <v>0.71943394769029334</v>
      </c>
      <c r="Q16" s="44">
        <f>Q7/RES_summary!Q$6</f>
        <v>0.74568668839467833</v>
      </c>
      <c r="R16" s="44">
        <f>R7/RES_summary!R$6</f>
        <v>0.75366221074297735</v>
      </c>
      <c r="S16" s="44">
        <f>S7/RES_summary!S$6</f>
        <v>0.76146867064116008</v>
      </c>
      <c r="T16" s="44">
        <f>T7/RES_summary!T$6</f>
        <v>0.76872499873411315</v>
      </c>
      <c r="U16" s="44">
        <f>U7/RES_summary!U$6</f>
        <v>0.77524147132505838</v>
      </c>
      <c r="V16" s="44">
        <f>V7/RES_summary!V$6</f>
        <v>0.7806478834447983</v>
      </c>
      <c r="W16" s="44">
        <f>W7/RES_summary!W$6</f>
        <v>0.78455443091328569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270.13694925143506</v>
      </c>
      <c r="C17" s="52">
        <f t="shared" si="2"/>
        <v>271.73534925494437</v>
      </c>
      <c r="D17" s="52">
        <f t="shared" si="2"/>
        <v>276.03549130931873</v>
      </c>
      <c r="E17" s="52">
        <f t="shared" si="2"/>
        <v>281.96487761264592</v>
      </c>
      <c r="F17" s="52">
        <f t="shared" si="2"/>
        <v>291.30356944665584</v>
      </c>
      <c r="G17" s="52">
        <f t="shared" si="2"/>
        <v>300.58637502911779</v>
      </c>
      <c r="H17" s="52">
        <f t="shared" si="2"/>
        <v>310.77250710314189</v>
      </c>
      <c r="I17" s="52">
        <f t="shared" si="2"/>
        <v>319.7974405539581</v>
      </c>
      <c r="J17" s="52">
        <f t="shared" si="2"/>
        <v>331.33497874329146</v>
      </c>
      <c r="K17" s="52">
        <f t="shared" si="2"/>
        <v>338.41754317206846</v>
      </c>
      <c r="L17" s="52">
        <f t="shared" si="2"/>
        <v>340.20060076431196</v>
      </c>
      <c r="M17" s="52">
        <f t="shared" si="2"/>
        <v>339.65114042219949</v>
      </c>
      <c r="N17" s="52">
        <f t="shared" si="2"/>
        <v>340.25884148703165</v>
      </c>
      <c r="O17" s="52">
        <f t="shared" si="2"/>
        <v>341.19304899042078</v>
      </c>
      <c r="P17" s="52">
        <f t="shared" si="2"/>
        <v>339.87231383435727</v>
      </c>
      <c r="Q17" s="52">
        <f t="shared" si="2"/>
        <v>342.57543963717865</v>
      </c>
      <c r="R17" s="52">
        <f t="shared" ref="R17:V17" si="3">R13*R16</f>
        <v>341.28614706544874</v>
      </c>
      <c r="S17" s="52">
        <f t="shared" si="3"/>
        <v>338.90375107318079</v>
      </c>
      <c r="T17" s="52">
        <f t="shared" si="3"/>
        <v>335.99527310252483</v>
      </c>
      <c r="U17" s="52">
        <f t="shared" si="3"/>
        <v>331.65163668500776</v>
      </c>
      <c r="V17" s="52">
        <f t="shared" si="3"/>
        <v>328.19639930447607</v>
      </c>
      <c r="W17" s="52">
        <f t="shared" ref="W17" si="4">W13*W16</f>
        <v>323.56547434435748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129.899721603665</v>
      </c>
      <c r="C18" s="36">
        <f>C3*11630*1000/RES_summary!C$6</f>
        <v>131.02643001161886</v>
      </c>
      <c r="D18" s="36">
        <f>D3*11630*1000/RES_summary!D$6</f>
        <v>133.26184089778042</v>
      </c>
      <c r="E18" s="36">
        <f>E3*11630*1000/RES_summary!E$6</f>
        <v>136.42189586950971</v>
      </c>
      <c r="F18" s="36">
        <f>F3*11630*1000/RES_summary!F$6</f>
        <v>141.2282302668284</v>
      </c>
      <c r="G18" s="36">
        <f>G3*11630*1000/RES_summary!G$6</f>
        <v>146.22063206980241</v>
      </c>
      <c r="H18" s="36">
        <f>H3*11630*1000/RES_summary!H$6</f>
        <v>151.58980046466519</v>
      </c>
      <c r="I18" s="36">
        <f>I3*11630*1000/RES_summary!I$6</f>
        <v>156.2257428781773</v>
      </c>
      <c r="J18" s="36">
        <f>J3*11630*1000/RES_summary!J$6</f>
        <v>161.58073179757702</v>
      </c>
      <c r="K18" s="36">
        <f>K3*11630*1000/RES_summary!K$6</f>
        <v>164.46391088310099</v>
      </c>
      <c r="L18" s="36">
        <f>L3*11630*1000/RES_summary!L$6</f>
        <v>165.2613302178633</v>
      </c>
      <c r="M18" s="36">
        <f>M3*11630*1000/RES_summary!M$6</f>
        <v>164.88375629979981</v>
      </c>
      <c r="N18" s="36">
        <f>N3*11630*1000/RES_summary!N$6</f>
        <v>165.17900652256083</v>
      </c>
      <c r="O18" s="36">
        <f>O3*11630*1000/RES_summary!O$6</f>
        <v>165.86172335986754</v>
      </c>
      <c r="P18" s="36">
        <f>P3*11630*1000/RES_summary!P$6</f>
        <v>165.29517383463983</v>
      </c>
      <c r="Q18" s="36">
        <f>Q3*11630*1000/RES_summary!Q$6</f>
        <v>166.85646356520016</v>
      </c>
      <c r="R18" s="36">
        <f>R3*11630*1000/RES_summary!R$6</f>
        <v>166.78704419959473</v>
      </c>
      <c r="S18" s="36">
        <f>S3*11630*1000/RES_summary!S$6</f>
        <v>165.67548581871267</v>
      </c>
      <c r="T18" s="36">
        <f>T3*11630*1000/RES_summary!T$6</f>
        <v>164.81116788809658</v>
      </c>
      <c r="U18" s="36">
        <f>U3*11630*1000/RES_summary!U$6</f>
        <v>162.66543110445249</v>
      </c>
      <c r="V18" s="36">
        <f>V3*11630*1000/RES_summary!V$6</f>
        <v>166.87656869722633</v>
      </c>
      <c r="W18" s="36">
        <f>W3*11630*1000/RES_summary!W$6</f>
        <v>174.40012963264957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60.989147852218935</v>
      </c>
      <c r="C3" s="49">
        <f t="shared" ref="C3:W3" si="0">C5*C11/11630</f>
        <v>72.196816782763477</v>
      </c>
      <c r="D3" s="49">
        <f t="shared" si="0"/>
        <v>82.10635510999883</v>
      </c>
      <c r="E3" s="49">
        <f t="shared" si="0"/>
        <v>90.093189963510582</v>
      </c>
      <c r="F3" s="49">
        <f t="shared" si="0"/>
        <v>101.11991575409048</v>
      </c>
      <c r="G3" s="49">
        <f t="shared" si="0"/>
        <v>109.1377979548586</v>
      </c>
      <c r="H3" s="49">
        <f t="shared" si="0"/>
        <v>119.87228572137181</v>
      </c>
      <c r="I3" s="49">
        <f t="shared" si="0"/>
        <v>131.21491942192554</v>
      </c>
      <c r="J3" s="49">
        <f t="shared" si="0"/>
        <v>141.25419553020663</v>
      </c>
      <c r="K3" s="49">
        <f t="shared" si="0"/>
        <v>144.40387366066543</v>
      </c>
      <c r="L3" s="49">
        <f t="shared" si="0"/>
        <v>151.17546751537046</v>
      </c>
      <c r="M3" s="49">
        <f t="shared" si="0"/>
        <v>154.18268400133627</v>
      </c>
      <c r="N3" s="49">
        <f t="shared" si="0"/>
        <v>158.96293576385511</v>
      </c>
      <c r="O3" s="49">
        <f t="shared" si="0"/>
        <v>165.19492550846968</v>
      </c>
      <c r="P3" s="49">
        <f t="shared" si="0"/>
        <v>171.91595691264342</v>
      </c>
      <c r="Q3" s="49">
        <f t="shared" si="0"/>
        <v>174.57513822088919</v>
      </c>
      <c r="R3" s="49">
        <f t="shared" si="0"/>
        <v>172.10341379163211</v>
      </c>
      <c r="S3" s="49">
        <f t="shared" si="0"/>
        <v>166.32611161279232</v>
      </c>
      <c r="T3" s="49">
        <f t="shared" si="0"/>
        <v>160.44661119073956</v>
      </c>
      <c r="U3" s="49">
        <f t="shared" si="0"/>
        <v>158.70341333023345</v>
      </c>
      <c r="V3" s="49">
        <f t="shared" si="0"/>
        <v>161.56280548314541</v>
      </c>
      <c r="W3" s="49">
        <f t="shared" si="0"/>
        <v>166.944866969928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468.68151846694838</v>
      </c>
      <c r="C5" s="49">
        <f t="shared" ref="C5:W5" si="1">C7*C13/1000000</f>
        <v>551.3388825469774</v>
      </c>
      <c r="D5" s="49">
        <f t="shared" si="1"/>
        <v>624.54109958846936</v>
      </c>
      <c r="E5" s="49">
        <f t="shared" si="1"/>
        <v>683.72873476166751</v>
      </c>
      <c r="F5" s="49">
        <f t="shared" si="1"/>
        <v>766.57905937960697</v>
      </c>
      <c r="G5" s="49">
        <f t="shared" si="1"/>
        <v>826.73526313017317</v>
      </c>
      <c r="H5" s="49">
        <f t="shared" si="1"/>
        <v>908.27095450029503</v>
      </c>
      <c r="I5" s="49">
        <f t="shared" si="1"/>
        <v>995.81965575606637</v>
      </c>
      <c r="J5" s="49">
        <f t="shared" si="1"/>
        <v>1077.0889875209346</v>
      </c>
      <c r="K5" s="49">
        <f t="shared" si="1"/>
        <v>1108.9353689286429</v>
      </c>
      <c r="L5" s="49">
        <f t="shared" si="1"/>
        <v>1167.2972212452373</v>
      </c>
      <c r="M5" s="49">
        <f t="shared" si="1"/>
        <v>1190.6509240100718</v>
      </c>
      <c r="N5" s="49">
        <f t="shared" si="1"/>
        <v>1229.5749931261378</v>
      </c>
      <c r="O5" s="49">
        <f t="shared" si="1"/>
        <v>1279.3221243866653</v>
      </c>
      <c r="P5" s="49">
        <f t="shared" si="1"/>
        <v>1332.158660798128</v>
      </c>
      <c r="Q5" s="49">
        <f t="shared" si="1"/>
        <v>1353.1970367514418</v>
      </c>
      <c r="R5" s="49">
        <f t="shared" si="1"/>
        <v>1306.0290013369204</v>
      </c>
      <c r="S5" s="49">
        <f t="shared" si="1"/>
        <v>1263.4652806847325</v>
      </c>
      <c r="T5" s="49">
        <f t="shared" si="1"/>
        <v>1223.2890392002871</v>
      </c>
      <c r="U5" s="49">
        <f t="shared" si="1"/>
        <v>1216.9980799450932</v>
      </c>
      <c r="V5" s="49">
        <f t="shared" si="1"/>
        <v>1191.0552997705222</v>
      </c>
      <c r="W5" s="49">
        <f t="shared" si="1"/>
        <v>1164.2768951591906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1257799.841535331</v>
      </c>
      <c r="C7" s="35">
        <v>1520166.4107068451</v>
      </c>
      <c r="D7" s="35">
        <v>1771365.511531193</v>
      </c>
      <c r="E7" s="35">
        <v>1998165.0854123652</v>
      </c>
      <c r="F7" s="35">
        <v>2319886.1677590418</v>
      </c>
      <c r="G7" s="35">
        <v>2580134.4754846129</v>
      </c>
      <c r="H7" s="35">
        <v>2944329.825377678</v>
      </c>
      <c r="I7" s="35">
        <v>3356265.5088621192</v>
      </c>
      <c r="J7" s="35">
        <v>3779362.5593053806</v>
      </c>
      <c r="K7" s="35">
        <v>4086540.0268039568</v>
      </c>
      <c r="L7" s="35">
        <v>4551986.2814155947</v>
      </c>
      <c r="M7" s="35">
        <v>4888705.6959351385</v>
      </c>
      <c r="N7" s="35">
        <v>5406551.1685409592</v>
      </c>
      <c r="O7" s="35">
        <v>5995174.786764456</v>
      </c>
      <c r="P7" s="35">
        <v>6776069.3806589069</v>
      </c>
      <c r="Q7" s="35">
        <v>7587071.0910792369</v>
      </c>
      <c r="R7" s="35">
        <v>7924972.9934043987</v>
      </c>
      <c r="S7" s="35">
        <v>8287851.2976154871</v>
      </c>
      <c r="T7" s="35">
        <v>8734766.0015271213</v>
      </c>
      <c r="U7" s="35">
        <v>9250113.6538426466</v>
      </c>
      <c r="V7" s="35">
        <v>9717876.4286988843</v>
      </c>
      <c r="W7" s="35">
        <v>10095824.481683614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381812.51577569265</v>
      </c>
      <c r="D8" s="52">
        <v>379868.34629821707</v>
      </c>
      <c r="E8" s="52">
        <v>365404.31687573809</v>
      </c>
      <c r="F8" s="52">
        <v>471028.51560189994</v>
      </c>
      <c r="G8" s="52">
        <v>421084.86456790753</v>
      </c>
      <c r="H8" s="52">
        <v>537451.27863627253</v>
      </c>
      <c r="I8" s="52">
        <v>598569.97505347012</v>
      </c>
      <c r="J8" s="52">
        <v>624142.7464961824</v>
      </c>
      <c r="K8" s="52">
        <v>688989.98327426892</v>
      </c>
      <c r="L8" s="52">
        <v>845314.60090985522</v>
      </c>
      <c r="M8" s="52">
        <v>702123.73139528185</v>
      </c>
      <c r="N8" s="52">
        <v>988873.98820772115</v>
      </c>
      <c r="O8" s="52">
        <v>1009708.4827914042</v>
      </c>
      <c r="P8" s="52">
        <v>1318345.8725307239</v>
      </c>
      <c r="Q8" s="52">
        <v>1409571.6854737997</v>
      </c>
      <c r="R8" s="52">
        <v>962044.64882134367</v>
      </c>
      <c r="S8" s="52">
        <v>1051868.2874853574</v>
      </c>
      <c r="T8" s="52">
        <v>1292229.3048214894</v>
      </c>
      <c r="U8" s="52">
        <v>1217471.3837108072</v>
      </c>
      <c r="V8" s="52">
        <v>1456636.7630639588</v>
      </c>
      <c r="W8" s="52">
        <v>1387656.5357761327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119445.94660417852</v>
      </c>
      <c r="D9" s="36">
        <v>128669.24547386914</v>
      </c>
      <c r="E9" s="36">
        <v>138604.74299456575</v>
      </c>
      <c r="F9" s="36">
        <v>149307.43325522309</v>
      </c>
      <c r="G9" s="36">
        <v>160836.55684233643</v>
      </c>
      <c r="H9" s="36">
        <v>173255.92874320736</v>
      </c>
      <c r="I9" s="36">
        <v>186634.29156902898</v>
      </c>
      <c r="J9" s="36">
        <v>201045.696052921</v>
      </c>
      <c r="K9" s="36">
        <v>381812.51577569218</v>
      </c>
      <c r="L9" s="36">
        <v>379868.34629821777</v>
      </c>
      <c r="M9" s="36">
        <v>365404.31687573809</v>
      </c>
      <c r="N9" s="36">
        <v>471028.51560190041</v>
      </c>
      <c r="O9" s="36">
        <v>421084.86456790753</v>
      </c>
      <c r="P9" s="36">
        <v>537451.278636273</v>
      </c>
      <c r="Q9" s="36">
        <v>598569.97505346965</v>
      </c>
      <c r="R9" s="36">
        <v>624142.74649618287</v>
      </c>
      <c r="S9" s="36">
        <v>688989.98327426985</v>
      </c>
      <c r="T9" s="36">
        <v>845314.60090985522</v>
      </c>
      <c r="U9" s="36">
        <v>702123.73139528185</v>
      </c>
      <c r="V9" s="36">
        <v>988873.98820772208</v>
      </c>
      <c r="W9" s="36">
        <v>1009708.4827914033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1513.4025165776334</v>
      </c>
      <c r="C11" s="54">
        <v>1522.9271973430898</v>
      </c>
      <c r="D11" s="54">
        <v>1528.9576787796659</v>
      </c>
      <c r="E11" s="54">
        <v>1532.4554110496204</v>
      </c>
      <c r="F11" s="54">
        <v>1534.1204613283201</v>
      </c>
      <c r="G11" s="54">
        <v>1535.282994231193</v>
      </c>
      <c r="H11" s="54">
        <v>1534.9105638928602</v>
      </c>
      <c r="I11" s="54">
        <v>1532.4356213057181</v>
      </c>
      <c r="J11" s="54">
        <v>1525.2094423483034</v>
      </c>
      <c r="K11" s="54">
        <v>1514.440875211732</v>
      </c>
      <c r="L11" s="54">
        <v>1506.1893879334307</v>
      </c>
      <c r="M11" s="54">
        <v>1506.0204286377159</v>
      </c>
      <c r="N11" s="54">
        <v>1503.5593219355424</v>
      </c>
      <c r="O11" s="54">
        <v>1501.7460786778586</v>
      </c>
      <c r="P11" s="54">
        <v>1500.8591977296196</v>
      </c>
      <c r="Q11" s="54">
        <v>1500.3793256767772</v>
      </c>
      <c r="R11" s="54">
        <v>1532.5560920529147</v>
      </c>
      <c r="S11" s="54">
        <v>1531.0058041392679</v>
      </c>
      <c r="T11" s="54">
        <v>1525.3909978365996</v>
      </c>
      <c r="U11" s="54">
        <v>1516.6175916348921</v>
      </c>
      <c r="V11" s="54">
        <v>1577.5719466014709</v>
      </c>
      <c r="W11" s="54">
        <v>1667.617738471735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372.62011250919954</v>
      </c>
      <c r="C13" s="35">
        <v>362.68324221860456</v>
      </c>
      <c r="D13" s="35">
        <v>352.57607508040923</v>
      </c>
      <c r="E13" s="35">
        <v>342.17830135920178</v>
      </c>
      <c r="F13" s="35">
        <v>330.43822150985329</v>
      </c>
      <c r="G13" s="35">
        <v>320.42332327461031</v>
      </c>
      <c r="H13" s="35">
        <v>308.48138909973795</v>
      </c>
      <c r="I13" s="35">
        <v>296.70467164371655</v>
      </c>
      <c r="J13" s="35">
        <v>284.99223628835858</v>
      </c>
      <c r="K13" s="35">
        <v>271.36290398602324</v>
      </c>
      <c r="L13" s="35">
        <v>256.4368934965741</v>
      </c>
      <c r="M13" s="35">
        <v>243.55136063929442</v>
      </c>
      <c r="N13" s="35">
        <v>227.42316770821526</v>
      </c>
      <c r="O13" s="35">
        <v>213.39196435290327</v>
      </c>
      <c r="P13" s="35">
        <v>196.5975532364736</v>
      </c>
      <c r="Q13" s="35">
        <v>178.35565536515273</v>
      </c>
      <c r="R13" s="35">
        <v>164.79917375414021</v>
      </c>
      <c r="S13" s="35">
        <v>152.44787042067784</v>
      </c>
      <c r="T13" s="35">
        <v>140.0482896721465</v>
      </c>
      <c r="U13" s="35">
        <v>131.56574345867983</v>
      </c>
      <c r="V13" s="35">
        <v>122.5633304260889</v>
      </c>
      <c r="W13" s="35">
        <v>115.32261652047183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333.05698710293984</v>
      </c>
      <c r="D14" s="36">
        <v>318.9182961597229</v>
      </c>
      <c r="E14" s="36">
        <v>303.32030844570767</v>
      </c>
      <c r="F14" s="36">
        <v>294.00614317160461</v>
      </c>
      <c r="G14" s="36">
        <v>285.18512480845465</v>
      </c>
      <c r="H14" s="36">
        <v>271.82805370191136</v>
      </c>
      <c r="I14" s="36">
        <v>262.4461608924916</v>
      </c>
      <c r="J14" s="36">
        <v>250.23602777470262</v>
      </c>
      <c r="K14" s="36">
        <v>230.78957809297478</v>
      </c>
      <c r="L14" s="36">
        <v>212.35740857879293</v>
      </c>
      <c r="M14" s="36">
        <v>191.1176718102283</v>
      </c>
      <c r="N14" s="36">
        <v>179.40541305325561</v>
      </c>
      <c r="O14" s="36">
        <v>168.2012915725536</v>
      </c>
      <c r="P14" s="36">
        <v>150.89429533457141</v>
      </c>
      <c r="Q14" s="36">
        <v>126.37226596371087</v>
      </c>
      <c r="R14" s="36">
        <v>113.31591144614416</v>
      </c>
      <c r="S14" s="36">
        <v>110.70586335134428</v>
      </c>
      <c r="T14" s="36">
        <v>107.82341499199751</v>
      </c>
      <c r="U14" s="36">
        <v>105.05158094308227</v>
      </c>
      <c r="V14" s="36">
        <v>103.98375901130871</v>
      </c>
      <c r="W14" s="36">
        <v>103.09169640881883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0.55274007657649638</v>
      </c>
      <c r="C16" s="44">
        <f>C7/RES_summary!C$6</f>
        <v>0.65624378286011753</v>
      </c>
      <c r="D16" s="44">
        <f>D7/RES_summary!D$6</f>
        <v>0.7504199372807161</v>
      </c>
      <c r="E16" s="44">
        <f>E7/RES_summary!E$6</f>
        <v>0.83087725797079992</v>
      </c>
      <c r="F16" s="44">
        <f>F7/RES_summary!F$6</f>
        <v>0.94622454918918109</v>
      </c>
      <c r="G16" s="44">
        <f>G7/RES_summary!G$6</f>
        <v>1.0465174992474442</v>
      </c>
      <c r="H16" s="44">
        <f>H7/RES_summary!H$6</f>
        <v>1.1848848429711192</v>
      </c>
      <c r="I16" s="44">
        <f>I7/RES_summary!I$6</f>
        <v>1.3388287088473856</v>
      </c>
      <c r="J16" s="44">
        <f>J7/RES_summary!J$6</f>
        <v>1.4902161687750923</v>
      </c>
      <c r="K16" s="44">
        <f>K7/RES_summary!K$6</f>
        <v>1.597385429049637</v>
      </c>
      <c r="L16" s="44">
        <f>L7/RES_summary!L$6</f>
        <v>1.762467415904301</v>
      </c>
      <c r="M16" s="44">
        <f>M7/RES_summary!M$6</f>
        <v>1.8789857616404539</v>
      </c>
      <c r="N16" s="44">
        <f>N7/RES_summary!N$6</f>
        <v>2.0590126005659837</v>
      </c>
      <c r="O16" s="44">
        <f>O7/RES_summary!O$6</f>
        <v>2.2636541323281376</v>
      </c>
      <c r="P16" s="44">
        <f>P7/RES_summary!P$6</f>
        <v>2.5407446302792867</v>
      </c>
      <c r="Q16" s="44">
        <f>Q7/RES_summary!Q$6</f>
        <v>2.8106155183194836</v>
      </c>
      <c r="R16" s="44">
        <f>R7/RES_summary!R$6</f>
        <v>2.9274683512458308</v>
      </c>
      <c r="S16" s="44">
        <f>S7/RES_summary!S$6</f>
        <v>3.0270180443226091</v>
      </c>
      <c r="T16" s="44">
        <f>T7/RES_summary!T$6</f>
        <v>3.1592073383560546</v>
      </c>
      <c r="U16" s="44">
        <f>U7/RES_summary!U$6</f>
        <v>3.2823470990946677</v>
      </c>
      <c r="V16" s="44">
        <f>V7/RES_summary!V$6</f>
        <v>3.4226226430248241</v>
      </c>
      <c r="W16" s="44">
        <f>W7/RES_summary!W$6</f>
        <v>3.4937166620180835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205.96206952227766</v>
      </c>
      <c r="C17" s="52">
        <f t="shared" si="2"/>
        <v>238.00862285350934</v>
      </c>
      <c r="D17" s="52">
        <f t="shared" si="2"/>
        <v>264.58011614852177</v>
      </c>
      <c r="E17" s="52">
        <f t="shared" si="2"/>
        <v>284.30816877043964</v>
      </c>
      <c r="F17" s="52">
        <f t="shared" si="2"/>
        <v>312.66875718303567</v>
      </c>
      <c r="G17" s="52">
        <f t="shared" si="2"/>
        <v>335.32861497390059</v>
      </c>
      <c r="H17" s="52">
        <f t="shared" si="2"/>
        <v>365.51492228295569</v>
      </c>
      <c r="I17" s="52">
        <f t="shared" si="2"/>
        <v>397.23673244574451</v>
      </c>
      <c r="J17" s="52">
        <f t="shared" si="2"/>
        <v>424.70003849228357</v>
      </c>
      <c r="K17" s="52">
        <f t="shared" si="2"/>
        <v>433.47114881186917</v>
      </c>
      <c r="L17" s="52">
        <f t="shared" si="2"/>
        <v>451.96166902343339</v>
      </c>
      <c r="M17" s="52">
        <f t="shared" si="2"/>
        <v>457.62953886939351</v>
      </c>
      <c r="N17" s="52">
        <f t="shared" si="2"/>
        <v>468.26716797184616</v>
      </c>
      <c r="O17" s="52">
        <f t="shared" si="2"/>
        <v>483.04560191306814</v>
      </c>
      <c r="P17" s="52">
        <f t="shared" si="2"/>
        <v>499.50417771161648</v>
      </c>
      <c r="Q17" s="52">
        <f t="shared" si="2"/>
        <v>501.28917274933991</v>
      </c>
      <c r="R17" s="52">
        <f t="shared" ref="R17:V17" si="3">R13*R16</f>
        <v>482.44436547670807</v>
      </c>
      <c r="S17" s="52">
        <f t="shared" si="3"/>
        <v>461.46245458194676</v>
      </c>
      <c r="T17" s="52">
        <f t="shared" si="3"/>
        <v>442.44158445645968</v>
      </c>
      <c r="U17" s="52">
        <f t="shared" si="3"/>
        <v>431.84443638183103</v>
      </c>
      <c r="V17" s="52">
        <f t="shared" si="3"/>
        <v>419.48802992086524</v>
      </c>
      <c r="W17" s="52">
        <f t="shared" ref="W17" si="4">W13*W16</f>
        <v>402.90454684509433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311.70351433455244</v>
      </c>
      <c r="C18" s="36">
        <f>C3*11630*1000/RES_summary!C$6</f>
        <v>362.46980494578349</v>
      </c>
      <c r="D18" s="36">
        <f>D3*11630*1000/RES_summary!D$6</f>
        <v>404.53180023769818</v>
      </c>
      <c r="E18" s="36">
        <f>E3*11630*1000/RES_summary!E$6</f>
        <v>435.68959163786894</v>
      </c>
      <c r="F18" s="36">
        <f>F3*11630*1000/RES_summary!F$6</f>
        <v>479.67153801259121</v>
      </c>
      <c r="G18" s="36">
        <f>G3*11630*1000/RES_summary!G$6</f>
        <v>514.82432004852888</v>
      </c>
      <c r="H18" s="36">
        <f>H3*11630*1000/RES_summary!H$6</f>
        <v>561.03271547258657</v>
      </c>
      <c r="I18" s="36">
        <f>I3*11630*1000/RES_summary!I$6</f>
        <v>608.73971889094787</v>
      </c>
      <c r="J18" s="36">
        <f>J3*11630*1000/RES_summary!J$6</f>
        <v>647.75650887411859</v>
      </c>
      <c r="K18" s="36">
        <f>K3*11630*1000/RES_summary!K$6</f>
        <v>656.46642598568212</v>
      </c>
      <c r="L18" s="36">
        <f>L3*11630*1000/RES_summary!L$6</f>
        <v>680.73986963577704</v>
      </c>
      <c r="M18" s="36">
        <f>M3*11630*1000/RES_summary!M$6</f>
        <v>689.1994342853643</v>
      </c>
      <c r="N18" s="36">
        <f>N3*11630*1000/RES_summary!N$6</f>
        <v>704.06746556042583</v>
      </c>
      <c r="O18" s="36">
        <f>O3*11630*1000/RES_summary!O$6</f>
        <v>725.41183849553602</v>
      </c>
      <c r="P18" s="36">
        <f>P3*11630*1000/RES_summary!P$6</f>
        <v>749.6854394228501</v>
      </c>
      <c r="Q18" s="36">
        <f>Q3*11630*1000/RES_summary!Q$6</f>
        <v>752.12391097872421</v>
      </c>
      <c r="R18" s="36">
        <f>R3*11630*1000/RES_summary!R$6</f>
        <v>739.37305138793181</v>
      </c>
      <c r="S18" s="36">
        <f>S3*11630*1000/RES_summary!S$6</f>
        <v>706.50169635731379</v>
      </c>
      <c r="T18" s="36">
        <f>T3*11630*1000/RES_summary!T$6</f>
        <v>674.89640999844505</v>
      </c>
      <c r="U18" s="36">
        <f>U3*11630*1000/RES_summary!U$6</f>
        <v>654.94286906633988</v>
      </c>
      <c r="V18" s="36">
        <f>V3*11630*1000/RES_summary!V$6</f>
        <v>661.77254793827547</v>
      </c>
      <c r="W18" s="36">
        <f>W3*11630*1000/RES_summary!W$6</f>
        <v>671.8907692297953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22.236259301381899</v>
      </c>
      <c r="C3" s="49">
        <f t="shared" ref="C3:W3" si="0">C5*C11/11630</f>
        <v>23.307819865983511</v>
      </c>
      <c r="D3" s="49">
        <f t="shared" si="0"/>
        <v>24.293502877765523</v>
      </c>
      <c r="E3" s="49">
        <f t="shared" si="0"/>
        <v>25.673806902804362</v>
      </c>
      <c r="F3" s="49">
        <f t="shared" si="0"/>
        <v>27.186420113152234</v>
      </c>
      <c r="G3" s="49">
        <f t="shared" si="0"/>
        <v>28.34183077682011</v>
      </c>
      <c r="H3" s="49">
        <f t="shared" si="0"/>
        <v>30.318443315123144</v>
      </c>
      <c r="I3" s="49">
        <f t="shared" si="0"/>
        <v>31.873831587377289</v>
      </c>
      <c r="J3" s="49">
        <f t="shared" si="0"/>
        <v>33.631862646819314</v>
      </c>
      <c r="K3" s="49">
        <f t="shared" si="0"/>
        <v>34.782014426625835</v>
      </c>
      <c r="L3" s="49">
        <f t="shared" si="0"/>
        <v>35.963503165177848</v>
      </c>
      <c r="M3" s="49">
        <f t="shared" si="0"/>
        <v>36.453966387124005</v>
      </c>
      <c r="N3" s="49">
        <f t="shared" si="0"/>
        <v>37.432574607543664</v>
      </c>
      <c r="O3" s="49">
        <f t="shared" si="0"/>
        <v>38.600449274385447</v>
      </c>
      <c r="P3" s="49">
        <f t="shared" si="0"/>
        <v>41.505424862246549</v>
      </c>
      <c r="Q3" s="49">
        <f t="shared" si="0"/>
        <v>44.179458032817905</v>
      </c>
      <c r="R3" s="49">
        <f t="shared" si="0"/>
        <v>48.065079751479104</v>
      </c>
      <c r="S3" s="49">
        <f t="shared" si="0"/>
        <v>51.515722898137042</v>
      </c>
      <c r="T3" s="49">
        <f t="shared" si="0"/>
        <v>56.453013965501874</v>
      </c>
      <c r="U3" s="49">
        <f t="shared" si="0"/>
        <v>60.418017825136879</v>
      </c>
      <c r="V3" s="49">
        <f t="shared" si="0"/>
        <v>66.906482724203016</v>
      </c>
      <c r="W3" s="49">
        <f t="shared" si="0"/>
        <v>73.536536926409283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378.04062538724384</v>
      </c>
      <c r="C5" s="49">
        <f t="shared" ref="C5:W5" si="1">C7*C13/1000000</f>
        <v>388.77856010805618</v>
      </c>
      <c r="D5" s="49">
        <f t="shared" si="1"/>
        <v>398.36780748916249</v>
      </c>
      <c r="E5" s="49">
        <f t="shared" si="1"/>
        <v>414.41321410681513</v>
      </c>
      <c r="F5" s="49">
        <f t="shared" si="1"/>
        <v>432.40019697755474</v>
      </c>
      <c r="G5" s="49">
        <f t="shared" si="1"/>
        <v>444.15002956337247</v>
      </c>
      <c r="H5" s="49">
        <f t="shared" si="1"/>
        <v>468.56594866870176</v>
      </c>
      <c r="I5" s="49">
        <f t="shared" si="1"/>
        <v>486.26064056431466</v>
      </c>
      <c r="J5" s="49">
        <f t="shared" si="1"/>
        <v>508.0179331373468</v>
      </c>
      <c r="K5" s="49">
        <f t="shared" si="1"/>
        <v>521.25719373140305</v>
      </c>
      <c r="L5" s="49">
        <f t="shared" si="1"/>
        <v>533.80434682483769</v>
      </c>
      <c r="M5" s="49">
        <f t="shared" si="1"/>
        <v>539.04005961107305</v>
      </c>
      <c r="N5" s="49">
        <f t="shared" si="1"/>
        <v>552.14647924420706</v>
      </c>
      <c r="O5" s="49">
        <f t="shared" si="1"/>
        <v>567.56073479314171</v>
      </c>
      <c r="P5" s="49">
        <f t="shared" si="1"/>
        <v>607.79875106242719</v>
      </c>
      <c r="Q5" s="49">
        <f t="shared" si="1"/>
        <v>643.98592938383081</v>
      </c>
      <c r="R5" s="49">
        <f t="shared" si="1"/>
        <v>685.34553378818362</v>
      </c>
      <c r="S5" s="49">
        <f t="shared" si="1"/>
        <v>736.57393249481675</v>
      </c>
      <c r="T5" s="49">
        <f t="shared" si="1"/>
        <v>811.08787000787845</v>
      </c>
      <c r="U5" s="49">
        <f t="shared" si="1"/>
        <v>874.45849467026028</v>
      </c>
      <c r="V5" s="49">
        <f t="shared" si="1"/>
        <v>934.32778736823491</v>
      </c>
      <c r="W5" s="49">
        <f t="shared" si="1"/>
        <v>983.19235920145468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1049358.1646012082</v>
      </c>
      <c r="C7" s="35">
        <v>1098473.059496942</v>
      </c>
      <c r="D7" s="35">
        <v>1155273.5751853348</v>
      </c>
      <c r="E7" s="35">
        <v>1246597.5894499382</v>
      </c>
      <c r="F7" s="35">
        <v>1358897.8079458084</v>
      </c>
      <c r="G7" s="35">
        <v>1466881.2705963419</v>
      </c>
      <c r="H7" s="35">
        <v>1621070.8574967831</v>
      </c>
      <c r="I7" s="35">
        <v>1760070.7328608262</v>
      </c>
      <c r="J7" s="35">
        <v>1931529.9227781324</v>
      </c>
      <c r="K7" s="35">
        <v>2097390.1162567553</v>
      </c>
      <c r="L7" s="35">
        <v>2287369.1740807062</v>
      </c>
      <c r="M7" s="35">
        <v>2477137.8752099127</v>
      </c>
      <c r="N7" s="35">
        <v>2730163.1246320345</v>
      </c>
      <c r="O7" s="35">
        <v>3085412.3321950482</v>
      </c>
      <c r="P7" s="35">
        <v>3619256.71453453</v>
      </c>
      <c r="Q7" s="35">
        <v>4099450.1381270573</v>
      </c>
      <c r="R7" s="35">
        <v>4594745.4058062071</v>
      </c>
      <c r="S7" s="35">
        <v>5123801.0560479313</v>
      </c>
      <c r="T7" s="35">
        <v>5771504.2034005933</v>
      </c>
      <c r="U7" s="35">
        <v>6307778.03706453</v>
      </c>
      <c r="V7" s="35">
        <v>6801743.4114759956</v>
      </c>
      <c r="W7" s="35">
        <v>7229072.4055547211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244884.00882516953</v>
      </c>
      <c r="D8" s="52">
        <v>259379.83381171408</v>
      </c>
      <c r="E8" s="52">
        <v>300950.44259947306</v>
      </c>
      <c r="F8" s="52">
        <v>329218.904290259</v>
      </c>
      <c r="G8" s="52">
        <v>332448.08106972626</v>
      </c>
      <c r="H8" s="52">
        <v>399073.59572561085</v>
      </c>
      <c r="I8" s="52">
        <v>398379.70917575713</v>
      </c>
      <c r="J8" s="52">
        <v>472409.63251677924</v>
      </c>
      <c r="K8" s="52">
        <v>495079.09776888182</v>
      </c>
      <c r="L8" s="52">
        <v>522427.13889367715</v>
      </c>
      <c r="M8" s="52">
        <v>588842.29685481731</v>
      </c>
      <c r="N8" s="52">
        <v>651404.95859787893</v>
      </c>
      <c r="O8" s="52">
        <v>827658.84007979278</v>
      </c>
      <c r="P8" s="52">
        <v>1028923.4801083636</v>
      </c>
      <c r="Q8" s="52">
        <v>1002620.5624862048</v>
      </c>
      <c r="R8" s="52">
        <v>1084137.5645339671</v>
      </c>
      <c r="S8" s="52">
        <v>1180460.6088396031</v>
      </c>
      <c r="T8" s="52">
        <v>1475361.9874324547</v>
      </c>
      <c r="U8" s="52">
        <v>1565197.3137723003</v>
      </c>
      <c r="V8" s="52">
        <v>1496585.9368976709</v>
      </c>
      <c r="W8" s="52">
        <v>1511466.5586126931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195769.11392943561</v>
      </c>
      <c r="D9" s="36">
        <v>202579.31812332128</v>
      </c>
      <c r="E9" s="36">
        <v>209626.42833486968</v>
      </c>
      <c r="F9" s="36">
        <v>216918.68579438888</v>
      </c>
      <c r="G9" s="36">
        <v>224464.61841919273</v>
      </c>
      <c r="H9" s="36">
        <v>244884.00882516964</v>
      </c>
      <c r="I9" s="36">
        <v>259379.83381171408</v>
      </c>
      <c r="J9" s="36">
        <v>300950.44259947306</v>
      </c>
      <c r="K9" s="36">
        <v>329218.90429025888</v>
      </c>
      <c r="L9" s="36">
        <v>332448.0810697265</v>
      </c>
      <c r="M9" s="36">
        <v>399073.59572561085</v>
      </c>
      <c r="N9" s="36">
        <v>398379.70917575713</v>
      </c>
      <c r="O9" s="36">
        <v>472409.63251677901</v>
      </c>
      <c r="P9" s="36">
        <v>495079.09776888182</v>
      </c>
      <c r="Q9" s="36">
        <v>522427.13889367739</v>
      </c>
      <c r="R9" s="36">
        <v>588842.29685481731</v>
      </c>
      <c r="S9" s="36">
        <v>651404.95859787893</v>
      </c>
      <c r="T9" s="36">
        <v>827658.84007979278</v>
      </c>
      <c r="U9" s="36">
        <v>1028923.4801083636</v>
      </c>
      <c r="V9" s="36">
        <v>1002620.5624862053</v>
      </c>
      <c r="W9" s="36">
        <v>1084137.5645339675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684.07382251621266</v>
      </c>
      <c r="C11" s="54">
        <v>697.23480884863534</v>
      </c>
      <c r="D11" s="54">
        <v>709.22758605713705</v>
      </c>
      <c r="E11" s="54">
        <v>720.5039900167227</v>
      </c>
      <c r="F11" s="54">
        <v>731.21628557531119</v>
      </c>
      <c r="G11" s="54">
        <v>742.12646627188269</v>
      </c>
      <c r="H11" s="54">
        <v>752.51626106571712</v>
      </c>
      <c r="I11" s="54">
        <v>762.33326417495368</v>
      </c>
      <c r="J11" s="54">
        <v>769.93062069082725</v>
      </c>
      <c r="K11" s="54">
        <v>776.0369212095701</v>
      </c>
      <c r="L11" s="54">
        <v>783.53715982058975</v>
      </c>
      <c r="M11" s="54">
        <v>786.50857486945688</v>
      </c>
      <c r="N11" s="54">
        <v>788.4517225965817</v>
      </c>
      <c r="O11" s="54">
        <v>790.96949020746013</v>
      </c>
      <c r="P11" s="54">
        <v>794.19065982639415</v>
      </c>
      <c r="Q11" s="54">
        <v>797.85453917181951</v>
      </c>
      <c r="R11" s="54">
        <v>815.64240219075896</v>
      </c>
      <c r="S11" s="54">
        <v>813.39812729464177</v>
      </c>
      <c r="T11" s="54">
        <v>809.4666147730818</v>
      </c>
      <c r="U11" s="54">
        <v>803.53904912468215</v>
      </c>
      <c r="V11" s="54">
        <v>832.81521175160071</v>
      </c>
      <c r="W11" s="54">
        <v>869.85005167122597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360.2589069585332</v>
      </c>
      <c r="C13" s="35">
        <v>353.92634962399688</v>
      </c>
      <c r="D13" s="35">
        <v>344.82551669655766</v>
      </c>
      <c r="E13" s="35">
        <v>332.43543675523648</v>
      </c>
      <c r="F13" s="35">
        <v>318.19920118290344</v>
      </c>
      <c r="G13" s="35">
        <v>302.78526181114097</v>
      </c>
      <c r="H13" s="35">
        <v>289.04717304723465</v>
      </c>
      <c r="I13" s="35">
        <v>276.27335168169327</v>
      </c>
      <c r="J13" s="35">
        <v>263.01323481784908</v>
      </c>
      <c r="K13" s="35">
        <v>248.52658057800846</v>
      </c>
      <c r="L13" s="35">
        <v>233.37043835058836</v>
      </c>
      <c r="M13" s="35">
        <v>217.6059980373094</v>
      </c>
      <c r="N13" s="35">
        <v>202.23937326771423</v>
      </c>
      <c r="O13" s="35">
        <v>183.94972006524756</v>
      </c>
      <c r="P13" s="35">
        <v>167.93468908175964</v>
      </c>
      <c r="Q13" s="35">
        <v>157.09080673879177</v>
      </c>
      <c r="R13" s="35">
        <v>149.15854378397944</v>
      </c>
      <c r="S13" s="35">
        <v>143.75537309853087</v>
      </c>
      <c r="T13" s="35">
        <v>140.53318535746405</v>
      </c>
      <c r="U13" s="35">
        <v>138.63177961113067</v>
      </c>
      <c r="V13" s="35">
        <v>137.36592676986669</v>
      </c>
      <c r="W13" s="35">
        <v>136.00532738418596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331.85303569286771</v>
      </c>
      <c r="D14" s="36">
        <v>318.33720411956688</v>
      </c>
      <c r="E14" s="36">
        <v>304.2533972314364</v>
      </c>
      <c r="F14" s="36">
        <v>292.00592754889391</v>
      </c>
      <c r="G14" s="36">
        <v>278.5854873048753</v>
      </c>
      <c r="H14" s="36">
        <v>264.8168707690287</v>
      </c>
      <c r="I14" s="36">
        <v>251.68185197905487</v>
      </c>
      <c r="J14" s="36">
        <v>239.88182994596602</v>
      </c>
      <c r="K14" s="36">
        <v>220.92052078317087</v>
      </c>
      <c r="L14" s="36">
        <v>201.2957519483256</v>
      </c>
      <c r="M14" s="36">
        <v>188.36475267703696</v>
      </c>
      <c r="N14" s="36">
        <v>174.04129510065877</v>
      </c>
      <c r="O14" s="36">
        <v>155.54324613840873</v>
      </c>
      <c r="P14" s="36">
        <v>145.40551486053414</v>
      </c>
      <c r="Q14" s="36">
        <v>140.98009493513004</v>
      </c>
      <c r="R14" s="36">
        <v>140.45887071780169</v>
      </c>
      <c r="S14" s="36">
        <v>139.43689446596707</v>
      </c>
      <c r="T14" s="36">
        <v>137.76326211842843</v>
      </c>
      <c r="U14" s="36">
        <v>136.07343378728467</v>
      </c>
      <c r="V14" s="36">
        <v>134.45190805300976</v>
      </c>
      <c r="W14" s="36">
        <v>133.07691705400836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0.4611403922183997</v>
      </c>
      <c r="C16" s="44">
        <f>C7/RES_summary!C$6</f>
        <v>0.47420210764886772</v>
      </c>
      <c r="D16" s="44">
        <f>D7/RES_summary!D$6</f>
        <v>0.48941921821840839</v>
      </c>
      <c r="E16" s="44">
        <f>E7/RES_summary!E$6</f>
        <v>0.51836036695707743</v>
      </c>
      <c r="F16" s="44">
        <f>F7/RES_summary!F$6</f>
        <v>0.55426101659107041</v>
      </c>
      <c r="G16" s="44">
        <f>G7/RES_summary!G$6</f>
        <v>0.5949755462684031</v>
      </c>
      <c r="H16" s="44">
        <f>H7/RES_summary!H$6</f>
        <v>0.65236654938403482</v>
      </c>
      <c r="I16" s="44">
        <f>I7/RES_summary!I$6</f>
        <v>0.70209976550843189</v>
      </c>
      <c r="J16" s="44">
        <f>J7/RES_summary!J$6</f>
        <v>0.76160915398545581</v>
      </c>
      <c r="K16" s="44">
        <f>K7/RES_summary!K$6</f>
        <v>0.81984769236716215</v>
      </c>
      <c r="L16" s="44">
        <f>L7/RES_summary!L$6</f>
        <v>0.88563835394676815</v>
      </c>
      <c r="M16" s="44">
        <f>M7/RES_summary!M$6</f>
        <v>0.95209388468809708</v>
      </c>
      <c r="N16" s="44">
        <f>N7/RES_summary!N$6</f>
        <v>1.0397460599147514</v>
      </c>
      <c r="O16" s="44">
        <f>O7/RES_summary!O$6</f>
        <v>1.1649879484963086</v>
      </c>
      <c r="P16" s="44">
        <f>P7/RES_summary!P$6</f>
        <v>1.3570709723402621</v>
      </c>
      <c r="Q16" s="44">
        <f>Q7/RES_summary!Q$6</f>
        <v>1.5186332164917007</v>
      </c>
      <c r="R16" s="44">
        <f>R7/RES_summary!R$6</f>
        <v>1.6972892865028684</v>
      </c>
      <c r="S16" s="44">
        <f>S7/RES_summary!S$6</f>
        <v>1.8713943693269079</v>
      </c>
      <c r="T16" s="44">
        <f>T7/RES_summary!T$6</f>
        <v>2.0874489859886554</v>
      </c>
      <c r="U16" s="44">
        <f>U7/RES_summary!U$6</f>
        <v>2.2382770327466095</v>
      </c>
      <c r="V16" s="44">
        <f>V7/RES_summary!V$6</f>
        <v>2.395564625972463</v>
      </c>
      <c r="W16" s="44">
        <f>W7/RES_summary!W$6</f>
        <v>2.5016610342268795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166.12993365502996</v>
      </c>
      <c r="C17" s="52">
        <f t="shared" si="2"/>
        <v>167.83262094416938</v>
      </c>
      <c r="D17" s="52">
        <f t="shared" si="2"/>
        <v>168.76423480338798</v>
      </c>
      <c r="E17" s="52">
        <f t="shared" si="2"/>
        <v>172.32135498598069</v>
      </c>
      <c r="F17" s="52">
        <f t="shared" si="2"/>
        <v>176.36541272610259</v>
      </c>
      <c r="G17" s="52">
        <f t="shared" si="2"/>
        <v>180.14982654810504</v>
      </c>
      <c r="H17" s="52">
        <f t="shared" si="2"/>
        <v>188.56470689003447</v>
      </c>
      <c r="I17" s="52">
        <f t="shared" si="2"/>
        <v>193.97145543194537</v>
      </c>
      <c r="J17" s="52">
        <f t="shared" si="2"/>
        <v>200.31328725660006</v>
      </c>
      <c r="K17" s="52">
        <f t="shared" si="2"/>
        <v>203.75394357878181</v>
      </c>
      <c r="L17" s="52">
        <f t="shared" si="2"/>
        <v>206.6818108806508</v>
      </c>
      <c r="M17" s="52">
        <f t="shared" si="2"/>
        <v>207.18134000277234</v>
      </c>
      <c r="N17" s="52">
        <f t="shared" si="2"/>
        <v>210.27759151473458</v>
      </c>
      <c r="O17" s="52">
        <f t="shared" si="2"/>
        <v>214.29920700528302</v>
      </c>
      <c r="P17" s="52">
        <f t="shared" si="2"/>
        <v>227.89929180184316</v>
      </c>
      <c r="Q17" s="52">
        <f t="shared" si="2"/>
        <v>238.56331711900748</v>
      </c>
      <c r="R17" s="52">
        <f t="shared" ref="R17:V17" si="3">R13*R16</f>
        <v>253.16519835491732</v>
      </c>
      <c r="S17" s="52">
        <f t="shared" si="3"/>
        <v>269.02299577707953</v>
      </c>
      <c r="T17" s="52">
        <f t="shared" si="3"/>
        <v>293.35585527219411</v>
      </c>
      <c r="U17" s="52">
        <f t="shared" si="3"/>
        <v>310.29632831238348</v>
      </c>
      <c r="V17" s="52">
        <f t="shared" si="3"/>
        <v>329.06895498381641</v>
      </c>
      <c r="W17" s="52">
        <f t="shared" ref="W17" si="4">W13*W16</f>
        <v>340.23922796428798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113.64513874976116</v>
      </c>
      <c r="C18" s="36">
        <f>C3*11630*1000/RES_summary!C$6</f>
        <v>117.01874538257337</v>
      </c>
      <c r="D18" s="36">
        <f>D3*11630*1000/RES_summary!D$6</f>
        <v>119.69225086238673</v>
      </c>
      <c r="E18" s="36">
        <f>E3*11630*1000/RES_summary!E$6</f>
        <v>124.15822383248715</v>
      </c>
      <c r="F18" s="36">
        <f>F3*11630*1000/RES_summary!F$6</f>
        <v>128.96126199753743</v>
      </c>
      <c r="G18" s="36">
        <f>G3*11630*1000/RES_summary!G$6</f>
        <v>133.6939541756378</v>
      </c>
      <c r="H18" s="36">
        <f>H3*11630*1000/RES_summary!H$6</f>
        <v>141.89800819784159</v>
      </c>
      <c r="I18" s="36">
        <f>I3*11630*1000/RES_summary!I$6</f>
        <v>147.87089277620149</v>
      </c>
      <c r="J18" s="36">
        <f>J3*11630*1000/RES_summary!J$6</f>
        <v>154.22733359009408</v>
      </c>
      <c r="K18" s="36">
        <f>K3*11630*1000/RES_summary!K$6</f>
        <v>158.12058305918632</v>
      </c>
      <c r="L18" s="36">
        <f>L3*11630*1000/RES_summary!L$6</f>
        <v>161.94287908400139</v>
      </c>
      <c r="M18" s="36">
        <f>M3*11630*1000/RES_summary!M$6</f>
        <v>162.94990046512487</v>
      </c>
      <c r="N18" s="36">
        <f>N3*11630*1000/RES_summary!N$6</f>
        <v>165.79372925325285</v>
      </c>
      <c r="O18" s="36">
        <f>O3*11630*1000/RES_summary!O$6</f>
        <v>169.50413451683164</v>
      </c>
      <c r="P18" s="36">
        <f>P3*11630*1000/RES_summary!P$6</f>
        <v>180.99548893007378</v>
      </c>
      <c r="Q18" s="36">
        <f>Q3*11630*1000/RES_summary!Q$6</f>
        <v>190.33882544328634</v>
      </c>
      <c r="R18" s="36">
        <f>R3*11630*1000/RES_summary!R$6</f>
        <v>206.49227053730473</v>
      </c>
      <c r="S18" s="36">
        <f>S3*11630*1000/RES_summary!S$6</f>
        <v>218.82280096427078</v>
      </c>
      <c r="T18" s="36">
        <f>T3*11630*1000/RES_summary!T$6</f>
        <v>237.46177109104502</v>
      </c>
      <c r="U18" s="36">
        <f>U3*11630*1000/RES_summary!U$6</f>
        <v>249.3352165990128</v>
      </c>
      <c r="V18" s="36">
        <f>V3*11630*1000/RES_summary!V$6</f>
        <v>274.05363142572503</v>
      </c>
      <c r="W18" s="36">
        <f>W3*11630*1000/RES_summary!W$6</f>
        <v>295.95711002531397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102.36456338735418</v>
      </c>
      <c r="C3" s="49">
        <f t="shared" ref="C3:W3" si="0">C5*C11/11630</f>
        <v>105.19466881033227</v>
      </c>
      <c r="D3" s="49">
        <f t="shared" si="0"/>
        <v>107.9215800478394</v>
      </c>
      <c r="E3" s="49">
        <f t="shared" si="0"/>
        <v>110.15450382381877</v>
      </c>
      <c r="F3" s="49">
        <f t="shared" si="0"/>
        <v>112.50395439794912</v>
      </c>
      <c r="G3" s="49">
        <f t="shared" si="0"/>
        <v>113.33852403974164</v>
      </c>
      <c r="H3" s="49">
        <f t="shared" si="0"/>
        <v>114.47538264060653</v>
      </c>
      <c r="I3" s="49">
        <f t="shared" si="0"/>
        <v>115.56424845708891</v>
      </c>
      <c r="J3" s="49">
        <f t="shared" si="0"/>
        <v>116.7271091662015</v>
      </c>
      <c r="K3" s="49">
        <f t="shared" si="0"/>
        <v>117.23532086707404</v>
      </c>
      <c r="L3" s="49">
        <f t="shared" si="0"/>
        <v>117.46712460382678</v>
      </c>
      <c r="M3" s="49">
        <f t="shared" si="0"/>
        <v>117.29465929492251</v>
      </c>
      <c r="N3" s="49">
        <f t="shared" si="0"/>
        <v>114.80205667123073</v>
      </c>
      <c r="O3" s="49">
        <f t="shared" si="0"/>
        <v>112.7260198964139</v>
      </c>
      <c r="P3" s="49">
        <f t="shared" si="0"/>
        <v>109.74863466720601</v>
      </c>
      <c r="Q3" s="49">
        <f t="shared" si="0"/>
        <v>105.31357560766097</v>
      </c>
      <c r="R3" s="49">
        <f t="shared" si="0"/>
        <v>100.36888285722549</v>
      </c>
      <c r="S3" s="49">
        <f t="shared" si="0"/>
        <v>94.964037713868549</v>
      </c>
      <c r="T3" s="49">
        <f t="shared" si="0"/>
        <v>88.727655734691979</v>
      </c>
      <c r="U3" s="49">
        <f t="shared" si="0"/>
        <v>82.7733359250267</v>
      </c>
      <c r="V3" s="49">
        <f t="shared" si="0"/>
        <v>81.355761927453813</v>
      </c>
      <c r="W3" s="49">
        <f t="shared" si="0"/>
        <v>81.979485288270538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2102.4716484915944</v>
      </c>
      <c r="C5" s="49">
        <f t="shared" ref="C5:W5" si="1">C7*C13/1000000</f>
        <v>2163.9362026513631</v>
      </c>
      <c r="D5" s="49">
        <f t="shared" si="1"/>
        <v>2224.6897070594778</v>
      </c>
      <c r="E5" s="49">
        <f t="shared" si="1"/>
        <v>2275.6309236311845</v>
      </c>
      <c r="F5" s="49">
        <f t="shared" si="1"/>
        <v>2327.9576982744488</v>
      </c>
      <c r="G5" s="49">
        <f t="shared" si="1"/>
        <v>2345.52348001784</v>
      </c>
      <c r="H5" s="49">
        <f t="shared" si="1"/>
        <v>2369.3299652489991</v>
      </c>
      <c r="I5" s="49">
        <f t="shared" si="1"/>
        <v>2392.4546736526736</v>
      </c>
      <c r="J5" s="49">
        <f t="shared" si="1"/>
        <v>2422.8576240431889</v>
      </c>
      <c r="K5" s="49">
        <f t="shared" si="1"/>
        <v>2443.1506523231087</v>
      </c>
      <c r="L5" s="49">
        <f t="shared" si="1"/>
        <v>2452.2175219237297</v>
      </c>
      <c r="M5" s="49">
        <f t="shared" si="1"/>
        <v>2450.7369732845818</v>
      </c>
      <c r="N5" s="49">
        <f t="shared" si="1"/>
        <v>2403.4467488400401</v>
      </c>
      <c r="O5" s="49">
        <f t="shared" si="1"/>
        <v>2362.8355151377405</v>
      </c>
      <c r="P5" s="49">
        <f t="shared" si="1"/>
        <v>2300.5404998868221</v>
      </c>
      <c r="Q5" s="49">
        <f t="shared" si="1"/>
        <v>2206.4961423026566</v>
      </c>
      <c r="R5" s="49">
        <f t="shared" si="1"/>
        <v>2100.1796269446022</v>
      </c>
      <c r="S5" s="49">
        <f t="shared" si="1"/>
        <v>1991.6638627811412</v>
      </c>
      <c r="T5" s="49">
        <f t="shared" si="1"/>
        <v>1865.2686577305365</v>
      </c>
      <c r="U5" s="49">
        <f t="shared" si="1"/>
        <v>1746.4063522438387</v>
      </c>
      <c r="V5" s="49">
        <f t="shared" si="1"/>
        <v>1649.0045763857083</v>
      </c>
      <c r="W5" s="49">
        <f t="shared" si="1"/>
        <v>1582.0519201647733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35942392.320587829</v>
      </c>
      <c r="C7" s="35">
        <v>37293944.751509711</v>
      </c>
      <c r="D7" s="35">
        <v>38742048.704676837</v>
      </c>
      <c r="E7" s="35">
        <v>40222905.268087856</v>
      </c>
      <c r="F7" s="35">
        <v>41836317.416981623</v>
      </c>
      <c r="G7" s="35">
        <v>42876787.424311288</v>
      </c>
      <c r="H7" s="35">
        <v>44024049.48720298</v>
      </c>
      <c r="I7" s="35">
        <v>45266130.267405994</v>
      </c>
      <c r="J7" s="35">
        <v>46650046.027875103</v>
      </c>
      <c r="K7" s="35">
        <v>47991785.681904964</v>
      </c>
      <c r="L7" s="35">
        <v>49402368.171348952</v>
      </c>
      <c r="M7" s="35">
        <v>51117245.640868649</v>
      </c>
      <c r="N7" s="35">
        <v>52127320.445767358</v>
      </c>
      <c r="O7" s="35">
        <v>53053452.820661671</v>
      </c>
      <c r="P7" s="35">
        <v>53937121.94090955</v>
      </c>
      <c r="Q7" s="35">
        <v>55063185.682387523</v>
      </c>
      <c r="R7" s="35">
        <v>56342528.406474575</v>
      </c>
      <c r="S7" s="35">
        <v>57797688.922309823</v>
      </c>
      <c r="T7" s="35">
        <v>59371891.391355991</v>
      </c>
      <c r="U7" s="35">
        <v>60963226.596805222</v>
      </c>
      <c r="V7" s="35">
        <v>62531639.229786485</v>
      </c>
      <c r="W7" s="35">
        <v>64994966.640406415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10003373.637593806</v>
      </c>
      <c r="D8" s="52">
        <v>10182734.705782153</v>
      </c>
      <c r="E8" s="52">
        <v>10412217.750607871</v>
      </c>
      <c r="F8" s="52">
        <v>10631089.624639034</v>
      </c>
      <c r="G8" s="52">
        <v>10452530.205908544</v>
      </c>
      <c r="H8" s="52">
        <v>10846134.304207444</v>
      </c>
      <c r="I8" s="52">
        <v>11597486.393884137</v>
      </c>
      <c r="J8" s="52">
        <v>11898669.66819068</v>
      </c>
      <c r="K8" s="52">
        <v>11956054.443201885</v>
      </c>
      <c r="L8" s="52">
        <v>12280449.298544496</v>
      </c>
      <c r="M8" s="52">
        <v>12836889.039114386</v>
      </c>
      <c r="N8" s="52">
        <v>11144144.896384843</v>
      </c>
      <c r="O8" s="52">
        <v>8580279.1743148565</v>
      </c>
      <c r="P8" s="52">
        <v>8538509.2425408289</v>
      </c>
      <c r="Q8" s="52">
        <v>10201240.183015607</v>
      </c>
      <c r="R8" s="52">
        <v>8910269.8812373281</v>
      </c>
      <c r="S8" s="52">
        <v>7695924.0157881081</v>
      </c>
      <c r="T8" s="52">
        <v>7454030.121208936</v>
      </c>
      <c r="U8" s="52">
        <v>6547394.4481236488</v>
      </c>
      <c r="V8" s="52">
        <v>5638745.2265419811</v>
      </c>
      <c r="W8" s="52">
        <v>5853428.5708031133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8651821.2066719234</v>
      </c>
      <c r="D9" s="36">
        <v>8734630.7526150271</v>
      </c>
      <c r="E9" s="36">
        <v>8931361.1871968508</v>
      </c>
      <c r="F9" s="36">
        <v>9017677.4757452682</v>
      </c>
      <c r="G9" s="36">
        <v>9412060.1985788792</v>
      </c>
      <c r="H9" s="36">
        <v>9698872.2413157523</v>
      </c>
      <c r="I9" s="36">
        <v>10355405.613681123</v>
      </c>
      <c r="J9" s="36">
        <v>10514753.907721572</v>
      </c>
      <c r="K9" s="36">
        <v>10614314.789172024</v>
      </c>
      <c r="L9" s="36">
        <v>10869866.809100509</v>
      </c>
      <c r="M9" s="36">
        <v>11122011.569594689</v>
      </c>
      <c r="N9" s="36">
        <v>10134070.091486134</v>
      </c>
      <c r="O9" s="36">
        <v>7654146.799420543</v>
      </c>
      <c r="P9" s="36">
        <v>7654840.1222929507</v>
      </c>
      <c r="Q9" s="36">
        <v>9075176.4415376335</v>
      </c>
      <c r="R9" s="36">
        <v>7630927.157150276</v>
      </c>
      <c r="S9" s="36">
        <v>6240763.4999528602</v>
      </c>
      <c r="T9" s="36">
        <v>5879827.6521627679</v>
      </c>
      <c r="U9" s="36">
        <v>4956059.2426744178</v>
      </c>
      <c r="V9" s="36">
        <v>4070332.593560718</v>
      </c>
      <c r="W9" s="36">
        <v>3390101.1601831764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566.23825251058486</v>
      </c>
      <c r="C11" s="54">
        <v>565.3650956831242</v>
      </c>
      <c r="D11" s="54">
        <v>564.18114039614068</v>
      </c>
      <c r="E11" s="54">
        <v>562.96338134955056</v>
      </c>
      <c r="F11" s="54">
        <v>562.04672044427116</v>
      </c>
      <c r="G11" s="54">
        <v>561.97562966718613</v>
      </c>
      <c r="H11" s="54">
        <v>561.90936662987713</v>
      </c>
      <c r="I11" s="54">
        <v>561.77123201417942</v>
      </c>
      <c r="J11" s="54">
        <v>560.30377770919506</v>
      </c>
      <c r="K11" s="54">
        <v>558.06905742288791</v>
      </c>
      <c r="L11" s="54">
        <v>557.10500676578886</v>
      </c>
      <c r="M11" s="54">
        <v>556.62313111132221</v>
      </c>
      <c r="N11" s="54">
        <v>555.51383434261118</v>
      </c>
      <c r="O11" s="54">
        <v>554.84336636901674</v>
      </c>
      <c r="P11" s="54">
        <v>554.81597530771523</v>
      </c>
      <c r="Q11" s="54">
        <v>555.08680066801423</v>
      </c>
      <c r="R11" s="54">
        <v>555.80489052154905</v>
      </c>
      <c r="S11" s="54">
        <v>554.5271866659632</v>
      </c>
      <c r="T11" s="54">
        <v>553.21930807006572</v>
      </c>
      <c r="U11" s="54">
        <v>551.21987822090318</v>
      </c>
      <c r="V11" s="54">
        <v>573.78100992909299</v>
      </c>
      <c r="W11" s="54">
        <v>602.64862470713729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58.495595667050161</v>
      </c>
      <c r="C13" s="35">
        <v>58.023794936945208</v>
      </c>
      <c r="D13" s="35">
        <v>57.423130201963716</v>
      </c>
      <c r="E13" s="35">
        <v>56.575498673305184</v>
      </c>
      <c r="F13" s="35">
        <v>55.644421928243531</v>
      </c>
      <c r="G13" s="35">
        <v>54.703806439750196</v>
      </c>
      <c r="H13" s="35">
        <v>53.818991956605942</v>
      </c>
      <c r="I13" s="35">
        <v>52.85308595012301</v>
      </c>
      <c r="J13" s="35">
        <v>51.936875316166748</v>
      </c>
      <c r="K13" s="35">
        <v>50.907683838159102</v>
      </c>
      <c r="L13" s="35">
        <v>49.637651244134098</v>
      </c>
      <c r="M13" s="35">
        <v>47.943447315267662</v>
      </c>
      <c r="N13" s="35">
        <v>46.107237592244118</v>
      </c>
      <c r="O13" s="35">
        <v>44.536884774020479</v>
      </c>
      <c r="P13" s="35">
        <v>42.652266511497665</v>
      </c>
      <c r="Q13" s="35">
        <v>40.072075651961875</v>
      </c>
      <c r="R13" s="35">
        <v>37.27521086368678</v>
      </c>
      <c r="S13" s="35">
        <v>34.459230116593154</v>
      </c>
      <c r="T13" s="35">
        <v>31.416695914829869</v>
      </c>
      <c r="U13" s="35">
        <v>28.646881894787359</v>
      </c>
      <c r="V13" s="35">
        <v>26.370723632017263</v>
      </c>
      <c r="W13" s="35">
        <v>24.341145198484259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56.736658032637429</v>
      </c>
      <c r="D14" s="36">
        <v>56.14147625357834</v>
      </c>
      <c r="E14" s="36">
        <v>55.016034881514763</v>
      </c>
      <c r="F14" s="36">
        <v>54.170934610460307</v>
      </c>
      <c r="G14" s="36">
        <v>53.123394462188429</v>
      </c>
      <c r="H14" s="36">
        <v>52.318592323780358</v>
      </c>
      <c r="I14" s="36">
        <v>51.310931813921037</v>
      </c>
      <c r="J14" s="36">
        <v>50.523502169597556</v>
      </c>
      <c r="K14" s="36">
        <v>49.049394620478793</v>
      </c>
      <c r="L14" s="36">
        <v>47.118569506080995</v>
      </c>
      <c r="M14" s="36">
        <v>44.530359729258173</v>
      </c>
      <c r="N14" s="36">
        <v>41.906232951099774</v>
      </c>
      <c r="O14" s="36">
        <v>39.61644054464373</v>
      </c>
      <c r="P14" s="36">
        <v>36.008399723794362</v>
      </c>
      <c r="Q14" s="36">
        <v>32.969110974434543</v>
      </c>
      <c r="R14" s="36">
        <v>27.531030874190794</v>
      </c>
      <c r="S14" s="36">
        <v>21.86069229057366</v>
      </c>
      <c r="T14" s="36">
        <v>17.15042321094942</v>
      </c>
      <c r="U14" s="36">
        <v>13.733534113210778</v>
      </c>
      <c r="V14" s="36">
        <v>12.258824809998275</v>
      </c>
      <c r="W14" s="36">
        <v>11.514023077799077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15.794882482552882</v>
      </c>
      <c r="C16" s="44">
        <f>C7/RES_summary!C$6</f>
        <v>16.099500165989792</v>
      </c>
      <c r="D16" s="44">
        <f>D7/RES_summary!D$6</f>
        <v>16.412652030217693</v>
      </c>
      <c r="E16" s="44">
        <f>E7/RES_summary!E$6</f>
        <v>16.725493544429074</v>
      </c>
      <c r="F16" s="44">
        <f>F7/RES_summary!F$6</f>
        <v>17.064005612766184</v>
      </c>
      <c r="G16" s="44">
        <f>G7/RES_summary!G$6</f>
        <v>17.391073518610529</v>
      </c>
      <c r="H16" s="44">
        <f>H7/RES_summary!H$6</f>
        <v>17.716571191852164</v>
      </c>
      <c r="I16" s="44">
        <f>I7/RES_summary!I$6</f>
        <v>18.056853541654181</v>
      </c>
      <c r="J16" s="44">
        <f>J7/RES_summary!J$6</f>
        <v>18.39427992788783</v>
      </c>
      <c r="K16" s="44">
        <f>K7/RES_summary!K$6</f>
        <v>18.759483244876989</v>
      </c>
      <c r="L16" s="44">
        <f>L7/RES_summary!L$6</f>
        <v>19.127927631502633</v>
      </c>
      <c r="M16" s="44">
        <f>M7/RES_summary!M$6</f>
        <v>19.647035986095919</v>
      </c>
      <c r="N16" s="44">
        <f>N7/RES_summary!N$6</f>
        <v>19.851991830966188</v>
      </c>
      <c r="O16" s="44">
        <f>O7/RES_summary!O$6</f>
        <v>20.031887640190178</v>
      </c>
      <c r="P16" s="44">
        <f>P7/RES_summary!P$6</f>
        <v>20.224180899806427</v>
      </c>
      <c r="Q16" s="44">
        <f>Q7/RES_summary!Q$6</f>
        <v>20.398048510312726</v>
      </c>
      <c r="R16" s="44">
        <f>R7/RES_summary!R$6</f>
        <v>20.812811460227881</v>
      </c>
      <c r="S16" s="44">
        <f>S7/RES_summary!S$6</f>
        <v>21.10977152043176</v>
      </c>
      <c r="T16" s="44">
        <f>T7/RES_summary!T$6</f>
        <v>21.473742392510285</v>
      </c>
      <c r="U16" s="44">
        <f>U7/RES_summary!U$6</f>
        <v>21.632433660785207</v>
      </c>
      <c r="V16" s="44">
        <f>V7/RES_summary!V$6</f>
        <v>22.023556885460604</v>
      </c>
      <c r="W16" s="44">
        <f>W7/RES_summary!W$6</f>
        <v>22.491872586619074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923.93105930798686</v>
      </c>
      <c r="C17" s="52">
        <f t="shared" si="2"/>
        <v>934.15409621870697</v>
      </c>
      <c r="D17" s="52">
        <f t="shared" si="2"/>
        <v>942.46585449071472</v>
      </c>
      <c r="E17" s="52">
        <f t="shared" si="2"/>
        <v>946.25313783322156</v>
      </c>
      <c r="F17" s="52">
        <f t="shared" si="2"/>
        <v>949.51672810267735</v>
      </c>
      <c r="G17" s="52">
        <f t="shared" si="2"/>
        <v>951.35791954153581</v>
      </c>
      <c r="H17" s="52">
        <f t="shared" si="2"/>
        <v>953.4880024729282</v>
      </c>
      <c r="I17" s="52">
        <f t="shared" si="2"/>
        <v>954.36043222583157</v>
      </c>
      <c r="J17" s="52">
        <f t="shared" si="2"/>
        <v>955.34142314537894</v>
      </c>
      <c r="K17" s="52">
        <f t="shared" si="2"/>
        <v>955.00184199744081</v>
      </c>
      <c r="L17" s="52">
        <f t="shared" si="2"/>
        <v>949.46540079556371</v>
      </c>
      <c r="M17" s="52">
        <f t="shared" si="2"/>
        <v>941.94663470055752</v>
      </c>
      <c r="N17" s="52">
        <f t="shared" si="2"/>
        <v>915.3205040296474</v>
      </c>
      <c r="O17" s="52">
        <f t="shared" si="2"/>
        <v>892.15787163727498</v>
      </c>
      <c r="P17" s="52">
        <f t="shared" si="2"/>
        <v>862.60715371528443</v>
      </c>
      <c r="Q17" s="52">
        <f t="shared" si="2"/>
        <v>817.39214305763983</v>
      </c>
      <c r="R17" s="52">
        <f t="shared" ref="R17:V17" si="3">R13*R16</f>
        <v>775.80193584615097</v>
      </c>
      <c r="S17" s="52">
        <f t="shared" si="3"/>
        <v>727.42647453126256</v>
      </c>
      <c r="T17" s="52">
        <f t="shared" si="3"/>
        <v>674.63403489888685</v>
      </c>
      <c r="U17" s="52">
        <f t="shared" si="3"/>
        <v>619.70177217733635</v>
      </c>
      <c r="V17" s="52">
        <f t="shared" si="3"/>
        <v>580.77713202049245</v>
      </c>
      <c r="W17" s="52">
        <f t="shared" ref="W17" si="4">W13*W16</f>
        <v>547.47793641670262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523.16510846280812</v>
      </c>
      <c r="C18" s="52">
        <f>C3*11630*1000/RES_summary!C$6</f>
        <v>528.13811999147174</v>
      </c>
      <c r="D18" s="52">
        <f>D3*11630*1000/RES_summary!D$6</f>
        <v>531.72146057099462</v>
      </c>
      <c r="E18" s="52">
        <f>E3*11630*1000/RES_summary!E$6</f>
        <v>532.7058660872126</v>
      </c>
      <c r="F18" s="52">
        <f>F3*11630*1000/RES_summary!F$6</f>
        <v>533.67276303708456</v>
      </c>
      <c r="G18" s="52">
        <f>G3*11630*1000/RES_summary!G$6</f>
        <v>534.63996587321867</v>
      </c>
      <c r="H18" s="52">
        <f>H3*11630*1000/RES_summary!H$6</f>
        <v>535.77383955874984</v>
      </c>
      <c r="I18" s="52">
        <f>I3*11630*1000/RES_summary!I$6</f>
        <v>536.13223579709017</v>
      </c>
      <c r="J18" s="52">
        <f>J3*11630*1000/RES_summary!J$6</f>
        <v>535.28140839043442</v>
      </c>
      <c r="K18" s="52">
        <f>K3*11630*1000/RES_summary!K$6</f>
        <v>532.95697780063347</v>
      </c>
      <c r="L18" s="52">
        <f>L3*11630*1000/RES_summary!L$6</f>
        <v>528.9519285340948</v>
      </c>
      <c r="M18" s="52">
        <f>M3*11630*1000/RES_summary!M$6</f>
        <v>524.30928514679715</v>
      </c>
      <c r="N18" s="52">
        <f>N3*11630*1000/RES_summary!N$6</f>
        <v>508.47320284592087</v>
      </c>
      <c r="O18" s="52">
        <f>O3*11630*1000/RES_summary!O$6</f>
        <v>495.00787683184268</v>
      </c>
      <c r="P18" s="52">
        <f>P3*11630*1000/RES_summary!P$6</f>
        <v>478.5882292959576</v>
      </c>
      <c r="Q18" s="52">
        <f>Q3*11630*1000/RES_summary!Q$6</f>
        <v>453.72358958103695</v>
      </c>
      <c r="R18" s="52">
        <f>R3*11630*1000/RES_summary!R$6</f>
        <v>431.19451001937585</v>
      </c>
      <c r="S18" s="52">
        <f>S3*11630*1000/RES_summary!S$6</f>
        <v>403.37775642816092</v>
      </c>
      <c r="T18" s="52">
        <f>T3*11630*1000/RES_summary!T$6</f>
        <v>373.22057398727878</v>
      </c>
      <c r="U18" s="52">
        <f>U3*11630*1000/RES_summary!U$6</f>
        <v>341.59193539286923</v>
      </c>
      <c r="V18" s="52">
        <f>V3*11630*1000/RES_summary!V$6</f>
        <v>333.23888935444029</v>
      </c>
      <c r="W18" s="52">
        <f>W3*11630*1000/RES_summary!W$6</f>
        <v>329.93682543902736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158.93188970834623</v>
      </c>
      <c r="D19" s="36">
        <v>161.89107476091712</v>
      </c>
      <c r="E19" s="36">
        <v>164.55816396816323</v>
      </c>
      <c r="F19" s="36">
        <v>167.48374363695527</v>
      </c>
      <c r="G19" s="36">
        <v>167.77800411510142</v>
      </c>
      <c r="H19" s="36">
        <v>170.19489515446577</v>
      </c>
      <c r="I19" s="36">
        <v>172.41413232596119</v>
      </c>
      <c r="J19" s="36">
        <v>174.80428731907139</v>
      </c>
      <c r="K19" s="36">
        <v>177.21204761649307</v>
      </c>
      <c r="L19" s="36">
        <v>180.55482705302725</v>
      </c>
      <c r="M19" s="36">
        <v>184.55621183563497</v>
      </c>
      <c r="N19" s="36">
        <v>185.37292418955582</v>
      </c>
      <c r="O19" s="36">
        <v>185.97988453529263</v>
      </c>
      <c r="P19" s="36">
        <v>186.81374066181328</v>
      </c>
      <c r="Q19" s="36">
        <v>188.22569757954909</v>
      </c>
      <c r="R19" s="36">
        <v>189.2878954644184</v>
      </c>
      <c r="S19" s="36">
        <v>192.86715223606629</v>
      </c>
      <c r="T19" s="36">
        <v>195.62005072073572</v>
      </c>
      <c r="U19" s="36">
        <v>198.30800050769244</v>
      </c>
      <c r="V19" s="36">
        <v>200.74491402765503</v>
      </c>
      <c r="W19" s="36">
        <v>206.22894693138306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39.445985132547094</v>
      </c>
      <c r="C3" s="49">
        <f t="shared" ref="C3:W3" si="0">C5*C11/11630</f>
        <v>43.415447864622486</v>
      </c>
      <c r="D3" s="49">
        <f t="shared" si="0"/>
        <v>46.314592469803749</v>
      </c>
      <c r="E3" s="49">
        <f t="shared" si="0"/>
        <v>48.766798672854385</v>
      </c>
      <c r="F3" s="49">
        <f t="shared" si="0"/>
        <v>50.765154003492569</v>
      </c>
      <c r="G3" s="49">
        <f t="shared" si="0"/>
        <v>51.507218090825049</v>
      </c>
      <c r="H3" s="49">
        <f t="shared" si="0"/>
        <v>51.907475260783251</v>
      </c>
      <c r="I3" s="49">
        <f t="shared" si="0"/>
        <v>52.445920861808766</v>
      </c>
      <c r="J3" s="49">
        <f t="shared" si="0"/>
        <v>53.048769495605342</v>
      </c>
      <c r="K3" s="49">
        <f t="shared" si="0"/>
        <v>53.380527936610449</v>
      </c>
      <c r="L3" s="49">
        <f t="shared" si="0"/>
        <v>54.146327987112109</v>
      </c>
      <c r="M3" s="49">
        <f t="shared" si="0"/>
        <v>54.700136339521769</v>
      </c>
      <c r="N3" s="49">
        <f t="shared" si="0"/>
        <v>54.735536543995543</v>
      </c>
      <c r="O3" s="49">
        <f t="shared" si="0"/>
        <v>56.63848562460371</v>
      </c>
      <c r="P3" s="49">
        <f t="shared" si="0"/>
        <v>57.966749236520528</v>
      </c>
      <c r="Q3" s="49">
        <f t="shared" si="0"/>
        <v>58.036626192882586</v>
      </c>
      <c r="R3" s="49">
        <f t="shared" si="0"/>
        <v>60.555567542759455</v>
      </c>
      <c r="S3" s="49">
        <f t="shared" si="0"/>
        <v>60.977697659739086</v>
      </c>
      <c r="T3" s="49">
        <f t="shared" si="0"/>
        <v>61.669028644188032</v>
      </c>
      <c r="U3" s="49">
        <f t="shared" si="0"/>
        <v>62.260974621818448</v>
      </c>
      <c r="V3" s="49">
        <f t="shared" si="0"/>
        <v>65.712317194454272</v>
      </c>
      <c r="W3" s="49">
        <f t="shared" si="0"/>
        <v>70.263679749735218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11866.277113404987</v>
      </c>
      <c r="C5" s="49">
        <f t="shared" ref="C5:W5" si="1">C7*C13/1000000</f>
        <v>12970.197713603377</v>
      </c>
      <c r="D5" s="49">
        <f t="shared" si="1"/>
        <v>13773.790776886881</v>
      </c>
      <c r="E5" s="49">
        <f t="shared" si="1"/>
        <v>14461.283292987564</v>
      </c>
      <c r="F5" s="49">
        <f t="shared" si="1"/>
        <v>15023.107987143963</v>
      </c>
      <c r="G5" s="49">
        <f t="shared" si="1"/>
        <v>15207.045369572468</v>
      </c>
      <c r="H5" s="49">
        <f t="shared" si="1"/>
        <v>15305.67566433096</v>
      </c>
      <c r="I5" s="49">
        <f t="shared" si="1"/>
        <v>15461.668939966761</v>
      </c>
      <c r="J5" s="49">
        <f t="shared" si="1"/>
        <v>15687.505280735175</v>
      </c>
      <c r="K5" s="49">
        <f t="shared" si="1"/>
        <v>15868.881216671421</v>
      </c>
      <c r="L5" s="49">
        <f t="shared" si="1"/>
        <v>16156.8884073646</v>
      </c>
      <c r="M5" s="49">
        <f t="shared" si="1"/>
        <v>16359.53352077709</v>
      </c>
      <c r="N5" s="49">
        <f t="shared" si="1"/>
        <v>16433.598406538953</v>
      </c>
      <c r="O5" s="49">
        <f t="shared" si="1"/>
        <v>17064.623388644373</v>
      </c>
      <c r="P5" s="49">
        <f t="shared" si="1"/>
        <v>17512.734074490119</v>
      </c>
      <c r="Q5" s="49">
        <f t="shared" si="1"/>
        <v>17579.023095935208</v>
      </c>
      <c r="R5" s="49">
        <f t="shared" si="1"/>
        <v>17837.176281307216</v>
      </c>
      <c r="S5" s="49">
        <f t="shared" si="1"/>
        <v>17981.1779484375</v>
      </c>
      <c r="T5" s="49">
        <f t="shared" si="1"/>
        <v>18190.485215908768</v>
      </c>
      <c r="U5" s="49">
        <f t="shared" si="1"/>
        <v>18445.906954062764</v>
      </c>
      <c r="V5" s="49">
        <f t="shared" si="1"/>
        <v>18715.044384111305</v>
      </c>
      <c r="W5" s="49">
        <f t="shared" si="1"/>
        <v>18929.130440208817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1408059.8946418616</v>
      </c>
      <c r="C7" s="35">
        <v>1556514.2080074211</v>
      </c>
      <c r="D7" s="35">
        <v>1667838.9326660116</v>
      </c>
      <c r="E7" s="35">
        <v>1765498.0032130617</v>
      </c>
      <c r="F7" s="35">
        <v>1848008.50736184</v>
      </c>
      <c r="G7" s="35">
        <v>1883179.7365280828</v>
      </c>
      <c r="H7" s="35">
        <v>1908381.9040027375</v>
      </c>
      <c r="I7" s="35">
        <v>1941167.5644497417</v>
      </c>
      <c r="J7" s="35">
        <v>1984111.2313746316</v>
      </c>
      <c r="K7" s="35">
        <v>2017088.7555259126</v>
      </c>
      <c r="L7" s="35">
        <v>2072660.7444031246</v>
      </c>
      <c r="M7" s="35">
        <v>2127434.0329415225</v>
      </c>
      <c r="N7" s="35">
        <v>2171867.9762359378</v>
      </c>
      <c r="O7" s="35">
        <v>2295203.7326835627</v>
      </c>
      <c r="P7" s="35">
        <v>2393687.6691019852</v>
      </c>
      <c r="Q7" s="35">
        <v>2441827.5169513077</v>
      </c>
      <c r="R7" s="35">
        <v>2524683.1770852567</v>
      </c>
      <c r="S7" s="35">
        <v>2615292.6793049835</v>
      </c>
      <c r="T7" s="35">
        <v>2710456.3925271444</v>
      </c>
      <c r="U7" s="35">
        <v>2805501.7184019824</v>
      </c>
      <c r="V7" s="35">
        <v>2896305.5643794853</v>
      </c>
      <c r="W7" s="35">
        <v>2984129.4778113784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314110.93507311237</v>
      </c>
      <c r="D8" s="52">
        <v>279838.05640681111</v>
      </c>
      <c r="E8" s="52">
        <v>269078.37563837878</v>
      </c>
      <c r="F8" s="52">
        <v>256885.89541988657</v>
      </c>
      <c r="G8" s="52">
        <v>212553.68363805395</v>
      </c>
      <c r="H8" s="52">
        <v>205643.54125500075</v>
      </c>
      <c r="I8" s="52">
        <v>216338.70389027614</v>
      </c>
      <c r="J8" s="52">
        <v>229662.04005311197</v>
      </c>
      <c r="K8" s="52">
        <v>347088.45922439336</v>
      </c>
      <c r="L8" s="52">
        <v>335410.04528402304</v>
      </c>
      <c r="M8" s="52">
        <v>323851.66417677677</v>
      </c>
      <c r="N8" s="52">
        <v>301319.83871430182</v>
      </c>
      <c r="O8" s="52">
        <v>335889.44008567883</v>
      </c>
      <c r="P8" s="52">
        <v>304127.47767342324</v>
      </c>
      <c r="Q8" s="52">
        <v>264478.55173959862</v>
      </c>
      <c r="R8" s="52">
        <v>312517.70018706098</v>
      </c>
      <c r="S8" s="52">
        <v>437697.96144411992</v>
      </c>
      <c r="T8" s="52">
        <v>430573.75850618398</v>
      </c>
      <c r="U8" s="52">
        <v>418896.99005161505</v>
      </c>
      <c r="V8" s="52">
        <v>392123.68469180446</v>
      </c>
      <c r="W8" s="52">
        <v>423713.35351757193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165656.62170755281</v>
      </c>
      <c r="D9" s="36">
        <v>168513.3317482206</v>
      </c>
      <c r="E9" s="36">
        <v>171419.30509132869</v>
      </c>
      <c r="F9" s="36">
        <v>174375.3912711083</v>
      </c>
      <c r="G9" s="36">
        <v>177382.45447181119</v>
      </c>
      <c r="H9" s="36">
        <v>180441.37378034601</v>
      </c>
      <c r="I9" s="36">
        <v>183553.04344327166</v>
      </c>
      <c r="J9" s="36">
        <v>186718.3731282223</v>
      </c>
      <c r="K9" s="36">
        <v>314110.9350731126</v>
      </c>
      <c r="L9" s="36">
        <v>279838.05640681111</v>
      </c>
      <c r="M9" s="36">
        <v>269078.37563837878</v>
      </c>
      <c r="N9" s="36">
        <v>256885.8954198868</v>
      </c>
      <c r="O9" s="36">
        <v>212553.68363805395</v>
      </c>
      <c r="P9" s="36">
        <v>205643.54125500098</v>
      </c>
      <c r="Q9" s="36">
        <v>216338.70389027614</v>
      </c>
      <c r="R9" s="36">
        <v>229662.04005311197</v>
      </c>
      <c r="S9" s="36">
        <v>347088.45922439313</v>
      </c>
      <c r="T9" s="36">
        <v>335410.04528402304</v>
      </c>
      <c r="U9" s="36">
        <v>323851.66417677701</v>
      </c>
      <c r="V9" s="36">
        <v>301319.83871430159</v>
      </c>
      <c r="W9" s="36">
        <v>335889.44008567883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38.660550626554851</v>
      </c>
      <c r="C11" s="54">
        <v>38.929372536548811</v>
      </c>
      <c r="D11" s="54">
        <v>39.106061588192603</v>
      </c>
      <c r="E11" s="54">
        <v>39.219055257725131</v>
      </c>
      <c r="F11" s="54">
        <v>39.299374108596751</v>
      </c>
      <c r="G11" s="54">
        <v>39.39154068645594</v>
      </c>
      <c r="H11" s="54">
        <v>39.441835206907044</v>
      </c>
      <c r="I11" s="54">
        <v>39.448914731720237</v>
      </c>
      <c r="J11" s="54">
        <v>39.327935079106297</v>
      </c>
      <c r="K11" s="54">
        <v>39.121569531352172</v>
      </c>
      <c r="L11" s="54">
        <v>38.97543751079418</v>
      </c>
      <c r="M11" s="54">
        <v>38.886352402450406</v>
      </c>
      <c r="N11" s="54">
        <v>38.736147388959822</v>
      </c>
      <c r="O11" s="54">
        <v>38.600651934251054</v>
      </c>
      <c r="P11" s="54">
        <v>38.495033999444864</v>
      </c>
      <c r="Q11" s="54">
        <v>38.396101930106497</v>
      </c>
      <c r="R11" s="54">
        <v>39.482776837292093</v>
      </c>
      <c r="S11" s="54">
        <v>39.439608785162484</v>
      </c>
      <c r="T11" s="54">
        <v>39.427799457743937</v>
      </c>
      <c r="U11" s="54">
        <v>39.255057322744683</v>
      </c>
      <c r="V11" s="54">
        <v>40.835289154874921</v>
      </c>
      <c r="W11" s="54">
        <v>43.169790502030374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8427.3951403346819</v>
      </c>
      <c r="C13" s="35">
        <v>8332.8489048662359</v>
      </c>
      <c r="D13" s="35">
        <v>8258.465794937234</v>
      </c>
      <c r="E13" s="35">
        <v>8191.0504949137376</v>
      </c>
      <c r="F13" s="35">
        <v>8129.3500150551199</v>
      </c>
      <c r="G13" s="35">
        <v>8075.1959436484167</v>
      </c>
      <c r="H13" s="35">
        <v>8020.2372660462015</v>
      </c>
      <c r="I13" s="35">
        <v>7965.1387253370085</v>
      </c>
      <c r="J13" s="35">
        <v>7906.5654347748232</v>
      </c>
      <c r="K13" s="35">
        <v>7867.2201077904228</v>
      </c>
      <c r="L13" s="35">
        <v>7795.2402249107045</v>
      </c>
      <c r="M13" s="35">
        <v>7689.7959078699996</v>
      </c>
      <c r="N13" s="35">
        <v>7566.5733766285402</v>
      </c>
      <c r="O13" s="35">
        <v>7434.905732177569</v>
      </c>
      <c r="P13" s="35">
        <v>7316.2151856930395</v>
      </c>
      <c r="Q13" s="35">
        <v>7199.1256441745427</v>
      </c>
      <c r="R13" s="35">
        <v>7065.1147214044549</v>
      </c>
      <c r="S13" s="35">
        <v>6875.3979586009527</v>
      </c>
      <c r="T13" s="35">
        <v>6711.2259271393523</v>
      </c>
      <c r="U13" s="35">
        <v>6574.9048853085633</v>
      </c>
      <c r="V13" s="35">
        <v>6461.6954144204328</v>
      </c>
      <c r="W13" s="35">
        <v>6343.2671340024517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7958.8900919956423</v>
      </c>
      <c r="D14" s="36">
        <v>7946.4584799265485</v>
      </c>
      <c r="E14" s="36">
        <v>7923.753552207746</v>
      </c>
      <c r="F14" s="36">
        <v>7907.6160091553193</v>
      </c>
      <c r="G14" s="36">
        <v>7898.2842757203689</v>
      </c>
      <c r="H14" s="36">
        <v>7874.2130260359672</v>
      </c>
      <c r="I14" s="36">
        <v>7871.3021355944757</v>
      </c>
      <c r="J14" s="36">
        <v>7834.9293190300932</v>
      </c>
      <c r="K14" s="36">
        <v>7725.265054530747</v>
      </c>
      <c r="L14" s="36">
        <v>7488.5314925685489</v>
      </c>
      <c r="M14" s="36">
        <v>7209.3371949601569</v>
      </c>
      <c r="N14" s="36">
        <v>6987.3258723818208</v>
      </c>
      <c r="O14" s="36">
        <v>6876.7699238806417</v>
      </c>
      <c r="P14" s="36">
        <v>6797.7801707744229</v>
      </c>
      <c r="Q14" s="36">
        <v>6689.2241800017246</v>
      </c>
      <c r="R14" s="36">
        <v>6583.7520089928894</v>
      </c>
      <c r="S14" s="36">
        <v>6455.0266642448514</v>
      </c>
      <c r="T14" s="36">
        <v>6319.558265568191</v>
      </c>
      <c r="U14" s="36">
        <v>6183.3282355030215</v>
      </c>
      <c r="V14" s="36">
        <v>6055.6335351821954</v>
      </c>
      <c r="W14" s="36">
        <v>5956.6696080612128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0.61877184929409468</v>
      </c>
      <c r="C16" s="44">
        <f>C7/RES_summary!C$6</f>
        <v>0.67193483867556059</v>
      </c>
      <c r="D16" s="44">
        <f>D7/RES_summary!D$6</f>
        <v>0.70656201619488579</v>
      </c>
      <c r="E16" s="44">
        <f>E7/RES_summary!E$6</f>
        <v>0.73412960248970704</v>
      </c>
      <c r="F16" s="44">
        <f>F7/RES_summary!F$6</f>
        <v>0.75375724941942601</v>
      </c>
      <c r="G16" s="44">
        <f>G7/RES_summary!G$6</f>
        <v>0.76382861716332395</v>
      </c>
      <c r="H16" s="44">
        <f>H7/RES_summary!H$6</f>
        <v>0.76798895733875761</v>
      </c>
      <c r="I16" s="44">
        <f>I7/RES_summary!I$6</f>
        <v>0.77434006847979642</v>
      </c>
      <c r="J16" s="44">
        <f>J7/RES_summary!J$6</f>
        <v>0.78234215194907475</v>
      </c>
      <c r="K16" s="44">
        <f>K7/RES_summary!K$6</f>
        <v>0.78845873674138622</v>
      </c>
      <c r="L16" s="44">
        <f>L7/RES_summary!L$6</f>
        <v>0.80250615893737631</v>
      </c>
      <c r="M16" s="44">
        <f>M7/RES_summary!M$6</f>
        <v>0.81768437401544192</v>
      </c>
      <c r="N16" s="44">
        <f>N7/RES_summary!N$6</f>
        <v>0.82712683010495769</v>
      </c>
      <c r="O16" s="44">
        <f>O7/RES_summary!O$6</f>
        <v>0.86662150793239923</v>
      </c>
      <c r="P16" s="44">
        <f>P7/RES_summary!P$6</f>
        <v>0.89753347408098993</v>
      </c>
      <c r="Q16" s="44">
        <f>Q7/RES_summary!Q$6</f>
        <v>0.9045701865469975</v>
      </c>
      <c r="R16" s="44">
        <f>R7/RES_summary!R$6</f>
        <v>0.93261265419970563</v>
      </c>
      <c r="S16" s="44">
        <f>S7/RES_summary!S$6</f>
        <v>0.95519789715805947</v>
      </c>
      <c r="T16" s="44">
        <f>T7/RES_summary!T$6</f>
        <v>0.98032319630185416</v>
      </c>
      <c r="U16" s="44">
        <f>U7/RES_summary!U$6</f>
        <v>0.99551538191927391</v>
      </c>
      <c r="V16" s="44">
        <f>V7/RES_summary!V$6</f>
        <v>1.0200748155727737</v>
      </c>
      <c r="W16" s="44">
        <f>W7/RES_summary!W$6</f>
        <v>1.032674735695317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5214.634875716958</v>
      </c>
      <c r="C17" s="52">
        <f t="shared" si="2"/>
        <v>5599.1314845991155</v>
      </c>
      <c r="D17" s="52">
        <f t="shared" si="2"/>
        <v>5835.1182427473523</v>
      </c>
      <c r="E17" s="52">
        <f t="shared" si="2"/>
        <v>6013.2926438041404</v>
      </c>
      <c r="F17" s="52">
        <f t="shared" si="2"/>
        <v>6127.5565069157165</v>
      </c>
      <c r="G17" s="52">
        <f t="shared" si="2"/>
        <v>6168.0657509598532</v>
      </c>
      <c r="H17" s="52">
        <f t="shared" si="2"/>
        <v>6159.4536555602699</v>
      </c>
      <c r="I17" s="52">
        <f t="shared" si="2"/>
        <v>6167.7260660285374</v>
      </c>
      <c r="J17" s="52">
        <f t="shared" si="2"/>
        <v>6185.6394167679073</v>
      </c>
      <c r="K17" s="52">
        <f t="shared" si="2"/>
        <v>6202.9784278548696</v>
      </c>
      <c r="L17" s="52">
        <f t="shared" si="2"/>
        <v>6255.7282908872185</v>
      </c>
      <c r="M17" s="52">
        <f t="shared" si="2"/>
        <v>6287.8259532331876</v>
      </c>
      <c r="N17" s="52">
        <f t="shared" si="2"/>
        <v>6258.5158517673308</v>
      </c>
      <c r="O17" s="52">
        <f t="shared" si="2"/>
        <v>6443.2492169549632</v>
      </c>
      <c r="P17" s="52">
        <f t="shared" si="2"/>
        <v>6566.5480327391688</v>
      </c>
      <c r="Q17" s="52">
        <f t="shared" si="2"/>
        <v>6512.1144269262395</v>
      </c>
      <c r="R17" s="52">
        <f t="shared" ref="R17:V17" si="3">R13*R16</f>
        <v>6589.0153925544228</v>
      </c>
      <c r="S17" s="52">
        <f t="shared" si="3"/>
        <v>6567.3656721804446</v>
      </c>
      <c r="T17" s="52">
        <f t="shared" si="3"/>
        <v>6579.1704519971245</v>
      </c>
      <c r="U17" s="52">
        <f t="shared" si="3"/>
        <v>6545.4189479808538</v>
      </c>
      <c r="V17" s="52">
        <f t="shared" si="3"/>
        <v>6591.4127581523608</v>
      </c>
      <c r="W17" s="52">
        <f t="shared" ref="W17" si="4">W13*W16</f>
        <v>6550.5317110507731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201.60065561165399</v>
      </c>
      <c r="C18" s="36">
        <f>C3*11630*1000/RES_summary!C$6</f>
        <v>217.9706754450786</v>
      </c>
      <c r="D18" s="36">
        <f>D3*11630*1000/RES_summary!D$6</f>
        <v>228.18849337526413</v>
      </c>
      <c r="E18" s="36">
        <f>E3*11630*1000/RES_summary!E$6</f>
        <v>235.83565647822664</v>
      </c>
      <c r="F18" s="36">
        <f>F3*11630*1000/RES_summary!F$6</f>
        <v>240.80913553684707</v>
      </c>
      <c r="G18" s="36">
        <f>G3*11630*1000/RES_summary!G$6</f>
        <v>242.96961298567047</v>
      </c>
      <c r="H18" s="36">
        <f>H3*11630*1000/RES_summary!H$6</f>
        <v>242.94015604718933</v>
      </c>
      <c r="I18" s="36">
        <f>I3*11630*1000/RES_summary!I$6</f>
        <v>243.31009966736806</v>
      </c>
      <c r="J18" s="36">
        <f>J3*11630*1000/RES_summary!J$6</f>
        <v>243.2684254054092</v>
      </c>
      <c r="K18" s="36">
        <f>K3*11630*1000/RES_summary!K$6</f>
        <v>242.67025186680186</v>
      </c>
      <c r="L18" s="36">
        <f>L3*11630*1000/RES_summary!L$6</f>
        <v>243.81974708598204</v>
      </c>
      <c r="M18" s="36">
        <f>M3*11630*1000/RES_summary!M$6</f>
        <v>244.51061586269938</v>
      </c>
      <c r="N18" s="36">
        <f>N3*11630*1000/RES_summary!N$6</f>
        <v>242.43079247020077</v>
      </c>
      <c r="O18" s="36">
        <f>O3*11630*1000/RES_summary!O$6</f>
        <v>248.7136203493142</v>
      </c>
      <c r="P18" s="36">
        <f>P3*11630*1000/RES_summary!P$6</f>
        <v>252.7794897792821</v>
      </c>
      <c r="Q18" s="36">
        <f>Q3*11630*1000/RES_summary!Q$6</f>
        <v>250.03980931677697</v>
      </c>
      <c r="R18" s="36">
        <f>R3*11630*1000/RES_summary!R$6</f>
        <v>260.1526243217088</v>
      </c>
      <c r="S18" s="36">
        <f>S3*11630*1000/RES_summary!S$6</f>
        <v>259.01433285990242</v>
      </c>
      <c r="T18" s="36">
        <f>T3*11630*1000/RES_summary!T$6</f>
        <v>259.40221317965711</v>
      </c>
      <c r="U18" s="36">
        <f>U3*11630*1000/RES_summary!U$6</f>
        <v>256.94079600436766</v>
      </c>
      <c r="V18" s="36">
        <f>V3*11630*1000/RES_summary!V$6</f>
        <v>269.1622459182833</v>
      </c>
      <c r="W18" s="36">
        <f>W3*11630*1000/RES_summary!W$6</f>
        <v>282.78508164296841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6388</v>
      </c>
      <c r="C3" s="120">
        <v>6327</v>
      </c>
      <c r="D3" s="120">
        <v>6138</v>
      </c>
      <c r="E3" s="120">
        <v>6000</v>
      </c>
      <c r="F3" s="120">
        <v>6019</v>
      </c>
      <c r="G3" s="120">
        <v>5988</v>
      </c>
      <c r="H3" s="120">
        <v>5722</v>
      </c>
      <c r="I3" s="120">
        <v>5128</v>
      </c>
      <c r="J3" s="120">
        <v>4223</v>
      </c>
      <c r="K3" s="120">
        <v>3618</v>
      </c>
      <c r="L3" s="120">
        <v>3210</v>
      </c>
      <c r="M3" s="120">
        <v>2845</v>
      </c>
      <c r="N3" s="120">
        <v>2566</v>
      </c>
      <c r="O3" s="120">
        <v>2297</v>
      </c>
      <c r="P3" s="120">
        <v>2098</v>
      </c>
      <c r="Q3" s="120">
        <v>1893</v>
      </c>
      <c r="R3" s="120">
        <v>1786</v>
      </c>
      <c r="S3" s="120">
        <v>1750</v>
      </c>
      <c r="T3" s="120">
        <v>1806</v>
      </c>
      <c r="U3" s="120">
        <v>1890</v>
      </c>
      <c r="V3" s="120">
        <v>1970</v>
      </c>
      <c r="W3" s="120">
        <v>2009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6388</v>
      </c>
      <c r="C5" s="52">
        <v>6327</v>
      </c>
      <c r="D5" s="52">
        <v>6138</v>
      </c>
      <c r="E5" s="52">
        <v>6000</v>
      </c>
      <c r="F5" s="52">
        <v>6019</v>
      </c>
      <c r="G5" s="52">
        <v>5988</v>
      </c>
      <c r="H5" s="52">
        <v>5722</v>
      </c>
      <c r="I5" s="52">
        <v>5128</v>
      </c>
      <c r="J5" s="52">
        <v>4223</v>
      </c>
      <c r="K5" s="52">
        <v>3618</v>
      </c>
      <c r="L5" s="52">
        <v>3210</v>
      </c>
      <c r="M5" s="52">
        <v>2845</v>
      </c>
      <c r="N5" s="52">
        <v>2566</v>
      </c>
      <c r="O5" s="52">
        <v>2297</v>
      </c>
      <c r="P5" s="52">
        <v>2098</v>
      </c>
      <c r="Q5" s="52">
        <v>1893</v>
      </c>
      <c r="R5" s="52">
        <v>1786</v>
      </c>
      <c r="S5" s="52">
        <v>1750</v>
      </c>
      <c r="T5" s="52">
        <v>1806</v>
      </c>
      <c r="U5" s="52">
        <v>1890</v>
      </c>
      <c r="V5" s="52">
        <v>1970</v>
      </c>
      <c r="W5" s="52">
        <v>2009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154</v>
      </c>
      <c r="C8" s="52">
        <v>164</v>
      </c>
      <c r="D8" s="52">
        <v>171</v>
      </c>
      <c r="E8" s="52">
        <v>167</v>
      </c>
      <c r="F8" s="52">
        <v>165</v>
      </c>
      <c r="G8" s="52">
        <v>166</v>
      </c>
      <c r="H8" s="52">
        <v>170</v>
      </c>
      <c r="I8" s="52">
        <v>168</v>
      </c>
      <c r="J8" s="52">
        <v>154</v>
      </c>
      <c r="K8" s="52">
        <v>123</v>
      </c>
      <c r="L8" s="52">
        <v>99</v>
      </c>
      <c r="M8" s="52">
        <v>79</v>
      </c>
      <c r="N8" s="52">
        <v>58</v>
      </c>
      <c r="O8" s="52">
        <v>48</v>
      </c>
      <c r="P8" s="52">
        <v>47</v>
      </c>
      <c r="Q8" s="52">
        <v>45</v>
      </c>
      <c r="R8" s="52">
        <v>43</v>
      </c>
      <c r="S8" s="52">
        <v>47</v>
      </c>
      <c r="T8" s="52">
        <v>57</v>
      </c>
      <c r="U8" s="52">
        <v>76</v>
      </c>
      <c r="V8" s="52">
        <v>102</v>
      </c>
      <c r="W8" s="52">
        <v>138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2261</v>
      </c>
      <c r="C10" s="52">
        <v>2403</v>
      </c>
      <c r="D10" s="52">
        <v>2595</v>
      </c>
      <c r="E10" s="52">
        <v>2824</v>
      </c>
      <c r="F10" s="52">
        <v>3154</v>
      </c>
      <c r="G10" s="52">
        <v>3280</v>
      </c>
      <c r="H10" s="52">
        <v>3306</v>
      </c>
      <c r="I10" s="52">
        <v>3306</v>
      </c>
      <c r="J10" s="52">
        <v>3291</v>
      </c>
      <c r="K10" s="52">
        <v>3121</v>
      </c>
      <c r="L10" s="52">
        <v>3002</v>
      </c>
      <c r="M10" s="52">
        <v>2750</v>
      </c>
      <c r="N10" s="52">
        <v>2510</v>
      </c>
      <c r="O10" s="52">
        <v>2248</v>
      </c>
      <c r="P10" s="52">
        <v>2053</v>
      </c>
      <c r="Q10" s="52">
        <v>1852</v>
      </c>
      <c r="R10" s="52">
        <v>1747</v>
      </c>
      <c r="S10" s="52">
        <v>1713</v>
      </c>
      <c r="T10" s="52">
        <v>1769</v>
      </c>
      <c r="U10" s="52">
        <v>1855</v>
      </c>
      <c r="V10" s="52">
        <v>1938</v>
      </c>
      <c r="W10" s="52">
        <v>1980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4063</v>
      </c>
      <c r="C15" s="52">
        <v>3863</v>
      </c>
      <c r="D15" s="52">
        <v>3488</v>
      </c>
      <c r="E15" s="52">
        <v>3127</v>
      </c>
      <c r="F15" s="52">
        <v>2819</v>
      </c>
      <c r="G15" s="52">
        <v>2660</v>
      </c>
      <c r="H15" s="52">
        <v>2362</v>
      </c>
      <c r="I15" s="52">
        <v>1775</v>
      </c>
      <c r="J15" s="52">
        <v>904</v>
      </c>
      <c r="K15" s="52">
        <v>479</v>
      </c>
      <c r="L15" s="52">
        <v>199</v>
      </c>
      <c r="M15" s="52">
        <v>92</v>
      </c>
      <c r="N15" s="52">
        <v>53</v>
      </c>
      <c r="O15" s="52">
        <v>47</v>
      </c>
      <c r="P15" s="52">
        <v>44</v>
      </c>
      <c r="Q15" s="52">
        <v>40</v>
      </c>
      <c r="R15" s="52">
        <v>38</v>
      </c>
      <c r="S15" s="52">
        <v>36</v>
      </c>
      <c r="T15" s="52">
        <v>36</v>
      </c>
      <c r="U15" s="52">
        <v>34</v>
      </c>
      <c r="V15" s="52">
        <v>31</v>
      </c>
      <c r="W15" s="52">
        <v>29</v>
      </c>
      <c r="DA15" s="63" t="s">
        <v>1063</v>
      </c>
    </row>
    <row r="16" spans="1:105" ht="12" customHeight="1" x14ac:dyDescent="0.25">
      <c r="A16" s="97" t="s">
        <v>121</v>
      </c>
      <c r="B16" s="52">
        <v>64</v>
      </c>
      <c r="C16" s="52">
        <v>61</v>
      </c>
      <c r="D16" s="52">
        <v>55</v>
      </c>
      <c r="E16" s="52">
        <v>49</v>
      </c>
      <c r="F16" s="52">
        <v>46</v>
      </c>
      <c r="G16" s="52">
        <v>48</v>
      </c>
      <c r="H16" s="52">
        <v>54</v>
      </c>
      <c r="I16" s="52">
        <v>47</v>
      </c>
      <c r="J16" s="52">
        <v>28</v>
      </c>
      <c r="K16" s="52">
        <v>18</v>
      </c>
      <c r="L16" s="52">
        <v>9</v>
      </c>
      <c r="M16" s="52">
        <v>3</v>
      </c>
      <c r="N16" s="52">
        <v>3</v>
      </c>
      <c r="O16" s="52">
        <v>2</v>
      </c>
      <c r="P16" s="52">
        <v>1</v>
      </c>
      <c r="Q16" s="52">
        <v>1</v>
      </c>
      <c r="R16" s="52">
        <v>1</v>
      </c>
      <c r="S16" s="52">
        <v>1</v>
      </c>
      <c r="T16" s="52">
        <v>1</v>
      </c>
      <c r="U16" s="52">
        <v>1</v>
      </c>
      <c r="V16" s="52">
        <v>1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635</v>
      </c>
      <c r="C21" s="52">
        <v>661</v>
      </c>
      <c r="D21" s="52">
        <v>664</v>
      </c>
      <c r="E21" s="52">
        <v>670</v>
      </c>
      <c r="F21" s="52">
        <v>643</v>
      </c>
      <c r="G21" s="52">
        <v>615</v>
      </c>
      <c r="H21" s="52">
        <v>557</v>
      </c>
      <c r="I21" s="52">
        <v>493</v>
      </c>
      <c r="J21" s="52">
        <v>399</v>
      </c>
      <c r="K21" s="52">
        <v>330</v>
      </c>
      <c r="L21" s="52">
        <v>273</v>
      </c>
      <c r="M21" s="52">
        <v>198</v>
      </c>
      <c r="N21" s="52">
        <v>144</v>
      </c>
      <c r="O21" s="52">
        <v>119</v>
      </c>
      <c r="P21" s="52">
        <v>106</v>
      </c>
      <c r="Q21" s="52">
        <v>92</v>
      </c>
      <c r="R21" s="52">
        <v>87</v>
      </c>
      <c r="S21" s="52">
        <v>87</v>
      </c>
      <c r="T21" s="52">
        <v>73</v>
      </c>
      <c r="U21" s="52">
        <v>78</v>
      </c>
      <c r="V21" s="52">
        <v>83</v>
      </c>
      <c r="W21" s="52">
        <v>82</v>
      </c>
      <c r="DA21" s="63" t="s">
        <v>1066</v>
      </c>
    </row>
    <row r="22" spans="1:105" ht="12" customHeight="1" x14ac:dyDescent="0.25">
      <c r="A22" s="109" t="s">
        <v>120</v>
      </c>
      <c r="B22" s="36">
        <v>5753</v>
      </c>
      <c r="C22" s="36">
        <v>5666</v>
      </c>
      <c r="D22" s="36">
        <v>5474</v>
      </c>
      <c r="E22" s="36">
        <v>5330</v>
      </c>
      <c r="F22" s="36">
        <v>5376</v>
      </c>
      <c r="G22" s="36">
        <v>5373</v>
      </c>
      <c r="H22" s="36">
        <v>5165</v>
      </c>
      <c r="I22" s="36">
        <v>4635</v>
      </c>
      <c r="J22" s="36">
        <v>3824</v>
      </c>
      <c r="K22" s="36">
        <v>3288</v>
      </c>
      <c r="L22" s="36">
        <v>2937</v>
      </c>
      <c r="M22" s="36">
        <v>2647</v>
      </c>
      <c r="N22" s="36">
        <v>2422</v>
      </c>
      <c r="O22" s="36">
        <v>2178</v>
      </c>
      <c r="P22" s="36">
        <v>1992</v>
      </c>
      <c r="Q22" s="36">
        <v>1801</v>
      </c>
      <c r="R22" s="36">
        <v>1699</v>
      </c>
      <c r="S22" s="36">
        <v>1663</v>
      </c>
      <c r="T22" s="36">
        <v>1733</v>
      </c>
      <c r="U22" s="36">
        <v>1812</v>
      </c>
      <c r="V22" s="36">
        <v>1887</v>
      </c>
      <c r="W22" s="36">
        <v>1927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0</v>
      </c>
      <c r="C24" s="120">
        <v>0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0">
        <v>0</v>
      </c>
      <c r="Q24" s="120">
        <v>0</v>
      </c>
      <c r="R24" s="120">
        <v>0</v>
      </c>
      <c r="S24" s="120">
        <v>0</v>
      </c>
      <c r="T24" s="120">
        <v>0</v>
      </c>
      <c r="U24" s="120">
        <v>0</v>
      </c>
      <c r="V24" s="120">
        <v>0</v>
      </c>
      <c r="W24" s="120">
        <v>0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380797</v>
      </c>
      <c r="C43" s="120">
        <v>381431</v>
      </c>
      <c r="D43" s="120">
        <v>375745</v>
      </c>
      <c r="E43" s="120">
        <v>369445</v>
      </c>
      <c r="F43" s="120">
        <v>345116</v>
      </c>
      <c r="G43" s="120">
        <v>323809</v>
      </c>
      <c r="H43" s="120">
        <v>300319</v>
      </c>
      <c r="I43" s="120">
        <v>282602</v>
      </c>
      <c r="J43" s="120">
        <v>259232</v>
      </c>
      <c r="K43" s="120">
        <v>245904</v>
      </c>
      <c r="L43" s="120">
        <v>241900</v>
      </c>
      <c r="M43" s="120">
        <v>237072</v>
      </c>
      <c r="N43" s="120">
        <v>232809</v>
      </c>
      <c r="O43" s="120">
        <v>226970</v>
      </c>
      <c r="P43" s="120">
        <v>222337</v>
      </c>
      <c r="Q43" s="120">
        <v>214873</v>
      </c>
      <c r="R43" s="120">
        <v>203625</v>
      </c>
      <c r="S43" s="120">
        <v>193083</v>
      </c>
      <c r="T43" s="120">
        <v>186379</v>
      </c>
      <c r="U43" s="120">
        <v>179663</v>
      </c>
      <c r="V43" s="120">
        <v>178120</v>
      </c>
      <c r="W43" s="120">
        <v>162286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380797</v>
      </c>
      <c r="C45" s="52">
        <v>381431</v>
      </c>
      <c r="D45" s="52">
        <v>375745</v>
      </c>
      <c r="E45" s="52">
        <v>369445</v>
      </c>
      <c r="F45" s="52">
        <v>345116</v>
      </c>
      <c r="G45" s="52">
        <v>323809</v>
      </c>
      <c r="H45" s="52">
        <v>300319</v>
      </c>
      <c r="I45" s="52">
        <v>282602</v>
      </c>
      <c r="J45" s="52">
        <v>259232</v>
      </c>
      <c r="K45" s="52">
        <v>245904</v>
      </c>
      <c r="L45" s="52">
        <v>241900</v>
      </c>
      <c r="M45" s="52">
        <v>237072</v>
      </c>
      <c r="N45" s="52">
        <v>232809</v>
      </c>
      <c r="O45" s="52">
        <v>226970</v>
      </c>
      <c r="P45" s="52">
        <v>222337</v>
      </c>
      <c r="Q45" s="52">
        <v>214873</v>
      </c>
      <c r="R45" s="52">
        <v>203625</v>
      </c>
      <c r="S45" s="52">
        <v>193083</v>
      </c>
      <c r="T45" s="52">
        <v>186379</v>
      </c>
      <c r="U45" s="52">
        <v>179663</v>
      </c>
      <c r="V45" s="52">
        <v>178120</v>
      </c>
      <c r="W45" s="52">
        <v>162286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9196</v>
      </c>
      <c r="C48" s="52">
        <v>9840</v>
      </c>
      <c r="D48" s="52">
        <v>10342</v>
      </c>
      <c r="E48" s="52">
        <v>10325</v>
      </c>
      <c r="F48" s="52">
        <v>10105</v>
      </c>
      <c r="G48" s="52">
        <v>9332</v>
      </c>
      <c r="H48" s="52">
        <v>8081</v>
      </c>
      <c r="I48" s="52">
        <v>7354</v>
      </c>
      <c r="J48" s="52">
        <v>6945</v>
      </c>
      <c r="K48" s="52">
        <v>6320</v>
      </c>
      <c r="L48" s="52">
        <v>6450</v>
      </c>
      <c r="M48" s="52">
        <v>7208</v>
      </c>
      <c r="N48" s="52">
        <v>8701</v>
      </c>
      <c r="O48" s="52">
        <v>10357</v>
      </c>
      <c r="P48" s="52">
        <v>11824</v>
      </c>
      <c r="Q48" s="52">
        <v>12168</v>
      </c>
      <c r="R48" s="52">
        <v>11483</v>
      </c>
      <c r="S48" s="52">
        <v>10442</v>
      </c>
      <c r="T48" s="52">
        <v>9185</v>
      </c>
      <c r="U48" s="52">
        <v>7943</v>
      </c>
      <c r="V48" s="52">
        <v>6923</v>
      </c>
      <c r="W48" s="52">
        <v>6420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367859</v>
      </c>
      <c r="C50" s="52">
        <v>368178</v>
      </c>
      <c r="D50" s="52">
        <v>362819</v>
      </c>
      <c r="E50" s="52">
        <v>356881</v>
      </c>
      <c r="F50" s="52">
        <v>333463</v>
      </c>
      <c r="G50" s="52">
        <v>312946</v>
      </c>
      <c r="H50" s="52">
        <v>290254</v>
      </c>
      <c r="I50" s="52">
        <v>273147</v>
      </c>
      <c r="J50" s="52">
        <v>250576</v>
      </c>
      <c r="K50" s="52">
        <v>237725</v>
      </c>
      <c r="L50" s="52">
        <v>233898</v>
      </c>
      <c r="M50" s="52">
        <v>229246</v>
      </c>
      <c r="N50" s="52">
        <v>225145</v>
      </c>
      <c r="O50" s="52">
        <v>219525</v>
      </c>
      <c r="P50" s="52">
        <v>215082</v>
      </c>
      <c r="Q50" s="52">
        <v>207880</v>
      </c>
      <c r="R50" s="52">
        <v>196969</v>
      </c>
      <c r="S50" s="52">
        <v>186711</v>
      </c>
      <c r="T50" s="52">
        <v>180204</v>
      </c>
      <c r="U50" s="52">
        <v>173727</v>
      </c>
      <c r="V50" s="52">
        <v>172375</v>
      </c>
      <c r="W50" s="52">
        <v>157099</v>
      </c>
      <c r="DA50" s="63" t="s">
        <v>1078</v>
      </c>
    </row>
    <row r="51" spans="1:105" ht="12" customHeight="1" x14ac:dyDescent="0.25">
      <c r="A51" s="97" t="s">
        <v>137</v>
      </c>
      <c r="B51" s="52">
        <v>52</v>
      </c>
      <c r="C51" s="52">
        <v>61</v>
      </c>
      <c r="D51" s="52">
        <v>57</v>
      </c>
      <c r="E51" s="52">
        <v>57</v>
      </c>
      <c r="F51" s="52">
        <v>53</v>
      </c>
      <c r="G51" s="52">
        <v>50</v>
      </c>
      <c r="H51" s="52">
        <v>58</v>
      </c>
      <c r="I51" s="52">
        <v>65</v>
      </c>
      <c r="J51" s="52">
        <v>63</v>
      </c>
      <c r="K51" s="52">
        <v>62</v>
      </c>
      <c r="L51" s="52">
        <v>72</v>
      </c>
      <c r="M51" s="52">
        <v>73</v>
      </c>
      <c r="N51" s="52">
        <v>76</v>
      </c>
      <c r="O51" s="52">
        <v>79</v>
      </c>
      <c r="P51" s="52">
        <v>88</v>
      </c>
      <c r="Q51" s="52">
        <v>90</v>
      </c>
      <c r="R51" s="52">
        <v>92</v>
      </c>
      <c r="S51" s="52">
        <v>96</v>
      </c>
      <c r="T51" s="52">
        <v>101</v>
      </c>
      <c r="U51" s="52">
        <v>105</v>
      </c>
      <c r="V51" s="52">
        <v>128</v>
      </c>
      <c r="W51" s="52">
        <v>120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12686</v>
      </c>
      <c r="C54" s="52">
        <v>12985</v>
      </c>
      <c r="D54" s="52">
        <v>12669</v>
      </c>
      <c r="E54" s="52">
        <v>12317</v>
      </c>
      <c r="F54" s="52">
        <v>11422</v>
      </c>
      <c r="G54" s="52">
        <v>10639</v>
      </c>
      <c r="H54" s="52">
        <v>9805</v>
      </c>
      <c r="I54" s="52">
        <v>9186</v>
      </c>
      <c r="J54" s="52">
        <v>8389</v>
      </c>
      <c r="K54" s="52">
        <v>7909</v>
      </c>
      <c r="L54" s="52">
        <v>7706</v>
      </c>
      <c r="M54" s="52">
        <v>7519</v>
      </c>
      <c r="N54" s="52">
        <v>7342</v>
      </c>
      <c r="O54" s="52">
        <v>7105</v>
      </c>
      <c r="P54" s="52">
        <v>6884</v>
      </c>
      <c r="Q54" s="52">
        <v>6612</v>
      </c>
      <c r="R54" s="52">
        <v>6262</v>
      </c>
      <c r="S54" s="52">
        <v>5956</v>
      </c>
      <c r="T54" s="52">
        <v>5721</v>
      </c>
      <c r="U54" s="52">
        <v>5463</v>
      </c>
      <c r="V54" s="52">
        <v>5227</v>
      </c>
      <c r="W54" s="52">
        <v>4716</v>
      </c>
      <c r="DA54" s="63" t="s">
        <v>1080</v>
      </c>
    </row>
    <row r="55" spans="1:105" ht="12" customHeight="1" x14ac:dyDescent="0.25">
      <c r="A55" s="97" t="s">
        <v>121</v>
      </c>
      <c r="B55" s="52">
        <v>200</v>
      </c>
      <c r="C55" s="52">
        <v>207</v>
      </c>
      <c r="D55" s="52">
        <v>200</v>
      </c>
      <c r="E55" s="52">
        <v>190</v>
      </c>
      <c r="F55" s="52">
        <v>178</v>
      </c>
      <c r="G55" s="52">
        <v>174</v>
      </c>
      <c r="H55" s="52">
        <v>202</v>
      </c>
      <c r="I55" s="52">
        <v>204</v>
      </c>
      <c r="J55" s="52">
        <v>204</v>
      </c>
      <c r="K55" s="52">
        <v>208</v>
      </c>
      <c r="L55" s="52">
        <v>224</v>
      </c>
      <c r="M55" s="52">
        <v>234</v>
      </c>
      <c r="N55" s="52">
        <v>246</v>
      </c>
      <c r="O55" s="52">
        <v>261</v>
      </c>
      <c r="P55" s="52">
        <v>283</v>
      </c>
      <c r="Q55" s="52">
        <v>291</v>
      </c>
      <c r="R55" s="52">
        <v>302</v>
      </c>
      <c r="S55" s="52">
        <v>320</v>
      </c>
      <c r="T55" s="52">
        <v>353</v>
      </c>
      <c r="U55" s="52">
        <v>368</v>
      </c>
      <c r="V55" s="52">
        <v>390</v>
      </c>
      <c r="W55" s="52">
        <v>351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37870</v>
      </c>
      <c r="C59" s="52">
        <v>40036</v>
      </c>
      <c r="D59" s="52">
        <v>40928</v>
      </c>
      <c r="E59" s="52">
        <v>41600</v>
      </c>
      <c r="F59" s="52">
        <v>38094</v>
      </c>
      <c r="G59" s="52">
        <v>34854</v>
      </c>
      <c r="H59" s="52">
        <v>30860</v>
      </c>
      <c r="I59" s="52">
        <v>28606</v>
      </c>
      <c r="J59" s="52">
        <v>26647</v>
      </c>
      <c r="K59" s="52">
        <v>24588</v>
      </c>
      <c r="L59" s="52">
        <v>21315</v>
      </c>
      <c r="M59" s="52">
        <v>16772</v>
      </c>
      <c r="N59" s="52">
        <v>14542</v>
      </c>
      <c r="O59" s="52">
        <v>13717</v>
      </c>
      <c r="P59" s="52">
        <v>13669</v>
      </c>
      <c r="Q59" s="52">
        <v>13107</v>
      </c>
      <c r="R59" s="52">
        <v>12411</v>
      </c>
      <c r="S59" s="52">
        <v>11315</v>
      </c>
      <c r="T59" s="52">
        <v>10556</v>
      </c>
      <c r="U59" s="52">
        <v>10147</v>
      </c>
      <c r="V59" s="52">
        <v>9802</v>
      </c>
      <c r="W59" s="52">
        <v>8485</v>
      </c>
      <c r="DA59" s="63" t="s">
        <v>1082</v>
      </c>
    </row>
    <row r="60" spans="1:105" ht="12" customHeight="1" x14ac:dyDescent="0.25">
      <c r="A60" s="109" t="s">
        <v>120</v>
      </c>
      <c r="B60" s="36">
        <v>342927</v>
      </c>
      <c r="C60" s="36">
        <v>341395</v>
      </c>
      <c r="D60" s="36">
        <v>334817</v>
      </c>
      <c r="E60" s="36">
        <v>327845</v>
      </c>
      <c r="F60" s="36">
        <v>307022</v>
      </c>
      <c r="G60" s="36">
        <v>288955</v>
      </c>
      <c r="H60" s="36">
        <v>269459</v>
      </c>
      <c r="I60" s="36">
        <v>253996</v>
      </c>
      <c r="J60" s="36">
        <v>232585</v>
      </c>
      <c r="K60" s="36">
        <v>221316</v>
      </c>
      <c r="L60" s="36">
        <v>220585</v>
      </c>
      <c r="M60" s="36">
        <v>220300</v>
      </c>
      <c r="N60" s="36">
        <v>218267</v>
      </c>
      <c r="O60" s="36">
        <v>213253</v>
      </c>
      <c r="P60" s="36">
        <v>208668</v>
      </c>
      <c r="Q60" s="36">
        <v>201766</v>
      </c>
      <c r="R60" s="36">
        <v>191214</v>
      </c>
      <c r="S60" s="36">
        <v>181768</v>
      </c>
      <c r="T60" s="36">
        <v>175823</v>
      </c>
      <c r="U60" s="36">
        <v>169516</v>
      </c>
      <c r="V60" s="36">
        <v>168318</v>
      </c>
      <c r="W60" s="36">
        <v>153801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10287</v>
      </c>
      <c r="C62" s="120">
        <v>10931</v>
      </c>
      <c r="D62" s="120">
        <v>11653</v>
      </c>
      <c r="E62" s="120">
        <v>12151</v>
      </c>
      <c r="F62" s="120">
        <v>13119</v>
      </c>
      <c r="G62" s="120">
        <v>14258</v>
      </c>
      <c r="H62" s="120">
        <v>15900</v>
      </c>
      <c r="I62" s="120">
        <v>17216</v>
      </c>
      <c r="J62" s="120">
        <v>18055</v>
      </c>
      <c r="K62" s="120">
        <v>18056</v>
      </c>
      <c r="L62" s="120">
        <v>17378</v>
      </c>
      <c r="M62" s="120">
        <v>15643</v>
      </c>
      <c r="N62" s="120">
        <v>14558</v>
      </c>
      <c r="O62" s="120">
        <v>13590</v>
      </c>
      <c r="P62" s="120">
        <v>13021</v>
      </c>
      <c r="Q62" s="120">
        <v>12346</v>
      </c>
      <c r="R62" s="120">
        <v>11875</v>
      </c>
      <c r="S62" s="120">
        <v>11834</v>
      </c>
      <c r="T62" s="120">
        <v>12002</v>
      </c>
      <c r="U62" s="120">
        <v>12624</v>
      </c>
      <c r="V62" s="120">
        <v>13062</v>
      </c>
      <c r="W62" s="120">
        <v>13325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10287</v>
      </c>
      <c r="C64" s="52">
        <v>10931</v>
      </c>
      <c r="D64" s="52">
        <v>11653</v>
      </c>
      <c r="E64" s="52">
        <v>12151</v>
      </c>
      <c r="F64" s="52">
        <v>13119</v>
      </c>
      <c r="G64" s="52">
        <v>14258</v>
      </c>
      <c r="H64" s="52">
        <v>15900</v>
      </c>
      <c r="I64" s="52">
        <v>17216</v>
      </c>
      <c r="J64" s="52">
        <v>18055</v>
      </c>
      <c r="K64" s="52">
        <v>18056</v>
      </c>
      <c r="L64" s="52">
        <v>17378</v>
      </c>
      <c r="M64" s="52">
        <v>15643</v>
      </c>
      <c r="N64" s="52">
        <v>14558</v>
      </c>
      <c r="O64" s="52">
        <v>13590</v>
      </c>
      <c r="P64" s="52">
        <v>13021</v>
      </c>
      <c r="Q64" s="52">
        <v>12346</v>
      </c>
      <c r="R64" s="52">
        <v>11875</v>
      </c>
      <c r="S64" s="52">
        <v>11834</v>
      </c>
      <c r="T64" s="52">
        <v>12002</v>
      </c>
      <c r="U64" s="52">
        <v>12624</v>
      </c>
      <c r="V64" s="52">
        <v>13062</v>
      </c>
      <c r="W64" s="52">
        <v>13325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248</v>
      </c>
      <c r="C67" s="52">
        <v>274</v>
      </c>
      <c r="D67" s="52">
        <v>303</v>
      </c>
      <c r="E67" s="52">
        <v>341</v>
      </c>
      <c r="F67" s="52">
        <v>385</v>
      </c>
      <c r="G67" s="52">
        <v>441</v>
      </c>
      <c r="H67" s="52">
        <v>533</v>
      </c>
      <c r="I67" s="52">
        <v>624</v>
      </c>
      <c r="J67" s="52">
        <v>729</v>
      </c>
      <c r="K67" s="52">
        <v>811</v>
      </c>
      <c r="L67" s="52">
        <v>857</v>
      </c>
      <c r="M67" s="52">
        <v>807</v>
      </c>
      <c r="N67" s="52">
        <v>718</v>
      </c>
      <c r="O67" s="52">
        <v>594</v>
      </c>
      <c r="P67" s="52">
        <v>471</v>
      </c>
      <c r="Q67" s="52">
        <v>375</v>
      </c>
      <c r="R67" s="52">
        <v>292</v>
      </c>
      <c r="S67" s="52">
        <v>255</v>
      </c>
      <c r="T67" s="52">
        <v>306</v>
      </c>
      <c r="U67" s="52">
        <v>423</v>
      </c>
      <c r="V67" s="52">
        <v>605</v>
      </c>
      <c r="W67" s="52">
        <v>885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9929</v>
      </c>
      <c r="C69" s="52">
        <v>10551</v>
      </c>
      <c r="D69" s="52">
        <v>11252</v>
      </c>
      <c r="E69" s="52">
        <v>11737</v>
      </c>
      <c r="F69" s="52">
        <v>12677</v>
      </c>
      <c r="G69" s="52">
        <v>13781</v>
      </c>
      <c r="H69" s="52">
        <v>15368</v>
      </c>
      <c r="I69" s="52">
        <v>16640</v>
      </c>
      <c r="J69" s="52">
        <v>17452</v>
      </c>
      <c r="K69" s="52">
        <v>17455</v>
      </c>
      <c r="L69" s="52">
        <v>16801</v>
      </c>
      <c r="M69" s="52">
        <v>15124</v>
      </c>
      <c r="N69" s="52">
        <v>14072</v>
      </c>
      <c r="O69" s="52">
        <v>13140</v>
      </c>
      <c r="P69" s="52">
        <v>12589</v>
      </c>
      <c r="Q69" s="52">
        <v>11938</v>
      </c>
      <c r="R69" s="52">
        <v>11478</v>
      </c>
      <c r="S69" s="52">
        <v>11437</v>
      </c>
      <c r="T69" s="52">
        <v>11600</v>
      </c>
      <c r="U69" s="52">
        <v>12204</v>
      </c>
      <c r="V69" s="52">
        <v>12640</v>
      </c>
      <c r="W69" s="52">
        <v>12893</v>
      </c>
      <c r="DA69" s="63" t="s">
        <v>1086</v>
      </c>
    </row>
    <row r="70" spans="1:105" ht="12" customHeight="1" x14ac:dyDescent="0.25">
      <c r="A70" s="97" t="s">
        <v>133</v>
      </c>
      <c r="B70" s="52">
        <v>1</v>
      </c>
      <c r="C70" s="52">
        <v>2</v>
      </c>
      <c r="D70" s="52">
        <v>2</v>
      </c>
      <c r="E70" s="52">
        <v>2</v>
      </c>
      <c r="F70" s="52">
        <v>2</v>
      </c>
      <c r="G70" s="52">
        <v>2</v>
      </c>
      <c r="H70" s="52">
        <v>3</v>
      </c>
      <c r="I70" s="52">
        <v>4</v>
      </c>
      <c r="J70" s="52">
        <v>5</v>
      </c>
      <c r="K70" s="52">
        <v>5</v>
      </c>
      <c r="L70" s="52">
        <v>6</v>
      </c>
      <c r="M70" s="52">
        <v>6</v>
      </c>
      <c r="N70" s="52">
        <v>6</v>
      </c>
      <c r="O70" s="52">
        <v>6</v>
      </c>
      <c r="P70" s="52">
        <v>5</v>
      </c>
      <c r="Q70" s="52">
        <v>5</v>
      </c>
      <c r="R70" s="52">
        <v>5</v>
      </c>
      <c r="S70" s="52">
        <v>5</v>
      </c>
      <c r="T70" s="52">
        <v>7</v>
      </c>
      <c r="U70" s="52">
        <v>8</v>
      </c>
      <c r="V70" s="52">
        <v>8</v>
      </c>
      <c r="W70" s="52">
        <v>9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351</v>
      </c>
      <c r="C73" s="52">
        <v>371</v>
      </c>
      <c r="D73" s="52">
        <v>392</v>
      </c>
      <c r="E73" s="52">
        <v>405</v>
      </c>
      <c r="F73" s="52">
        <v>432</v>
      </c>
      <c r="G73" s="52">
        <v>466</v>
      </c>
      <c r="H73" s="52">
        <v>516</v>
      </c>
      <c r="I73" s="52">
        <v>556</v>
      </c>
      <c r="J73" s="52">
        <v>581</v>
      </c>
      <c r="K73" s="52">
        <v>578</v>
      </c>
      <c r="L73" s="52">
        <v>552</v>
      </c>
      <c r="M73" s="52">
        <v>497</v>
      </c>
      <c r="N73" s="52">
        <v>467</v>
      </c>
      <c r="O73" s="52">
        <v>431</v>
      </c>
      <c r="P73" s="52">
        <v>415</v>
      </c>
      <c r="Q73" s="52">
        <v>391</v>
      </c>
      <c r="R73" s="52">
        <v>381</v>
      </c>
      <c r="S73" s="52">
        <v>381</v>
      </c>
      <c r="T73" s="52">
        <v>382</v>
      </c>
      <c r="U73" s="52">
        <v>396</v>
      </c>
      <c r="V73" s="52">
        <v>397</v>
      </c>
      <c r="W73" s="52">
        <v>404</v>
      </c>
      <c r="DA73" s="63" t="s">
        <v>1088</v>
      </c>
    </row>
    <row r="74" spans="1:105" ht="12" customHeight="1" x14ac:dyDescent="0.25">
      <c r="A74" s="97" t="s">
        <v>121</v>
      </c>
      <c r="B74" s="52">
        <v>6</v>
      </c>
      <c r="C74" s="52">
        <v>7</v>
      </c>
      <c r="D74" s="52">
        <v>7</v>
      </c>
      <c r="E74" s="52">
        <v>7</v>
      </c>
      <c r="F74" s="52">
        <v>8</v>
      </c>
      <c r="G74" s="52">
        <v>9</v>
      </c>
      <c r="H74" s="52">
        <v>13</v>
      </c>
      <c r="I74" s="52">
        <v>16</v>
      </c>
      <c r="J74" s="52">
        <v>17</v>
      </c>
      <c r="K74" s="52">
        <v>18</v>
      </c>
      <c r="L74" s="52">
        <v>19</v>
      </c>
      <c r="M74" s="52">
        <v>16</v>
      </c>
      <c r="N74" s="52">
        <v>13</v>
      </c>
      <c r="O74" s="52">
        <v>13</v>
      </c>
      <c r="P74" s="52">
        <v>12</v>
      </c>
      <c r="Q74" s="52">
        <v>12</v>
      </c>
      <c r="R74" s="52">
        <v>11</v>
      </c>
      <c r="S74" s="52">
        <v>11</v>
      </c>
      <c r="T74" s="52">
        <v>13</v>
      </c>
      <c r="U74" s="52">
        <v>16</v>
      </c>
      <c r="V74" s="52">
        <v>17</v>
      </c>
      <c r="W74" s="52">
        <v>19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9487</v>
      </c>
      <c r="C78" s="52">
        <v>10082</v>
      </c>
      <c r="D78" s="52">
        <v>10760</v>
      </c>
      <c r="E78" s="52">
        <v>11230</v>
      </c>
      <c r="F78" s="52">
        <v>12107</v>
      </c>
      <c r="G78" s="52">
        <v>13144</v>
      </c>
      <c r="H78" s="52">
        <v>14643</v>
      </c>
      <c r="I78" s="52">
        <v>15855</v>
      </c>
      <c r="J78" s="52">
        <v>16655</v>
      </c>
      <c r="K78" s="52">
        <v>16657</v>
      </c>
      <c r="L78" s="52">
        <v>16026</v>
      </c>
      <c r="M78" s="52">
        <v>14279</v>
      </c>
      <c r="N78" s="52">
        <v>13196</v>
      </c>
      <c r="O78" s="52">
        <v>12216</v>
      </c>
      <c r="P78" s="52">
        <v>11682</v>
      </c>
      <c r="Q78" s="52">
        <v>11056</v>
      </c>
      <c r="R78" s="52">
        <v>10652</v>
      </c>
      <c r="S78" s="52">
        <v>10645</v>
      </c>
      <c r="T78" s="52">
        <v>10832</v>
      </c>
      <c r="U78" s="52">
        <v>11486</v>
      </c>
      <c r="V78" s="52">
        <v>11950</v>
      </c>
      <c r="W78" s="52">
        <v>12223</v>
      </c>
      <c r="DA78" s="63" t="s">
        <v>1090</v>
      </c>
    </row>
    <row r="79" spans="1:105" ht="12" customHeight="1" x14ac:dyDescent="0.25">
      <c r="A79" s="109" t="s">
        <v>120</v>
      </c>
      <c r="B79" s="36">
        <v>800</v>
      </c>
      <c r="C79" s="36">
        <v>849</v>
      </c>
      <c r="D79" s="36">
        <v>893</v>
      </c>
      <c r="E79" s="36">
        <v>921</v>
      </c>
      <c r="F79" s="36">
        <v>1012</v>
      </c>
      <c r="G79" s="36">
        <v>1114</v>
      </c>
      <c r="H79" s="36">
        <v>1257</v>
      </c>
      <c r="I79" s="36">
        <v>1361</v>
      </c>
      <c r="J79" s="36">
        <v>1400</v>
      </c>
      <c r="K79" s="36">
        <v>1399</v>
      </c>
      <c r="L79" s="36">
        <v>1352</v>
      </c>
      <c r="M79" s="36">
        <v>1364</v>
      </c>
      <c r="N79" s="36">
        <v>1362</v>
      </c>
      <c r="O79" s="36">
        <v>1374</v>
      </c>
      <c r="P79" s="36">
        <v>1339</v>
      </c>
      <c r="Q79" s="36">
        <v>1290</v>
      </c>
      <c r="R79" s="36">
        <v>1223</v>
      </c>
      <c r="S79" s="36">
        <v>1189</v>
      </c>
      <c r="T79" s="36">
        <v>1170</v>
      </c>
      <c r="U79" s="36">
        <v>1138</v>
      </c>
      <c r="V79" s="36">
        <v>1112</v>
      </c>
      <c r="W79" s="36">
        <v>1102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403771</v>
      </c>
      <c r="C81" s="120">
        <v>414256</v>
      </c>
      <c r="D81" s="120">
        <v>428012</v>
      </c>
      <c r="E81" s="120">
        <v>440670</v>
      </c>
      <c r="F81" s="120">
        <v>462650</v>
      </c>
      <c r="G81" s="120">
        <v>481358</v>
      </c>
      <c r="H81" s="120">
        <v>504288</v>
      </c>
      <c r="I81" s="120">
        <v>527457</v>
      </c>
      <c r="J81" s="120">
        <v>557931</v>
      </c>
      <c r="K81" s="120">
        <v>577490</v>
      </c>
      <c r="L81" s="120">
        <v>590885</v>
      </c>
      <c r="M81" s="120">
        <v>600609</v>
      </c>
      <c r="N81" s="120">
        <v>611165</v>
      </c>
      <c r="O81" s="120">
        <v>620265</v>
      </c>
      <c r="P81" s="120">
        <v>626603</v>
      </c>
      <c r="Q81" s="120">
        <v>625260</v>
      </c>
      <c r="R81" s="120">
        <v>622994</v>
      </c>
      <c r="S81" s="120">
        <v>623478</v>
      </c>
      <c r="T81" s="120">
        <v>627776</v>
      </c>
      <c r="U81" s="120">
        <v>634073</v>
      </c>
      <c r="V81" s="120">
        <v>639222</v>
      </c>
      <c r="W81" s="120">
        <v>640387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403771</v>
      </c>
      <c r="C83" s="52">
        <v>414256</v>
      </c>
      <c r="D83" s="52">
        <v>428012</v>
      </c>
      <c r="E83" s="52">
        <v>440670</v>
      </c>
      <c r="F83" s="52">
        <v>462650</v>
      </c>
      <c r="G83" s="52">
        <v>481358</v>
      </c>
      <c r="H83" s="52">
        <v>504288</v>
      </c>
      <c r="I83" s="52">
        <v>527457</v>
      </c>
      <c r="J83" s="52">
        <v>557931</v>
      </c>
      <c r="K83" s="52">
        <v>577490</v>
      </c>
      <c r="L83" s="52">
        <v>590885</v>
      </c>
      <c r="M83" s="52">
        <v>600609</v>
      </c>
      <c r="N83" s="52">
        <v>611165</v>
      </c>
      <c r="O83" s="52">
        <v>620265</v>
      </c>
      <c r="P83" s="52">
        <v>626603</v>
      </c>
      <c r="Q83" s="52">
        <v>625260</v>
      </c>
      <c r="R83" s="52">
        <v>622994</v>
      </c>
      <c r="S83" s="52">
        <v>623478</v>
      </c>
      <c r="T83" s="52">
        <v>627776</v>
      </c>
      <c r="U83" s="52">
        <v>634073</v>
      </c>
      <c r="V83" s="52">
        <v>639222</v>
      </c>
      <c r="W83" s="52">
        <v>640387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9750</v>
      </c>
      <c r="C86" s="52">
        <v>10575</v>
      </c>
      <c r="D86" s="52">
        <v>11417</v>
      </c>
      <c r="E86" s="52">
        <v>12202</v>
      </c>
      <c r="F86" s="52">
        <v>13370</v>
      </c>
      <c r="G86" s="52">
        <v>14741</v>
      </c>
      <c r="H86" s="52">
        <v>16732</v>
      </c>
      <c r="I86" s="52">
        <v>18510</v>
      </c>
      <c r="J86" s="52">
        <v>20996</v>
      </c>
      <c r="K86" s="52">
        <v>23775</v>
      </c>
      <c r="L86" s="52">
        <v>26801</v>
      </c>
      <c r="M86" s="52">
        <v>27999</v>
      </c>
      <c r="N86" s="52">
        <v>29158</v>
      </c>
      <c r="O86" s="52">
        <v>30292</v>
      </c>
      <c r="P86" s="52">
        <v>30905</v>
      </c>
      <c r="Q86" s="52">
        <v>31107</v>
      </c>
      <c r="R86" s="52">
        <v>29780</v>
      </c>
      <c r="S86" s="52">
        <v>28606</v>
      </c>
      <c r="T86" s="52">
        <v>27960</v>
      </c>
      <c r="U86" s="52">
        <v>28628</v>
      </c>
      <c r="V86" s="52">
        <v>30524</v>
      </c>
      <c r="W86" s="52">
        <v>35468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98015</v>
      </c>
      <c r="C88" s="52">
        <v>104177</v>
      </c>
      <c r="D88" s="52">
        <v>113516</v>
      </c>
      <c r="E88" s="52">
        <v>123094</v>
      </c>
      <c r="F88" s="52">
        <v>136056</v>
      </c>
      <c r="G88" s="52">
        <v>148973</v>
      </c>
      <c r="H88" s="52">
        <v>164297</v>
      </c>
      <c r="I88" s="52">
        <v>180978</v>
      </c>
      <c r="J88" s="52">
        <v>201395</v>
      </c>
      <c r="K88" s="52">
        <v>217211</v>
      </c>
      <c r="L88" s="52">
        <v>228554</v>
      </c>
      <c r="M88" s="52">
        <v>232704</v>
      </c>
      <c r="N88" s="52">
        <v>236121</v>
      </c>
      <c r="O88" s="52">
        <v>238397</v>
      </c>
      <c r="P88" s="52">
        <v>240930</v>
      </c>
      <c r="Q88" s="52">
        <v>241384</v>
      </c>
      <c r="R88" s="52">
        <v>242853</v>
      </c>
      <c r="S88" s="52">
        <v>245007</v>
      </c>
      <c r="T88" s="52">
        <v>249462</v>
      </c>
      <c r="U88" s="52">
        <v>253283</v>
      </c>
      <c r="V88" s="52">
        <v>256346</v>
      </c>
      <c r="W88" s="52">
        <v>259708</v>
      </c>
      <c r="DA88" s="63" t="s">
        <v>1094</v>
      </c>
    </row>
    <row r="89" spans="1:105" ht="12" customHeight="1" x14ac:dyDescent="0.25">
      <c r="A89" s="97" t="s">
        <v>131</v>
      </c>
      <c r="B89" s="52">
        <v>15</v>
      </c>
      <c r="C89" s="52">
        <v>16</v>
      </c>
      <c r="D89" s="52">
        <v>17</v>
      </c>
      <c r="E89" s="52">
        <v>17</v>
      </c>
      <c r="F89" s="52">
        <v>21</v>
      </c>
      <c r="G89" s="52">
        <v>23</v>
      </c>
      <c r="H89" s="52">
        <v>33</v>
      </c>
      <c r="I89" s="52">
        <v>38</v>
      </c>
      <c r="J89" s="52">
        <v>54</v>
      </c>
      <c r="K89" s="52">
        <v>60</v>
      </c>
      <c r="L89" s="52">
        <v>71</v>
      </c>
      <c r="M89" s="52">
        <v>72</v>
      </c>
      <c r="N89" s="52">
        <v>80</v>
      </c>
      <c r="O89" s="52">
        <v>87</v>
      </c>
      <c r="P89" s="52">
        <v>98</v>
      </c>
      <c r="Q89" s="52">
        <v>106</v>
      </c>
      <c r="R89" s="52">
        <v>115</v>
      </c>
      <c r="S89" s="52">
        <v>127</v>
      </c>
      <c r="T89" s="52">
        <v>143</v>
      </c>
      <c r="U89" s="52">
        <v>158</v>
      </c>
      <c r="V89" s="52">
        <v>173</v>
      </c>
      <c r="W89" s="52">
        <v>176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300994</v>
      </c>
      <c r="C96" s="52">
        <v>305204</v>
      </c>
      <c r="D96" s="52">
        <v>309632</v>
      </c>
      <c r="E96" s="52">
        <v>312794</v>
      </c>
      <c r="F96" s="52">
        <v>321570</v>
      </c>
      <c r="G96" s="52">
        <v>326893</v>
      </c>
      <c r="H96" s="52">
        <v>332728</v>
      </c>
      <c r="I96" s="52">
        <v>338522</v>
      </c>
      <c r="J96" s="52">
        <v>346932</v>
      </c>
      <c r="K96" s="52">
        <v>350098</v>
      </c>
      <c r="L96" s="52">
        <v>351289</v>
      </c>
      <c r="M96" s="52">
        <v>356172</v>
      </c>
      <c r="N96" s="52">
        <v>362205</v>
      </c>
      <c r="O96" s="52">
        <v>367615</v>
      </c>
      <c r="P96" s="52">
        <v>369605</v>
      </c>
      <c r="Q96" s="52">
        <v>366905</v>
      </c>
      <c r="R96" s="52">
        <v>361683</v>
      </c>
      <c r="S96" s="52">
        <v>358527</v>
      </c>
      <c r="T96" s="52">
        <v>356157</v>
      </c>
      <c r="U96" s="52">
        <v>356596</v>
      </c>
      <c r="V96" s="52">
        <v>356378</v>
      </c>
      <c r="W96" s="52">
        <v>354246</v>
      </c>
      <c r="DA96" s="63" t="s">
        <v>1098</v>
      </c>
    </row>
    <row r="97" spans="1:105" ht="12" customHeight="1" x14ac:dyDescent="0.25">
      <c r="A97" s="97" t="s">
        <v>121</v>
      </c>
      <c r="B97" s="52">
        <v>4747</v>
      </c>
      <c r="C97" s="52">
        <v>4859</v>
      </c>
      <c r="D97" s="52">
        <v>4847</v>
      </c>
      <c r="E97" s="52">
        <v>4765</v>
      </c>
      <c r="F97" s="52">
        <v>5003</v>
      </c>
      <c r="G97" s="52">
        <v>5469</v>
      </c>
      <c r="H97" s="52">
        <v>7230</v>
      </c>
      <c r="I97" s="52">
        <v>7919</v>
      </c>
      <c r="J97" s="52">
        <v>9550</v>
      </c>
      <c r="K97" s="52">
        <v>10121</v>
      </c>
      <c r="L97" s="52">
        <v>10971</v>
      </c>
      <c r="M97" s="52">
        <v>11661</v>
      </c>
      <c r="N97" s="52">
        <v>12759</v>
      </c>
      <c r="O97" s="52">
        <v>14166</v>
      </c>
      <c r="P97" s="52">
        <v>15970</v>
      </c>
      <c r="Q97" s="52">
        <v>16865</v>
      </c>
      <c r="R97" s="52">
        <v>18343</v>
      </c>
      <c r="S97" s="52">
        <v>19817</v>
      </c>
      <c r="T97" s="52">
        <v>22014</v>
      </c>
      <c r="U97" s="52">
        <v>24036</v>
      </c>
      <c r="V97" s="52">
        <v>26325</v>
      </c>
      <c r="W97" s="52">
        <v>26257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40155</v>
      </c>
      <c r="C102" s="52">
        <v>43770</v>
      </c>
      <c r="D102" s="52">
        <v>47222</v>
      </c>
      <c r="E102" s="52">
        <v>50327</v>
      </c>
      <c r="F102" s="52">
        <v>50095</v>
      </c>
      <c r="G102" s="52">
        <v>49866</v>
      </c>
      <c r="H102" s="52">
        <v>48983</v>
      </c>
      <c r="I102" s="52">
        <v>50828</v>
      </c>
      <c r="J102" s="52">
        <v>57678</v>
      </c>
      <c r="K102" s="52">
        <v>59152</v>
      </c>
      <c r="L102" s="52">
        <v>54802</v>
      </c>
      <c r="M102" s="52">
        <v>46076</v>
      </c>
      <c r="N102" s="52">
        <v>41715</v>
      </c>
      <c r="O102" s="52">
        <v>41020</v>
      </c>
      <c r="P102" s="52">
        <v>43034</v>
      </c>
      <c r="Q102" s="52">
        <v>42589</v>
      </c>
      <c r="R102" s="52">
        <v>42194</v>
      </c>
      <c r="S102" s="52">
        <v>40674</v>
      </c>
      <c r="T102" s="52">
        <v>39030</v>
      </c>
      <c r="U102" s="52">
        <v>38123</v>
      </c>
      <c r="V102" s="52">
        <v>36955</v>
      </c>
      <c r="W102" s="52">
        <v>35809</v>
      </c>
      <c r="DA102" s="63" t="s">
        <v>1101</v>
      </c>
    </row>
    <row r="103" spans="1:105" ht="12" customHeight="1" x14ac:dyDescent="0.25">
      <c r="A103" s="109" t="s">
        <v>120</v>
      </c>
      <c r="B103" s="36">
        <v>363616</v>
      </c>
      <c r="C103" s="36">
        <v>370486</v>
      </c>
      <c r="D103" s="36">
        <v>380790</v>
      </c>
      <c r="E103" s="36">
        <v>390343</v>
      </c>
      <c r="F103" s="36">
        <v>412555</v>
      </c>
      <c r="G103" s="36">
        <v>431492</v>
      </c>
      <c r="H103" s="36">
        <v>455305</v>
      </c>
      <c r="I103" s="36">
        <v>476629</v>
      </c>
      <c r="J103" s="36">
        <v>500253</v>
      </c>
      <c r="K103" s="36">
        <v>518338</v>
      </c>
      <c r="L103" s="36">
        <v>536083</v>
      </c>
      <c r="M103" s="36">
        <v>554533</v>
      </c>
      <c r="N103" s="36">
        <v>569450</v>
      </c>
      <c r="O103" s="36">
        <v>579245</v>
      </c>
      <c r="P103" s="36">
        <v>583569</v>
      </c>
      <c r="Q103" s="36">
        <v>582671</v>
      </c>
      <c r="R103" s="36">
        <v>580800</v>
      </c>
      <c r="S103" s="36">
        <v>582804</v>
      </c>
      <c r="T103" s="36">
        <v>588746</v>
      </c>
      <c r="U103" s="36">
        <v>595950</v>
      </c>
      <c r="V103" s="36">
        <v>602267</v>
      </c>
      <c r="W103" s="36">
        <v>604578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830312</v>
      </c>
      <c r="C124" s="120">
        <v>854771</v>
      </c>
      <c r="D124" s="120">
        <v>870673</v>
      </c>
      <c r="E124" s="120">
        <v>886015</v>
      </c>
      <c r="F124" s="120">
        <v>906893</v>
      </c>
      <c r="G124" s="120">
        <v>896352</v>
      </c>
      <c r="H124" s="120">
        <v>898625</v>
      </c>
      <c r="I124" s="120">
        <v>905015</v>
      </c>
      <c r="J124" s="120">
        <v>918718</v>
      </c>
      <c r="K124" s="120">
        <v>921123</v>
      </c>
      <c r="L124" s="120">
        <v>921736</v>
      </c>
      <c r="M124" s="120">
        <v>918736</v>
      </c>
      <c r="N124" s="120">
        <v>922299</v>
      </c>
      <c r="O124" s="120">
        <v>927294</v>
      </c>
      <c r="P124" s="120">
        <v>925846</v>
      </c>
      <c r="Q124" s="120">
        <v>938898</v>
      </c>
      <c r="R124" s="120">
        <v>923571</v>
      </c>
      <c r="S124" s="120">
        <v>924550</v>
      </c>
      <c r="T124" s="120">
        <v>915377</v>
      </c>
      <c r="U124" s="120">
        <v>931683</v>
      </c>
      <c r="V124" s="120">
        <v>917489</v>
      </c>
      <c r="W124" s="120">
        <v>951075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830312</v>
      </c>
      <c r="C126" s="52">
        <v>854771</v>
      </c>
      <c r="D126" s="52">
        <v>870673</v>
      </c>
      <c r="E126" s="52">
        <v>886015</v>
      </c>
      <c r="F126" s="52">
        <v>906893</v>
      </c>
      <c r="G126" s="52">
        <v>896352</v>
      </c>
      <c r="H126" s="52">
        <v>898625</v>
      </c>
      <c r="I126" s="52">
        <v>905015</v>
      </c>
      <c r="J126" s="52">
        <v>918718</v>
      </c>
      <c r="K126" s="52">
        <v>921123</v>
      </c>
      <c r="L126" s="52">
        <v>921736</v>
      </c>
      <c r="M126" s="52">
        <v>918736</v>
      </c>
      <c r="N126" s="52">
        <v>922299</v>
      </c>
      <c r="O126" s="52">
        <v>927294</v>
      </c>
      <c r="P126" s="52">
        <v>925846</v>
      </c>
      <c r="Q126" s="52">
        <v>938898</v>
      </c>
      <c r="R126" s="52">
        <v>923571</v>
      </c>
      <c r="S126" s="52">
        <v>924550</v>
      </c>
      <c r="T126" s="52">
        <v>915377</v>
      </c>
      <c r="U126" s="52">
        <v>931683</v>
      </c>
      <c r="V126" s="52">
        <v>917489</v>
      </c>
      <c r="W126" s="52">
        <v>951075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20051</v>
      </c>
      <c r="C129" s="52">
        <v>21789</v>
      </c>
      <c r="D129" s="52">
        <v>23367</v>
      </c>
      <c r="E129" s="52">
        <v>24690</v>
      </c>
      <c r="F129" s="52">
        <v>26306</v>
      </c>
      <c r="G129" s="52">
        <v>27668</v>
      </c>
      <c r="H129" s="52">
        <v>29048</v>
      </c>
      <c r="I129" s="52">
        <v>29971</v>
      </c>
      <c r="J129" s="52">
        <v>32184</v>
      </c>
      <c r="K129" s="52">
        <v>34460</v>
      </c>
      <c r="L129" s="52">
        <v>37501</v>
      </c>
      <c r="M129" s="52">
        <v>38669</v>
      </c>
      <c r="N129" s="52">
        <v>40531</v>
      </c>
      <c r="O129" s="52">
        <v>42903</v>
      </c>
      <c r="P129" s="52">
        <v>45051</v>
      </c>
      <c r="Q129" s="52">
        <v>46235</v>
      </c>
      <c r="R129" s="52">
        <v>45339</v>
      </c>
      <c r="S129" s="52">
        <v>44680</v>
      </c>
      <c r="T129" s="52">
        <v>43662</v>
      </c>
      <c r="U129" s="52">
        <v>44099</v>
      </c>
      <c r="V129" s="52">
        <v>45707</v>
      </c>
      <c r="W129" s="52">
        <v>51930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813681</v>
      </c>
      <c r="C131" s="52">
        <v>815269</v>
      </c>
      <c r="D131" s="52">
        <v>830371</v>
      </c>
      <c r="E131" s="52">
        <v>842226</v>
      </c>
      <c r="F131" s="52">
        <v>852357</v>
      </c>
      <c r="G131" s="52">
        <v>853331</v>
      </c>
      <c r="H131" s="52">
        <v>858188</v>
      </c>
      <c r="I131" s="52">
        <v>864241</v>
      </c>
      <c r="J131" s="52">
        <v>872964</v>
      </c>
      <c r="K131" s="52">
        <v>877533</v>
      </c>
      <c r="L131" s="52">
        <v>879792</v>
      </c>
      <c r="M131" s="52">
        <v>885869</v>
      </c>
      <c r="N131" s="52">
        <v>894887</v>
      </c>
      <c r="O131" s="52">
        <v>906208</v>
      </c>
      <c r="P131" s="52">
        <v>910578</v>
      </c>
      <c r="Q131" s="52">
        <v>915499</v>
      </c>
      <c r="R131" s="52">
        <v>912645</v>
      </c>
      <c r="S131" s="52">
        <v>910376</v>
      </c>
      <c r="T131" s="52">
        <v>904876</v>
      </c>
      <c r="U131" s="52">
        <v>907149</v>
      </c>
      <c r="V131" s="52">
        <v>908537</v>
      </c>
      <c r="W131" s="52">
        <v>918238</v>
      </c>
      <c r="DA131" s="63" t="s">
        <v>1113</v>
      </c>
    </row>
    <row r="132" spans="1:105" ht="12" customHeight="1" x14ac:dyDescent="0.25">
      <c r="A132" s="97" t="s">
        <v>127</v>
      </c>
      <c r="B132" s="52">
        <v>124</v>
      </c>
      <c r="C132" s="52">
        <v>127</v>
      </c>
      <c r="D132" s="52">
        <v>128</v>
      </c>
      <c r="E132" s="52">
        <v>128</v>
      </c>
      <c r="F132" s="52">
        <v>134</v>
      </c>
      <c r="G132" s="52">
        <v>138</v>
      </c>
      <c r="H132" s="52">
        <v>179</v>
      </c>
      <c r="I132" s="52">
        <v>194</v>
      </c>
      <c r="J132" s="52">
        <v>231</v>
      </c>
      <c r="K132" s="52">
        <v>242</v>
      </c>
      <c r="L132" s="52">
        <v>266</v>
      </c>
      <c r="M132" s="52">
        <v>279</v>
      </c>
      <c r="N132" s="52">
        <v>303</v>
      </c>
      <c r="O132" s="52">
        <v>342</v>
      </c>
      <c r="P132" s="52">
        <v>374</v>
      </c>
      <c r="Q132" s="52">
        <v>408</v>
      </c>
      <c r="R132" s="52">
        <v>446</v>
      </c>
      <c r="S132" s="52">
        <v>484</v>
      </c>
      <c r="T132" s="52">
        <v>530</v>
      </c>
      <c r="U132" s="52">
        <v>587</v>
      </c>
      <c r="V132" s="52">
        <v>626</v>
      </c>
      <c r="W132" s="52">
        <v>645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16251</v>
      </c>
      <c r="C135" s="52">
        <v>38743</v>
      </c>
      <c r="D135" s="52">
        <v>39534</v>
      </c>
      <c r="E135" s="52">
        <v>42984</v>
      </c>
      <c r="F135" s="52">
        <v>53535</v>
      </c>
      <c r="G135" s="52">
        <v>42199</v>
      </c>
      <c r="H135" s="52">
        <v>39616</v>
      </c>
      <c r="I135" s="52">
        <v>39883</v>
      </c>
      <c r="J135" s="52">
        <v>44342</v>
      </c>
      <c r="K135" s="52">
        <v>42103</v>
      </c>
      <c r="L135" s="52">
        <v>40395</v>
      </c>
      <c r="M135" s="52">
        <v>31472</v>
      </c>
      <c r="N135" s="52">
        <v>26136</v>
      </c>
      <c r="O135" s="52">
        <v>20011</v>
      </c>
      <c r="P135" s="52">
        <v>14406</v>
      </c>
      <c r="Q135" s="52">
        <v>22029</v>
      </c>
      <c r="R135" s="52">
        <v>9939</v>
      </c>
      <c r="S135" s="52">
        <v>12953</v>
      </c>
      <c r="T135" s="52">
        <v>9425</v>
      </c>
      <c r="U135" s="52">
        <v>22373</v>
      </c>
      <c r="V135" s="52">
        <v>7715</v>
      </c>
      <c r="W135" s="52">
        <v>30173</v>
      </c>
      <c r="DA135" s="63" t="s">
        <v>1115</v>
      </c>
    </row>
    <row r="136" spans="1:105" ht="12" customHeight="1" x14ac:dyDescent="0.25">
      <c r="A136" s="97" t="s">
        <v>121</v>
      </c>
      <c r="B136" s="52">
        <v>256</v>
      </c>
      <c r="C136" s="52">
        <v>632</v>
      </c>
      <c r="D136" s="52">
        <v>640</v>
      </c>
      <c r="E136" s="52">
        <v>677</v>
      </c>
      <c r="F136" s="52">
        <v>867</v>
      </c>
      <c r="G136" s="52">
        <v>684</v>
      </c>
      <c r="H136" s="52">
        <v>642</v>
      </c>
      <c r="I136" s="52">
        <v>697</v>
      </c>
      <c r="J136" s="52">
        <v>1181</v>
      </c>
      <c r="K136" s="52">
        <v>1245</v>
      </c>
      <c r="L136" s="52">
        <v>1283</v>
      </c>
      <c r="M136" s="52">
        <v>1116</v>
      </c>
      <c r="N136" s="52">
        <v>973</v>
      </c>
      <c r="O136" s="52">
        <v>733</v>
      </c>
      <c r="P136" s="52">
        <v>488</v>
      </c>
      <c r="Q136" s="52">
        <v>962</v>
      </c>
      <c r="R136" s="52">
        <v>541</v>
      </c>
      <c r="S136" s="52">
        <v>737</v>
      </c>
      <c r="T136" s="52">
        <v>546</v>
      </c>
      <c r="U136" s="52">
        <v>1574</v>
      </c>
      <c r="V136" s="52">
        <v>611</v>
      </c>
      <c r="W136" s="52">
        <v>2019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82575</v>
      </c>
      <c r="C140" s="52">
        <v>90399</v>
      </c>
      <c r="D140" s="52">
        <v>95925</v>
      </c>
      <c r="E140" s="52">
        <v>100987</v>
      </c>
      <c r="F140" s="52">
        <v>98721</v>
      </c>
      <c r="G140" s="52">
        <v>94359</v>
      </c>
      <c r="H140" s="52">
        <v>89271</v>
      </c>
      <c r="I140" s="52">
        <v>88819</v>
      </c>
      <c r="J140" s="52">
        <v>95156</v>
      </c>
      <c r="K140" s="52">
        <v>94004</v>
      </c>
      <c r="L140" s="52">
        <v>84985</v>
      </c>
      <c r="M140" s="52">
        <v>69941</v>
      </c>
      <c r="N140" s="52">
        <v>62452</v>
      </c>
      <c r="O140" s="52">
        <v>60846</v>
      </c>
      <c r="P140" s="52">
        <v>62581</v>
      </c>
      <c r="Q140" s="52">
        <v>63379</v>
      </c>
      <c r="R140" s="52">
        <v>61864</v>
      </c>
      <c r="S140" s="52">
        <v>59480</v>
      </c>
      <c r="T140" s="52">
        <v>56619</v>
      </c>
      <c r="U140" s="52">
        <v>55605</v>
      </c>
      <c r="V140" s="52">
        <v>53012</v>
      </c>
      <c r="W140" s="52">
        <v>53542</v>
      </c>
      <c r="DA140" s="63" t="s">
        <v>1117</v>
      </c>
    </row>
    <row r="141" spans="1:105" ht="12" customHeight="1" x14ac:dyDescent="0.25">
      <c r="A141" s="109" t="s">
        <v>120</v>
      </c>
      <c r="B141" s="36">
        <v>747737</v>
      </c>
      <c r="C141" s="36">
        <v>764372</v>
      </c>
      <c r="D141" s="36">
        <v>774748</v>
      </c>
      <c r="E141" s="36">
        <v>785028</v>
      </c>
      <c r="F141" s="36">
        <v>808172</v>
      </c>
      <c r="G141" s="36">
        <v>801993</v>
      </c>
      <c r="H141" s="36">
        <v>809354</v>
      </c>
      <c r="I141" s="36">
        <v>816196</v>
      </c>
      <c r="J141" s="36">
        <v>823562</v>
      </c>
      <c r="K141" s="36">
        <v>827119</v>
      </c>
      <c r="L141" s="36">
        <v>836751</v>
      </c>
      <c r="M141" s="36">
        <v>848795</v>
      </c>
      <c r="N141" s="36">
        <v>859847</v>
      </c>
      <c r="O141" s="36">
        <v>866448</v>
      </c>
      <c r="P141" s="36">
        <v>863265</v>
      </c>
      <c r="Q141" s="36">
        <v>875519</v>
      </c>
      <c r="R141" s="36">
        <v>861707</v>
      </c>
      <c r="S141" s="36">
        <v>865070</v>
      </c>
      <c r="T141" s="36">
        <v>858758</v>
      </c>
      <c r="U141" s="36">
        <v>876078</v>
      </c>
      <c r="V141" s="36">
        <v>864477</v>
      </c>
      <c r="W141" s="36">
        <v>897533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198332</v>
      </c>
      <c r="C143" s="120">
        <v>213046</v>
      </c>
      <c r="D143" s="120">
        <v>239912</v>
      </c>
      <c r="E143" s="120">
        <v>267901</v>
      </c>
      <c r="F143" s="120">
        <v>296104</v>
      </c>
      <c r="G143" s="120">
        <v>322749</v>
      </c>
      <c r="H143" s="120">
        <v>343835</v>
      </c>
      <c r="I143" s="120">
        <v>361305</v>
      </c>
      <c r="J143" s="120">
        <v>376542</v>
      </c>
      <c r="K143" s="120">
        <v>391106</v>
      </c>
      <c r="L143" s="120">
        <v>406755</v>
      </c>
      <c r="M143" s="120">
        <v>424770</v>
      </c>
      <c r="N143" s="120">
        <v>447952</v>
      </c>
      <c r="O143" s="120">
        <v>473471</v>
      </c>
      <c r="P143" s="120">
        <v>499818</v>
      </c>
      <c r="Q143" s="120">
        <v>526122</v>
      </c>
      <c r="R143" s="120">
        <v>546423</v>
      </c>
      <c r="S143" s="120">
        <v>564355</v>
      </c>
      <c r="T143" s="120">
        <v>576405</v>
      </c>
      <c r="U143" s="120">
        <v>593222</v>
      </c>
      <c r="V143" s="120">
        <v>606089</v>
      </c>
      <c r="W143" s="120">
        <v>627278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198332</v>
      </c>
      <c r="C145" s="52">
        <v>213046</v>
      </c>
      <c r="D145" s="52">
        <v>239912</v>
      </c>
      <c r="E145" s="52">
        <v>267901</v>
      </c>
      <c r="F145" s="52">
        <v>296104</v>
      </c>
      <c r="G145" s="52">
        <v>322749</v>
      </c>
      <c r="H145" s="52">
        <v>343835</v>
      </c>
      <c r="I145" s="52">
        <v>361305</v>
      </c>
      <c r="J145" s="52">
        <v>376542</v>
      </c>
      <c r="K145" s="52">
        <v>391106</v>
      </c>
      <c r="L145" s="52">
        <v>406755</v>
      </c>
      <c r="M145" s="52">
        <v>424770</v>
      </c>
      <c r="N145" s="52">
        <v>447952</v>
      </c>
      <c r="O145" s="52">
        <v>473471</v>
      </c>
      <c r="P145" s="52">
        <v>499818</v>
      </c>
      <c r="Q145" s="52">
        <v>526122</v>
      </c>
      <c r="R145" s="52">
        <v>546423</v>
      </c>
      <c r="S145" s="52">
        <v>564355</v>
      </c>
      <c r="T145" s="52">
        <v>576405</v>
      </c>
      <c r="U145" s="52">
        <v>593222</v>
      </c>
      <c r="V145" s="52">
        <v>606089</v>
      </c>
      <c r="W145" s="52">
        <v>627278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47894</v>
      </c>
      <c r="C147" s="52">
        <v>51580</v>
      </c>
      <c r="D147" s="52">
        <v>56996</v>
      </c>
      <c r="E147" s="52">
        <v>63520</v>
      </c>
      <c r="F147" s="52">
        <v>71237</v>
      </c>
      <c r="G147" s="52">
        <v>80299</v>
      </c>
      <c r="H147" s="52">
        <v>86779</v>
      </c>
      <c r="I147" s="52">
        <v>90384</v>
      </c>
      <c r="J147" s="52">
        <v>96060</v>
      </c>
      <c r="K147" s="52">
        <v>96713</v>
      </c>
      <c r="L147" s="52">
        <v>95449</v>
      </c>
      <c r="M147" s="52">
        <v>94130</v>
      </c>
      <c r="N147" s="52">
        <v>96379</v>
      </c>
      <c r="O147" s="52">
        <v>102177</v>
      </c>
      <c r="P147" s="52">
        <v>106560</v>
      </c>
      <c r="Q147" s="52">
        <v>121055</v>
      </c>
      <c r="R147" s="52">
        <v>132849</v>
      </c>
      <c r="S147" s="52">
        <v>138543</v>
      </c>
      <c r="T147" s="52">
        <v>146218</v>
      </c>
      <c r="U147" s="52">
        <v>154794</v>
      </c>
      <c r="V147" s="52">
        <v>163396</v>
      </c>
      <c r="W147" s="52">
        <v>173294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195253</v>
      </c>
      <c r="C153" s="52">
        <v>209699</v>
      </c>
      <c r="D153" s="52">
        <v>236239</v>
      </c>
      <c r="E153" s="52">
        <v>263943</v>
      </c>
      <c r="F153" s="52">
        <v>291603</v>
      </c>
      <c r="G153" s="52">
        <v>317434</v>
      </c>
      <c r="H153" s="52">
        <v>336626</v>
      </c>
      <c r="I153" s="52">
        <v>353179</v>
      </c>
      <c r="J153" s="52">
        <v>366528</v>
      </c>
      <c r="K153" s="52">
        <v>380217</v>
      </c>
      <c r="L153" s="52">
        <v>394473</v>
      </c>
      <c r="M153" s="52">
        <v>411332</v>
      </c>
      <c r="N153" s="52">
        <v>432717</v>
      </c>
      <c r="O153" s="52">
        <v>455785</v>
      </c>
      <c r="P153" s="52">
        <v>478873</v>
      </c>
      <c r="Q153" s="52">
        <v>502710</v>
      </c>
      <c r="R153" s="52">
        <v>519597</v>
      </c>
      <c r="S153" s="52">
        <v>534430</v>
      </c>
      <c r="T153" s="52">
        <v>542580</v>
      </c>
      <c r="U153" s="52">
        <v>555632</v>
      </c>
      <c r="V153" s="52">
        <v>564342</v>
      </c>
      <c r="W153" s="52">
        <v>584233</v>
      </c>
      <c r="DA153" s="63" t="s">
        <v>1123</v>
      </c>
    </row>
    <row r="154" spans="1:105" ht="12" customHeight="1" x14ac:dyDescent="0.25">
      <c r="A154" s="97" t="s">
        <v>121</v>
      </c>
      <c r="B154" s="52">
        <v>3079</v>
      </c>
      <c r="C154" s="52">
        <v>3347</v>
      </c>
      <c r="D154" s="52">
        <v>3673</v>
      </c>
      <c r="E154" s="52">
        <v>3958</v>
      </c>
      <c r="F154" s="52">
        <v>4501</v>
      </c>
      <c r="G154" s="52">
        <v>5315</v>
      </c>
      <c r="H154" s="52">
        <v>7209</v>
      </c>
      <c r="I154" s="52">
        <v>8126</v>
      </c>
      <c r="J154" s="52">
        <v>10014</v>
      </c>
      <c r="K154" s="52">
        <v>10889</v>
      </c>
      <c r="L154" s="52">
        <v>12282</v>
      </c>
      <c r="M154" s="52">
        <v>13438</v>
      </c>
      <c r="N154" s="52">
        <v>15235</v>
      </c>
      <c r="O154" s="52">
        <v>17686</v>
      </c>
      <c r="P154" s="52">
        <v>20945</v>
      </c>
      <c r="Q154" s="52">
        <v>23412</v>
      </c>
      <c r="R154" s="52">
        <v>26826</v>
      </c>
      <c r="S154" s="52">
        <v>29925</v>
      </c>
      <c r="T154" s="52">
        <v>33825</v>
      </c>
      <c r="U154" s="52">
        <v>37590</v>
      </c>
      <c r="V154" s="52">
        <v>41747</v>
      </c>
      <c r="W154" s="52">
        <v>43045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19724</v>
      </c>
      <c r="C158" s="52">
        <v>22786</v>
      </c>
      <c r="D158" s="52">
        <v>27025</v>
      </c>
      <c r="E158" s="52">
        <v>31249</v>
      </c>
      <c r="F158" s="52">
        <v>32379</v>
      </c>
      <c r="G158" s="52">
        <v>33573</v>
      </c>
      <c r="H158" s="52">
        <v>33679</v>
      </c>
      <c r="I158" s="52">
        <v>35090</v>
      </c>
      <c r="J158" s="52">
        <v>38853</v>
      </c>
      <c r="K158" s="52">
        <v>39975</v>
      </c>
      <c r="L158" s="52">
        <v>37013</v>
      </c>
      <c r="M158" s="52">
        <v>30995</v>
      </c>
      <c r="N158" s="52">
        <v>28473</v>
      </c>
      <c r="O158" s="52">
        <v>29530</v>
      </c>
      <c r="P158" s="52">
        <v>33523</v>
      </c>
      <c r="Q158" s="52">
        <v>36011</v>
      </c>
      <c r="R158" s="52">
        <v>38053</v>
      </c>
      <c r="S158" s="52">
        <v>37851</v>
      </c>
      <c r="T158" s="52">
        <v>36614</v>
      </c>
      <c r="U158" s="52">
        <v>36011</v>
      </c>
      <c r="V158" s="52">
        <v>35200</v>
      </c>
      <c r="W158" s="52">
        <v>35444</v>
      </c>
      <c r="DA158" s="63" t="s">
        <v>1125</v>
      </c>
    </row>
    <row r="159" spans="1:105" ht="12" customHeight="1" x14ac:dyDescent="0.25">
      <c r="A159" s="109" t="s">
        <v>120</v>
      </c>
      <c r="B159" s="36">
        <v>178608</v>
      </c>
      <c r="C159" s="36">
        <v>190260</v>
      </c>
      <c r="D159" s="36">
        <v>212887</v>
      </c>
      <c r="E159" s="36">
        <v>236652</v>
      </c>
      <c r="F159" s="36">
        <v>263725</v>
      </c>
      <c r="G159" s="36">
        <v>289176</v>
      </c>
      <c r="H159" s="36">
        <v>310156</v>
      </c>
      <c r="I159" s="36">
        <v>326215</v>
      </c>
      <c r="J159" s="36">
        <v>337689</v>
      </c>
      <c r="K159" s="36">
        <v>351131</v>
      </c>
      <c r="L159" s="36">
        <v>369742</v>
      </c>
      <c r="M159" s="36">
        <v>393775</v>
      </c>
      <c r="N159" s="36">
        <v>419479</v>
      </c>
      <c r="O159" s="36">
        <v>443941</v>
      </c>
      <c r="P159" s="36">
        <v>466295</v>
      </c>
      <c r="Q159" s="36">
        <v>490111</v>
      </c>
      <c r="R159" s="36">
        <v>508370</v>
      </c>
      <c r="S159" s="36">
        <v>526504</v>
      </c>
      <c r="T159" s="36">
        <v>539791</v>
      </c>
      <c r="U159" s="36">
        <v>557211</v>
      </c>
      <c r="V159" s="36">
        <v>570889</v>
      </c>
      <c r="W159" s="36">
        <v>591834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445685</v>
      </c>
      <c r="C161" s="120">
        <v>435704</v>
      </c>
      <c r="D161" s="120">
        <v>428366</v>
      </c>
      <c r="E161" s="120">
        <v>422704</v>
      </c>
      <c r="F161" s="120">
        <v>421828</v>
      </c>
      <c r="G161" s="120">
        <v>420934</v>
      </c>
      <c r="H161" s="120">
        <v>416219</v>
      </c>
      <c r="I161" s="120">
        <v>408144</v>
      </c>
      <c r="J161" s="120">
        <v>401416</v>
      </c>
      <c r="K161" s="120">
        <v>400971</v>
      </c>
      <c r="L161" s="120">
        <v>400871</v>
      </c>
      <c r="M161" s="120">
        <v>402104</v>
      </c>
      <c r="N161" s="120">
        <v>394449</v>
      </c>
      <c r="O161" s="120">
        <v>384563</v>
      </c>
      <c r="P161" s="120">
        <v>377239</v>
      </c>
      <c r="Q161" s="120">
        <v>380042</v>
      </c>
      <c r="R161" s="120">
        <v>396834</v>
      </c>
      <c r="S161" s="120">
        <v>418909</v>
      </c>
      <c r="T161" s="120">
        <v>445115</v>
      </c>
      <c r="U161" s="120">
        <v>464985</v>
      </c>
      <c r="V161" s="120">
        <v>483355</v>
      </c>
      <c r="W161" s="120">
        <v>493349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445685</v>
      </c>
      <c r="C163" s="52">
        <v>435704</v>
      </c>
      <c r="D163" s="52">
        <v>428366</v>
      </c>
      <c r="E163" s="52">
        <v>422704</v>
      </c>
      <c r="F163" s="52">
        <v>421828</v>
      </c>
      <c r="G163" s="52">
        <v>420934</v>
      </c>
      <c r="H163" s="52">
        <v>416219</v>
      </c>
      <c r="I163" s="52">
        <v>408144</v>
      </c>
      <c r="J163" s="52">
        <v>401416</v>
      </c>
      <c r="K163" s="52">
        <v>400971</v>
      </c>
      <c r="L163" s="52">
        <v>400871</v>
      </c>
      <c r="M163" s="52">
        <v>402104</v>
      </c>
      <c r="N163" s="52">
        <v>394449</v>
      </c>
      <c r="O163" s="52">
        <v>384563</v>
      </c>
      <c r="P163" s="52">
        <v>377239</v>
      </c>
      <c r="Q163" s="52">
        <v>380042</v>
      </c>
      <c r="R163" s="52">
        <v>396834</v>
      </c>
      <c r="S163" s="52">
        <v>418909</v>
      </c>
      <c r="T163" s="52">
        <v>445115</v>
      </c>
      <c r="U163" s="52">
        <v>464985</v>
      </c>
      <c r="V163" s="52">
        <v>483355</v>
      </c>
      <c r="W163" s="52">
        <v>493349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53812</v>
      </c>
      <c r="C165" s="52">
        <v>55942</v>
      </c>
      <c r="D165" s="52">
        <v>57688</v>
      </c>
      <c r="E165" s="52">
        <v>55666</v>
      </c>
      <c r="F165" s="52">
        <v>54564</v>
      </c>
      <c r="G165" s="52">
        <v>53882</v>
      </c>
      <c r="H165" s="52">
        <v>53619</v>
      </c>
      <c r="I165" s="52">
        <v>53979</v>
      </c>
      <c r="J165" s="52">
        <v>56346</v>
      </c>
      <c r="K165" s="52">
        <v>57016</v>
      </c>
      <c r="L165" s="52">
        <v>59927</v>
      </c>
      <c r="M165" s="52">
        <v>62963</v>
      </c>
      <c r="N165" s="52">
        <v>66488</v>
      </c>
      <c r="O165" s="52">
        <v>67846</v>
      </c>
      <c r="P165" s="52">
        <v>67454</v>
      </c>
      <c r="Q165" s="52">
        <v>65786</v>
      </c>
      <c r="R165" s="52">
        <v>63381</v>
      </c>
      <c r="S165" s="52">
        <v>66050</v>
      </c>
      <c r="T165" s="52">
        <v>71814</v>
      </c>
      <c r="U165" s="52">
        <v>80199</v>
      </c>
      <c r="V165" s="52">
        <v>91204</v>
      </c>
      <c r="W165" s="52">
        <v>105442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438766</v>
      </c>
      <c r="C171" s="52">
        <v>428890</v>
      </c>
      <c r="D171" s="52">
        <v>421763</v>
      </c>
      <c r="E171" s="52">
        <v>416354</v>
      </c>
      <c r="F171" s="52">
        <v>415374</v>
      </c>
      <c r="G171" s="52">
        <v>414013</v>
      </c>
      <c r="H171" s="52">
        <v>407443</v>
      </c>
      <c r="I171" s="52">
        <v>398923</v>
      </c>
      <c r="J171" s="52">
        <v>390988</v>
      </c>
      <c r="K171" s="52">
        <v>390000</v>
      </c>
      <c r="L171" s="52">
        <v>388945</v>
      </c>
      <c r="M171" s="52">
        <v>389473</v>
      </c>
      <c r="N171" s="52">
        <v>381139</v>
      </c>
      <c r="O171" s="52">
        <v>370483</v>
      </c>
      <c r="P171" s="52">
        <v>362298</v>
      </c>
      <c r="Q171" s="52">
        <v>364016</v>
      </c>
      <c r="R171" s="52">
        <v>377904</v>
      </c>
      <c r="S171" s="52">
        <v>396880</v>
      </c>
      <c r="T171" s="52">
        <v>418644</v>
      </c>
      <c r="U171" s="52">
        <v>435070</v>
      </c>
      <c r="V171" s="52">
        <v>449745</v>
      </c>
      <c r="W171" s="52">
        <v>459134</v>
      </c>
      <c r="DA171" s="63" t="s">
        <v>1131</v>
      </c>
    </row>
    <row r="172" spans="1:105" ht="12" customHeight="1" x14ac:dyDescent="0.25">
      <c r="A172" s="97" t="s">
        <v>121</v>
      </c>
      <c r="B172" s="52">
        <v>6919</v>
      </c>
      <c r="C172" s="52">
        <v>6814</v>
      </c>
      <c r="D172" s="52">
        <v>6603</v>
      </c>
      <c r="E172" s="52">
        <v>6350</v>
      </c>
      <c r="F172" s="52">
        <v>6454</v>
      </c>
      <c r="G172" s="52">
        <v>6921</v>
      </c>
      <c r="H172" s="52">
        <v>8776</v>
      </c>
      <c r="I172" s="52">
        <v>9221</v>
      </c>
      <c r="J172" s="52">
        <v>10428</v>
      </c>
      <c r="K172" s="52">
        <v>10971</v>
      </c>
      <c r="L172" s="52">
        <v>11926</v>
      </c>
      <c r="M172" s="52">
        <v>12631</v>
      </c>
      <c r="N172" s="52">
        <v>13310</v>
      </c>
      <c r="O172" s="52">
        <v>14080</v>
      </c>
      <c r="P172" s="52">
        <v>14941</v>
      </c>
      <c r="Q172" s="52">
        <v>16026</v>
      </c>
      <c r="R172" s="52">
        <v>18930</v>
      </c>
      <c r="S172" s="52">
        <v>22029</v>
      </c>
      <c r="T172" s="52">
        <v>26471</v>
      </c>
      <c r="U172" s="52">
        <v>29915</v>
      </c>
      <c r="V172" s="52">
        <v>33610</v>
      </c>
      <c r="W172" s="52">
        <v>34215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44324</v>
      </c>
      <c r="C176" s="52">
        <v>45416</v>
      </c>
      <c r="D176" s="52">
        <v>46374</v>
      </c>
      <c r="E176" s="52">
        <v>47371</v>
      </c>
      <c r="F176" s="52">
        <v>45329</v>
      </c>
      <c r="G176" s="52">
        <v>43492</v>
      </c>
      <c r="H176" s="52">
        <v>40577</v>
      </c>
      <c r="I176" s="52">
        <v>39334</v>
      </c>
      <c r="J176" s="52">
        <v>40335</v>
      </c>
      <c r="K176" s="52">
        <v>39812</v>
      </c>
      <c r="L176" s="52">
        <v>35844</v>
      </c>
      <c r="M176" s="52">
        <v>29170</v>
      </c>
      <c r="N176" s="52">
        <v>25447</v>
      </c>
      <c r="O176" s="52">
        <v>23956</v>
      </c>
      <c r="P176" s="52">
        <v>24060</v>
      </c>
      <c r="Q176" s="52">
        <v>24380</v>
      </c>
      <c r="R176" s="52">
        <v>26086</v>
      </c>
      <c r="S176" s="52">
        <v>26269</v>
      </c>
      <c r="T176" s="52">
        <v>25977</v>
      </c>
      <c r="U176" s="52">
        <v>26155</v>
      </c>
      <c r="V176" s="52">
        <v>26302</v>
      </c>
      <c r="W176" s="52">
        <v>26435</v>
      </c>
      <c r="DA176" s="63" t="s">
        <v>1133</v>
      </c>
    </row>
    <row r="177" spans="1:105" ht="12" customHeight="1" x14ac:dyDescent="0.25">
      <c r="A177" s="109" t="s">
        <v>120</v>
      </c>
      <c r="B177" s="36">
        <v>401361</v>
      </c>
      <c r="C177" s="36">
        <v>390288</v>
      </c>
      <c r="D177" s="36">
        <v>381992</v>
      </c>
      <c r="E177" s="36">
        <v>375333</v>
      </c>
      <c r="F177" s="36">
        <v>376499</v>
      </c>
      <c r="G177" s="36">
        <v>377442</v>
      </c>
      <c r="H177" s="36">
        <v>375642</v>
      </c>
      <c r="I177" s="36">
        <v>368810</v>
      </c>
      <c r="J177" s="36">
        <v>361081</v>
      </c>
      <c r="K177" s="36">
        <v>361159</v>
      </c>
      <c r="L177" s="36">
        <v>365027</v>
      </c>
      <c r="M177" s="36">
        <v>372934</v>
      </c>
      <c r="N177" s="36">
        <v>369002</v>
      </c>
      <c r="O177" s="36">
        <v>360607</v>
      </c>
      <c r="P177" s="36">
        <v>353179</v>
      </c>
      <c r="Q177" s="36">
        <v>355662</v>
      </c>
      <c r="R177" s="36">
        <v>370748</v>
      </c>
      <c r="S177" s="36">
        <v>392640</v>
      </c>
      <c r="T177" s="36">
        <v>419138</v>
      </c>
      <c r="U177" s="36">
        <v>438830</v>
      </c>
      <c r="V177" s="36">
        <v>457053</v>
      </c>
      <c r="W177" s="36">
        <v>466914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499</v>
      </c>
      <c r="D5" s="52">
        <v>499</v>
      </c>
      <c r="E5" s="52">
        <v>500</v>
      </c>
      <c r="F5" s="52">
        <v>501</v>
      </c>
      <c r="G5" s="52">
        <v>505</v>
      </c>
      <c r="H5" s="52">
        <v>511</v>
      </c>
      <c r="I5" s="52">
        <v>594</v>
      </c>
      <c r="J5" s="52">
        <v>905</v>
      </c>
      <c r="K5" s="52">
        <v>605</v>
      </c>
      <c r="L5" s="52">
        <v>408</v>
      </c>
      <c r="M5" s="52">
        <v>470</v>
      </c>
      <c r="N5" s="52">
        <v>535</v>
      </c>
      <c r="O5" s="52">
        <v>476</v>
      </c>
      <c r="P5" s="52">
        <v>199</v>
      </c>
      <c r="Q5" s="52">
        <v>207</v>
      </c>
      <c r="R5" s="52">
        <v>202</v>
      </c>
      <c r="S5" s="52">
        <v>297</v>
      </c>
      <c r="T5" s="52">
        <v>262</v>
      </c>
      <c r="U5" s="52">
        <v>248</v>
      </c>
      <c r="V5" s="52">
        <v>218</v>
      </c>
      <c r="W5" s="52">
        <v>155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24</v>
      </c>
      <c r="D8" s="52">
        <v>24</v>
      </c>
      <c r="E8" s="52">
        <v>24</v>
      </c>
      <c r="F8" s="52">
        <v>25</v>
      </c>
      <c r="G8" s="52">
        <v>28</v>
      </c>
      <c r="H8" s="52">
        <v>31</v>
      </c>
      <c r="I8" s="52">
        <v>21</v>
      </c>
      <c r="J8" s="52">
        <v>20</v>
      </c>
      <c r="K8" s="52">
        <v>32</v>
      </c>
      <c r="L8" s="52">
        <v>25</v>
      </c>
      <c r="M8" s="52">
        <v>21</v>
      </c>
      <c r="N8" s="52">
        <v>27</v>
      </c>
      <c r="O8" s="52">
        <v>26</v>
      </c>
      <c r="P8" s="52">
        <v>17</v>
      </c>
      <c r="Q8" s="52">
        <v>7</v>
      </c>
      <c r="R8" s="52">
        <v>3</v>
      </c>
      <c r="S8" s="52">
        <v>1</v>
      </c>
      <c r="T8" s="52">
        <v>6</v>
      </c>
      <c r="U8" s="52">
        <v>8</v>
      </c>
      <c r="V8" s="52">
        <v>8</v>
      </c>
      <c r="W8" s="52">
        <v>11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177</v>
      </c>
      <c r="D10" s="52">
        <v>176</v>
      </c>
      <c r="E10" s="52">
        <v>178</v>
      </c>
      <c r="F10" s="52">
        <v>179</v>
      </c>
      <c r="G10" s="52">
        <v>181</v>
      </c>
      <c r="H10" s="52">
        <v>186</v>
      </c>
      <c r="I10" s="52">
        <v>273</v>
      </c>
      <c r="J10" s="52">
        <v>672</v>
      </c>
      <c r="K10" s="52">
        <v>536</v>
      </c>
      <c r="L10" s="52">
        <v>415</v>
      </c>
      <c r="M10" s="52">
        <v>637</v>
      </c>
      <c r="N10" s="52">
        <v>688</v>
      </c>
      <c r="O10" s="52">
        <v>701</v>
      </c>
      <c r="P10" s="52">
        <v>366</v>
      </c>
      <c r="Q10" s="52">
        <v>374</v>
      </c>
      <c r="R10" s="52">
        <v>274</v>
      </c>
      <c r="S10" s="52">
        <v>304</v>
      </c>
      <c r="T10" s="52">
        <v>260</v>
      </c>
      <c r="U10" s="52">
        <v>244</v>
      </c>
      <c r="V10" s="52">
        <v>215</v>
      </c>
      <c r="W10" s="52">
        <v>145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635</v>
      </c>
      <c r="D15" s="52">
        <v>635</v>
      </c>
      <c r="E15" s="52">
        <v>642</v>
      </c>
      <c r="F15" s="52">
        <v>654</v>
      </c>
      <c r="G15" s="52">
        <v>681</v>
      </c>
      <c r="H15" s="52">
        <v>721</v>
      </c>
      <c r="I15" s="52">
        <v>587</v>
      </c>
      <c r="J15" s="52">
        <v>871</v>
      </c>
      <c r="K15" s="52">
        <v>425</v>
      </c>
      <c r="L15" s="52">
        <v>280</v>
      </c>
      <c r="M15" s="52">
        <v>110</v>
      </c>
      <c r="N15" s="52">
        <v>39</v>
      </c>
      <c r="O15" s="52">
        <v>10</v>
      </c>
      <c r="P15" s="52">
        <v>40</v>
      </c>
      <c r="Q15" s="52">
        <v>4</v>
      </c>
      <c r="R15" s="52">
        <v>2</v>
      </c>
      <c r="S15" s="52">
        <v>4</v>
      </c>
      <c r="T15" s="52">
        <v>4</v>
      </c>
      <c r="U15" s="52">
        <v>7</v>
      </c>
      <c r="V15" s="52">
        <v>7</v>
      </c>
      <c r="W15" s="52">
        <v>9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10</v>
      </c>
      <c r="D16" s="52">
        <v>10</v>
      </c>
      <c r="E16" s="52">
        <v>10</v>
      </c>
      <c r="F16" s="52">
        <v>10</v>
      </c>
      <c r="G16" s="52">
        <v>10</v>
      </c>
      <c r="H16" s="52">
        <v>12</v>
      </c>
      <c r="I16" s="52">
        <v>7</v>
      </c>
      <c r="J16" s="52">
        <v>19</v>
      </c>
      <c r="K16" s="52">
        <v>10</v>
      </c>
      <c r="L16" s="52">
        <v>9</v>
      </c>
      <c r="M16" s="52">
        <v>6</v>
      </c>
      <c r="N16" s="52">
        <v>0</v>
      </c>
      <c r="O16" s="52">
        <v>1</v>
      </c>
      <c r="P16" s="52">
        <v>2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1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99</v>
      </c>
      <c r="D21" s="52">
        <v>99</v>
      </c>
      <c r="E21" s="52">
        <v>102</v>
      </c>
      <c r="F21" s="52">
        <v>105</v>
      </c>
      <c r="G21" s="52">
        <v>112</v>
      </c>
      <c r="H21" s="52">
        <v>128</v>
      </c>
      <c r="I21" s="52">
        <v>86</v>
      </c>
      <c r="J21" s="52">
        <v>110</v>
      </c>
      <c r="K21" s="52">
        <v>94</v>
      </c>
      <c r="L21" s="52">
        <v>71</v>
      </c>
      <c r="M21" s="52">
        <v>81</v>
      </c>
      <c r="N21" s="52">
        <v>68</v>
      </c>
      <c r="O21" s="52">
        <v>56</v>
      </c>
      <c r="P21" s="52">
        <v>21</v>
      </c>
      <c r="Q21" s="52">
        <v>14</v>
      </c>
      <c r="R21" s="52">
        <v>16</v>
      </c>
      <c r="S21" s="52">
        <v>14</v>
      </c>
      <c r="T21" s="52">
        <v>23</v>
      </c>
      <c r="U21" s="52">
        <v>10</v>
      </c>
      <c r="V21" s="52">
        <v>14</v>
      </c>
      <c r="W21" s="52">
        <v>15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899</v>
      </c>
      <c r="D22" s="36">
        <v>900</v>
      </c>
      <c r="E22" s="36">
        <v>912</v>
      </c>
      <c r="F22" s="36">
        <v>940</v>
      </c>
      <c r="G22" s="36">
        <v>997</v>
      </c>
      <c r="H22" s="36">
        <v>1089</v>
      </c>
      <c r="I22" s="36">
        <v>699</v>
      </c>
      <c r="J22" s="36">
        <v>896</v>
      </c>
      <c r="K22" s="36">
        <v>740</v>
      </c>
      <c r="L22" s="36">
        <v>638</v>
      </c>
      <c r="M22" s="36">
        <v>770</v>
      </c>
      <c r="N22" s="36">
        <v>837</v>
      </c>
      <c r="O22" s="36">
        <v>662</v>
      </c>
      <c r="P22" s="36">
        <v>258</v>
      </c>
      <c r="Q22" s="36">
        <v>201</v>
      </c>
      <c r="R22" s="36">
        <v>227</v>
      </c>
      <c r="S22" s="36">
        <v>353</v>
      </c>
      <c r="T22" s="36">
        <v>361</v>
      </c>
      <c r="U22" s="36">
        <v>402</v>
      </c>
      <c r="V22" s="36">
        <v>359</v>
      </c>
      <c r="W22" s="36">
        <v>244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29750</v>
      </c>
      <c r="D45" s="52">
        <v>29757</v>
      </c>
      <c r="E45" s="52">
        <v>29807</v>
      </c>
      <c r="F45" s="52">
        <v>29937</v>
      </c>
      <c r="G45" s="52">
        <v>30179</v>
      </c>
      <c r="H45" s="52">
        <v>30539</v>
      </c>
      <c r="I45" s="52">
        <v>31039</v>
      </c>
      <c r="J45" s="52">
        <v>31682</v>
      </c>
      <c r="K45" s="52">
        <v>32493</v>
      </c>
      <c r="L45" s="52">
        <v>33485</v>
      </c>
      <c r="M45" s="52">
        <v>34675</v>
      </c>
      <c r="N45" s="52">
        <v>36130</v>
      </c>
      <c r="O45" s="52">
        <v>31913</v>
      </c>
      <c r="P45" s="52">
        <v>10189</v>
      </c>
      <c r="Q45" s="52">
        <v>12645</v>
      </c>
      <c r="R45" s="52">
        <v>15473</v>
      </c>
      <c r="S45" s="52">
        <v>18709</v>
      </c>
      <c r="T45" s="52">
        <v>16268</v>
      </c>
      <c r="U45" s="52">
        <v>14748</v>
      </c>
      <c r="V45" s="52">
        <v>13125</v>
      </c>
      <c r="W45" s="52">
        <v>15834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1437</v>
      </c>
      <c r="D48" s="52">
        <v>1441</v>
      </c>
      <c r="E48" s="52">
        <v>1468</v>
      </c>
      <c r="F48" s="52">
        <v>1543</v>
      </c>
      <c r="G48" s="52">
        <v>1683</v>
      </c>
      <c r="H48" s="52">
        <v>1897</v>
      </c>
      <c r="I48" s="52">
        <v>1342</v>
      </c>
      <c r="J48" s="52">
        <v>1175</v>
      </c>
      <c r="K48" s="52">
        <v>1679</v>
      </c>
      <c r="L48" s="52">
        <v>1432</v>
      </c>
      <c r="M48" s="52">
        <v>1131</v>
      </c>
      <c r="N48" s="52">
        <v>971</v>
      </c>
      <c r="O48" s="52">
        <v>1126</v>
      </c>
      <c r="P48" s="52">
        <v>775</v>
      </c>
      <c r="Q48" s="52">
        <v>977</v>
      </c>
      <c r="R48" s="52">
        <v>1277</v>
      </c>
      <c r="S48" s="52">
        <v>1683</v>
      </c>
      <c r="T48" s="52">
        <v>1970</v>
      </c>
      <c r="U48" s="52">
        <v>2131</v>
      </c>
      <c r="V48" s="52">
        <v>2103</v>
      </c>
      <c r="W48" s="52">
        <v>1844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28739</v>
      </c>
      <c r="D50" s="52">
        <v>28746</v>
      </c>
      <c r="E50" s="52">
        <v>28794</v>
      </c>
      <c r="F50" s="52">
        <v>28920</v>
      </c>
      <c r="G50" s="52">
        <v>29151</v>
      </c>
      <c r="H50" s="52">
        <v>29501</v>
      </c>
      <c r="I50" s="52">
        <v>30128</v>
      </c>
      <c r="J50" s="52">
        <v>31523</v>
      </c>
      <c r="K50" s="52">
        <v>32267</v>
      </c>
      <c r="L50" s="52">
        <v>33293</v>
      </c>
      <c r="M50" s="52">
        <v>34498</v>
      </c>
      <c r="N50" s="52">
        <v>35964</v>
      </c>
      <c r="O50" s="52">
        <v>31755</v>
      </c>
      <c r="P50" s="52">
        <v>10047</v>
      </c>
      <c r="Q50" s="52">
        <v>12521</v>
      </c>
      <c r="R50" s="52">
        <v>15342</v>
      </c>
      <c r="S50" s="52">
        <v>18543</v>
      </c>
      <c r="T50" s="52">
        <v>16121</v>
      </c>
      <c r="U50" s="52">
        <v>14605</v>
      </c>
      <c r="V50" s="52">
        <v>12987</v>
      </c>
      <c r="W50" s="52">
        <v>19686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4</v>
      </c>
      <c r="D51" s="52">
        <v>4</v>
      </c>
      <c r="E51" s="52">
        <v>4</v>
      </c>
      <c r="F51" s="52">
        <v>4</v>
      </c>
      <c r="G51" s="52">
        <v>4</v>
      </c>
      <c r="H51" s="52">
        <v>4</v>
      </c>
      <c r="I51" s="52">
        <v>4</v>
      </c>
      <c r="J51" s="52">
        <v>5</v>
      </c>
      <c r="K51" s="52">
        <v>6</v>
      </c>
      <c r="L51" s="52">
        <v>4</v>
      </c>
      <c r="M51" s="52">
        <v>5</v>
      </c>
      <c r="N51" s="52">
        <v>6</v>
      </c>
      <c r="O51" s="52">
        <v>6</v>
      </c>
      <c r="P51" s="52">
        <v>5</v>
      </c>
      <c r="Q51" s="52">
        <v>2</v>
      </c>
      <c r="R51" s="52">
        <v>5</v>
      </c>
      <c r="S51" s="52">
        <v>4</v>
      </c>
      <c r="T51" s="52">
        <v>6</v>
      </c>
      <c r="U51" s="52">
        <v>7</v>
      </c>
      <c r="V51" s="52">
        <v>5</v>
      </c>
      <c r="W51" s="52">
        <v>8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1982</v>
      </c>
      <c r="D54" s="52">
        <v>1987</v>
      </c>
      <c r="E54" s="52">
        <v>2016</v>
      </c>
      <c r="F54" s="52">
        <v>2093</v>
      </c>
      <c r="G54" s="52">
        <v>2234</v>
      </c>
      <c r="H54" s="52">
        <v>2455</v>
      </c>
      <c r="I54" s="52">
        <v>1584</v>
      </c>
      <c r="J54" s="52">
        <v>1226</v>
      </c>
      <c r="K54" s="52">
        <v>1786</v>
      </c>
      <c r="L54" s="52">
        <v>1510</v>
      </c>
      <c r="M54" s="52">
        <v>1403</v>
      </c>
      <c r="N54" s="52">
        <v>1257</v>
      </c>
      <c r="O54" s="52">
        <v>1265</v>
      </c>
      <c r="P54" s="52">
        <v>1161</v>
      </c>
      <c r="Q54" s="52">
        <v>957</v>
      </c>
      <c r="R54" s="52">
        <v>975</v>
      </c>
      <c r="S54" s="52">
        <v>1223</v>
      </c>
      <c r="T54" s="52">
        <v>1150</v>
      </c>
      <c r="U54" s="52">
        <v>1055</v>
      </c>
      <c r="V54" s="52">
        <v>950</v>
      </c>
      <c r="W54" s="52">
        <v>883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31</v>
      </c>
      <c r="D55" s="52">
        <v>31</v>
      </c>
      <c r="E55" s="52">
        <v>32</v>
      </c>
      <c r="F55" s="52">
        <v>33</v>
      </c>
      <c r="G55" s="52">
        <v>36</v>
      </c>
      <c r="H55" s="52">
        <v>38</v>
      </c>
      <c r="I55" s="52">
        <v>24</v>
      </c>
      <c r="J55" s="52">
        <v>20</v>
      </c>
      <c r="K55" s="52">
        <v>30</v>
      </c>
      <c r="L55" s="52">
        <v>28</v>
      </c>
      <c r="M55" s="52">
        <v>29</v>
      </c>
      <c r="N55" s="52">
        <v>33</v>
      </c>
      <c r="O55" s="52">
        <v>38</v>
      </c>
      <c r="P55" s="52">
        <v>40</v>
      </c>
      <c r="Q55" s="52">
        <v>30</v>
      </c>
      <c r="R55" s="52">
        <v>33</v>
      </c>
      <c r="S55" s="52">
        <v>41</v>
      </c>
      <c r="T55" s="52">
        <v>42</v>
      </c>
      <c r="U55" s="52">
        <v>50</v>
      </c>
      <c r="V55" s="52">
        <v>45</v>
      </c>
      <c r="W55" s="52">
        <v>53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5917</v>
      </c>
      <c r="D59" s="52">
        <v>5933</v>
      </c>
      <c r="E59" s="52">
        <v>6039</v>
      </c>
      <c r="F59" s="52">
        <v>6325</v>
      </c>
      <c r="G59" s="52">
        <v>6852</v>
      </c>
      <c r="H59" s="52">
        <v>7666</v>
      </c>
      <c r="I59" s="52">
        <v>5261</v>
      </c>
      <c r="J59" s="52">
        <v>5298</v>
      </c>
      <c r="K59" s="52">
        <v>6232</v>
      </c>
      <c r="L59" s="52">
        <v>5299</v>
      </c>
      <c r="M59" s="52">
        <v>5008</v>
      </c>
      <c r="N59" s="52">
        <v>3154</v>
      </c>
      <c r="O59" s="52">
        <v>3487</v>
      </c>
      <c r="P59" s="52">
        <v>2111</v>
      </c>
      <c r="Q59" s="52">
        <v>2667</v>
      </c>
      <c r="R59" s="52">
        <v>2768</v>
      </c>
      <c r="S59" s="52">
        <v>2610</v>
      </c>
      <c r="T59" s="52">
        <v>1673</v>
      </c>
      <c r="U59" s="52">
        <v>1435</v>
      </c>
      <c r="V59" s="52">
        <v>1773</v>
      </c>
      <c r="W59" s="52">
        <v>2108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53582</v>
      </c>
      <c r="D60" s="36">
        <v>53685</v>
      </c>
      <c r="E60" s="36">
        <v>54385</v>
      </c>
      <c r="F60" s="36">
        <v>56249</v>
      </c>
      <c r="G60" s="36">
        <v>59811</v>
      </c>
      <c r="H60" s="36">
        <v>65512</v>
      </c>
      <c r="I60" s="36">
        <v>41696</v>
      </c>
      <c r="J60" s="36">
        <v>40284</v>
      </c>
      <c r="K60" s="36">
        <v>46280</v>
      </c>
      <c r="L60" s="36">
        <v>43686</v>
      </c>
      <c r="M60" s="36">
        <v>41938</v>
      </c>
      <c r="N60" s="36">
        <v>40582</v>
      </c>
      <c r="O60" s="36">
        <v>38687</v>
      </c>
      <c r="P60" s="36">
        <v>21262</v>
      </c>
      <c r="Q60" s="36">
        <v>27376</v>
      </c>
      <c r="R60" s="36">
        <v>31981</v>
      </c>
      <c r="S60" s="36">
        <v>39661</v>
      </c>
      <c r="T60" s="36">
        <v>39311</v>
      </c>
      <c r="U60" s="36">
        <v>35637</v>
      </c>
      <c r="V60" s="36">
        <v>29848</v>
      </c>
      <c r="W60" s="36">
        <v>25601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804</v>
      </c>
      <c r="D64" s="52">
        <v>803</v>
      </c>
      <c r="E64" s="52">
        <v>807</v>
      </c>
      <c r="F64" s="52">
        <v>814</v>
      </c>
      <c r="G64" s="52">
        <v>825</v>
      </c>
      <c r="H64" s="52">
        <v>850</v>
      </c>
      <c r="I64" s="52">
        <v>881</v>
      </c>
      <c r="J64" s="52">
        <v>932</v>
      </c>
      <c r="K64" s="52">
        <v>1000</v>
      </c>
      <c r="L64" s="52">
        <v>1087</v>
      </c>
      <c r="M64" s="52">
        <v>1735</v>
      </c>
      <c r="N64" s="52">
        <v>1085</v>
      </c>
      <c r="O64" s="52">
        <v>1130</v>
      </c>
      <c r="P64" s="52">
        <v>811</v>
      </c>
      <c r="Q64" s="52">
        <v>1054</v>
      </c>
      <c r="R64" s="52">
        <v>1298</v>
      </c>
      <c r="S64" s="52">
        <v>1559</v>
      </c>
      <c r="T64" s="52">
        <v>1540</v>
      </c>
      <c r="U64" s="52">
        <v>1516</v>
      </c>
      <c r="V64" s="52">
        <v>1516</v>
      </c>
      <c r="W64" s="52">
        <v>1411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39</v>
      </c>
      <c r="D67" s="52">
        <v>38</v>
      </c>
      <c r="E67" s="52">
        <v>40</v>
      </c>
      <c r="F67" s="52">
        <v>42</v>
      </c>
      <c r="G67" s="52">
        <v>46</v>
      </c>
      <c r="H67" s="52">
        <v>55</v>
      </c>
      <c r="I67" s="52">
        <v>48</v>
      </c>
      <c r="J67" s="52">
        <v>48</v>
      </c>
      <c r="K67" s="52">
        <v>80</v>
      </c>
      <c r="L67" s="52">
        <v>83</v>
      </c>
      <c r="M67" s="52">
        <v>100</v>
      </c>
      <c r="N67" s="52">
        <v>116</v>
      </c>
      <c r="O67" s="52">
        <v>140</v>
      </c>
      <c r="P67" s="52">
        <v>137</v>
      </c>
      <c r="Q67" s="52">
        <v>131</v>
      </c>
      <c r="R67" s="52">
        <v>117</v>
      </c>
      <c r="S67" s="52">
        <v>104</v>
      </c>
      <c r="T67" s="52">
        <v>59</v>
      </c>
      <c r="U67" s="52">
        <v>38</v>
      </c>
      <c r="V67" s="52">
        <v>26</v>
      </c>
      <c r="W67" s="52">
        <v>32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776</v>
      </c>
      <c r="D69" s="52">
        <v>775</v>
      </c>
      <c r="E69" s="52">
        <v>779</v>
      </c>
      <c r="F69" s="52">
        <v>785</v>
      </c>
      <c r="G69" s="52">
        <v>798</v>
      </c>
      <c r="H69" s="52">
        <v>817</v>
      </c>
      <c r="I69" s="52">
        <v>855</v>
      </c>
      <c r="J69" s="52">
        <v>926</v>
      </c>
      <c r="K69" s="52">
        <v>989</v>
      </c>
      <c r="L69" s="52">
        <v>1080</v>
      </c>
      <c r="M69" s="52">
        <v>2261</v>
      </c>
      <c r="N69" s="52">
        <v>1492</v>
      </c>
      <c r="O69" s="52">
        <v>1370</v>
      </c>
      <c r="P69" s="52">
        <v>969</v>
      </c>
      <c r="Q69" s="52">
        <v>1150</v>
      </c>
      <c r="R69" s="52">
        <v>1235</v>
      </c>
      <c r="S69" s="52">
        <v>1505</v>
      </c>
      <c r="T69" s="52">
        <v>1501</v>
      </c>
      <c r="U69" s="52">
        <v>1476</v>
      </c>
      <c r="V69" s="52">
        <v>1482</v>
      </c>
      <c r="W69" s="52">
        <v>1389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1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1</v>
      </c>
      <c r="Q70" s="52">
        <v>0</v>
      </c>
      <c r="R70" s="52">
        <v>0</v>
      </c>
      <c r="S70" s="52">
        <v>0</v>
      </c>
      <c r="T70" s="52">
        <v>0</v>
      </c>
      <c r="U70" s="52">
        <v>1</v>
      </c>
      <c r="V70" s="52">
        <v>2</v>
      </c>
      <c r="W70" s="52">
        <v>1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55</v>
      </c>
      <c r="D73" s="52">
        <v>55</v>
      </c>
      <c r="E73" s="52">
        <v>56</v>
      </c>
      <c r="F73" s="52">
        <v>58</v>
      </c>
      <c r="G73" s="52">
        <v>65</v>
      </c>
      <c r="H73" s="52">
        <v>73</v>
      </c>
      <c r="I73" s="52">
        <v>55</v>
      </c>
      <c r="J73" s="52">
        <v>51</v>
      </c>
      <c r="K73" s="52">
        <v>78</v>
      </c>
      <c r="L73" s="52">
        <v>83</v>
      </c>
      <c r="M73" s="52">
        <v>85</v>
      </c>
      <c r="N73" s="52">
        <v>97</v>
      </c>
      <c r="O73" s="52">
        <v>96</v>
      </c>
      <c r="P73" s="52">
        <v>90</v>
      </c>
      <c r="Q73" s="52">
        <v>72</v>
      </c>
      <c r="R73" s="52">
        <v>71</v>
      </c>
      <c r="S73" s="52">
        <v>61</v>
      </c>
      <c r="T73" s="52">
        <v>52</v>
      </c>
      <c r="U73" s="52">
        <v>50</v>
      </c>
      <c r="V73" s="52">
        <v>63</v>
      </c>
      <c r="W73" s="52">
        <v>62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1</v>
      </c>
      <c r="D74" s="52">
        <v>1</v>
      </c>
      <c r="E74" s="52">
        <v>1</v>
      </c>
      <c r="F74" s="52">
        <v>1</v>
      </c>
      <c r="G74" s="52">
        <v>1</v>
      </c>
      <c r="H74" s="52">
        <v>1</v>
      </c>
      <c r="I74" s="52">
        <v>0</v>
      </c>
      <c r="J74" s="52">
        <v>2</v>
      </c>
      <c r="K74" s="52">
        <v>1</v>
      </c>
      <c r="L74" s="52">
        <v>1</v>
      </c>
      <c r="M74" s="52">
        <v>3</v>
      </c>
      <c r="N74" s="52">
        <v>3</v>
      </c>
      <c r="O74" s="52">
        <v>2</v>
      </c>
      <c r="P74" s="52">
        <v>4</v>
      </c>
      <c r="Q74" s="52">
        <v>2</v>
      </c>
      <c r="R74" s="52">
        <v>3</v>
      </c>
      <c r="S74" s="52">
        <v>2</v>
      </c>
      <c r="T74" s="52">
        <v>0</v>
      </c>
      <c r="U74" s="52">
        <v>0</v>
      </c>
      <c r="V74" s="52">
        <v>3</v>
      </c>
      <c r="W74" s="52">
        <v>1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1482</v>
      </c>
      <c r="D78" s="52">
        <v>1487</v>
      </c>
      <c r="E78" s="52">
        <v>1516</v>
      </c>
      <c r="F78" s="52">
        <v>1591</v>
      </c>
      <c r="G78" s="52">
        <v>1745</v>
      </c>
      <c r="H78" s="52">
        <v>1997</v>
      </c>
      <c r="I78" s="52">
        <v>1501</v>
      </c>
      <c r="J78" s="52">
        <v>1719</v>
      </c>
      <c r="K78" s="52">
        <v>2234</v>
      </c>
      <c r="L78" s="52">
        <v>2393</v>
      </c>
      <c r="M78" s="52">
        <v>2722</v>
      </c>
      <c r="N78" s="52">
        <v>2717</v>
      </c>
      <c r="O78" s="52">
        <v>2825</v>
      </c>
      <c r="P78" s="52">
        <v>2386</v>
      </c>
      <c r="Q78" s="52">
        <v>2264</v>
      </c>
      <c r="R78" s="52">
        <v>2057</v>
      </c>
      <c r="S78" s="52">
        <v>1897</v>
      </c>
      <c r="T78" s="52">
        <v>1646</v>
      </c>
      <c r="U78" s="52">
        <v>1553</v>
      </c>
      <c r="V78" s="52">
        <v>1749</v>
      </c>
      <c r="W78" s="52">
        <v>1816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125</v>
      </c>
      <c r="D79" s="36">
        <v>125</v>
      </c>
      <c r="E79" s="36">
        <v>128</v>
      </c>
      <c r="F79" s="36">
        <v>135</v>
      </c>
      <c r="G79" s="36">
        <v>145</v>
      </c>
      <c r="H79" s="36">
        <v>167</v>
      </c>
      <c r="I79" s="36">
        <v>124</v>
      </c>
      <c r="J79" s="36">
        <v>123</v>
      </c>
      <c r="K79" s="36">
        <v>186</v>
      </c>
      <c r="L79" s="36">
        <v>198</v>
      </c>
      <c r="M79" s="36">
        <v>224</v>
      </c>
      <c r="N79" s="36">
        <v>231</v>
      </c>
      <c r="O79" s="36">
        <v>241</v>
      </c>
      <c r="P79" s="36">
        <v>238</v>
      </c>
      <c r="Q79" s="36">
        <v>200</v>
      </c>
      <c r="R79" s="36">
        <v>189</v>
      </c>
      <c r="S79" s="36">
        <v>189</v>
      </c>
      <c r="T79" s="36">
        <v>192</v>
      </c>
      <c r="U79" s="36">
        <v>211</v>
      </c>
      <c r="V79" s="36">
        <v>213</v>
      </c>
      <c r="W79" s="36">
        <v>194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31545</v>
      </c>
      <c r="D83" s="52">
        <v>31554</v>
      </c>
      <c r="E83" s="52">
        <v>31629</v>
      </c>
      <c r="F83" s="52">
        <v>31825</v>
      </c>
      <c r="G83" s="52">
        <v>32225</v>
      </c>
      <c r="H83" s="52">
        <v>32888</v>
      </c>
      <c r="I83" s="52">
        <v>33904</v>
      </c>
      <c r="J83" s="52">
        <v>35347</v>
      </c>
      <c r="K83" s="52">
        <v>37300</v>
      </c>
      <c r="L83" s="52">
        <v>39862</v>
      </c>
      <c r="M83" s="52">
        <v>43119</v>
      </c>
      <c r="N83" s="52">
        <v>47130</v>
      </c>
      <c r="O83" s="52">
        <v>45698</v>
      </c>
      <c r="P83" s="52">
        <v>26262</v>
      </c>
      <c r="Q83" s="52">
        <v>33069</v>
      </c>
      <c r="R83" s="52">
        <v>40929</v>
      </c>
      <c r="S83" s="52">
        <v>49906</v>
      </c>
      <c r="T83" s="52">
        <v>51658</v>
      </c>
      <c r="U83" s="52">
        <v>52944</v>
      </c>
      <c r="V83" s="52">
        <v>54580</v>
      </c>
      <c r="W83" s="52">
        <v>54472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1523</v>
      </c>
      <c r="D86" s="52">
        <v>1528</v>
      </c>
      <c r="E86" s="52">
        <v>1560</v>
      </c>
      <c r="F86" s="52">
        <v>1649</v>
      </c>
      <c r="G86" s="52">
        <v>1816</v>
      </c>
      <c r="H86" s="52">
        <v>2107</v>
      </c>
      <c r="I86" s="52">
        <v>1636</v>
      </c>
      <c r="J86" s="52">
        <v>1658</v>
      </c>
      <c r="K86" s="52">
        <v>2561</v>
      </c>
      <c r="L86" s="52">
        <v>2732</v>
      </c>
      <c r="M86" s="52">
        <v>3007</v>
      </c>
      <c r="N86" s="52">
        <v>3438</v>
      </c>
      <c r="O86" s="52">
        <v>4154</v>
      </c>
      <c r="P86" s="52">
        <v>4148</v>
      </c>
      <c r="Q86" s="52">
        <v>4285</v>
      </c>
      <c r="R86" s="52">
        <v>4743</v>
      </c>
      <c r="S86" s="52">
        <v>5165</v>
      </c>
      <c r="T86" s="52">
        <v>4981</v>
      </c>
      <c r="U86" s="52">
        <v>4592</v>
      </c>
      <c r="V86" s="52">
        <v>4714</v>
      </c>
      <c r="W86" s="52">
        <v>4676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7657</v>
      </c>
      <c r="D88" s="52">
        <v>7661</v>
      </c>
      <c r="E88" s="52">
        <v>7684</v>
      </c>
      <c r="F88" s="52">
        <v>7757</v>
      </c>
      <c r="G88" s="52">
        <v>7894</v>
      </c>
      <c r="H88" s="52">
        <v>8137</v>
      </c>
      <c r="I88" s="52">
        <v>8510</v>
      </c>
      <c r="J88" s="52">
        <v>19111</v>
      </c>
      <c r="K88" s="52">
        <v>18604</v>
      </c>
      <c r="L88" s="52">
        <v>21155</v>
      </c>
      <c r="M88" s="52">
        <v>24100</v>
      </c>
      <c r="N88" s="52">
        <v>27679</v>
      </c>
      <c r="O88" s="52">
        <v>27302</v>
      </c>
      <c r="P88" s="52">
        <v>10667</v>
      </c>
      <c r="Q88" s="52">
        <v>14066</v>
      </c>
      <c r="R88" s="52">
        <v>18599</v>
      </c>
      <c r="S88" s="52">
        <v>25065</v>
      </c>
      <c r="T88" s="52">
        <v>25759</v>
      </c>
      <c r="U88" s="52">
        <v>25998</v>
      </c>
      <c r="V88" s="52">
        <v>27231</v>
      </c>
      <c r="W88" s="52">
        <v>26831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1</v>
      </c>
      <c r="E89" s="52">
        <v>2</v>
      </c>
      <c r="F89" s="52">
        <v>1</v>
      </c>
      <c r="G89" s="52">
        <v>1</v>
      </c>
      <c r="H89" s="52">
        <v>1</v>
      </c>
      <c r="I89" s="52">
        <v>1</v>
      </c>
      <c r="J89" s="52">
        <v>3</v>
      </c>
      <c r="K89" s="52">
        <v>3</v>
      </c>
      <c r="L89" s="52">
        <v>3</v>
      </c>
      <c r="M89" s="52">
        <v>7</v>
      </c>
      <c r="N89" s="52">
        <v>1</v>
      </c>
      <c r="O89" s="52">
        <v>7</v>
      </c>
      <c r="P89" s="52">
        <v>0</v>
      </c>
      <c r="Q89" s="52">
        <v>1</v>
      </c>
      <c r="R89" s="52">
        <v>1</v>
      </c>
      <c r="S89" s="52">
        <v>9</v>
      </c>
      <c r="T89" s="52">
        <v>10</v>
      </c>
      <c r="U89" s="52">
        <v>8</v>
      </c>
      <c r="V89" s="52">
        <v>11</v>
      </c>
      <c r="W89" s="52">
        <v>9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47030</v>
      </c>
      <c r="D96" s="52">
        <v>47131</v>
      </c>
      <c r="E96" s="52">
        <v>47830</v>
      </c>
      <c r="F96" s="52">
        <v>49738</v>
      </c>
      <c r="G96" s="52">
        <v>53458</v>
      </c>
      <c r="H96" s="52">
        <v>59663</v>
      </c>
      <c r="I96" s="52">
        <v>40854</v>
      </c>
      <c r="J96" s="52">
        <v>40433</v>
      </c>
      <c r="K96" s="52">
        <v>55326</v>
      </c>
      <c r="L96" s="52">
        <v>56216</v>
      </c>
      <c r="M96" s="52">
        <v>57002</v>
      </c>
      <c r="N96" s="52">
        <v>58758</v>
      </c>
      <c r="O96" s="52">
        <v>56486</v>
      </c>
      <c r="P96" s="52">
        <v>53225</v>
      </c>
      <c r="Q96" s="52">
        <v>54551</v>
      </c>
      <c r="R96" s="52">
        <v>57602</v>
      </c>
      <c r="S96" s="52">
        <v>59580</v>
      </c>
      <c r="T96" s="52">
        <v>59677</v>
      </c>
      <c r="U96" s="52">
        <v>60074</v>
      </c>
      <c r="V96" s="52">
        <v>58756</v>
      </c>
      <c r="W96" s="52">
        <v>55857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742</v>
      </c>
      <c r="D97" s="52">
        <v>743</v>
      </c>
      <c r="E97" s="52">
        <v>754</v>
      </c>
      <c r="F97" s="52">
        <v>785</v>
      </c>
      <c r="G97" s="52">
        <v>841</v>
      </c>
      <c r="H97" s="52">
        <v>938</v>
      </c>
      <c r="I97" s="52">
        <v>643</v>
      </c>
      <c r="J97" s="52">
        <v>708</v>
      </c>
      <c r="K97" s="52">
        <v>992</v>
      </c>
      <c r="L97" s="52">
        <v>1101</v>
      </c>
      <c r="M97" s="52">
        <v>1313</v>
      </c>
      <c r="N97" s="52">
        <v>1608</v>
      </c>
      <c r="O97" s="52">
        <v>1836</v>
      </c>
      <c r="P97" s="52">
        <v>1948</v>
      </c>
      <c r="Q97" s="52">
        <v>1934</v>
      </c>
      <c r="R97" s="52">
        <v>2221</v>
      </c>
      <c r="S97" s="52">
        <v>2155</v>
      </c>
      <c r="T97" s="52">
        <v>2479</v>
      </c>
      <c r="U97" s="52">
        <v>2779</v>
      </c>
      <c r="V97" s="52">
        <v>3182</v>
      </c>
      <c r="W97" s="52">
        <v>3439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6274</v>
      </c>
      <c r="D102" s="52">
        <v>6293</v>
      </c>
      <c r="E102" s="52">
        <v>6430</v>
      </c>
      <c r="F102" s="52">
        <v>6792</v>
      </c>
      <c r="G102" s="52">
        <v>7492</v>
      </c>
      <c r="H102" s="52">
        <v>8613</v>
      </c>
      <c r="I102" s="52">
        <v>6473</v>
      </c>
      <c r="J102" s="52">
        <v>7124</v>
      </c>
      <c r="K102" s="52">
        <v>9011</v>
      </c>
      <c r="L102" s="52">
        <v>8731</v>
      </c>
      <c r="M102" s="52">
        <v>9836</v>
      </c>
      <c r="N102" s="52">
        <v>6858</v>
      </c>
      <c r="O102" s="52">
        <v>8435</v>
      </c>
      <c r="P102" s="52">
        <v>7573</v>
      </c>
      <c r="Q102" s="52">
        <v>8676</v>
      </c>
      <c r="R102" s="52">
        <v>8800</v>
      </c>
      <c r="S102" s="52">
        <v>6439</v>
      </c>
      <c r="T102" s="52">
        <v>4500</v>
      </c>
      <c r="U102" s="52">
        <v>4608</v>
      </c>
      <c r="V102" s="52">
        <v>6287</v>
      </c>
      <c r="W102" s="52">
        <v>7834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56815</v>
      </c>
      <c r="D103" s="36">
        <v>56939</v>
      </c>
      <c r="E103" s="36">
        <v>57817</v>
      </c>
      <c r="F103" s="36">
        <v>60229</v>
      </c>
      <c r="G103" s="36">
        <v>64994</v>
      </c>
      <c r="H103" s="36">
        <v>73054</v>
      </c>
      <c r="I103" s="36">
        <v>51321</v>
      </c>
      <c r="J103" s="36">
        <v>55391</v>
      </c>
      <c r="K103" s="36">
        <v>69927</v>
      </c>
      <c r="L103" s="36">
        <v>75181</v>
      </c>
      <c r="M103" s="36">
        <v>80566</v>
      </c>
      <c r="N103" s="36">
        <v>88901</v>
      </c>
      <c r="O103" s="36">
        <v>88030</v>
      </c>
      <c r="P103" s="36">
        <v>73117</v>
      </c>
      <c r="Q103" s="36">
        <v>80712</v>
      </c>
      <c r="R103" s="36">
        <v>88714</v>
      </c>
      <c r="S103" s="36">
        <v>96305</v>
      </c>
      <c r="T103" s="36">
        <v>98157</v>
      </c>
      <c r="U103" s="36">
        <v>97961</v>
      </c>
      <c r="V103" s="36">
        <v>96155</v>
      </c>
      <c r="W103" s="36">
        <v>90507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64868</v>
      </c>
      <c r="D126" s="52">
        <v>64890</v>
      </c>
      <c r="E126" s="52">
        <v>65041</v>
      </c>
      <c r="F126" s="52">
        <v>65439</v>
      </c>
      <c r="G126" s="52">
        <v>66208</v>
      </c>
      <c r="H126" s="52">
        <v>67463</v>
      </c>
      <c r="I126" s="52">
        <v>69294</v>
      </c>
      <c r="J126" s="52">
        <v>71805</v>
      </c>
      <c r="K126" s="52">
        <v>75108</v>
      </c>
      <c r="L126" s="52">
        <v>79316</v>
      </c>
      <c r="M126" s="52">
        <v>84558</v>
      </c>
      <c r="N126" s="52">
        <v>90939</v>
      </c>
      <c r="O126" s="52">
        <v>85627</v>
      </c>
      <c r="P126" s="52">
        <v>42776</v>
      </c>
      <c r="Q126" s="52">
        <v>53341</v>
      </c>
      <c r="R126" s="52">
        <v>65530</v>
      </c>
      <c r="S126" s="52">
        <v>79392</v>
      </c>
      <c r="T126" s="52">
        <v>77203</v>
      </c>
      <c r="U126" s="52">
        <v>76389</v>
      </c>
      <c r="V126" s="52">
        <v>75492</v>
      </c>
      <c r="W126" s="52">
        <v>73275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3133</v>
      </c>
      <c r="D129" s="52">
        <v>3143</v>
      </c>
      <c r="E129" s="52">
        <v>3207</v>
      </c>
      <c r="F129" s="52">
        <v>3388</v>
      </c>
      <c r="G129" s="52">
        <v>3733</v>
      </c>
      <c r="H129" s="52">
        <v>4296</v>
      </c>
      <c r="I129" s="52">
        <v>3276</v>
      </c>
      <c r="J129" s="52">
        <v>3221</v>
      </c>
      <c r="K129" s="52">
        <v>4826</v>
      </c>
      <c r="L129" s="52">
        <v>4833</v>
      </c>
      <c r="M129" s="52">
        <v>4932</v>
      </c>
      <c r="N129" s="52">
        <v>5199</v>
      </c>
      <c r="O129" s="52">
        <v>6048</v>
      </c>
      <c r="P129" s="52">
        <v>5489</v>
      </c>
      <c r="Q129" s="52">
        <v>5626</v>
      </c>
      <c r="R129" s="52">
        <v>6491</v>
      </c>
      <c r="S129" s="52">
        <v>7327</v>
      </c>
      <c r="T129" s="52">
        <v>7297</v>
      </c>
      <c r="U129" s="52">
        <v>7033</v>
      </c>
      <c r="V129" s="52">
        <v>7373</v>
      </c>
      <c r="W129" s="52">
        <v>7325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63569</v>
      </c>
      <c r="D131" s="52">
        <v>63584</v>
      </c>
      <c r="E131" s="52">
        <v>63700</v>
      </c>
      <c r="F131" s="52">
        <v>64025</v>
      </c>
      <c r="G131" s="52">
        <v>64666</v>
      </c>
      <c r="H131" s="52">
        <v>67287</v>
      </c>
      <c r="I131" s="52">
        <v>68279</v>
      </c>
      <c r="J131" s="52">
        <v>70731</v>
      </c>
      <c r="K131" s="52">
        <v>73661</v>
      </c>
      <c r="L131" s="52">
        <v>78617</v>
      </c>
      <c r="M131" s="52">
        <v>83747</v>
      </c>
      <c r="N131" s="52">
        <v>90126</v>
      </c>
      <c r="O131" s="52">
        <v>85289</v>
      </c>
      <c r="P131" s="52">
        <v>42268</v>
      </c>
      <c r="Q131" s="52">
        <v>53022</v>
      </c>
      <c r="R131" s="52">
        <v>64202</v>
      </c>
      <c r="S131" s="52">
        <v>79351</v>
      </c>
      <c r="T131" s="52">
        <v>77009</v>
      </c>
      <c r="U131" s="52">
        <v>76352</v>
      </c>
      <c r="V131" s="52">
        <v>75425</v>
      </c>
      <c r="W131" s="52">
        <v>73248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10</v>
      </c>
      <c r="D132" s="52">
        <v>9</v>
      </c>
      <c r="E132" s="52">
        <v>10</v>
      </c>
      <c r="F132" s="52">
        <v>10</v>
      </c>
      <c r="G132" s="52">
        <v>9</v>
      </c>
      <c r="H132" s="52">
        <v>10</v>
      </c>
      <c r="I132" s="52">
        <v>10</v>
      </c>
      <c r="J132" s="52">
        <v>11</v>
      </c>
      <c r="K132" s="52">
        <v>12</v>
      </c>
      <c r="L132" s="52">
        <v>11</v>
      </c>
      <c r="M132" s="52">
        <v>16</v>
      </c>
      <c r="N132" s="52">
        <v>14</v>
      </c>
      <c r="O132" s="52">
        <v>13</v>
      </c>
      <c r="P132" s="52">
        <v>12</v>
      </c>
      <c r="Q132" s="52">
        <v>12</v>
      </c>
      <c r="R132" s="52">
        <v>17</v>
      </c>
      <c r="S132" s="52">
        <v>27</v>
      </c>
      <c r="T132" s="52">
        <v>19</v>
      </c>
      <c r="U132" s="52">
        <v>28</v>
      </c>
      <c r="V132" s="52">
        <v>29</v>
      </c>
      <c r="W132" s="52">
        <v>31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2539</v>
      </c>
      <c r="D135" s="52">
        <v>2588</v>
      </c>
      <c r="E135" s="52">
        <v>2889</v>
      </c>
      <c r="F135" s="52">
        <v>3526</v>
      </c>
      <c r="G135" s="52">
        <v>11336</v>
      </c>
      <c r="H135" s="52">
        <v>2583</v>
      </c>
      <c r="I135" s="52">
        <v>3709</v>
      </c>
      <c r="J135" s="52">
        <v>8591</v>
      </c>
      <c r="K135" s="52">
        <v>11980</v>
      </c>
      <c r="L135" s="52">
        <v>5538</v>
      </c>
      <c r="M135" s="52">
        <v>8925</v>
      </c>
      <c r="N135" s="52">
        <v>5336</v>
      </c>
      <c r="O135" s="52">
        <v>6125</v>
      </c>
      <c r="P135" s="52">
        <v>5606</v>
      </c>
      <c r="Q135" s="52">
        <v>2209</v>
      </c>
      <c r="R135" s="52">
        <v>12092</v>
      </c>
      <c r="S135" s="52">
        <v>137</v>
      </c>
      <c r="T135" s="52">
        <v>3528</v>
      </c>
      <c r="U135" s="52">
        <v>51</v>
      </c>
      <c r="V135" s="52">
        <v>14658</v>
      </c>
      <c r="W135" s="52">
        <v>2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40</v>
      </c>
      <c r="D136" s="52">
        <v>40</v>
      </c>
      <c r="E136" s="52">
        <v>47</v>
      </c>
      <c r="F136" s="52">
        <v>55</v>
      </c>
      <c r="G136" s="52">
        <v>183</v>
      </c>
      <c r="H136" s="52">
        <v>42</v>
      </c>
      <c r="I136" s="52">
        <v>58</v>
      </c>
      <c r="J136" s="52">
        <v>141</v>
      </c>
      <c r="K136" s="52">
        <v>196</v>
      </c>
      <c r="L136" s="52">
        <v>92</v>
      </c>
      <c r="M136" s="52">
        <v>167</v>
      </c>
      <c r="N136" s="52">
        <v>143</v>
      </c>
      <c r="O136" s="52">
        <v>240</v>
      </c>
      <c r="P136" s="52">
        <v>245</v>
      </c>
      <c r="Q136" s="52">
        <v>64</v>
      </c>
      <c r="R136" s="52">
        <v>421</v>
      </c>
      <c r="S136" s="52">
        <v>7</v>
      </c>
      <c r="T136" s="52">
        <v>191</v>
      </c>
      <c r="U136" s="52">
        <v>2</v>
      </c>
      <c r="V136" s="52">
        <v>963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12902</v>
      </c>
      <c r="D140" s="52">
        <v>12943</v>
      </c>
      <c r="E140" s="52">
        <v>13222</v>
      </c>
      <c r="F140" s="52">
        <v>13959</v>
      </c>
      <c r="G140" s="52">
        <v>15358</v>
      </c>
      <c r="H140" s="52">
        <v>17566</v>
      </c>
      <c r="I140" s="52">
        <v>12973</v>
      </c>
      <c r="J140" s="52">
        <v>13981</v>
      </c>
      <c r="K140" s="52">
        <v>17316</v>
      </c>
      <c r="L140" s="52">
        <v>15791</v>
      </c>
      <c r="M140" s="52">
        <v>16728</v>
      </c>
      <c r="N140" s="52">
        <v>11250</v>
      </c>
      <c r="O140" s="52">
        <v>12913</v>
      </c>
      <c r="P140" s="52">
        <v>10919</v>
      </c>
      <c r="Q140" s="52">
        <v>12812</v>
      </c>
      <c r="R140" s="52">
        <v>13097</v>
      </c>
      <c r="S140" s="52">
        <v>9986</v>
      </c>
      <c r="T140" s="52">
        <v>6778</v>
      </c>
      <c r="U140" s="52">
        <v>6791</v>
      </c>
      <c r="V140" s="52">
        <v>9113</v>
      </c>
      <c r="W140" s="52">
        <v>11202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116834</v>
      </c>
      <c r="D141" s="36">
        <v>117095</v>
      </c>
      <c r="E141" s="36">
        <v>118908</v>
      </c>
      <c r="F141" s="36">
        <v>123782</v>
      </c>
      <c r="G141" s="36">
        <v>133262</v>
      </c>
      <c r="H141" s="36">
        <v>148996</v>
      </c>
      <c r="I141" s="36">
        <v>102475</v>
      </c>
      <c r="J141" s="36">
        <v>107504</v>
      </c>
      <c r="K141" s="36">
        <v>132074</v>
      </c>
      <c r="L141" s="36">
        <v>134004</v>
      </c>
      <c r="M141" s="36">
        <v>138235</v>
      </c>
      <c r="N141" s="36">
        <v>145498</v>
      </c>
      <c r="O141" s="36">
        <v>136280</v>
      </c>
      <c r="P141" s="36">
        <v>105360</v>
      </c>
      <c r="Q141" s="36">
        <v>119678</v>
      </c>
      <c r="R141" s="36">
        <v>133410</v>
      </c>
      <c r="S141" s="36">
        <v>148347</v>
      </c>
      <c r="T141" s="36">
        <v>148892</v>
      </c>
      <c r="U141" s="36">
        <v>146805</v>
      </c>
      <c r="V141" s="36">
        <v>141849</v>
      </c>
      <c r="W141" s="36">
        <v>129821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15495</v>
      </c>
      <c r="D145" s="52">
        <v>15501</v>
      </c>
      <c r="E145" s="52">
        <v>15557</v>
      </c>
      <c r="F145" s="52">
        <v>15719</v>
      </c>
      <c r="G145" s="52">
        <v>16048</v>
      </c>
      <c r="H145" s="52">
        <v>16612</v>
      </c>
      <c r="I145" s="52">
        <v>17479</v>
      </c>
      <c r="J145" s="52">
        <v>18684</v>
      </c>
      <c r="K145" s="52">
        <v>20308</v>
      </c>
      <c r="L145" s="52">
        <v>22372</v>
      </c>
      <c r="M145" s="52">
        <v>24953</v>
      </c>
      <c r="N145" s="52">
        <v>28082</v>
      </c>
      <c r="O145" s="52">
        <v>28742</v>
      </c>
      <c r="P145" s="52">
        <v>20811</v>
      </c>
      <c r="Q145" s="52">
        <v>26040</v>
      </c>
      <c r="R145" s="52">
        <v>32128</v>
      </c>
      <c r="S145" s="52">
        <v>39124</v>
      </c>
      <c r="T145" s="52">
        <v>41114</v>
      </c>
      <c r="U145" s="52">
        <v>40990</v>
      </c>
      <c r="V145" s="52">
        <v>40711</v>
      </c>
      <c r="W145" s="52">
        <v>40411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7483</v>
      </c>
      <c r="D147" s="52">
        <v>7506</v>
      </c>
      <c r="E147" s="52">
        <v>7662</v>
      </c>
      <c r="F147" s="52">
        <v>8100</v>
      </c>
      <c r="G147" s="52">
        <v>8997</v>
      </c>
      <c r="H147" s="52">
        <v>10525</v>
      </c>
      <c r="I147" s="52">
        <v>8406</v>
      </c>
      <c r="J147" s="52">
        <v>8834</v>
      </c>
      <c r="K147" s="52">
        <v>13416</v>
      </c>
      <c r="L147" s="52">
        <v>15276</v>
      </c>
      <c r="M147" s="52">
        <v>15374</v>
      </c>
      <c r="N147" s="52">
        <v>15766</v>
      </c>
      <c r="O147" s="52">
        <v>17462</v>
      </c>
      <c r="P147" s="52">
        <v>15600</v>
      </c>
      <c r="Q147" s="52">
        <v>13738</v>
      </c>
      <c r="R147" s="52">
        <v>13425</v>
      </c>
      <c r="S147" s="52">
        <v>15283</v>
      </c>
      <c r="T147" s="52">
        <v>17914</v>
      </c>
      <c r="U147" s="52">
        <v>19549</v>
      </c>
      <c r="V147" s="52">
        <v>22574</v>
      </c>
      <c r="W147" s="52">
        <v>23646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30508</v>
      </c>
      <c r="D153" s="52">
        <v>30597</v>
      </c>
      <c r="E153" s="52">
        <v>31234</v>
      </c>
      <c r="F153" s="52">
        <v>33071</v>
      </c>
      <c r="G153" s="52">
        <v>36801</v>
      </c>
      <c r="H153" s="52">
        <v>43131</v>
      </c>
      <c r="I153" s="52">
        <v>34497</v>
      </c>
      <c r="J153" s="52">
        <v>40795</v>
      </c>
      <c r="K153" s="52">
        <v>54119</v>
      </c>
      <c r="L153" s="52">
        <v>59518</v>
      </c>
      <c r="M153" s="52">
        <v>61373</v>
      </c>
      <c r="N153" s="52">
        <v>62916</v>
      </c>
      <c r="O153" s="52">
        <v>61886</v>
      </c>
      <c r="P153" s="52">
        <v>53514</v>
      </c>
      <c r="Q153" s="52">
        <v>59941</v>
      </c>
      <c r="R153" s="52">
        <v>67457</v>
      </c>
      <c r="S153" s="52">
        <v>76932</v>
      </c>
      <c r="T153" s="52">
        <v>81623</v>
      </c>
      <c r="U153" s="52">
        <v>84224</v>
      </c>
      <c r="V153" s="52">
        <v>85695</v>
      </c>
      <c r="W153" s="52">
        <v>85068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481</v>
      </c>
      <c r="D154" s="52">
        <v>482</v>
      </c>
      <c r="E154" s="52">
        <v>493</v>
      </c>
      <c r="F154" s="52">
        <v>520</v>
      </c>
      <c r="G154" s="52">
        <v>580</v>
      </c>
      <c r="H154" s="52">
        <v>673</v>
      </c>
      <c r="I154" s="52">
        <v>540</v>
      </c>
      <c r="J154" s="52">
        <v>704</v>
      </c>
      <c r="K154" s="52">
        <v>935</v>
      </c>
      <c r="L154" s="52">
        <v>1115</v>
      </c>
      <c r="M154" s="52">
        <v>1373</v>
      </c>
      <c r="N154" s="52">
        <v>1724</v>
      </c>
      <c r="O154" s="52">
        <v>2005</v>
      </c>
      <c r="P154" s="52">
        <v>1946</v>
      </c>
      <c r="Q154" s="52">
        <v>2109</v>
      </c>
      <c r="R154" s="52">
        <v>2549</v>
      </c>
      <c r="S154" s="52">
        <v>2806</v>
      </c>
      <c r="T154" s="52">
        <v>3428</v>
      </c>
      <c r="U154" s="52">
        <v>3949</v>
      </c>
      <c r="V154" s="52">
        <v>4674</v>
      </c>
      <c r="W154" s="52">
        <v>5277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3082</v>
      </c>
      <c r="D158" s="52">
        <v>3094</v>
      </c>
      <c r="E158" s="52">
        <v>3180</v>
      </c>
      <c r="F158" s="52">
        <v>3424</v>
      </c>
      <c r="G158" s="52">
        <v>3906</v>
      </c>
      <c r="H158" s="52">
        <v>4689</v>
      </c>
      <c r="I158" s="52">
        <v>3983</v>
      </c>
      <c r="J158" s="52">
        <v>4763</v>
      </c>
      <c r="K158" s="52">
        <v>6292</v>
      </c>
      <c r="L158" s="52">
        <v>6392</v>
      </c>
      <c r="M158" s="52">
        <v>6919</v>
      </c>
      <c r="N158" s="52">
        <v>4569</v>
      </c>
      <c r="O158" s="52">
        <v>5497</v>
      </c>
      <c r="P158" s="52">
        <v>5022</v>
      </c>
      <c r="Q158" s="52">
        <v>5767</v>
      </c>
      <c r="R158" s="52">
        <v>5933</v>
      </c>
      <c r="S158" s="52">
        <v>4860</v>
      </c>
      <c r="T158" s="52">
        <v>3833</v>
      </c>
      <c r="U158" s="52">
        <v>4175</v>
      </c>
      <c r="V158" s="52">
        <v>5723</v>
      </c>
      <c r="W158" s="52">
        <v>7247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27907</v>
      </c>
      <c r="D159" s="36">
        <v>27985</v>
      </c>
      <c r="E159" s="36">
        <v>28547</v>
      </c>
      <c r="F159" s="36">
        <v>30168</v>
      </c>
      <c r="G159" s="36">
        <v>33472</v>
      </c>
      <c r="H159" s="36">
        <v>39114</v>
      </c>
      <c r="I159" s="36">
        <v>31054</v>
      </c>
      <c r="J159" s="36">
        <v>36738</v>
      </c>
      <c r="K159" s="36">
        <v>48775</v>
      </c>
      <c r="L159" s="36">
        <v>54238</v>
      </c>
      <c r="M159" s="36">
        <v>56531</v>
      </c>
      <c r="N159" s="36">
        <v>59469</v>
      </c>
      <c r="O159" s="36">
        <v>58362</v>
      </c>
      <c r="P159" s="36">
        <v>50443</v>
      </c>
      <c r="Q159" s="36">
        <v>56259</v>
      </c>
      <c r="R159" s="36">
        <v>64111</v>
      </c>
      <c r="S159" s="36">
        <v>74912</v>
      </c>
      <c r="T159" s="36">
        <v>81237</v>
      </c>
      <c r="U159" s="36">
        <v>84038</v>
      </c>
      <c r="V159" s="36">
        <v>84583</v>
      </c>
      <c r="W159" s="36">
        <v>83090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34819</v>
      </c>
      <c r="D163" s="52">
        <v>34825</v>
      </c>
      <c r="E163" s="52">
        <v>34868</v>
      </c>
      <c r="F163" s="52">
        <v>34989</v>
      </c>
      <c r="G163" s="52">
        <v>35231</v>
      </c>
      <c r="H163" s="52">
        <v>35638</v>
      </c>
      <c r="I163" s="52">
        <v>36268</v>
      </c>
      <c r="J163" s="52">
        <v>37161</v>
      </c>
      <c r="K163" s="52">
        <v>38362</v>
      </c>
      <c r="L163" s="52">
        <v>39914</v>
      </c>
      <c r="M163" s="52">
        <v>41873</v>
      </c>
      <c r="N163" s="52">
        <v>44303</v>
      </c>
      <c r="O163" s="52">
        <v>40288</v>
      </c>
      <c r="P163" s="52">
        <v>15964</v>
      </c>
      <c r="Q163" s="52">
        <v>20115</v>
      </c>
      <c r="R163" s="52">
        <v>24916</v>
      </c>
      <c r="S163" s="52">
        <v>30383</v>
      </c>
      <c r="T163" s="52">
        <v>31638</v>
      </c>
      <c r="U163" s="52">
        <v>32557</v>
      </c>
      <c r="V163" s="52">
        <v>33305</v>
      </c>
      <c r="W163" s="52">
        <v>33240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8408</v>
      </c>
      <c r="D165" s="52">
        <v>8429</v>
      </c>
      <c r="E165" s="52">
        <v>8572</v>
      </c>
      <c r="F165" s="52">
        <v>8950</v>
      </c>
      <c r="G165" s="52">
        <v>9654</v>
      </c>
      <c r="H165" s="52">
        <v>10766</v>
      </c>
      <c r="I165" s="52">
        <v>7355</v>
      </c>
      <c r="J165" s="52">
        <v>6259</v>
      </c>
      <c r="K165" s="52">
        <v>9264</v>
      </c>
      <c r="L165" s="52">
        <v>8627</v>
      </c>
      <c r="M165" s="52">
        <v>7990</v>
      </c>
      <c r="N165" s="52">
        <v>8774</v>
      </c>
      <c r="O165" s="52">
        <v>10985</v>
      </c>
      <c r="P165" s="52">
        <v>9133</v>
      </c>
      <c r="Q165" s="52">
        <v>8924</v>
      </c>
      <c r="R165" s="52">
        <v>9844</v>
      </c>
      <c r="S165" s="52">
        <v>10903</v>
      </c>
      <c r="T165" s="52">
        <v>11207</v>
      </c>
      <c r="U165" s="52">
        <v>11056</v>
      </c>
      <c r="V165" s="52">
        <v>10945</v>
      </c>
      <c r="W165" s="52">
        <v>10401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68557</v>
      </c>
      <c r="D171" s="52">
        <v>68672</v>
      </c>
      <c r="E171" s="52">
        <v>69479</v>
      </c>
      <c r="F171" s="52">
        <v>71700</v>
      </c>
      <c r="G171" s="52">
        <v>76096</v>
      </c>
      <c r="H171" s="52">
        <v>83484</v>
      </c>
      <c r="I171" s="52">
        <v>53609</v>
      </c>
      <c r="J171" s="52">
        <v>52957</v>
      </c>
      <c r="K171" s="52">
        <v>62858</v>
      </c>
      <c r="L171" s="52">
        <v>66017</v>
      </c>
      <c r="M171" s="52">
        <v>68966</v>
      </c>
      <c r="N171" s="52">
        <v>72099</v>
      </c>
      <c r="O171" s="52">
        <v>67838</v>
      </c>
      <c r="P171" s="52">
        <v>44677</v>
      </c>
      <c r="Q171" s="52">
        <v>50486</v>
      </c>
      <c r="R171" s="52">
        <v>57299</v>
      </c>
      <c r="S171" s="52">
        <v>64501</v>
      </c>
      <c r="T171" s="52">
        <v>64501</v>
      </c>
      <c r="U171" s="52">
        <v>62943</v>
      </c>
      <c r="V171" s="52">
        <v>59389</v>
      </c>
      <c r="W171" s="52">
        <v>57302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1081</v>
      </c>
      <c r="D172" s="52">
        <v>1082</v>
      </c>
      <c r="E172" s="52">
        <v>1097</v>
      </c>
      <c r="F172" s="52">
        <v>1131</v>
      </c>
      <c r="G172" s="52">
        <v>1195</v>
      </c>
      <c r="H172" s="52">
        <v>1315</v>
      </c>
      <c r="I172" s="52">
        <v>842</v>
      </c>
      <c r="J172" s="52">
        <v>948</v>
      </c>
      <c r="K172" s="52">
        <v>1110</v>
      </c>
      <c r="L172" s="52">
        <v>1250</v>
      </c>
      <c r="M172" s="52">
        <v>1543</v>
      </c>
      <c r="N172" s="52">
        <v>1983</v>
      </c>
      <c r="O172" s="52">
        <v>2228</v>
      </c>
      <c r="P172" s="52">
        <v>1616</v>
      </c>
      <c r="Q172" s="52">
        <v>1766</v>
      </c>
      <c r="R172" s="52">
        <v>2127</v>
      </c>
      <c r="S172" s="52">
        <v>2269</v>
      </c>
      <c r="T172" s="52">
        <v>2595</v>
      </c>
      <c r="U172" s="52">
        <v>2852</v>
      </c>
      <c r="V172" s="52">
        <v>3229</v>
      </c>
      <c r="W172" s="52">
        <v>3574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6926</v>
      </c>
      <c r="D176" s="52">
        <v>6941</v>
      </c>
      <c r="E176" s="52">
        <v>7051</v>
      </c>
      <c r="F176" s="52">
        <v>7346</v>
      </c>
      <c r="G176" s="52">
        <v>7920</v>
      </c>
      <c r="H176" s="52">
        <v>8833</v>
      </c>
      <c r="I176" s="52">
        <v>6007</v>
      </c>
      <c r="J176" s="52">
        <v>6087</v>
      </c>
      <c r="K176" s="52">
        <v>7288</v>
      </c>
      <c r="L176" s="52">
        <v>6990</v>
      </c>
      <c r="M176" s="52">
        <v>7474</v>
      </c>
      <c r="N176" s="52">
        <v>5264</v>
      </c>
      <c r="O176" s="52">
        <v>5900</v>
      </c>
      <c r="P176" s="52">
        <v>4192</v>
      </c>
      <c r="Q176" s="52">
        <v>4821</v>
      </c>
      <c r="R176" s="52">
        <v>5024</v>
      </c>
      <c r="S176" s="52">
        <v>4055</v>
      </c>
      <c r="T176" s="52">
        <v>2785</v>
      </c>
      <c r="U176" s="52">
        <v>2733</v>
      </c>
      <c r="V176" s="52">
        <v>3702</v>
      </c>
      <c r="W176" s="52">
        <v>4622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62713</v>
      </c>
      <c r="D177" s="36">
        <v>62813</v>
      </c>
      <c r="E177" s="36">
        <v>63526</v>
      </c>
      <c r="F177" s="36">
        <v>65484</v>
      </c>
      <c r="G177" s="36">
        <v>69372</v>
      </c>
      <c r="H177" s="36">
        <v>75965</v>
      </c>
      <c r="I177" s="36">
        <v>48445</v>
      </c>
      <c r="J177" s="36">
        <v>47813</v>
      </c>
      <c r="K177" s="36">
        <v>56689</v>
      </c>
      <c r="L177" s="36">
        <v>60270</v>
      </c>
      <c r="M177" s="36">
        <v>63674</v>
      </c>
      <c r="N177" s="36">
        <v>68269</v>
      </c>
      <c r="O177" s="36">
        <v>64135</v>
      </c>
      <c r="P177" s="36">
        <v>42115</v>
      </c>
      <c r="Q177" s="36">
        <v>47402</v>
      </c>
      <c r="R177" s="36">
        <v>54418</v>
      </c>
      <c r="S177" s="36">
        <v>62747</v>
      </c>
      <c r="T177" s="36">
        <v>64349</v>
      </c>
      <c r="U177" s="36">
        <v>63085</v>
      </c>
      <c r="V177" s="36">
        <v>58873</v>
      </c>
      <c r="W177" s="36">
        <v>56247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438</v>
      </c>
      <c r="D5" s="52">
        <v>310</v>
      </c>
      <c r="E5" s="52">
        <v>362</v>
      </c>
      <c r="F5" s="52">
        <v>520</v>
      </c>
      <c r="G5" s="52">
        <v>474</v>
      </c>
      <c r="H5" s="52">
        <v>245</v>
      </c>
      <c r="I5" s="52">
        <v>0</v>
      </c>
      <c r="J5" s="52">
        <v>0</v>
      </c>
      <c r="K5" s="52">
        <v>0</v>
      </c>
      <c r="L5" s="52">
        <v>0</v>
      </c>
      <c r="M5" s="52">
        <v>105</v>
      </c>
      <c r="N5" s="52">
        <v>256</v>
      </c>
      <c r="O5" s="52">
        <v>207</v>
      </c>
      <c r="P5" s="52">
        <v>0</v>
      </c>
      <c r="Q5" s="52">
        <v>2</v>
      </c>
      <c r="R5" s="52">
        <v>95</v>
      </c>
      <c r="S5" s="52">
        <v>261</v>
      </c>
      <c r="T5" s="52">
        <v>318</v>
      </c>
      <c r="U5" s="52">
        <v>332</v>
      </c>
      <c r="V5" s="52">
        <v>298</v>
      </c>
      <c r="W5" s="52">
        <v>194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34</v>
      </c>
      <c r="D8" s="52">
        <v>31</v>
      </c>
      <c r="E8" s="52">
        <v>20</v>
      </c>
      <c r="F8" s="52">
        <v>23</v>
      </c>
      <c r="G8" s="52">
        <v>29</v>
      </c>
      <c r="H8" s="52">
        <v>35</v>
      </c>
      <c r="I8" s="52">
        <v>19</v>
      </c>
      <c r="J8" s="52">
        <v>6</v>
      </c>
      <c r="K8" s="52">
        <v>1</v>
      </c>
      <c r="L8" s="52">
        <v>1</v>
      </c>
      <c r="M8" s="52">
        <v>1</v>
      </c>
      <c r="N8" s="52">
        <v>6</v>
      </c>
      <c r="O8" s="52">
        <v>16</v>
      </c>
      <c r="P8" s="52">
        <v>16</v>
      </c>
      <c r="Q8" s="52">
        <v>5</v>
      </c>
      <c r="R8" s="52">
        <v>1</v>
      </c>
      <c r="S8" s="52">
        <v>5</v>
      </c>
      <c r="T8" s="52">
        <v>16</v>
      </c>
      <c r="U8" s="52">
        <v>27</v>
      </c>
      <c r="V8" s="52">
        <v>34</v>
      </c>
      <c r="W8" s="52">
        <v>47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319</v>
      </c>
      <c r="D10" s="52">
        <v>368</v>
      </c>
      <c r="E10" s="52">
        <v>407</v>
      </c>
      <c r="F10" s="52">
        <v>509</v>
      </c>
      <c r="G10" s="52">
        <v>307</v>
      </c>
      <c r="H10" s="52">
        <v>212</v>
      </c>
      <c r="I10" s="52">
        <v>273</v>
      </c>
      <c r="J10" s="52">
        <v>657</v>
      </c>
      <c r="K10" s="52">
        <v>366</v>
      </c>
      <c r="L10" s="52">
        <v>296</v>
      </c>
      <c r="M10" s="52">
        <v>385</v>
      </c>
      <c r="N10" s="52">
        <v>448</v>
      </c>
      <c r="O10" s="52">
        <v>439</v>
      </c>
      <c r="P10" s="52">
        <v>171</v>
      </c>
      <c r="Q10" s="52">
        <v>173</v>
      </c>
      <c r="R10" s="52">
        <v>169</v>
      </c>
      <c r="S10" s="52">
        <v>270</v>
      </c>
      <c r="T10" s="52">
        <v>316</v>
      </c>
      <c r="U10" s="52">
        <v>330</v>
      </c>
      <c r="V10" s="52">
        <v>298</v>
      </c>
      <c r="W10" s="52">
        <v>187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435</v>
      </c>
      <c r="D15" s="52">
        <v>260</v>
      </c>
      <c r="E15" s="52">
        <v>281</v>
      </c>
      <c r="F15" s="52">
        <v>346</v>
      </c>
      <c r="G15" s="52">
        <v>522</v>
      </c>
      <c r="H15" s="52">
        <v>423</v>
      </c>
      <c r="I15" s="52">
        <v>0</v>
      </c>
      <c r="J15" s="52">
        <v>0</v>
      </c>
      <c r="K15" s="52">
        <v>0</v>
      </c>
      <c r="L15" s="52">
        <v>0</v>
      </c>
      <c r="M15" s="52">
        <v>3</v>
      </c>
      <c r="N15" s="52">
        <v>0</v>
      </c>
      <c r="O15" s="52">
        <v>4</v>
      </c>
      <c r="P15" s="52">
        <v>37</v>
      </c>
      <c r="Q15" s="52">
        <v>0</v>
      </c>
      <c r="R15" s="52">
        <v>0</v>
      </c>
      <c r="S15" s="52">
        <v>2</v>
      </c>
      <c r="T15" s="52">
        <v>4</v>
      </c>
      <c r="U15" s="52">
        <v>5</v>
      </c>
      <c r="V15" s="52">
        <v>4</v>
      </c>
      <c r="W15" s="52">
        <v>7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7</v>
      </c>
      <c r="D16" s="52">
        <v>4</v>
      </c>
      <c r="E16" s="52">
        <v>4</v>
      </c>
      <c r="F16" s="52">
        <v>7</v>
      </c>
      <c r="G16" s="52">
        <v>12</v>
      </c>
      <c r="H16" s="52">
        <v>18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125</v>
      </c>
      <c r="D21" s="52">
        <v>102</v>
      </c>
      <c r="E21" s="52">
        <v>108</v>
      </c>
      <c r="F21" s="52">
        <v>78</v>
      </c>
      <c r="G21" s="52">
        <v>84</v>
      </c>
      <c r="H21" s="52">
        <v>70</v>
      </c>
      <c r="I21" s="52">
        <v>22</v>
      </c>
      <c r="J21" s="52">
        <v>16</v>
      </c>
      <c r="K21" s="52">
        <v>25</v>
      </c>
      <c r="L21" s="52">
        <v>14</v>
      </c>
      <c r="M21" s="52">
        <v>6</v>
      </c>
      <c r="N21" s="52">
        <v>14</v>
      </c>
      <c r="O21" s="52">
        <v>31</v>
      </c>
      <c r="P21" s="52">
        <v>8</v>
      </c>
      <c r="Q21" s="52">
        <v>0</v>
      </c>
      <c r="R21" s="52">
        <v>11</v>
      </c>
      <c r="S21" s="52">
        <v>14</v>
      </c>
      <c r="T21" s="52">
        <v>9</v>
      </c>
      <c r="U21" s="52">
        <v>15</v>
      </c>
      <c r="V21" s="52">
        <v>19</v>
      </c>
      <c r="W21" s="52">
        <v>14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812</v>
      </c>
      <c r="D22" s="36">
        <v>708</v>
      </c>
      <c r="E22" s="36">
        <v>768</v>
      </c>
      <c r="F22" s="36">
        <v>986</v>
      </c>
      <c r="G22" s="36">
        <v>994</v>
      </c>
      <c r="H22" s="36">
        <v>881</v>
      </c>
      <c r="I22" s="36">
        <v>169</v>
      </c>
      <c r="J22" s="36">
        <v>85</v>
      </c>
      <c r="K22" s="36">
        <v>204</v>
      </c>
      <c r="L22" s="36">
        <v>287</v>
      </c>
      <c r="M22" s="36">
        <v>480</v>
      </c>
      <c r="N22" s="36">
        <v>612</v>
      </c>
      <c r="O22" s="36">
        <v>418</v>
      </c>
      <c r="P22" s="36">
        <v>72</v>
      </c>
      <c r="Q22" s="36">
        <v>10</v>
      </c>
      <c r="R22" s="36">
        <v>125</v>
      </c>
      <c r="S22" s="36">
        <v>317</v>
      </c>
      <c r="T22" s="36">
        <v>431</v>
      </c>
      <c r="U22" s="36">
        <v>481</v>
      </c>
      <c r="V22" s="36">
        <v>434</v>
      </c>
      <c r="W22" s="36">
        <v>284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30384</v>
      </c>
      <c r="D45" s="52">
        <v>24071</v>
      </c>
      <c r="E45" s="52">
        <v>23507</v>
      </c>
      <c r="F45" s="52">
        <v>5608</v>
      </c>
      <c r="G45" s="52">
        <v>8872</v>
      </c>
      <c r="H45" s="52">
        <v>7049</v>
      </c>
      <c r="I45" s="52">
        <v>13322</v>
      </c>
      <c r="J45" s="52">
        <v>8312</v>
      </c>
      <c r="K45" s="52">
        <v>19165</v>
      </c>
      <c r="L45" s="52">
        <v>29481</v>
      </c>
      <c r="M45" s="52">
        <v>29847</v>
      </c>
      <c r="N45" s="52">
        <v>31867</v>
      </c>
      <c r="O45" s="52">
        <v>26074</v>
      </c>
      <c r="P45" s="52">
        <v>5556</v>
      </c>
      <c r="Q45" s="52">
        <v>5181</v>
      </c>
      <c r="R45" s="52">
        <v>4225</v>
      </c>
      <c r="S45" s="52">
        <v>8167</v>
      </c>
      <c r="T45" s="52">
        <v>9564</v>
      </c>
      <c r="U45" s="52">
        <v>8032</v>
      </c>
      <c r="V45" s="52">
        <v>11582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2081</v>
      </c>
      <c r="D48" s="52">
        <v>1943</v>
      </c>
      <c r="E48" s="52">
        <v>1451</v>
      </c>
      <c r="F48" s="52">
        <v>1323</v>
      </c>
      <c r="G48" s="52">
        <v>910</v>
      </c>
      <c r="H48" s="52">
        <v>646</v>
      </c>
      <c r="I48" s="52">
        <v>615</v>
      </c>
      <c r="J48" s="52">
        <v>766</v>
      </c>
      <c r="K48" s="52">
        <v>1054</v>
      </c>
      <c r="L48" s="52">
        <v>1562</v>
      </c>
      <c r="M48" s="52">
        <v>1889</v>
      </c>
      <c r="N48" s="52">
        <v>2464</v>
      </c>
      <c r="O48" s="52">
        <v>2782</v>
      </c>
      <c r="P48" s="52">
        <v>2242</v>
      </c>
      <c r="Q48" s="52">
        <v>1321</v>
      </c>
      <c r="R48" s="52">
        <v>592</v>
      </c>
      <c r="S48" s="52">
        <v>642</v>
      </c>
      <c r="T48" s="52">
        <v>713</v>
      </c>
      <c r="U48" s="52">
        <v>889</v>
      </c>
      <c r="V48" s="52">
        <v>1083</v>
      </c>
      <c r="W48" s="52">
        <v>1341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29058</v>
      </c>
      <c r="D50" s="52">
        <v>23387</v>
      </c>
      <c r="E50" s="52">
        <v>22856</v>
      </c>
      <c r="F50" s="52">
        <v>5502</v>
      </c>
      <c r="G50" s="52">
        <v>8634</v>
      </c>
      <c r="H50" s="52">
        <v>6809</v>
      </c>
      <c r="I50" s="52">
        <v>13021</v>
      </c>
      <c r="J50" s="52">
        <v>8952</v>
      </c>
      <c r="K50" s="52">
        <v>19416</v>
      </c>
      <c r="L50" s="52">
        <v>29466</v>
      </c>
      <c r="M50" s="52">
        <v>29846</v>
      </c>
      <c r="N50" s="52">
        <v>31863</v>
      </c>
      <c r="O50" s="52">
        <v>26135</v>
      </c>
      <c r="P50" s="52">
        <v>5604</v>
      </c>
      <c r="Q50" s="52">
        <v>5319</v>
      </c>
      <c r="R50" s="52">
        <v>4431</v>
      </c>
      <c r="S50" s="52">
        <v>8285</v>
      </c>
      <c r="T50" s="52">
        <v>9614</v>
      </c>
      <c r="U50" s="52">
        <v>8128</v>
      </c>
      <c r="V50" s="52">
        <v>11635</v>
      </c>
      <c r="W50" s="52">
        <v>4410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13</v>
      </c>
      <c r="D51" s="52">
        <v>0</v>
      </c>
      <c r="E51" s="52">
        <v>4</v>
      </c>
      <c r="F51" s="52">
        <v>0</v>
      </c>
      <c r="G51" s="52">
        <v>1</v>
      </c>
      <c r="H51" s="52">
        <v>12</v>
      </c>
      <c r="I51" s="52">
        <v>11</v>
      </c>
      <c r="J51" s="52">
        <v>3</v>
      </c>
      <c r="K51" s="52">
        <v>5</v>
      </c>
      <c r="L51" s="52">
        <v>14</v>
      </c>
      <c r="M51" s="52">
        <v>6</v>
      </c>
      <c r="N51" s="52">
        <v>9</v>
      </c>
      <c r="O51" s="52">
        <v>9</v>
      </c>
      <c r="P51" s="52">
        <v>14</v>
      </c>
      <c r="Q51" s="52">
        <v>4</v>
      </c>
      <c r="R51" s="52">
        <v>7</v>
      </c>
      <c r="S51" s="52">
        <v>8</v>
      </c>
      <c r="T51" s="52">
        <v>11</v>
      </c>
      <c r="U51" s="52">
        <v>11</v>
      </c>
      <c r="V51" s="52">
        <v>28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2281</v>
      </c>
      <c r="D54" s="52">
        <v>1671</v>
      </c>
      <c r="E54" s="52">
        <v>1664</v>
      </c>
      <c r="F54" s="52">
        <v>1198</v>
      </c>
      <c r="G54" s="52">
        <v>1451</v>
      </c>
      <c r="H54" s="52">
        <v>1621</v>
      </c>
      <c r="I54" s="52">
        <v>965</v>
      </c>
      <c r="J54" s="52">
        <v>429</v>
      </c>
      <c r="K54" s="52">
        <v>1306</v>
      </c>
      <c r="L54" s="52">
        <v>1307</v>
      </c>
      <c r="M54" s="52">
        <v>1216</v>
      </c>
      <c r="N54" s="52">
        <v>1080</v>
      </c>
      <c r="O54" s="52">
        <v>1028</v>
      </c>
      <c r="P54" s="52">
        <v>940</v>
      </c>
      <c r="Q54" s="52">
        <v>685</v>
      </c>
      <c r="R54" s="52">
        <v>625</v>
      </c>
      <c r="S54" s="52">
        <v>917</v>
      </c>
      <c r="T54" s="52">
        <v>915</v>
      </c>
      <c r="U54" s="52">
        <v>797</v>
      </c>
      <c r="V54" s="52">
        <v>714</v>
      </c>
      <c r="W54" s="52">
        <v>372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38</v>
      </c>
      <c r="D55" s="52">
        <v>24</v>
      </c>
      <c r="E55" s="52">
        <v>22</v>
      </c>
      <c r="F55" s="52">
        <v>21</v>
      </c>
      <c r="G55" s="52">
        <v>32</v>
      </c>
      <c r="H55" s="52">
        <v>66</v>
      </c>
      <c r="I55" s="52">
        <v>26</v>
      </c>
      <c r="J55" s="52">
        <v>20</v>
      </c>
      <c r="K55" s="52">
        <v>34</v>
      </c>
      <c r="L55" s="52">
        <v>44</v>
      </c>
      <c r="M55" s="52">
        <v>39</v>
      </c>
      <c r="N55" s="52">
        <v>45</v>
      </c>
      <c r="O55" s="52">
        <v>53</v>
      </c>
      <c r="P55" s="52">
        <v>62</v>
      </c>
      <c r="Q55" s="52">
        <v>38</v>
      </c>
      <c r="R55" s="52">
        <v>44</v>
      </c>
      <c r="S55" s="52">
        <v>59</v>
      </c>
      <c r="T55" s="52">
        <v>75</v>
      </c>
      <c r="U55" s="52">
        <v>65</v>
      </c>
      <c r="V55" s="52">
        <v>67</v>
      </c>
      <c r="W55" s="52">
        <v>14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8083</v>
      </c>
      <c r="D59" s="52">
        <v>6825</v>
      </c>
      <c r="E59" s="52">
        <v>6711</v>
      </c>
      <c r="F59" s="52">
        <v>2819</v>
      </c>
      <c r="G59" s="52">
        <v>3612</v>
      </c>
      <c r="H59" s="52">
        <v>3672</v>
      </c>
      <c r="I59" s="52">
        <v>3007</v>
      </c>
      <c r="J59" s="52">
        <v>3339</v>
      </c>
      <c r="K59" s="52">
        <v>4173</v>
      </c>
      <c r="L59" s="52">
        <v>2026</v>
      </c>
      <c r="M59" s="52">
        <v>465</v>
      </c>
      <c r="N59" s="52">
        <v>924</v>
      </c>
      <c r="O59" s="52">
        <v>2662</v>
      </c>
      <c r="P59" s="52">
        <v>2063</v>
      </c>
      <c r="Q59" s="52">
        <v>2105</v>
      </c>
      <c r="R59" s="52">
        <v>2072</v>
      </c>
      <c r="S59" s="52">
        <v>1514</v>
      </c>
      <c r="T59" s="52">
        <v>914</v>
      </c>
      <c r="U59" s="52">
        <v>1026</v>
      </c>
      <c r="V59" s="52">
        <v>1428</v>
      </c>
      <c r="W59" s="52">
        <v>791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52050</v>
      </c>
      <c r="D60" s="36">
        <v>47107</v>
      </c>
      <c r="E60" s="36">
        <v>47413</v>
      </c>
      <c r="F60" s="36">
        <v>35426</v>
      </c>
      <c r="G60" s="36">
        <v>41744</v>
      </c>
      <c r="H60" s="36">
        <v>46016</v>
      </c>
      <c r="I60" s="36">
        <v>26233</v>
      </c>
      <c r="J60" s="36">
        <v>18873</v>
      </c>
      <c r="K60" s="36">
        <v>35011</v>
      </c>
      <c r="L60" s="36">
        <v>42955</v>
      </c>
      <c r="M60" s="36">
        <v>41653</v>
      </c>
      <c r="N60" s="36">
        <v>38549</v>
      </c>
      <c r="O60" s="36">
        <v>33673</v>
      </c>
      <c r="P60" s="36">
        <v>16677</v>
      </c>
      <c r="Q60" s="36">
        <v>20474</v>
      </c>
      <c r="R60" s="36">
        <v>21429</v>
      </c>
      <c r="S60" s="36">
        <v>30215</v>
      </c>
      <c r="T60" s="36">
        <v>33366</v>
      </c>
      <c r="U60" s="36">
        <v>29330</v>
      </c>
      <c r="V60" s="36">
        <v>28650</v>
      </c>
      <c r="W60" s="36">
        <v>11084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1448</v>
      </c>
      <c r="D64" s="52">
        <v>1525</v>
      </c>
      <c r="E64" s="52">
        <v>1305</v>
      </c>
      <c r="F64" s="52">
        <v>1782</v>
      </c>
      <c r="G64" s="52">
        <v>1964</v>
      </c>
      <c r="H64" s="52">
        <v>2492</v>
      </c>
      <c r="I64" s="52">
        <v>2197</v>
      </c>
      <c r="J64" s="52">
        <v>1771</v>
      </c>
      <c r="K64" s="52">
        <v>1001</v>
      </c>
      <c r="L64" s="52">
        <v>409</v>
      </c>
      <c r="M64" s="52">
        <v>0</v>
      </c>
      <c r="N64" s="52">
        <v>0</v>
      </c>
      <c r="O64" s="52">
        <v>162</v>
      </c>
      <c r="P64" s="52">
        <v>242</v>
      </c>
      <c r="Q64" s="52">
        <v>379</v>
      </c>
      <c r="R64" s="52">
        <v>827</v>
      </c>
      <c r="S64" s="52">
        <v>1518</v>
      </c>
      <c r="T64" s="52">
        <v>1708</v>
      </c>
      <c r="U64" s="52">
        <v>2138</v>
      </c>
      <c r="V64" s="52">
        <v>1954</v>
      </c>
      <c r="W64" s="52">
        <v>1674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65</v>
      </c>
      <c r="D67" s="52">
        <v>67</v>
      </c>
      <c r="E67" s="52">
        <v>78</v>
      </c>
      <c r="F67" s="52">
        <v>86</v>
      </c>
      <c r="G67" s="52">
        <v>102</v>
      </c>
      <c r="H67" s="52">
        <v>147</v>
      </c>
      <c r="I67" s="52">
        <v>139</v>
      </c>
      <c r="J67" s="52">
        <v>153</v>
      </c>
      <c r="K67" s="52">
        <v>162</v>
      </c>
      <c r="L67" s="52">
        <v>129</v>
      </c>
      <c r="M67" s="52">
        <v>50</v>
      </c>
      <c r="N67" s="52">
        <v>27</v>
      </c>
      <c r="O67" s="52">
        <v>16</v>
      </c>
      <c r="P67" s="52">
        <v>14</v>
      </c>
      <c r="Q67" s="52">
        <v>35</v>
      </c>
      <c r="R67" s="52">
        <v>34</v>
      </c>
      <c r="S67" s="52">
        <v>67</v>
      </c>
      <c r="T67" s="52">
        <v>110</v>
      </c>
      <c r="U67" s="52">
        <v>155</v>
      </c>
      <c r="V67" s="52">
        <v>208</v>
      </c>
      <c r="W67" s="52">
        <v>312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1398</v>
      </c>
      <c r="D69" s="52">
        <v>1476</v>
      </c>
      <c r="E69" s="52">
        <v>1264</v>
      </c>
      <c r="F69" s="52">
        <v>1725</v>
      </c>
      <c r="G69" s="52">
        <v>1902</v>
      </c>
      <c r="H69" s="52">
        <v>2404</v>
      </c>
      <c r="I69" s="52">
        <v>2127</v>
      </c>
      <c r="J69" s="52">
        <v>1738</v>
      </c>
      <c r="K69" s="52">
        <v>992</v>
      </c>
      <c r="L69" s="52">
        <v>426</v>
      </c>
      <c r="M69" s="52">
        <v>584</v>
      </c>
      <c r="N69" s="52">
        <v>440</v>
      </c>
      <c r="O69" s="52">
        <v>438</v>
      </c>
      <c r="P69" s="52">
        <v>418</v>
      </c>
      <c r="Q69" s="52">
        <v>499</v>
      </c>
      <c r="R69" s="52">
        <v>775</v>
      </c>
      <c r="S69" s="52">
        <v>1464</v>
      </c>
      <c r="T69" s="52">
        <v>1664</v>
      </c>
      <c r="U69" s="52">
        <v>2080</v>
      </c>
      <c r="V69" s="52">
        <v>1918</v>
      </c>
      <c r="W69" s="52">
        <v>1642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</v>
      </c>
      <c r="D70" s="52">
        <v>0</v>
      </c>
      <c r="E70" s="52">
        <v>0</v>
      </c>
      <c r="F70" s="52">
        <v>0</v>
      </c>
      <c r="G70" s="52">
        <v>0</v>
      </c>
      <c r="H70" s="52">
        <v>1</v>
      </c>
      <c r="I70" s="52">
        <v>2</v>
      </c>
      <c r="J70" s="52">
        <v>1</v>
      </c>
      <c r="K70" s="52">
        <v>0</v>
      </c>
      <c r="L70" s="52">
        <v>1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2</v>
      </c>
      <c r="U70" s="52">
        <v>2</v>
      </c>
      <c r="V70" s="52">
        <v>2</v>
      </c>
      <c r="W70" s="52">
        <v>2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75</v>
      </c>
      <c r="D73" s="52">
        <v>76</v>
      </c>
      <c r="E73" s="52">
        <v>69</v>
      </c>
      <c r="F73" s="52">
        <v>85</v>
      </c>
      <c r="G73" s="52">
        <v>99</v>
      </c>
      <c r="H73" s="52">
        <v>123</v>
      </c>
      <c r="I73" s="52">
        <v>95</v>
      </c>
      <c r="J73" s="52">
        <v>76</v>
      </c>
      <c r="K73" s="52">
        <v>75</v>
      </c>
      <c r="L73" s="52">
        <v>57</v>
      </c>
      <c r="M73" s="52">
        <v>30</v>
      </c>
      <c r="N73" s="52">
        <v>67</v>
      </c>
      <c r="O73" s="52">
        <v>60</v>
      </c>
      <c r="P73" s="52">
        <v>74</v>
      </c>
      <c r="Q73" s="52">
        <v>48</v>
      </c>
      <c r="R73" s="52">
        <v>61</v>
      </c>
      <c r="S73" s="52">
        <v>61</v>
      </c>
      <c r="T73" s="52">
        <v>53</v>
      </c>
      <c r="U73" s="52">
        <v>64</v>
      </c>
      <c r="V73" s="52">
        <v>64</v>
      </c>
      <c r="W73" s="52">
        <v>69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2</v>
      </c>
      <c r="D74" s="52">
        <v>1</v>
      </c>
      <c r="E74" s="52">
        <v>1</v>
      </c>
      <c r="F74" s="52">
        <v>2</v>
      </c>
      <c r="G74" s="52">
        <v>2</v>
      </c>
      <c r="H74" s="52">
        <v>5</v>
      </c>
      <c r="I74" s="52">
        <v>3</v>
      </c>
      <c r="J74" s="52">
        <v>3</v>
      </c>
      <c r="K74" s="52">
        <v>2</v>
      </c>
      <c r="L74" s="52">
        <v>2</v>
      </c>
      <c r="M74" s="52">
        <v>0</v>
      </c>
      <c r="N74" s="52">
        <v>0</v>
      </c>
      <c r="O74" s="52">
        <v>2</v>
      </c>
      <c r="P74" s="52">
        <v>3</v>
      </c>
      <c r="Q74" s="52">
        <v>2</v>
      </c>
      <c r="R74" s="52">
        <v>2</v>
      </c>
      <c r="S74" s="52">
        <v>2</v>
      </c>
      <c r="T74" s="52">
        <v>2</v>
      </c>
      <c r="U74" s="52">
        <v>3</v>
      </c>
      <c r="V74" s="52">
        <v>4</v>
      </c>
      <c r="W74" s="52">
        <v>3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2077</v>
      </c>
      <c r="D78" s="52">
        <v>2165</v>
      </c>
      <c r="E78" s="52">
        <v>1986</v>
      </c>
      <c r="F78" s="52">
        <v>2468</v>
      </c>
      <c r="G78" s="52">
        <v>2782</v>
      </c>
      <c r="H78" s="52">
        <v>3496</v>
      </c>
      <c r="I78" s="52">
        <v>2713</v>
      </c>
      <c r="J78" s="52">
        <v>2519</v>
      </c>
      <c r="K78" s="52">
        <v>2236</v>
      </c>
      <c r="L78" s="52">
        <v>1762</v>
      </c>
      <c r="M78" s="52">
        <v>975</v>
      </c>
      <c r="N78" s="52">
        <v>1634</v>
      </c>
      <c r="O78" s="52">
        <v>1845</v>
      </c>
      <c r="P78" s="52">
        <v>1852</v>
      </c>
      <c r="Q78" s="52">
        <v>1638</v>
      </c>
      <c r="R78" s="52">
        <v>1653</v>
      </c>
      <c r="S78" s="52">
        <v>1890</v>
      </c>
      <c r="T78" s="52">
        <v>1833</v>
      </c>
      <c r="U78" s="52">
        <v>2207</v>
      </c>
      <c r="V78" s="52">
        <v>2213</v>
      </c>
      <c r="W78" s="52">
        <v>2089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174</v>
      </c>
      <c r="D79" s="36">
        <v>169</v>
      </c>
      <c r="E79" s="36">
        <v>156</v>
      </c>
      <c r="F79" s="36">
        <v>226</v>
      </c>
      <c r="G79" s="36">
        <v>247</v>
      </c>
      <c r="H79" s="36">
        <v>310</v>
      </c>
      <c r="I79" s="36">
        <v>228</v>
      </c>
      <c r="J79" s="36">
        <v>162</v>
      </c>
      <c r="K79" s="36">
        <v>185</v>
      </c>
      <c r="L79" s="36">
        <v>151</v>
      </c>
      <c r="M79" s="36">
        <v>236</v>
      </c>
      <c r="N79" s="36">
        <v>229</v>
      </c>
      <c r="O79" s="36">
        <v>253</v>
      </c>
      <c r="P79" s="36">
        <v>203</v>
      </c>
      <c r="Q79" s="36">
        <v>151</v>
      </c>
      <c r="R79" s="36">
        <v>122</v>
      </c>
      <c r="S79" s="36">
        <v>155</v>
      </c>
      <c r="T79" s="36">
        <v>173</v>
      </c>
      <c r="U79" s="36">
        <v>179</v>
      </c>
      <c r="V79" s="36">
        <v>187</v>
      </c>
      <c r="W79" s="36">
        <v>184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42030</v>
      </c>
      <c r="D83" s="52">
        <v>45310</v>
      </c>
      <c r="E83" s="52">
        <v>44287</v>
      </c>
      <c r="F83" s="52">
        <v>53805</v>
      </c>
      <c r="G83" s="52">
        <v>50933</v>
      </c>
      <c r="H83" s="52">
        <v>55818</v>
      </c>
      <c r="I83" s="52">
        <v>57073</v>
      </c>
      <c r="J83" s="52">
        <v>65821</v>
      </c>
      <c r="K83" s="52">
        <v>56859</v>
      </c>
      <c r="L83" s="52">
        <v>53257</v>
      </c>
      <c r="M83" s="52">
        <v>52843</v>
      </c>
      <c r="N83" s="52">
        <v>57686</v>
      </c>
      <c r="O83" s="52">
        <v>54798</v>
      </c>
      <c r="P83" s="52">
        <v>32600</v>
      </c>
      <c r="Q83" s="52">
        <v>31726</v>
      </c>
      <c r="R83" s="52">
        <v>38663</v>
      </c>
      <c r="S83" s="52">
        <v>50390</v>
      </c>
      <c r="T83" s="52">
        <v>55956</v>
      </c>
      <c r="U83" s="52">
        <v>59241</v>
      </c>
      <c r="V83" s="52">
        <v>59729</v>
      </c>
      <c r="W83" s="52">
        <v>55637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2348</v>
      </c>
      <c r="D86" s="52">
        <v>2370</v>
      </c>
      <c r="E86" s="52">
        <v>2345</v>
      </c>
      <c r="F86" s="52">
        <v>2817</v>
      </c>
      <c r="G86" s="52">
        <v>3187</v>
      </c>
      <c r="H86" s="52">
        <v>4098</v>
      </c>
      <c r="I86" s="52">
        <v>3414</v>
      </c>
      <c r="J86" s="52">
        <v>4144</v>
      </c>
      <c r="K86" s="52">
        <v>5340</v>
      </c>
      <c r="L86" s="52">
        <v>5758</v>
      </c>
      <c r="M86" s="52">
        <v>4205</v>
      </c>
      <c r="N86" s="52">
        <v>4597</v>
      </c>
      <c r="O86" s="52">
        <v>5288</v>
      </c>
      <c r="P86" s="52">
        <v>4761</v>
      </c>
      <c r="Q86" s="52">
        <v>4487</v>
      </c>
      <c r="R86" s="52">
        <v>3416</v>
      </c>
      <c r="S86" s="52">
        <v>3991</v>
      </c>
      <c r="T86" s="52">
        <v>4335</v>
      </c>
      <c r="U86" s="52">
        <v>5260</v>
      </c>
      <c r="V86" s="52">
        <v>6610</v>
      </c>
      <c r="W86" s="52">
        <v>9620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13819</v>
      </c>
      <c r="D88" s="52">
        <v>17000</v>
      </c>
      <c r="E88" s="52">
        <v>17262</v>
      </c>
      <c r="F88" s="52">
        <v>20719</v>
      </c>
      <c r="G88" s="52">
        <v>20811</v>
      </c>
      <c r="H88" s="52">
        <v>23461</v>
      </c>
      <c r="I88" s="52">
        <v>25191</v>
      </c>
      <c r="J88" s="52">
        <v>39528</v>
      </c>
      <c r="K88" s="52">
        <v>34420</v>
      </c>
      <c r="L88" s="52">
        <v>32498</v>
      </c>
      <c r="M88" s="52">
        <v>28250</v>
      </c>
      <c r="N88" s="52">
        <v>31096</v>
      </c>
      <c r="O88" s="52">
        <v>29578</v>
      </c>
      <c r="P88" s="52">
        <v>13200</v>
      </c>
      <c r="Q88" s="52">
        <v>14520</v>
      </c>
      <c r="R88" s="52">
        <v>20068</v>
      </c>
      <c r="S88" s="52">
        <v>27219</v>
      </c>
      <c r="T88" s="52">
        <v>30214</v>
      </c>
      <c r="U88" s="52">
        <v>29819</v>
      </c>
      <c r="V88" s="52">
        <v>30294</v>
      </c>
      <c r="W88" s="52">
        <v>30193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2</v>
      </c>
      <c r="D89" s="52">
        <v>2</v>
      </c>
      <c r="E89" s="52">
        <v>2</v>
      </c>
      <c r="F89" s="52">
        <v>5</v>
      </c>
      <c r="G89" s="52">
        <v>3</v>
      </c>
      <c r="H89" s="52">
        <v>11</v>
      </c>
      <c r="I89" s="52">
        <v>6</v>
      </c>
      <c r="J89" s="52">
        <v>19</v>
      </c>
      <c r="K89" s="52">
        <v>9</v>
      </c>
      <c r="L89" s="52">
        <v>14</v>
      </c>
      <c r="M89" s="52">
        <v>8</v>
      </c>
      <c r="N89" s="52">
        <v>9</v>
      </c>
      <c r="O89" s="52">
        <v>14</v>
      </c>
      <c r="P89" s="52">
        <v>11</v>
      </c>
      <c r="Q89" s="52">
        <v>9</v>
      </c>
      <c r="R89" s="52">
        <v>10</v>
      </c>
      <c r="S89" s="52">
        <v>21</v>
      </c>
      <c r="T89" s="52">
        <v>26</v>
      </c>
      <c r="U89" s="52">
        <v>23</v>
      </c>
      <c r="V89" s="52">
        <v>26</v>
      </c>
      <c r="W89" s="52">
        <v>12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51240</v>
      </c>
      <c r="D96" s="52">
        <v>51559</v>
      </c>
      <c r="E96" s="52">
        <v>50992</v>
      </c>
      <c r="F96" s="52">
        <v>58514</v>
      </c>
      <c r="G96" s="52">
        <v>58781</v>
      </c>
      <c r="H96" s="52">
        <v>65498</v>
      </c>
      <c r="I96" s="52">
        <v>46648</v>
      </c>
      <c r="J96" s="52">
        <v>48843</v>
      </c>
      <c r="K96" s="52">
        <v>58492</v>
      </c>
      <c r="L96" s="52">
        <v>57407</v>
      </c>
      <c r="M96" s="52">
        <v>61885</v>
      </c>
      <c r="N96" s="52">
        <v>64791</v>
      </c>
      <c r="O96" s="52">
        <v>61896</v>
      </c>
      <c r="P96" s="52">
        <v>55215</v>
      </c>
      <c r="Q96" s="52">
        <v>51851</v>
      </c>
      <c r="R96" s="52">
        <v>52380</v>
      </c>
      <c r="S96" s="52">
        <v>56424</v>
      </c>
      <c r="T96" s="52">
        <v>57307</v>
      </c>
      <c r="U96" s="52">
        <v>60513</v>
      </c>
      <c r="V96" s="52">
        <v>58538</v>
      </c>
      <c r="W96" s="52">
        <v>53725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854</v>
      </c>
      <c r="D97" s="52">
        <v>731</v>
      </c>
      <c r="E97" s="52">
        <v>672</v>
      </c>
      <c r="F97" s="52">
        <v>1023</v>
      </c>
      <c r="G97" s="52">
        <v>1307</v>
      </c>
      <c r="H97" s="52">
        <v>2699</v>
      </c>
      <c r="I97" s="52">
        <v>1332</v>
      </c>
      <c r="J97" s="52">
        <v>2339</v>
      </c>
      <c r="K97" s="52">
        <v>1563</v>
      </c>
      <c r="L97" s="52">
        <v>1951</v>
      </c>
      <c r="M97" s="52">
        <v>2003</v>
      </c>
      <c r="N97" s="52">
        <v>2706</v>
      </c>
      <c r="O97" s="52">
        <v>3243</v>
      </c>
      <c r="P97" s="52">
        <v>3752</v>
      </c>
      <c r="Q97" s="52">
        <v>2829</v>
      </c>
      <c r="R97" s="52">
        <v>3699</v>
      </c>
      <c r="S97" s="52">
        <v>3629</v>
      </c>
      <c r="T97" s="52">
        <v>4676</v>
      </c>
      <c r="U97" s="52">
        <v>4801</v>
      </c>
      <c r="V97" s="52">
        <v>5471</v>
      </c>
      <c r="W97" s="52">
        <v>3371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9889</v>
      </c>
      <c r="D102" s="52">
        <v>9745</v>
      </c>
      <c r="E102" s="52">
        <v>9535</v>
      </c>
      <c r="F102" s="52">
        <v>6560</v>
      </c>
      <c r="G102" s="52">
        <v>7263</v>
      </c>
      <c r="H102" s="52">
        <v>7730</v>
      </c>
      <c r="I102" s="52">
        <v>8318</v>
      </c>
      <c r="J102" s="52">
        <v>13974</v>
      </c>
      <c r="K102" s="52">
        <v>10485</v>
      </c>
      <c r="L102" s="52">
        <v>4381</v>
      </c>
      <c r="M102" s="52">
        <v>1110</v>
      </c>
      <c r="N102" s="52">
        <v>2497</v>
      </c>
      <c r="O102" s="52">
        <v>7740</v>
      </c>
      <c r="P102" s="52">
        <v>9587</v>
      </c>
      <c r="Q102" s="52">
        <v>8231</v>
      </c>
      <c r="R102" s="52">
        <v>8405</v>
      </c>
      <c r="S102" s="52">
        <v>4919</v>
      </c>
      <c r="T102" s="52">
        <v>2856</v>
      </c>
      <c r="U102" s="52">
        <v>3701</v>
      </c>
      <c r="V102" s="52">
        <v>5119</v>
      </c>
      <c r="W102" s="52">
        <v>6688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63685</v>
      </c>
      <c r="D103" s="36">
        <v>67243</v>
      </c>
      <c r="E103" s="36">
        <v>67370</v>
      </c>
      <c r="F103" s="36">
        <v>82441</v>
      </c>
      <c r="G103" s="36">
        <v>83931</v>
      </c>
      <c r="H103" s="36">
        <v>96867</v>
      </c>
      <c r="I103" s="36">
        <v>72645</v>
      </c>
      <c r="J103" s="36">
        <v>79015</v>
      </c>
      <c r="K103" s="36">
        <v>88012</v>
      </c>
      <c r="L103" s="36">
        <v>92926</v>
      </c>
      <c r="M103" s="36">
        <v>99016</v>
      </c>
      <c r="N103" s="36">
        <v>103818</v>
      </c>
      <c r="O103" s="36">
        <v>97825</v>
      </c>
      <c r="P103" s="36">
        <v>77441</v>
      </c>
      <c r="Q103" s="36">
        <v>79814</v>
      </c>
      <c r="R103" s="36">
        <v>86843</v>
      </c>
      <c r="S103" s="36">
        <v>98309</v>
      </c>
      <c r="T103" s="36">
        <v>104099</v>
      </c>
      <c r="U103" s="36">
        <v>105165</v>
      </c>
      <c r="V103" s="36">
        <v>102472</v>
      </c>
      <c r="W103" s="36">
        <v>92818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89327</v>
      </c>
      <c r="D126" s="52">
        <v>80792</v>
      </c>
      <c r="E126" s="52">
        <v>80383</v>
      </c>
      <c r="F126" s="52">
        <v>86317</v>
      </c>
      <c r="G126" s="52">
        <v>55667</v>
      </c>
      <c r="H126" s="52">
        <v>69736</v>
      </c>
      <c r="I126" s="52">
        <v>75684</v>
      </c>
      <c r="J126" s="52">
        <v>85508</v>
      </c>
      <c r="K126" s="52">
        <v>77513</v>
      </c>
      <c r="L126" s="52">
        <v>79929</v>
      </c>
      <c r="M126" s="52">
        <v>81558</v>
      </c>
      <c r="N126" s="52">
        <v>94502</v>
      </c>
      <c r="O126" s="52">
        <v>90622</v>
      </c>
      <c r="P126" s="52">
        <v>41328</v>
      </c>
      <c r="Q126" s="52">
        <v>66393</v>
      </c>
      <c r="R126" s="52">
        <v>50203</v>
      </c>
      <c r="S126" s="52">
        <v>80371</v>
      </c>
      <c r="T126" s="52">
        <v>68030</v>
      </c>
      <c r="U126" s="52">
        <v>92695</v>
      </c>
      <c r="V126" s="52">
        <v>61298</v>
      </c>
      <c r="W126" s="52">
        <v>106861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4871</v>
      </c>
      <c r="D129" s="52">
        <v>4721</v>
      </c>
      <c r="E129" s="52">
        <v>4530</v>
      </c>
      <c r="F129" s="52">
        <v>5004</v>
      </c>
      <c r="G129" s="52">
        <v>5095</v>
      </c>
      <c r="H129" s="52">
        <v>5676</v>
      </c>
      <c r="I129" s="52">
        <v>4199</v>
      </c>
      <c r="J129" s="52">
        <v>5434</v>
      </c>
      <c r="K129" s="52">
        <v>7102</v>
      </c>
      <c r="L129" s="52">
        <v>7874</v>
      </c>
      <c r="M129" s="52">
        <v>6100</v>
      </c>
      <c r="N129" s="52">
        <v>7061</v>
      </c>
      <c r="O129" s="52">
        <v>8420</v>
      </c>
      <c r="P129" s="52">
        <v>7637</v>
      </c>
      <c r="Q129" s="52">
        <v>6810</v>
      </c>
      <c r="R129" s="52">
        <v>5595</v>
      </c>
      <c r="S129" s="52">
        <v>6668</v>
      </c>
      <c r="T129" s="52">
        <v>6279</v>
      </c>
      <c r="U129" s="52">
        <v>7470</v>
      </c>
      <c r="V129" s="52">
        <v>8981</v>
      </c>
      <c r="W129" s="52">
        <v>13548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65157</v>
      </c>
      <c r="D131" s="52">
        <v>78686</v>
      </c>
      <c r="E131" s="52">
        <v>75555</v>
      </c>
      <c r="F131" s="52">
        <v>74156</v>
      </c>
      <c r="G131" s="52">
        <v>65640</v>
      </c>
      <c r="H131" s="52">
        <v>72144</v>
      </c>
      <c r="I131" s="52">
        <v>74332</v>
      </c>
      <c r="J131" s="52">
        <v>79454</v>
      </c>
      <c r="K131" s="52">
        <v>78230</v>
      </c>
      <c r="L131" s="52">
        <v>80876</v>
      </c>
      <c r="M131" s="52">
        <v>89824</v>
      </c>
      <c r="N131" s="52">
        <v>99144</v>
      </c>
      <c r="O131" s="52">
        <v>96610</v>
      </c>
      <c r="P131" s="52">
        <v>46638</v>
      </c>
      <c r="Q131" s="52">
        <v>57943</v>
      </c>
      <c r="R131" s="52">
        <v>61348</v>
      </c>
      <c r="S131" s="52">
        <v>77082</v>
      </c>
      <c r="T131" s="52">
        <v>71509</v>
      </c>
      <c r="U131" s="52">
        <v>78625</v>
      </c>
      <c r="V131" s="52">
        <v>76813</v>
      </c>
      <c r="W131" s="52">
        <v>82949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13</v>
      </c>
      <c r="D132" s="52">
        <v>10</v>
      </c>
      <c r="E132" s="52">
        <v>10</v>
      </c>
      <c r="F132" s="52">
        <v>16</v>
      </c>
      <c r="G132" s="52">
        <v>13</v>
      </c>
      <c r="H132" s="52">
        <v>51</v>
      </c>
      <c r="I132" s="52">
        <v>25</v>
      </c>
      <c r="J132" s="52">
        <v>48</v>
      </c>
      <c r="K132" s="52">
        <v>23</v>
      </c>
      <c r="L132" s="52">
        <v>35</v>
      </c>
      <c r="M132" s="52">
        <v>29</v>
      </c>
      <c r="N132" s="52">
        <v>38</v>
      </c>
      <c r="O132" s="52">
        <v>52</v>
      </c>
      <c r="P132" s="52">
        <v>44</v>
      </c>
      <c r="Q132" s="52">
        <v>46</v>
      </c>
      <c r="R132" s="52">
        <v>55</v>
      </c>
      <c r="S132" s="52">
        <v>65</v>
      </c>
      <c r="T132" s="52">
        <v>65</v>
      </c>
      <c r="U132" s="52">
        <v>85</v>
      </c>
      <c r="V132" s="52">
        <v>68</v>
      </c>
      <c r="W132" s="52">
        <v>50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25031</v>
      </c>
      <c r="D135" s="52">
        <v>3379</v>
      </c>
      <c r="E135" s="52">
        <v>6339</v>
      </c>
      <c r="F135" s="52">
        <v>14077</v>
      </c>
      <c r="G135" s="52">
        <v>0</v>
      </c>
      <c r="H135" s="52">
        <v>0</v>
      </c>
      <c r="I135" s="52">
        <v>3976</v>
      </c>
      <c r="J135" s="52">
        <v>13050</v>
      </c>
      <c r="K135" s="52">
        <v>9741</v>
      </c>
      <c r="L135" s="52">
        <v>3830</v>
      </c>
      <c r="M135" s="52">
        <v>2</v>
      </c>
      <c r="N135" s="52">
        <v>0</v>
      </c>
      <c r="O135" s="52">
        <v>0</v>
      </c>
      <c r="P135" s="52">
        <v>1</v>
      </c>
      <c r="Q135" s="52">
        <v>9832</v>
      </c>
      <c r="R135" s="52">
        <v>2</v>
      </c>
      <c r="S135" s="52">
        <v>3151</v>
      </c>
      <c r="T135" s="52">
        <v>0</v>
      </c>
      <c r="U135" s="52">
        <v>12999</v>
      </c>
      <c r="V135" s="52">
        <v>0</v>
      </c>
      <c r="W135" s="52">
        <v>22460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416</v>
      </c>
      <c r="D136" s="52">
        <v>48</v>
      </c>
      <c r="E136" s="52">
        <v>84</v>
      </c>
      <c r="F136" s="52">
        <v>245</v>
      </c>
      <c r="G136" s="52">
        <v>0</v>
      </c>
      <c r="H136" s="52">
        <v>0</v>
      </c>
      <c r="I136" s="52">
        <v>113</v>
      </c>
      <c r="J136" s="52">
        <v>625</v>
      </c>
      <c r="K136" s="52">
        <v>260</v>
      </c>
      <c r="L136" s="52">
        <v>130</v>
      </c>
      <c r="M136" s="52">
        <v>0</v>
      </c>
      <c r="N136" s="52">
        <v>0</v>
      </c>
      <c r="O136" s="52">
        <v>0</v>
      </c>
      <c r="P136" s="52">
        <v>0</v>
      </c>
      <c r="Q136" s="52">
        <v>538</v>
      </c>
      <c r="R136" s="52">
        <v>0</v>
      </c>
      <c r="S136" s="52">
        <v>203</v>
      </c>
      <c r="T136" s="52">
        <v>0</v>
      </c>
      <c r="U136" s="52">
        <v>1030</v>
      </c>
      <c r="V136" s="52">
        <v>0</v>
      </c>
      <c r="W136" s="52">
        <v>1408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20726</v>
      </c>
      <c r="D140" s="52">
        <v>18469</v>
      </c>
      <c r="E140" s="52">
        <v>18284</v>
      </c>
      <c r="F140" s="52">
        <v>11693</v>
      </c>
      <c r="G140" s="52">
        <v>10996</v>
      </c>
      <c r="H140" s="52">
        <v>12478</v>
      </c>
      <c r="I140" s="52">
        <v>12521</v>
      </c>
      <c r="J140" s="52">
        <v>20318</v>
      </c>
      <c r="K140" s="52">
        <v>16164</v>
      </c>
      <c r="L140" s="52">
        <v>6772</v>
      </c>
      <c r="M140" s="52">
        <v>1684</v>
      </c>
      <c r="N140" s="52">
        <v>3761</v>
      </c>
      <c r="O140" s="52">
        <v>11307</v>
      </c>
      <c r="P140" s="52">
        <v>12654</v>
      </c>
      <c r="Q140" s="52">
        <v>13610</v>
      </c>
      <c r="R140" s="52">
        <v>11582</v>
      </c>
      <c r="S140" s="52">
        <v>7602</v>
      </c>
      <c r="T140" s="52">
        <v>3917</v>
      </c>
      <c r="U140" s="52">
        <v>5777</v>
      </c>
      <c r="V140" s="52">
        <v>6520</v>
      </c>
      <c r="W140" s="52">
        <v>11732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133469</v>
      </c>
      <c r="D141" s="36">
        <v>127471</v>
      </c>
      <c r="E141" s="36">
        <v>129188</v>
      </c>
      <c r="F141" s="36">
        <v>146926</v>
      </c>
      <c r="G141" s="36">
        <v>127083</v>
      </c>
      <c r="H141" s="36">
        <v>156357</v>
      </c>
      <c r="I141" s="36">
        <v>109317</v>
      </c>
      <c r="J141" s="36">
        <v>114870</v>
      </c>
      <c r="K141" s="36">
        <v>135631</v>
      </c>
      <c r="L141" s="36">
        <v>143636</v>
      </c>
      <c r="M141" s="36">
        <v>150279</v>
      </c>
      <c r="N141" s="36">
        <v>156550</v>
      </c>
      <c r="O141" s="36">
        <v>142881</v>
      </c>
      <c r="P141" s="36">
        <v>102177</v>
      </c>
      <c r="Q141" s="36">
        <v>131932</v>
      </c>
      <c r="R141" s="36">
        <v>119598</v>
      </c>
      <c r="S141" s="36">
        <v>151710</v>
      </c>
      <c r="T141" s="36">
        <v>142580</v>
      </c>
      <c r="U141" s="36">
        <v>164125</v>
      </c>
      <c r="V141" s="36">
        <v>130248</v>
      </c>
      <c r="W141" s="36">
        <v>162877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30209</v>
      </c>
      <c r="D145" s="52">
        <v>42367</v>
      </c>
      <c r="E145" s="52">
        <v>43546</v>
      </c>
      <c r="F145" s="52">
        <v>43922</v>
      </c>
      <c r="G145" s="52">
        <v>42693</v>
      </c>
      <c r="H145" s="52">
        <v>37698</v>
      </c>
      <c r="I145" s="52">
        <v>34949</v>
      </c>
      <c r="J145" s="52">
        <v>33921</v>
      </c>
      <c r="K145" s="52">
        <v>34872</v>
      </c>
      <c r="L145" s="52">
        <v>38021</v>
      </c>
      <c r="M145" s="52">
        <v>42968</v>
      </c>
      <c r="N145" s="52">
        <v>51264</v>
      </c>
      <c r="O145" s="52">
        <v>54261</v>
      </c>
      <c r="P145" s="52">
        <v>47158</v>
      </c>
      <c r="Q145" s="52">
        <v>52344</v>
      </c>
      <c r="R145" s="52">
        <v>52429</v>
      </c>
      <c r="S145" s="52">
        <v>57056</v>
      </c>
      <c r="T145" s="52">
        <v>53164</v>
      </c>
      <c r="U145" s="52">
        <v>57807</v>
      </c>
      <c r="V145" s="52">
        <v>53578</v>
      </c>
      <c r="W145" s="52">
        <v>61600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11169</v>
      </c>
      <c r="D147" s="52">
        <v>12922</v>
      </c>
      <c r="E147" s="52">
        <v>14186</v>
      </c>
      <c r="F147" s="52">
        <v>15817</v>
      </c>
      <c r="G147" s="52">
        <v>18059</v>
      </c>
      <c r="H147" s="52">
        <v>17005</v>
      </c>
      <c r="I147" s="52">
        <v>12011</v>
      </c>
      <c r="J147" s="52">
        <v>14510</v>
      </c>
      <c r="K147" s="52">
        <v>14069</v>
      </c>
      <c r="L147" s="52">
        <v>14012</v>
      </c>
      <c r="M147" s="52">
        <v>14055</v>
      </c>
      <c r="N147" s="52">
        <v>18015</v>
      </c>
      <c r="O147" s="52">
        <v>23260</v>
      </c>
      <c r="P147" s="52">
        <v>19983</v>
      </c>
      <c r="Q147" s="52">
        <v>28233</v>
      </c>
      <c r="R147" s="52">
        <v>25219</v>
      </c>
      <c r="S147" s="52">
        <v>20977</v>
      </c>
      <c r="T147" s="52">
        <v>25589</v>
      </c>
      <c r="U147" s="52">
        <v>28125</v>
      </c>
      <c r="V147" s="52">
        <v>31176</v>
      </c>
      <c r="W147" s="52">
        <v>33544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44954</v>
      </c>
      <c r="D153" s="52">
        <v>57137</v>
      </c>
      <c r="E153" s="52">
        <v>58938</v>
      </c>
      <c r="F153" s="52">
        <v>60731</v>
      </c>
      <c r="G153" s="52">
        <v>62632</v>
      </c>
      <c r="H153" s="52">
        <v>62323</v>
      </c>
      <c r="I153" s="52">
        <v>51050</v>
      </c>
      <c r="J153" s="52">
        <v>54144</v>
      </c>
      <c r="K153" s="52">
        <v>67808</v>
      </c>
      <c r="L153" s="52">
        <v>73774</v>
      </c>
      <c r="M153" s="52">
        <v>78232</v>
      </c>
      <c r="N153" s="52">
        <v>84301</v>
      </c>
      <c r="O153" s="52">
        <v>84954</v>
      </c>
      <c r="P153" s="52">
        <v>76602</v>
      </c>
      <c r="Q153" s="52">
        <v>83778</v>
      </c>
      <c r="R153" s="52">
        <v>84344</v>
      </c>
      <c r="S153" s="52">
        <v>91765</v>
      </c>
      <c r="T153" s="52">
        <v>89773</v>
      </c>
      <c r="U153" s="52">
        <v>97276</v>
      </c>
      <c r="V153" s="52">
        <v>94405</v>
      </c>
      <c r="W153" s="52">
        <v>104959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749</v>
      </c>
      <c r="D154" s="52">
        <v>808</v>
      </c>
      <c r="E154" s="52">
        <v>778</v>
      </c>
      <c r="F154" s="52">
        <v>1063</v>
      </c>
      <c r="G154" s="52">
        <v>1394</v>
      </c>
      <c r="H154" s="52">
        <v>2567</v>
      </c>
      <c r="I154" s="52">
        <v>1457</v>
      </c>
      <c r="J154" s="52">
        <v>2592</v>
      </c>
      <c r="K154" s="52">
        <v>1810</v>
      </c>
      <c r="L154" s="52">
        <v>2508</v>
      </c>
      <c r="M154" s="52">
        <v>2529</v>
      </c>
      <c r="N154" s="52">
        <v>3521</v>
      </c>
      <c r="O154" s="52">
        <v>4456</v>
      </c>
      <c r="P154" s="52">
        <v>5205</v>
      </c>
      <c r="Q154" s="52">
        <v>4576</v>
      </c>
      <c r="R154" s="52">
        <v>5963</v>
      </c>
      <c r="S154" s="52">
        <v>5905</v>
      </c>
      <c r="T154" s="52">
        <v>7328</v>
      </c>
      <c r="U154" s="52">
        <v>7714</v>
      </c>
      <c r="V154" s="52">
        <v>8831</v>
      </c>
      <c r="W154" s="52">
        <v>6575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6144</v>
      </c>
      <c r="D158" s="52">
        <v>7333</v>
      </c>
      <c r="E158" s="52">
        <v>7404</v>
      </c>
      <c r="F158" s="52">
        <v>4554</v>
      </c>
      <c r="G158" s="52">
        <v>5100</v>
      </c>
      <c r="H158" s="52">
        <v>4795</v>
      </c>
      <c r="I158" s="52">
        <v>5394</v>
      </c>
      <c r="J158" s="52">
        <v>8526</v>
      </c>
      <c r="K158" s="52">
        <v>7414</v>
      </c>
      <c r="L158" s="52">
        <v>3430</v>
      </c>
      <c r="M158" s="52">
        <v>901</v>
      </c>
      <c r="N158" s="52">
        <v>2047</v>
      </c>
      <c r="O158" s="52">
        <v>6554</v>
      </c>
      <c r="P158" s="52">
        <v>9015</v>
      </c>
      <c r="Q158" s="52">
        <v>8255</v>
      </c>
      <c r="R158" s="52">
        <v>7975</v>
      </c>
      <c r="S158" s="52">
        <v>4658</v>
      </c>
      <c r="T158" s="52">
        <v>2596</v>
      </c>
      <c r="U158" s="52">
        <v>3572</v>
      </c>
      <c r="V158" s="52">
        <v>4912</v>
      </c>
      <c r="W158" s="52">
        <v>7491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39559</v>
      </c>
      <c r="D159" s="36">
        <v>50612</v>
      </c>
      <c r="E159" s="36">
        <v>52312</v>
      </c>
      <c r="F159" s="36">
        <v>57241</v>
      </c>
      <c r="G159" s="36">
        <v>58923</v>
      </c>
      <c r="H159" s="36">
        <v>60094</v>
      </c>
      <c r="I159" s="36">
        <v>47113</v>
      </c>
      <c r="J159" s="36">
        <v>48212</v>
      </c>
      <c r="K159" s="36">
        <v>62217</v>
      </c>
      <c r="L159" s="36">
        <v>72849</v>
      </c>
      <c r="M159" s="36">
        <v>80564</v>
      </c>
      <c r="N159" s="36">
        <v>85173</v>
      </c>
      <c r="O159" s="36">
        <v>82824</v>
      </c>
      <c r="P159" s="36">
        <v>72797</v>
      </c>
      <c r="Q159" s="36">
        <v>80075</v>
      </c>
      <c r="R159" s="36">
        <v>82370</v>
      </c>
      <c r="S159" s="36">
        <v>93046</v>
      </c>
      <c r="T159" s="36">
        <v>94524</v>
      </c>
      <c r="U159" s="36">
        <v>101458</v>
      </c>
      <c r="V159" s="36">
        <v>98261</v>
      </c>
      <c r="W159" s="36">
        <v>104035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24838</v>
      </c>
      <c r="D163" s="52">
        <v>27487</v>
      </c>
      <c r="E163" s="52">
        <v>29206</v>
      </c>
      <c r="F163" s="52">
        <v>34113</v>
      </c>
      <c r="G163" s="52">
        <v>34337</v>
      </c>
      <c r="H163" s="52">
        <v>30923</v>
      </c>
      <c r="I163" s="52">
        <v>28193</v>
      </c>
      <c r="J163" s="52">
        <v>30433</v>
      </c>
      <c r="K163" s="52">
        <v>37917</v>
      </c>
      <c r="L163" s="52">
        <v>39814</v>
      </c>
      <c r="M163" s="52">
        <v>43106</v>
      </c>
      <c r="N163" s="52">
        <v>36648</v>
      </c>
      <c r="O163" s="52">
        <v>30402</v>
      </c>
      <c r="P163" s="52">
        <v>8640</v>
      </c>
      <c r="Q163" s="52">
        <v>22918</v>
      </c>
      <c r="R163" s="52">
        <v>41708</v>
      </c>
      <c r="S163" s="52">
        <v>52458</v>
      </c>
      <c r="T163" s="52">
        <v>57844</v>
      </c>
      <c r="U163" s="52">
        <v>52427</v>
      </c>
      <c r="V163" s="52">
        <v>51675</v>
      </c>
      <c r="W163" s="52">
        <v>43234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10538</v>
      </c>
      <c r="D165" s="52">
        <v>10175</v>
      </c>
      <c r="E165" s="52">
        <v>6550</v>
      </c>
      <c r="F165" s="52">
        <v>7848</v>
      </c>
      <c r="G165" s="52">
        <v>8972</v>
      </c>
      <c r="H165" s="52">
        <v>10503</v>
      </c>
      <c r="I165" s="52">
        <v>7715</v>
      </c>
      <c r="J165" s="52">
        <v>8626</v>
      </c>
      <c r="K165" s="52">
        <v>9934</v>
      </c>
      <c r="L165" s="52">
        <v>11538</v>
      </c>
      <c r="M165" s="52">
        <v>11026</v>
      </c>
      <c r="N165" s="52">
        <v>12299</v>
      </c>
      <c r="O165" s="52">
        <v>12343</v>
      </c>
      <c r="P165" s="52">
        <v>8741</v>
      </c>
      <c r="Q165" s="52">
        <v>7256</v>
      </c>
      <c r="R165" s="52">
        <v>7439</v>
      </c>
      <c r="S165" s="52">
        <v>13572</v>
      </c>
      <c r="T165" s="52">
        <v>16971</v>
      </c>
      <c r="U165" s="52">
        <v>19441</v>
      </c>
      <c r="V165" s="52">
        <v>21950</v>
      </c>
      <c r="W165" s="52">
        <v>24639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58681</v>
      </c>
      <c r="D171" s="52">
        <v>61545</v>
      </c>
      <c r="E171" s="52">
        <v>64070</v>
      </c>
      <c r="F171" s="52">
        <v>70720</v>
      </c>
      <c r="G171" s="52">
        <v>74735</v>
      </c>
      <c r="H171" s="52">
        <v>76914</v>
      </c>
      <c r="I171" s="52">
        <v>45089</v>
      </c>
      <c r="J171" s="52">
        <v>45022</v>
      </c>
      <c r="K171" s="52">
        <v>61870</v>
      </c>
      <c r="L171" s="52">
        <v>64962</v>
      </c>
      <c r="M171" s="52">
        <v>69494</v>
      </c>
      <c r="N171" s="52">
        <v>63765</v>
      </c>
      <c r="O171" s="52">
        <v>57182</v>
      </c>
      <c r="P171" s="52">
        <v>36492</v>
      </c>
      <c r="Q171" s="52">
        <v>52204</v>
      </c>
      <c r="R171" s="52">
        <v>71187</v>
      </c>
      <c r="S171" s="52">
        <v>83477</v>
      </c>
      <c r="T171" s="52">
        <v>86265</v>
      </c>
      <c r="U171" s="52">
        <v>79369</v>
      </c>
      <c r="V171" s="52">
        <v>74064</v>
      </c>
      <c r="W171" s="52">
        <v>66691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976</v>
      </c>
      <c r="D172" s="52">
        <v>871</v>
      </c>
      <c r="E172" s="52">
        <v>844</v>
      </c>
      <c r="F172" s="52">
        <v>1235</v>
      </c>
      <c r="G172" s="52">
        <v>1662</v>
      </c>
      <c r="H172" s="52">
        <v>3170</v>
      </c>
      <c r="I172" s="52">
        <v>1287</v>
      </c>
      <c r="J172" s="52">
        <v>2155</v>
      </c>
      <c r="K172" s="52">
        <v>1653</v>
      </c>
      <c r="L172" s="52">
        <v>2205</v>
      </c>
      <c r="M172" s="52">
        <v>2248</v>
      </c>
      <c r="N172" s="52">
        <v>2662</v>
      </c>
      <c r="O172" s="52">
        <v>2998</v>
      </c>
      <c r="P172" s="52">
        <v>2477</v>
      </c>
      <c r="Q172" s="52">
        <v>2851</v>
      </c>
      <c r="R172" s="52">
        <v>5031</v>
      </c>
      <c r="S172" s="52">
        <v>5368</v>
      </c>
      <c r="T172" s="52">
        <v>7037</v>
      </c>
      <c r="U172" s="52">
        <v>6296</v>
      </c>
      <c r="V172" s="52">
        <v>6924</v>
      </c>
      <c r="W172" s="52">
        <v>4179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8018</v>
      </c>
      <c r="D176" s="52">
        <v>7899</v>
      </c>
      <c r="E176" s="52">
        <v>8048</v>
      </c>
      <c r="F176" s="52">
        <v>5304</v>
      </c>
      <c r="G176" s="52">
        <v>6083</v>
      </c>
      <c r="H176" s="52">
        <v>5918</v>
      </c>
      <c r="I176" s="52">
        <v>4764</v>
      </c>
      <c r="J176" s="52">
        <v>7088</v>
      </c>
      <c r="K176" s="52">
        <v>6765</v>
      </c>
      <c r="L176" s="52">
        <v>3022</v>
      </c>
      <c r="M176" s="52">
        <v>800</v>
      </c>
      <c r="N176" s="52">
        <v>1541</v>
      </c>
      <c r="O176" s="52">
        <v>4409</v>
      </c>
      <c r="P176" s="52">
        <v>4296</v>
      </c>
      <c r="Q176" s="52">
        <v>5141</v>
      </c>
      <c r="R176" s="52">
        <v>6730</v>
      </c>
      <c r="S176" s="52">
        <v>4238</v>
      </c>
      <c r="T176" s="52">
        <v>2493</v>
      </c>
      <c r="U176" s="52">
        <v>2911</v>
      </c>
      <c r="V176" s="52">
        <v>3849</v>
      </c>
      <c r="W176" s="52">
        <v>4755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51640</v>
      </c>
      <c r="D177" s="36">
        <v>54517</v>
      </c>
      <c r="E177" s="36">
        <v>56867</v>
      </c>
      <c r="F177" s="36">
        <v>66650</v>
      </c>
      <c r="G177" s="36">
        <v>70315</v>
      </c>
      <c r="H177" s="36">
        <v>74165</v>
      </c>
      <c r="I177" s="36">
        <v>41613</v>
      </c>
      <c r="J177" s="36">
        <v>40084</v>
      </c>
      <c r="K177" s="36">
        <v>56767</v>
      </c>
      <c r="L177" s="36">
        <v>64138</v>
      </c>
      <c r="M177" s="36">
        <v>71581</v>
      </c>
      <c r="N177" s="36">
        <v>64337</v>
      </c>
      <c r="O177" s="36">
        <v>55740</v>
      </c>
      <c r="P177" s="36">
        <v>34687</v>
      </c>
      <c r="Q177" s="36">
        <v>49885</v>
      </c>
      <c r="R177" s="36">
        <v>69504</v>
      </c>
      <c r="S177" s="36">
        <v>84639</v>
      </c>
      <c r="T177" s="36">
        <v>90847</v>
      </c>
      <c r="U177" s="36">
        <v>82777</v>
      </c>
      <c r="V177" s="36">
        <v>77096</v>
      </c>
      <c r="W177" s="36">
        <v>66108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174</v>
      </c>
      <c r="D5" s="52">
        <v>127</v>
      </c>
      <c r="E5" s="52">
        <v>150</v>
      </c>
      <c r="F5" s="52">
        <v>220</v>
      </c>
      <c r="G5" s="52">
        <v>155</v>
      </c>
      <c r="H5" s="52">
        <v>83</v>
      </c>
      <c r="I5" s="52">
        <v>0</v>
      </c>
      <c r="J5" s="52">
        <v>0</v>
      </c>
      <c r="K5" s="52">
        <v>0</v>
      </c>
      <c r="L5" s="52">
        <v>0</v>
      </c>
      <c r="M5" s="52">
        <v>30</v>
      </c>
      <c r="N5" s="52">
        <v>72</v>
      </c>
      <c r="O5" s="52">
        <v>61</v>
      </c>
      <c r="P5" s="52">
        <v>0</v>
      </c>
      <c r="Q5" s="52">
        <v>0</v>
      </c>
      <c r="R5" s="52">
        <v>31</v>
      </c>
      <c r="S5" s="52">
        <v>89</v>
      </c>
      <c r="T5" s="52">
        <v>106</v>
      </c>
      <c r="U5" s="52">
        <v>133</v>
      </c>
      <c r="V5" s="52">
        <v>97</v>
      </c>
      <c r="W5" s="52">
        <v>78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5</v>
      </c>
      <c r="D8" s="52">
        <v>3</v>
      </c>
      <c r="E8" s="52">
        <v>2</v>
      </c>
      <c r="F8" s="52">
        <v>5</v>
      </c>
      <c r="G8" s="52">
        <v>5</v>
      </c>
      <c r="H8" s="52">
        <v>2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2</v>
      </c>
      <c r="O8" s="52">
        <v>2</v>
      </c>
      <c r="P8" s="52">
        <v>0</v>
      </c>
      <c r="Q8" s="52">
        <v>0</v>
      </c>
      <c r="R8" s="52">
        <v>1</v>
      </c>
      <c r="S8" s="52">
        <v>1</v>
      </c>
      <c r="T8" s="52">
        <v>3</v>
      </c>
      <c r="U8" s="52">
        <v>4</v>
      </c>
      <c r="V8" s="52">
        <v>5</v>
      </c>
      <c r="W8" s="52">
        <v>5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9</v>
      </c>
      <c r="D10" s="52">
        <v>19</v>
      </c>
      <c r="E10" s="52">
        <v>32</v>
      </c>
      <c r="F10" s="52">
        <v>71</v>
      </c>
      <c r="G10" s="52">
        <v>20</v>
      </c>
      <c r="H10" s="52">
        <v>9</v>
      </c>
      <c r="I10" s="52">
        <v>0</v>
      </c>
      <c r="J10" s="52">
        <v>0</v>
      </c>
      <c r="K10" s="52">
        <v>0</v>
      </c>
      <c r="L10" s="52">
        <v>0</v>
      </c>
      <c r="M10" s="52">
        <v>29</v>
      </c>
      <c r="N10" s="52">
        <v>72</v>
      </c>
      <c r="O10" s="52">
        <v>60</v>
      </c>
      <c r="P10" s="52">
        <v>0</v>
      </c>
      <c r="Q10" s="52">
        <v>0</v>
      </c>
      <c r="R10" s="52">
        <v>31</v>
      </c>
      <c r="S10" s="52">
        <v>88</v>
      </c>
      <c r="T10" s="52">
        <v>104</v>
      </c>
      <c r="U10" s="52">
        <v>130</v>
      </c>
      <c r="V10" s="52">
        <v>95</v>
      </c>
      <c r="W10" s="52">
        <v>74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162</v>
      </c>
      <c r="D15" s="52">
        <v>106</v>
      </c>
      <c r="E15" s="52">
        <v>116</v>
      </c>
      <c r="F15" s="52">
        <v>146</v>
      </c>
      <c r="G15" s="52">
        <v>132</v>
      </c>
      <c r="H15" s="52">
        <v>71</v>
      </c>
      <c r="I15" s="52">
        <v>0</v>
      </c>
      <c r="J15" s="52">
        <v>0</v>
      </c>
      <c r="K15" s="52">
        <v>0</v>
      </c>
      <c r="L15" s="52">
        <v>0</v>
      </c>
      <c r="M15" s="52">
        <v>1</v>
      </c>
      <c r="N15" s="52">
        <v>0</v>
      </c>
      <c r="O15" s="52">
        <v>1</v>
      </c>
      <c r="P15" s="52">
        <v>0</v>
      </c>
      <c r="Q15" s="52">
        <v>0</v>
      </c>
      <c r="R15" s="52">
        <v>0</v>
      </c>
      <c r="S15" s="52">
        <v>1</v>
      </c>
      <c r="T15" s="52">
        <v>2</v>
      </c>
      <c r="U15" s="52">
        <v>3</v>
      </c>
      <c r="V15" s="52">
        <v>2</v>
      </c>
      <c r="W15" s="52">
        <v>4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3</v>
      </c>
      <c r="D16" s="52">
        <v>2</v>
      </c>
      <c r="E16" s="52">
        <v>2</v>
      </c>
      <c r="F16" s="52">
        <v>3</v>
      </c>
      <c r="G16" s="52">
        <v>3</v>
      </c>
      <c r="H16" s="52">
        <v>3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23</v>
      </c>
      <c r="D21" s="52">
        <v>16</v>
      </c>
      <c r="E21" s="52">
        <v>19</v>
      </c>
      <c r="F21" s="52">
        <v>16</v>
      </c>
      <c r="G21" s="52">
        <v>12</v>
      </c>
      <c r="H21" s="52">
        <v>6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2</v>
      </c>
      <c r="O21" s="52">
        <v>4</v>
      </c>
      <c r="P21" s="52">
        <v>0</v>
      </c>
      <c r="Q21" s="52">
        <v>0</v>
      </c>
      <c r="R21" s="52">
        <v>3</v>
      </c>
      <c r="S21" s="52">
        <v>4</v>
      </c>
      <c r="T21" s="52">
        <v>3</v>
      </c>
      <c r="U21" s="52">
        <v>5</v>
      </c>
      <c r="V21" s="52">
        <v>5</v>
      </c>
      <c r="W21" s="52">
        <v>5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151</v>
      </c>
      <c r="D22" s="36">
        <v>111</v>
      </c>
      <c r="E22" s="36">
        <v>131</v>
      </c>
      <c r="F22" s="36">
        <v>204</v>
      </c>
      <c r="G22" s="36">
        <v>143</v>
      </c>
      <c r="H22" s="36">
        <v>77</v>
      </c>
      <c r="I22" s="36">
        <v>0</v>
      </c>
      <c r="J22" s="36">
        <v>0</v>
      </c>
      <c r="K22" s="36">
        <v>0</v>
      </c>
      <c r="L22" s="36">
        <v>0</v>
      </c>
      <c r="M22" s="36">
        <v>30</v>
      </c>
      <c r="N22" s="36">
        <v>70</v>
      </c>
      <c r="O22" s="36">
        <v>57</v>
      </c>
      <c r="P22" s="36">
        <v>0</v>
      </c>
      <c r="Q22" s="36">
        <v>0</v>
      </c>
      <c r="R22" s="36">
        <v>28</v>
      </c>
      <c r="S22" s="36">
        <v>85</v>
      </c>
      <c r="T22" s="36">
        <v>103</v>
      </c>
      <c r="U22" s="36">
        <v>128</v>
      </c>
      <c r="V22" s="36">
        <v>92</v>
      </c>
      <c r="W22" s="36">
        <v>73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12134</v>
      </c>
      <c r="D45" s="52">
        <v>9906</v>
      </c>
      <c r="E45" s="52">
        <v>9774</v>
      </c>
      <c r="F45" s="52">
        <v>2379</v>
      </c>
      <c r="G45" s="52">
        <v>2901</v>
      </c>
      <c r="H45" s="52">
        <v>2411</v>
      </c>
      <c r="I45" s="52">
        <v>4579</v>
      </c>
      <c r="J45" s="52">
        <v>2960</v>
      </c>
      <c r="K45" s="52">
        <v>6230</v>
      </c>
      <c r="L45" s="52">
        <v>9383</v>
      </c>
      <c r="M45" s="52">
        <v>8551</v>
      </c>
      <c r="N45" s="52">
        <v>9027</v>
      </c>
      <c r="O45" s="52">
        <v>7749</v>
      </c>
      <c r="P45" s="52">
        <v>2974</v>
      </c>
      <c r="Q45" s="52">
        <v>2516</v>
      </c>
      <c r="R45" s="52">
        <v>1409</v>
      </c>
      <c r="S45" s="52">
        <v>2810</v>
      </c>
      <c r="T45" s="52">
        <v>3210</v>
      </c>
      <c r="U45" s="52">
        <v>3231</v>
      </c>
      <c r="V45" s="52">
        <v>3795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350</v>
      </c>
      <c r="D48" s="52">
        <v>256</v>
      </c>
      <c r="E48" s="52">
        <v>162</v>
      </c>
      <c r="F48" s="52">
        <v>52</v>
      </c>
      <c r="G48" s="52">
        <v>98</v>
      </c>
      <c r="H48" s="52">
        <v>68</v>
      </c>
      <c r="I48" s="52">
        <v>96</v>
      </c>
      <c r="J48" s="52">
        <v>120</v>
      </c>
      <c r="K48" s="52">
        <v>123</v>
      </c>
      <c r="L48" s="52">
        <v>244</v>
      </c>
      <c r="M48" s="52">
        <v>138</v>
      </c>
      <c r="N48" s="52">
        <v>285</v>
      </c>
      <c r="O48" s="52">
        <v>283</v>
      </c>
      <c r="P48" s="52">
        <v>59</v>
      </c>
      <c r="Q48" s="52">
        <v>79</v>
      </c>
      <c r="R48" s="52">
        <v>26</v>
      </c>
      <c r="S48" s="52">
        <v>37</v>
      </c>
      <c r="T48" s="52">
        <v>82</v>
      </c>
      <c r="U48" s="52">
        <v>104</v>
      </c>
      <c r="V48" s="52">
        <v>211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11203</v>
      </c>
      <c r="D50" s="52">
        <v>9208</v>
      </c>
      <c r="E50" s="52">
        <v>9071</v>
      </c>
      <c r="F50" s="52">
        <v>1862</v>
      </c>
      <c r="G50" s="52">
        <v>2416</v>
      </c>
      <c r="H50" s="52">
        <v>1831</v>
      </c>
      <c r="I50" s="52">
        <v>4234</v>
      </c>
      <c r="J50" s="52">
        <v>2799</v>
      </c>
      <c r="K50" s="52">
        <v>5792</v>
      </c>
      <c r="L50" s="52">
        <v>8948</v>
      </c>
      <c r="M50" s="52">
        <v>8189</v>
      </c>
      <c r="N50" s="52">
        <v>8705</v>
      </c>
      <c r="O50" s="52">
        <v>7425</v>
      </c>
      <c r="P50" s="52">
        <v>2462</v>
      </c>
      <c r="Q50" s="52">
        <v>2161</v>
      </c>
      <c r="R50" s="52">
        <v>1183</v>
      </c>
      <c r="S50" s="52">
        <v>2471</v>
      </c>
      <c r="T50" s="52">
        <v>2874</v>
      </c>
      <c r="U50" s="52">
        <v>2879</v>
      </c>
      <c r="V50" s="52">
        <v>3529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5</v>
      </c>
      <c r="D51" s="52">
        <v>0</v>
      </c>
      <c r="E51" s="52">
        <v>2</v>
      </c>
      <c r="F51" s="52">
        <v>0</v>
      </c>
      <c r="G51" s="52">
        <v>0</v>
      </c>
      <c r="H51" s="52">
        <v>3</v>
      </c>
      <c r="I51" s="52">
        <v>4</v>
      </c>
      <c r="J51" s="52">
        <v>1</v>
      </c>
      <c r="K51" s="52">
        <v>2</v>
      </c>
      <c r="L51" s="52">
        <v>5</v>
      </c>
      <c r="M51" s="52">
        <v>2</v>
      </c>
      <c r="N51" s="52">
        <v>3</v>
      </c>
      <c r="O51" s="52">
        <v>3</v>
      </c>
      <c r="P51" s="52">
        <v>7</v>
      </c>
      <c r="Q51" s="52">
        <v>3</v>
      </c>
      <c r="R51" s="52">
        <v>3</v>
      </c>
      <c r="S51" s="52">
        <v>3</v>
      </c>
      <c r="T51" s="52">
        <v>4</v>
      </c>
      <c r="U51" s="52">
        <v>5</v>
      </c>
      <c r="V51" s="52">
        <v>10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911</v>
      </c>
      <c r="D54" s="52">
        <v>688</v>
      </c>
      <c r="E54" s="52">
        <v>692</v>
      </c>
      <c r="F54" s="52">
        <v>508</v>
      </c>
      <c r="G54" s="52">
        <v>474</v>
      </c>
      <c r="H54" s="52">
        <v>554</v>
      </c>
      <c r="I54" s="52">
        <v>332</v>
      </c>
      <c r="J54" s="52">
        <v>153</v>
      </c>
      <c r="K54" s="52">
        <v>425</v>
      </c>
      <c r="L54" s="52">
        <v>416</v>
      </c>
      <c r="M54" s="52">
        <v>349</v>
      </c>
      <c r="N54" s="52">
        <v>306</v>
      </c>
      <c r="O54" s="52">
        <v>305</v>
      </c>
      <c r="P54" s="52">
        <v>473</v>
      </c>
      <c r="Q54" s="52">
        <v>334</v>
      </c>
      <c r="R54" s="52">
        <v>208</v>
      </c>
      <c r="S54" s="52">
        <v>316</v>
      </c>
      <c r="T54" s="52">
        <v>307</v>
      </c>
      <c r="U54" s="52">
        <v>321</v>
      </c>
      <c r="V54" s="52">
        <v>234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15</v>
      </c>
      <c r="D55" s="52">
        <v>10</v>
      </c>
      <c r="E55" s="52">
        <v>9</v>
      </c>
      <c r="F55" s="52">
        <v>9</v>
      </c>
      <c r="G55" s="52">
        <v>11</v>
      </c>
      <c r="H55" s="52">
        <v>23</v>
      </c>
      <c r="I55" s="52">
        <v>9</v>
      </c>
      <c r="J55" s="52">
        <v>7</v>
      </c>
      <c r="K55" s="52">
        <v>11</v>
      </c>
      <c r="L55" s="52">
        <v>14</v>
      </c>
      <c r="M55" s="52">
        <v>11</v>
      </c>
      <c r="N55" s="52">
        <v>13</v>
      </c>
      <c r="O55" s="52">
        <v>16</v>
      </c>
      <c r="P55" s="52">
        <v>32</v>
      </c>
      <c r="Q55" s="52">
        <v>18</v>
      </c>
      <c r="R55" s="52">
        <v>15</v>
      </c>
      <c r="S55" s="52">
        <v>20</v>
      </c>
      <c r="T55" s="52">
        <v>25</v>
      </c>
      <c r="U55" s="52">
        <v>26</v>
      </c>
      <c r="V55" s="52">
        <v>22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1631</v>
      </c>
      <c r="D59" s="52">
        <v>1254</v>
      </c>
      <c r="E59" s="52">
        <v>1212</v>
      </c>
      <c r="F59" s="52">
        <v>175</v>
      </c>
      <c r="G59" s="52">
        <v>231</v>
      </c>
      <c r="H59" s="52">
        <v>178</v>
      </c>
      <c r="I59" s="52">
        <v>471</v>
      </c>
      <c r="J59" s="52">
        <v>445</v>
      </c>
      <c r="K59" s="52">
        <v>663</v>
      </c>
      <c r="L59" s="52">
        <v>423</v>
      </c>
      <c r="M59" s="52">
        <v>95</v>
      </c>
      <c r="N59" s="52">
        <v>212</v>
      </c>
      <c r="O59" s="52">
        <v>568</v>
      </c>
      <c r="P59" s="52">
        <v>328</v>
      </c>
      <c r="Q59" s="52">
        <v>235</v>
      </c>
      <c r="R59" s="52">
        <v>124</v>
      </c>
      <c r="S59" s="52">
        <v>134</v>
      </c>
      <c r="T59" s="52">
        <v>86</v>
      </c>
      <c r="U59" s="52">
        <v>110</v>
      </c>
      <c r="V59" s="52">
        <v>181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10503</v>
      </c>
      <c r="D60" s="36">
        <v>8652</v>
      </c>
      <c r="E60" s="36">
        <v>8562</v>
      </c>
      <c r="F60" s="36">
        <v>2204</v>
      </c>
      <c r="G60" s="36">
        <v>2670</v>
      </c>
      <c r="H60" s="36">
        <v>2233</v>
      </c>
      <c r="I60" s="36">
        <v>4108</v>
      </c>
      <c r="J60" s="36">
        <v>2515</v>
      </c>
      <c r="K60" s="36">
        <v>5567</v>
      </c>
      <c r="L60" s="36">
        <v>8960</v>
      </c>
      <c r="M60" s="36">
        <v>8456</v>
      </c>
      <c r="N60" s="36">
        <v>8815</v>
      </c>
      <c r="O60" s="36">
        <v>7181</v>
      </c>
      <c r="P60" s="36">
        <v>2646</v>
      </c>
      <c r="Q60" s="36">
        <v>2281</v>
      </c>
      <c r="R60" s="36">
        <v>1285</v>
      </c>
      <c r="S60" s="36">
        <v>2676</v>
      </c>
      <c r="T60" s="36">
        <v>3124</v>
      </c>
      <c r="U60" s="36">
        <v>3121</v>
      </c>
      <c r="V60" s="36">
        <v>3614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578</v>
      </c>
      <c r="D64" s="52">
        <v>627</v>
      </c>
      <c r="E64" s="52">
        <v>542</v>
      </c>
      <c r="F64" s="52">
        <v>756</v>
      </c>
      <c r="G64" s="52">
        <v>642</v>
      </c>
      <c r="H64" s="52">
        <v>852</v>
      </c>
      <c r="I64" s="52">
        <v>755</v>
      </c>
      <c r="J64" s="52">
        <v>630</v>
      </c>
      <c r="K64" s="52">
        <v>325</v>
      </c>
      <c r="L64" s="52">
        <v>130</v>
      </c>
      <c r="M64" s="52">
        <v>0</v>
      </c>
      <c r="N64" s="52">
        <v>0</v>
      </c>
      <c r="O64" s="52">
        <v>48</v>
      </c>
      <c r="P64" s="52">
        <v>129</v>
      </c>
      <c r="Q64" s="52">
        <v>184</v>
      </c>
      <c r="R64" s="52">
        <v>275</v>
      </c>
      <c r="S64" s="52">
        <v>522</v>
      </c>
      <c r="T64" s="52">
        <v>573</v>
      </c>
      <c r="U64" s="52">
        <v>860</v>
      </c>
      <c r="V64" s="52">
        <v>640</v>
      </c>
      <c r="W64" s="52">
        <v>673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17</v>
      </c>
      <c r="D67" s="52">
        <v>16</v>
      </c>
      <c r="E67" s="52">
        <v>9</v>
      </c>
      <c r="F67" s="52">
        <v>16</v>
      </c>
      <c r="G67" s="52">
        <v>21</v>
      </c>
      <c r="H67" s="52">
        <v>24</v>
      </c>
      <c r="I67" s="52">
        <v>16</v>
      </c>
      <c r="J67" s="52">
        <v>25</v>
      </c>
      <c r="K67" s="52">
        <v>6</v>
      </c>
      <c r="L67" s="52">
        <v>3</v>
      </c>
      <c r="M67" s="52">
        <v>0</v>
      </c>
      <c r="N67" s="52">
        <v>0</v>
      </c>
      <c r="O67" s="52">
        <v>2</v>
      </c>
      <c r="P67" s="52">
        <v>2</v>
      </c>
      <c r="Q67" s="52">
        <v>6</v>
      </c>
      <c r="R67" s="52">
        <v>5</v>
      </c>
      <c r="S67" s="52">
        <v>7</v>
      </c>
      <c r="T67" s="52">
        <v>15</v>
      </c>
      <c r="U67" s="52">
        <v>28</v>
      </c>
      <c r="V67" s="52">
        <v>35</v>
      </c>
      <c r="W67" s="52">
        <v>44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547</v>
      </c>
      <c r="D69" s="52">
        <v>595</v>
      </c>
      <c r="E69" s="52">
        <v>513</v>
      </c>
      <c r="F69" s="52">
        <v>719</v>
      </c>
      <c r="G69" s="52">
        <v>609</v>
      </c>
      <c r="H69" s="52">
        <v>808</v>
      </c>
      <c r="I69" s="52">
        <v>720</v>
      </c>
      <c r="J69" s="52">
        <v>602</v>
      </c>
      <c r="K69" s="52">
        <v>300</v>
      </c>
      <c r="L69" s="52">
        <v>111</v>
      </c>
      <c r="M69" s="52">
        <v>0</v>
      </c>
      <c r="N69" s="52">
        <v>0</v>
      </c>
      <c r="O69" s="52">
        <v>35</v>
      </c>
      <c r="P69" s="52">
        <v>95</v>
      </c>
      <c r="Q69" s="52">
        <v>160</v>
      </c>
      <c r="R69" s="52">
        <v>254</v>
      </c>
      <c r="S69" s="52">
        <v>500</v>
      </c>
      <c r="T69" s="52">
        <v>553</v>
      </c>
      <c r="U69" s="52">
        <v>832</v>
      </c>
      <c r="V69" s="52">
        <v>616</v>
      </c>
      <c r="W69" s="52">
        <v>644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1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1</v>
      </c>
      <c r="U70" s="52">
        <v>1</v>
      </c>
      <c r="V70" s="52">
        <v>1</v>
      </c>
      <c r="W70" s="52">
        <v>1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30</v>
      </c>
      <c r="D73" s="52">
        <v>32</v>
      </c>
      <c r="E73" s="52">
        <v>29</v>
      </c>
      <c r="F73" s="52">
        <v>36</v>
      </c>
      <c r="G73" s="52">
        <v>32</v>
      </c>
      <c r="H73" s="52">
        <v>42</v>
      </c>
      <c r="I73" s="52">
        <v>33</v>
      </c>
      <c r="J73" s="52">
        <v>27</v>
      </c>
      <c r="K73" s="52">
        <v>24</v>
      </c>
      <c r="L73" s="52">
        <v>18</v>
      </c>
      <c r="M73" s="52">
        <v>0</v>
      </c>
      <c r="N73" s="52">
        <v>0</v>
      </c>
      <c r="O73" s="52">
        <v>12</v>
      </c>
      <c r="P73" s="52">
        <v>32</v>
      </c>
      <c r="Q73" s="52">
        <v>23</v>
      </c>
      <c r="R73" s="52">
        <v>20</v>
      </c>
      <c r="S73" s="52">
        <v>21</v>
      </c>
      <c r="T73" s="52">
        <v>18</v>
      </c>
      <c r="U73" s="52">
        <v>25</v>
      </c>
      <c r="V73" s="52">
        <v>21</v>
      </c>
      <c r="W73" s="52">
        <v>26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1</v>
      </c>
      <c r="D74" s="52">
        <v>0</v>
      </c>
      <c r="E74" s="52">
        <v>0</v>
      </c>
      <c r="F74" s="52">
        <v>1</v>
      </c>
      <c r="G74" s="52">
        <v>1</v>
      </c>
      <c r="H74" s="52">
        <v>2</v>
      </c>
      <c r="I74" s="52">
        <v>1</v>
      </c>
      <c r="J74" s="52">
        <v>1</v>
      </c>
      <c r="K74" s="52">
        <v>1</v>
      </c>
      <c r="L74" s="52">
        <v>1</v>
      </c>
      <c r="M74" s="52">
        <v>0</v>
      </c>
      <c r="N74" s="52">
        <v>0</v>
      </c>
      <c r="O74" s="52">
        <v>1</v>
      </c>
      <c r="P74" s="52">
        <v>2</v>
      </c>
      <c r="Q74" s="52">
        <v>1</v>
      </c>
      <c r="R74" s="52">
        <v>1</v>
      </c>
      <c r="S74" s="52">
        <v>1</v>
      </c>
      <c r="T74" s="52">
        <v>1</v>
      </c>
      <c r="U74" s="52">
        <v>2</v>
      </c>
      <c r="V74" s="52">
        <v>2</v>
      </c>
      <c r="W74" s="52">
        <v>2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509</v>
      </c>
      <c r="D78" s="52">
        <v>557</v>
      </c>
      <c r="E78" s="52">
        <v>477</v>
      </c>
      <c r="F78" s="52">
        <v>660</v>
      </c>
      <c r="G78" s="52">
        <v>561</v>
      </c>
      <c r="H78" s="52">
        <v>746</v>
      </c>
      <c r="I78" s="52">
        <v>677</v>
      </c>
      <c r="J78" s="52">
        <v>578</v>
      </c>
      <c r="K78" s="52">
        <v>287</v>
      </c>
      <c r="L78" s="52">
        <v>112</v>
      </c>
      <c r="M78" s="52">
        <v>0</v>
      </c>
      <c r="N78" s="52">
        <v>0</v>
      </c>
      <c r="O78" s="52">
        <v>37</v>
      </c>
      <c r="P78" s="52">
        <v>105</v>
      </c>
      <c r="Q78" s="52">
        <v>159</v>
      </c>
      <c r="R78" s="52">
        <v>249</v>
      </c>
      <c r="S78" s="52">
        <v>475</v>
      </c>
      <c r="T78" s="52">
        <v>518</v>
      </c>
      <c r="U78" s="52">
        <v>788</v>
      </c>
      <c r="V78" s="52">
        <v>579</v>
      </c>
      <c r="W78" s="52">
        <v>600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69</v>
      </c>
      <c r="D79" s="36">
        <v>70</v>
      </c>
      <c r="E79" s="36">
        <v>65</v>
      </c>
      <c r="F79" s="36">
        <v>96</v>
      </c>
      <c r="G79" s="36">
        <v>81</v>
      </c>
      <c r="H79" s="36">
        <v>106</v>
      </c>
      <c r="I79" s="36">
        <v>78</v>
      </c>
      <c r="J79" s="36">
        <v>52</v>
      </c>
      <c r="K79" s="36">
        <v>38</v>
      </c>
      <c r="L79" s="36">
        <v>18</v>
      </c>
      <c r="M79" s="36">
        <v>0</v>
      </c>
      <c r="N79" s="36">
        <v>0</v>
      </c>
      <c r="O79" s="36">
        <v>11</v>
      </c>
      <c r="P79" s="36">
        <v>24</v>
      </c>
      <c r="Q79" s="36">
        <v>25</v>
      </c>
      <c r="R79" s="36">
        <v>26</v>
      </c>
      <c r="S79" s="36">
        <v>47</v>
      </c>
      <c r="T79" s="36">
        <v>55</v>
      </c>
      <c r="U79" s="36">
        <v>72</v>
      </c>
      <c r="V79" s="36">
        <v>61</v>
      </c>
      <c r="W79" s="36">
        <v>73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16785</v>
      </c>
      <c r="D83" s="52">
        <v>18647</v>
      </c>
      <c r="E83" s="52">
        <v>18415</v>
      </c>
      <c r="F83" s="52">
        <v>22829</v>
      </c>
      <c r="G83" s="52">
        <v>16657</v>
      </c>
      <c r="H83" s="52">
        <v>19095</v>
      </c>
      <c r="I83" s="52">
        <v>19617</v>
      </c>
      <c r="J83" s="52">
        <v>23443</v>
      </c>
      <c r="K83" s="52">
        <v>18485</v>
      </c>
      <c r="L83" s="52">
        <v>16950</v>
      </c>
      <c r="M83" s="52">
        <v>15140</v>
      </c>
      <c r="N83" s="52">
        <v>16341</v>
      </c>
      <c r="O83" s="52">
        <v>16286</v>
      </c>
      <c r="P83" s="52">
        <v>17454</v>
      </c>
      <c r="Q83" s="52">
        <v>15407</v>
      </c>
      <c r="R83" s="52">
        <v>12897</v>
      </c>
      <c r="S83" s="52">
        <v>17338</v>
      </c>
      <c r="T83" s="52">
        <v>18784</v>
      </c>
      <c r="U83" s="52">
        <v>23834</v>
      </c>
      <c r="V83" s="52">
        <v>19571</v>
      </c>
      <c r="W83" s="52">
        <v>22392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484</v>
      </c>
      <c r="D86" s="52">
        <v>482</v>
      </c>
      <c r="E86" s="52">
        <v>305</v>
      </c>
      <c r="F86" s="52">
        <v>500</v>
      </c>
      <c r="G86" s="52">
        <v>559</v>
      </c>
      <c r="H86" s="52">
        <v>538</v>
      </c>
      <c r="I86" s="52">
        <v>411</v>
      </c>
      <c r="J86" s="52">
        <v>949</v>
      </c>
      <c r="K86" s="52">
        <v>366</v>
      </c>
      <c r="L86" s="52">
        <v>441</v>
      </c>
      <c r="M86" s="52">
        <v>244</v>
      </c>
      <c r="N86" s="52">
        <v>517</v>
      </c>
      <c r="O86" s="52">
        <v>595</v>
      </c>
      <c r="P86" s="52">
        <v>347</v>
      </c>
      <c r="Q86" s="52">
        <v>481</v>
      </c>
      <c r="R86" s="52">
        <v>230</v>
      </c>
      <c r="S86" s="52">
        <v>228</v>
      </c>
      <c r="T86" s="52">
        <v>484</v>
      </c>
      <c r="U86" s="52">
        <v>768</v>
      </c>
      <c r="V86" s="52">
        <v>1088</v>
      </c>
      <c r="W86" s="52">
        <v>1483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560</v>
      </c>
      <c r="D88" s="52">
        <v>1272</v>
      </c>
      <c r="E88" s="52">
        <v>1650</v>
      </c>
      <c r="F88" s="52">
        <v>2389</v>
      </c>
      <c r="G88" s="52">
        <v>1773</v>
      </c>
      <c r="H88" s="52">
        <v>2122</v>
      </c>
      <c r="I88" s="52">
        <v>5058</v>
      </c>
      <c r="J88" s="52">
        <v>7968</v>
      </c>
      <c r="K88" s="52">
        <v>4704</v>
      </c>
      <c r="L88" s="52">
        <v>4102</v>
      </c>
      <c r="M88" s="52">
        <v>3022</v>
      </c>
      <c r="N88" s="52">
        <v>3370</v>
      </c>
      <c r="O88" s="52">
        <v>3227</v>
      </c>
      <c r="P88" s="52">
        <v>1721</v>
      </c>
      <c r="Q88" s="52">
        <v>1770</v>
      </c>
      <c r="R88" s="52">
        <v>2035</v>
      </c>
      <c r="S88" s="52">
        <v>3593</v>
      </c>
      <c r="T88" s="52">
        <v>4356</v>
      </c>
      <c r="U88" s="52">
        <v>5445</v>
      </c>
      <c r="V88" s="52">
        <v>4668</v>
      </c>
      <c r="W88" s="52">
        <v>5807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1</v>
      </c>
      <c r="G89" s="52">
        <v>0</v>
      </c>
      <c r="H89" s="52">
        <v>1</v>
      </c>
      <c r="I89" s="52">
        <v>2</v>
      </c>
      <c r="J89" s="52">
        <v>4</v>
      </c>
      <c r="K89" s="52">
        <v>1</v>
      </c>
      <c r="L89" s="52">
        <v>2</v>
      </c>
      <c r="M89" s="52">
        <v>1</v>
      </c>
      <c r="N89" s="52">
        <v>1</v>
      </c>
      <c r="O89" s="52">
        <v>2</v>
      </c>
      <c r="P89" s="52">
        <v>2</v>
      </c>
      <c r="Q89" s="52">
        <v>1</v>
      </c>
      <c r="R89" s="52">
        <v>1</v>
      </c>
      <c r="S89" s="52">
        <v>3</v>
      </c>
      <c r="T89" s="52">
        <v>5</v>
      </c>
      <c r="U89" s="52">
        <v>5</v>
      </c>
      <c r="V89" s="52">
        <v>5</v>
      </c>
      <c r="W89" s="52">
        <v>4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15959</v>
      </c>
      <c r="D96" s="52">
        <v>17132</v>
      </c>
      <c r="E96" s="52">
        <v>16547</v>
      </c>
      <c r="F96" s="52">
        <v>20088</v>
      </c>
      <c r="G96" s="52">
        <v>14560</v>
      </c>
      <c r="H96" s="52">
        <v>16301</v>
      </c>
      <c r="I96" s="52">
        <v>14153</v>
      </c>
      <c r="J96" s="52">
        <v>14764</v>
      </c>
      <c r="K96" s="52">
        <v>13422</v>
      </c>
      <c r="L96" s="52">
        <v>12424</v>
      </c>
      <c r="M96" s="52">
        <v>11737</v>
      </c>
      <c r="N96" s="52">
        <v>12450</v>
      </c>
      <c r="O96" s="52">
        <v>12406</v>
      </c>
      <c r="P96" s="52">
        <v>14730</v>
      </c>
      <c r="Q96" s="52">
        <v>12930</v>
      </c>
      <c r="R96" s="52">
        <v>10144</v>
      </c>
      <c r="S96" s="52">
        <v>12911</v>
      </c>
      <c r="T96" s="52">
        <v>13334</v>
      </c>
      <c r="U96" s="52">
        <v>17032</v>
      </c>
      <c r="V96" s="52">
        <v>13624</v>
      </c>
      <c r="W96" s="52">
        <v>15602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266</v>
      </c>
      <c r="D97" s="52">
        <v>243</v>
      </c>
      <c r="E97" s="52">
        <v>218</v>
      </c>
      <c r="F97" s="52">
        <v>351</v>
      </c>
      <c r="G97" s="52">
        <v>324</v>
      </c>
      <c r="H97" s="52">
        <v>671</v>
      </c>
      <c r="I97" s="52">
        <v>404</v>
      </c>
      <c r="J97" s="52">
        <v>707</v>
      </c>
      <c r="K97" s="52">
        <v>358</v>
      </c>
      <c r="L97" s="52">
        <v>422</v>
      </c>
      <c r="M97" s="52">
        <v>380</v>
      </c>
      <c r="N97" s="52">
        <v>520</v>
      </c>
      <c r="O97" s="52">
        <v>651</v>
      </c>
      <c r="P97" s="52">
        <v>1001</v>
      </c>
      <c r="Q97" s="52">
        <v>706</v>
      </c>
      <c r="R97" s="52">
        <v>717</v>
      </c>
      <c r="S97" s="52">
        <v>831</v>
      </c>
      <c r="T97" s="52">
        <v>1089</v>
      </c>
      <c r="U97" s="52">
        <v>1352</v>
      </c>
      <c r="V97" s="52">
        <v>1274</v>
      </c>
      <c r="W97" s="52">
        <v>979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2256</v>
      </c>
      <c r="D102" s="52">
        <v>2360</v>
      </c>
      <c r="E102" s="52">
        <v>2283</v>
      </c>
      <c r="F102" s="52">
        <v>1683</v>
      </c>
      <c r="G102" s="52">
        <v>1327</v>
      </c>
      <c r="H102" s="52">
        <v>1411</v>
      </c>
      <c r="I102" s="52">
        <v>2016</v>
      </c>
      <c r="J102" s="52">
        <v>3524</v>
      </c>
      <c r="K102" s="52">
        <v>1968</v>
      </c>
      <c r="L102" s="52">
        <v>763</v>
      </c>
      <c r="M102" s="52">
        <v>168</v>
      </c>
      <c r="N102" s="52">
        <v>384</v>
      </c>
      <c r="O102" s="52">
        <v>1195</v>
      </c>
      <c r="P102" s="52">
        <v>1924</v>
      </c>
      <c r="Q102" s="52">
        <v>1441</v>
      </c>
      <c r="R102" s="52">
        <v>1139</v>
      </c>
      <c r="S102" s="52">
        <v>828</v>
      </c>
      <c r="T102" s="52">
        <v>503</v>
      </c>
      <c r="U102" s="52">
        <v>811</v>
      </c>
      <c r="V102" s="52">
        <v>933</v>
      </c>
      <c r="W102" s="52">
        <v>1505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14529</v>
      </c>
      <c r="D103" s="36">
        <v>16287</v>
      </c>
      <c r="E103" s="36">
        <v>16132</v>
      </c>
      <c r="F103" s="36">
        <v>21146</v>
      </c>
      <c r="G103" s="36">
        <v>15330</v>
      </c>
      <c r="H103" s="36">
        <v>17684</v>
      </c>
      <c r="I103" s="36">
        <v>17601</v>
      </c>
      <c r="J103" s="36">
        <v>19919</v>
      </c>
      <c r="K103" s="36">
        <v>16517</v>
      </c>
      <c r="L103" s="36">
        <v>16187</v>
      </c>
      <c r="M103" s="36">
        <v>14972</v>
      </c>
      <c r="N103" s="36">
        <v>15957</v>
      </c>
      <c r="O103" s="36">
        <v>15091</v>
      </c>
      <c r="P103" s="36">
        <v>15530</v>
      </c>
      <c r="Q103" s="36">
        <v>13966</v>
      </c>
      <c r="R103" s="36">
        <v>11758</v>
      </c>
      <c r="S103" s="36">
        <v>16510</v>
      </c>
      <c r="T103" s="36">
        <v>18281</v>
      </c>
      <c r="U103" s="36">
        <v>23023</v>
      </c>
      <c r="V103" s="36">
        <v>18638</v>
      </c>
      <c r="W103" s="36">
        <v>20887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35680</v>
      </c>
      <c r="D126" s="52">
        <v>33253</v>
      </c>
      <c r="E126" s="52">
        <v>33428</v>
      </c>
      <c r="F126" s="52">
        <v>36628</v>
      </c>
      <c r="G126" s="52">
        <v>18208</v>
      </c>
      <c r="H126" s="52">
        <v>23860</v>
      </c>
      <c r="I126" s="52">
        <v>26017</v>
      </c>
      <c r="J126" s="52">
        <v>30458</v>
      </c>
      <c r="K126" s="52">
        <v>25204</v>
      </c>
      <c r="L126" s="52">
        <v>25442</v>
      </c>
      <c r="M126" s="52">
        <v>23371</v>
      </c>
      <c r="N126" s="52">
        <v>26774</v>
      </c>
      <c r="O126" s="52">
        <v>26935</v>
      </c>
      <c r="P126" s="52">
        <v>22127</v>
      </c>
      <c r="Q126" s="52">
        <v>32245</v>
      </c>
      <c r="R126" s="52">
        <v>16746</v>
      </c>
      <c r="S126" s="52">
        <v>27657</v>
      </c>
      <c r="T126" s="52">
        <v>22840</v>
      </c>
      <c r="U126" s="52">
        <v>37298</v>
      </c>
      <c r="V126" s="52">
        <v>20089</v>
      </c>
      <c r="W126" s="52">
        <v>43012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1029</v>
      </c>
      <c r="D129" s="52">
        <v>860</v>
      </c>
      <c r="E129" s="52">
        <v>554</v>
      </c>
      <c r="F129" s="52">
        <v>802</v>
      </c>
      <c r="G129" s="52">
        <v>611</v>
      </c>
      <c r="H129" s="52">
        <v>672</v>
      </c>
      <c r="I129" s="52">
        <v>546</v>
      </c>
      <c r="J129" s="52">
        <v>1233</v>
      </c>
      <c r="K129" s="52">
        <v>499</v>
      </c>
      <c r="L129" s="52">
        <v>662</v>
      </c>
      <c r="M129" s="52">
        <v>377</v>
      </c>
      <c r="N129" s="52">
        <v>846</v>
      </c>
      <c r="O129" s="52">
        <v>984</v>
      </c>
      <c r="P129" s="52">
        <v>439</v>
      </c>
      <c r="Q129" s="52">
        <v>1006</v>
      </c>
      <c r="R129" s="52">
        <v>299</v>
      </c>
      <c r="S129" s="52">
        <v>364</v>
      </c>
      <c r="T129" s="52">
        <v>588</v>
      </c>
      <c r="U129" s="52">
        <v>1202</v>
      </c>
      <c r="V129" s="52">
        <v>1118</v>
      </c>
      <c r="W129" s="52">
        <v>2850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25511</v>
      </c>
      <c r="D131" s="52">
        <v>31838</v>
      </c>
      <c r="E131" s="52">
        <v>30753</v>
      </c>
      <c r="F131" s="52">
        <v>30544</v>
      </c>
      <c r="G131" s="52">
        <v>18204</v>
      </c>
      <c r="H131" s="52">
        <v>23843</v>
      </c>
      <c r="I131" s="52">
        <v>24602</v>
      </c>
      <c r="J131" s="52">
        <v>25571</v>
      </c>
      <c r="K131" s="52">
        <v>21981</v>
      </c>
      <c r="L131" s="52">
        <v>24170</v>
      </c>
      <c r="M131" s="52">
        <v>23362</v>
      </c>
      <c r="N131" s="52">
        <v>26763</v>
      </c>
      <c r="O131" s="52">
        <v>26920</v>
      </c>
      <c r="P131" s="52">
        <v>22105</v>
      </c>
      <c r="Q131" s="52">
        <v>27187</v>
      </c>
      <c r="R131" s="52">
        <v>16730</v>
      </c>
      <c r="S131" s="52">
        <v>26480</v>
      </c>
      <c r="T131" s="52">
        <v>22819</v>
      </c>
      <c r="U131" s="52">
        <v>31619</v>
      </c>
      <c r="V131" s="52">
        <v>20070</v>
      </c>
      <c r="W131" s="52">
        <v>33384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5</v>
      </c>
      <c r="D132" s="52">
        <v>4</v>
      </c>
      <c r="E132" s="52">
        <v>4</v>
      </c>
      <c r="F132" s="52">
        <v>7</v>
      </c>
      <c r="G132" s="52">
        <v>4</v>
      </c>
      <c r="H132" s="52">
        <v>17</v>
      </c>
      <c r="I132" s="52">
        <v>9</v>
      </c>
      <c r="J132" s="52">
        <v>16</v>
      </c>
      <c r="K132" s="52">
        <v>7</v>
      </c>
      <c r="L132" s="52">
        <v>11</v>
      </c>
      <c r="M132" s="52">
        <v>8</v>
      </c>
      <c r="N132" s="52">
        <v>11</v>
      </c>
      <c r="O132" s="52">
        <v>15</v>
      </c>
      <c r="P132" s="52">
        <v>21</v>
      </c>
      <c r="Q132" s="52">
        <v>22</v>
      </c>
      <c r="R132" s="52">
        <v>15</v>
      </c>
      <c r="S132" s="52">
        <v>23</v>
      </c>
      <c r="T132" s="52">
        <v>21</v>
      </c>
      <c r="U132" s="52">
        <v>34</v>
      </c>
      <c r="V132" s="52">
        <v>19</v>
      </c>
      <c r="W132" s="52">
        <v>21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9998</v>
      </c>
      <c r="D135" s="52">
        <v>1391</v>
      </c>
      <c r="E135" s="52">
        <v>2636</v>
      </c>
      <c r="F135" s="52">
        <v>5973</v>
      </c>
      <c r="G135" s="52">
        <v>0</v>
      </c>
      <c r="H135" s="52">
        <v>0</v>
      </c>
      <c r="I135" s="52">
        <v>1367</v>
      </c>
      <c r="J135" s="52">
        <v>4648</v>
      </c>
      <c r="K135" s="52">
        <v>3132</v>
      </c>
      <c r="L135" s="52">
        <v>1220</v>
      </c>
      <c r="M135" s="52">
        <v>1</v>
      </c>
      <c r="N135" s="52">
        <v>0</v>
      </c>
      <c r="O135" s="52">
        <v>0</v>
      </c>
      <c r="P135" s="52">
        <v>1</v>
      </c>
      <c r="Q135" s="52">
        <v>4775</v>
      </c>
      <c r="R135" s="52">
        <v>1</v>
      </c>
      <c r="S135" s="52">
        <v>1084</v>
      </c>
      <c r="T135" s="52">
        <v>0</v>
      </c>
      <c r="U135" s="52">
        <v>5230</v>
      </c>
      <c r="V135" s="52">
        <v>0</v>
      </c>
      <c r="W135" s="52">
        <v>9040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166</v>
      </c>
      <c r="D136" s="52">
        <v>20</v>
      </c>
      <c r="E136" s="52">
        <v>35</v>
      </c>
      <c r="F136" s="52">
        <v>104</v>
      </c>
      <c r="G136" s="52">
        <v>0</v>
      </c>
      <c r="H136" s="52">
        <v>0</v>
      </c>
      <c r="I136" s="52">
        <v>39</v>
      </c>
      <c r="J136" s="52">
        <v>223</v>
      </c>
      <c r="K136" s="52">
        <v>84</v>
      </c>
      <c r="L136" s="52">
        <v>41</v>
      </c>
      <c r="M136" s="52">
        <v>0</v>
      </c>
      <c r="N136" s="52">
        <v>0</v>
      </c>
      <c r="O136" s="52">
        <v>0</v>
      </c>
      <c r="P136" s="52">
        <v>0</v>
      </c>
      <c r="Q136" s="52">
        <v>261</v>
      </c>
      <c r="R136" s="52">
        <v>0</v>
      </c>
      <c r="S136" s="52">
        <v>70</v>
      </c>
      <c r="T136" s="52">
        <v>0</v>
      </c>
      <c r="U136" s="52">
        <v>415</v>
      </c>
      <c r="V136" s="52">
        <v>0</v>
      </c>
      <c r="W136" s="52">
        <v>567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4796</v>
      </c>
      <c r="D140" s="52">
        <v>4208</v>
      </c>
      <c r="E140" s="52">
        <v>4145</v>
      </c>
      <c r="F140" s="52">
        <v>2700</v>
      </c>
      <c r="G140" s="52">
        <v>1450</v>
      </c>
      <c r="H140" s="52">
        <v>1763</v>
      </c>
      <c r="I140" s="52">
        <v>2674</v>
      </c>
      <c r="J140" s="52">
        <v>4578</v>
      </c>
      <c r="K140" s="52">
        <v>2684</v>
      </c>
      <c r="L140" s="52">
        <v>1146</v>
      </c>
      <c r="M140" s="52">
        <v>260</v>
      </c>
      <c r="N140" s="52">
        <v>629</v>
      </c>
      <c r="O140" s="52">
        <v>1976</v>
      </c>
      <c r="P140" s="52">
        <v>2439</v>
      </c>
      <c r="Q140" s="52">
        <v>3016</v>
      </c>
      <c r="R140" s="52">
        <v>1479</v>
      </c>
      <c r="S140" s="52">
        <v>1320</v>
      </c>
      <c r="T140" s="52">
        <v>611</v>
      </c>
      <c r="U140" s="52">
        <v>1270</v>
      </c>
      <c r="V140" s="52">
        <v>958</v>
      </c>
      <c r="W140" s="52">
        <v>2892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30884</v>
      </c>
      <c r="D141" s="36">
        <v>29045</v>
      </c>
      <c r="E141" s="36">
        <v>29283</v>
      </c>
      <c r="F141" s="36">
        <v>33928</v>
      </c>
      <c r="G141" s="36">
        <v>16758</v>
      </c>
      <c r="H141" s="36">
        <v>22097</v>
      </c>
      <c r="I141" s="36">
        <v>23343</v>
      </c>
      <c r="J141" s="36">
        <v>25880</v>
      </c>
      <c r="K141" s="36">
        <v>22520</v>
      </c>
      <c r="L141" s="36">
        <v>24296</v>
      </c>
      <c r="M141" s="36">
        <v>23111</v>
      </c>
      <c r="N141" s="36">
        <v>26145</v>
      </c>
      <c r="O141" s="36">
        <v>24959</v>
      </c>
      <c r="P141" s="36">
        <v>19688</v>
      </c>
      <c r="Q141" s="36">
        <v>29229</v>
      </c>
      <c r="R141" s="36">
        <v>15267</v>
      </c>
      <c r="S141" s="36">
        <v>26337</v>
      </c>
      <c r="T141" s="36">
        <v>22229</v>
      </c>
      <c r="U141" s="36">
        <v>36028</v>
      </c>
      <c r="V141" s="36">
        <v>19131</v>
      </c>
      <c r="W141" s="36">
        <v>40120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12064</v>
      </c>
      <c r="D145" s="52">
        <v>17436</v>
      </c>
      <c r="E145" s="52">
        <v>18107</v>
      </c>
      <c r="F145" s="52">
        <v>18636</v>
      </c>
      <c r="G145" s="52">
        <v>13962</v>
      </c>
      <c r="H145" s="52">
        <v>12896</v>
      </c>
      <c r="I145" s="52">
        <v>12013</v>
      </c>
      <c r="J145" s="52">
        <v>12081</v>
      </c>
      <c r="K145" s="52">
        <v>11337</v>
      </c>
      <c r="L145" s="52">
        <v>12101</v>
      </c>
      <c r="M145" s="52">
        <v>12311</v>
      </c>
      <c r="N145" s="52">
        <v>14522</v>
      </c>
      <c r="O145" s="52">
        <v>16126</v>
      </c>
      <c r="P145" s="52">
        <v>25252</v>
      </c>
      <c r="Q145" s="52">
        <v>25419</v>
      </c>
      <c r="R145" s="52">
        <v>17493</v>
      </c>
      <c r="S145" s="52">
        <v>19632</v>
      </c>
      <c r="T145" s="52">
        <v>17847</v>
      </c>
      <c r="U145" s="52">
        <v>23257</v>
      </c>
      <c r="V145" s="52">
        <v>17556</v>
      </c>
      <c r="W145" s="52">
        <v>24792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3479</v>
      </c>
      <c r="D147" s="52">
        <v>4508</v>
      </c>
      <c r="E147" s="52">
        <v>2994</v>
      </c>
      <c r="F147" s="52">
        <v>4069</v>
      </c>
      <c r="G147" s="52">
        <v>4674</v>
      </c>
      <c r="H147" s="52">
        <v>3617</v>
      </c>
      <c r="I147" s="52">
        <v>2510</v>
      </c>
      <c r="J147" s="52">
        <v>4872</v>
      </c>
      <c r="K147" s="52">
        <v>2235</v>
      </c>
      <c r="L147" s="52">
        <v>3118</v>
      </c>
      <c r="M147" s="52">
        <v>1974</v>
      </c>
      <c r="N147" s="52">
        <v>4550</v>
      </c>
      <c r="O147" s="52">
        <v>5832</v>
      </c>
      <c r="P147" s="52">
        <v>4984</v>
      </c>
      <c r="Q147" s="52">
        <v>7852</v>
      </c>
      <c r="R147" s="52">
        <v>3112</v>
      </c>
      <c r="S147" s="52">
        <v>2566</v>
      </c>
      <c r="T147" s="52">
        <v>4556</v>
      </c>
      <c r="U147" s="52">
        <v>7447</v>
      </c>
      <c r="V147" s="52">
        <v>9702</v>
      </c>
      <c r="W147" s="52">
        <v>16340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11866</v>
      </c>
      <c r="D153" s="52">
        <v>17193</v>
      </c>
      <c r="E153" s="52">
        <v>17871</v>
      </c>
      <c r="F153" s="52">
        <v>18316</v>
      </c>
      <c r="G153" s="52">
        <v>13658</v>
      </c>
      <c r="H153" s="52">
        <v>12386</v>
      </c>
      <c r="I153" s="52">
        <v>11680</v>
      </c>
      <c r="J153" s="52">
        <v>11529</v>
      </c>
      <c r="K153" s="52">
        <v>11042</v>
      </c>
      <c r="L153" s="52">
        <v>11703</v>
      </c>
      <c r="M153" s="52">
        <v>11925</v>
      </c>
      <c r="N153" s="52">
        <v>13939</v>
      </c>
      <c r="O153" s="52">
        <v>15322</v>
      </c>
      <c r="P153" s="52">
        <v>23645</v>
      </c>
      <c r="Q153" s="52">
        <v>24102</v>
      </c>
      <c r="R153" s="52">
        <v>16338</v>
      </c>
      <c r="S153" s="52">
        <v>18444</v>
      </c>
      <c r="T153" s="52">
        <v>16499</v>
      </c>
      <c r="U153" s="52">
        <v>21547</v>
      </c>
      <c r="V153" s="52">
        <v>16054</v>
      </c>
      <c r="W153" s="52">
        <v>23329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198</v>
      </c>
      <c r="D154" s="52">
        <v>243</v>
      </c>
      <c r="E154" s="52">
        <v>236</v>
      </c>
      <c r="F154" s="52">
        <v>320</v>
      </c>
      <c r="G154" s="52">
        <v>304</v>
      </c>
      <c r="H154" s="52">
        <v>510</v>
      </c>
      <c r="I154" s="52">
        <v>333</v>
      </c>
      <c r="J154" s="52">
        <v>552</v>
      </c>
      <c r="K154" s="52">
        <v>295</v>
      </c>
      <c r="L154" s="52">
        <v>398</v>
      </c>
      <c r="M154" s="52">
        <v>386</v>
      </c>
      <c r="N154" s="52">
        <v>583</v>
      </c>
      <c r="O154" s="52">
        <v>804</v>
      </c>
      <c r="P154" s="52">
        <v>1607</v>
      </c>
      <c r="Q154" s="52">
        <v>1317</v>
      </c>
      <c r="R154" s="52">
        <v>1155</v>
      </c>
      <c r="S154" s="52">
        <v>1188</v>
      </c>
      <c r="T154" s="52">
        <v>1348</v>
      </c>
      <c r="U154" s="52">
        <v>1710</v>
      </c>
      <c r="V154" s="52">
        <v>1502</v>
      </c>
      <c r="W154" s="52">
        <v>1463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1622</v>
      </c>
      <c r="D158" s="52">
        <v>2206</v>
      </c>
      <c r="E158" s="52">
        <v>2245</v>
      </c>
      <c r="F158" s="52">
        <v>1374</v>
      </c>
      <c r="G158" s="52">
        <v>1112</v>
      </c>
      <c r="H158" s="52">
        <v>953</v>
      </c>
      <c r="I158" s="52">
        <v>1235</v>
      </c>
      <c r="J158" s="52">
        <v>1816</v>
      </c>
      <c r="K158" s="52">
        <v>1207</v>
      </c>
      <c r="L158" s="52">
        <v>545</v>
      </c>
      <c r="M158" s="52">
        <v>137</v>
      </c>
      <c r="N158" s="52">
        <v>341</v>
      </c>
      <c r="O158" s="52">
        <v>1183</v>
      </c>
      <c r="P158" s="52">
        <v>2784</v>
      </c>
      <c r="Q158" s="52">
        <v>2377</v>
      </c>
      <c r="R158" s="52">
        <v>1544</v>
      </c>
      <c r="S158" s="52">
        <v>937</v>
      </c>
      <c r="T158" s="52">
        <v>478</v>
      </c>
      <c r="U158" s="52">
        <v>792</v>
      </c>
      <c r="V158" s="52">
        <v>837</v>
      </c>
      <c r="W158" s="52">
        <v>1667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10442</v>
      </c>
      <c r="D159" s="36">
        <v>15230</v>
      </c>
      <c r="E159" s="36">
        <v>15862</v>
      </c>
      <c r="F159" s="36">
        <v>17262</v>
      </c>
      <c r="G159" s="36">
        <v>12850</v>
      </c>
      <c r="H159" s="36">
        <v>11943</v>
      </c>
      <c r="I159" s="36">
        <v>10778</v>
      </c>
      <c r="J159" s="36">
        <v>10265</v>
      </c>
      <c r="K159" s="36">
        <v>10130</v>
      </c>
      <c r="L159" s="36">
        <v>11556</v>
      </c>
      <c r="M159" s="36">
        <v>12174</v>
      </c>
      <c r="N159" s="36">
        <v>14181</v>
      </c>
      <c r="O159" s="36">
        <v>14943</v>
      </c>
      <c r="P159" s="36">
        <v>22468</v>
      </c>
      <c r="Q159" s="36">
        <v>23042</v>
      </c>
      <c r="R159" s="36">
        <v>15949</v>
      </c>
      <c r="S159" s="36">
        <v>18695</v>
      </c>
      <c r="T159" s="36">
        <v>17369</v>
      </c>
      <c r="U159" s="36">
        <v>22465</v>
      </c>
      <c r="V159" s="36">
        <v>16719</v>
      </c>
      <c r="W159" s="36">
        <v>23125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9919</v>
      </c>
      <c r="D163" s="52">
        <v>11312</v>
      </c>
      <c r="E163" s="52">
        <v>12144</v>
      </c>
      <c r="F163" s="52">
        <v>14474</v>
      </c>
      <c r="G163" s="52">
        <v>11229</v>
      </c>
      <c r="H163" s="52">
        <v>10578</v>
      </c>
      <c r="I163" s="52">
        <v>9690</v>
      </c>
      <c r="J163" s="52">
        <v>10839</v>
      </c>
      <c r="K163" s="52">
        <v>12327</v>
      </c>
      <c r="L163" s="52">
        <v>12671</v>
      </c>
      <c r="M163" s="52">
        <v>12350</v>
      </c>
      <c r="N163" s="52">
        <v>10381</v>
      </c>
      <c r="O163" s="52">
        <v>9035</v>
      </c>
      <c r="P163" s="52">
        <v>4626</v>
      </c>
      <c r="Q163" s="52">
        <v>11129</v>
      </c>
      <c r="R163" s="52">
        <v>13913</v>
      </c>
      <c r="S163" s="52">
        <v>18050</v>
      </c>
      <c r="T163" s="52">
        <v>19418</v>
      </c>
      <c r="U163" s="52">
        <v>21093</v>
      </c>
      <c r="V163" s="52">
        <v>16932</v>
      </c>
      <c r="W163" s="52">
        <v>17400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1430</v>
      </c>
      <c r="D165" s="52">
        <v>1462</v>
      </c>
      <c r="E165" s="52">
        <v>1005</v>
      </c>
      <c r="F165" s="52">
        <v>1583</v>
      </c>
      <c r="G165" s="52">
        <v>1882</v>
      </c>
      <c r="H165" s="52">
        <v>1487</v>
      </c>
      <c r="I165" s="52">
        <v>1015</v>
      </c>
      <c r="J165" s="52">
        <v>2190</v>
      </c>
      <c r="K165" s="52">
        <v>1218</v>
      </c>
      <c r="L165" s="52">
        <v>1641</v>
      </c>
      <c r="M165" s="52">
        <v>994</v>
      </c>
      <c r="N165" s="52">
        <v>1634</v>
      </c>
      <c r="O165" s="52">
        <v>1643</v>
      </c>
      <c r="P165" s="52">
        <v>458</v>
      </c>
      <c r="Q165" s="52">
        <v>1729</v>
      </c>
      <c r="R165" s="52">
        <v>1240</v>
      </c>
      <c r="S165" s="52">
        <v>1185</v>
      </c>
      <c r="T165" s="52">
        <v>2491</v>
      </c>
      <c r="U165" s="52">
        <v>3389</v>
      </c>
      <c r="V165" s="52">
        <v>4696</v>
      </c>
      <c r="W165" s="52">
        <v>5751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9757</v>
      </c>
      <c r="D171" s="52">
        <v>11154</v>
      </c>
      <c r="E171" s="52">
        <v>11986</v>
      </c>
      <c r="F171" s="52">
        <v>14225</v>
      </c>
      <c r="G171" s="52">
        <v>10985</v>
      </c>
      <c r="H171" s="52">
        <v>10159</v>
      </c>
      <c r="I171" s="52">
        <v>9421</v>
      </c>
      <c r="J171" s="52">
        <v>10344</v>
      </c>
      <c r="K171" s="52">
        <v>12006</v>
      </c>
      <c r="L171" s="52">
        <v>12254</v>
      </c>
      <c r="M171" s="52">
        <v>11963</v>
      </c>
      <c r="N171" s="52">
        <v>9965</v>
      </c>
      <c r="O171" s="52">
        <v>8585</v>
      </c>
      <c r="P171" s="52">
        <v>4332</v>
      </c>
      <c r="Q171" s="52">
        <v>10552</v>
      </c>
      <c r="R171" s="52">
        <v>12994</v>
      </c>
      <c r="S171" s="52">
        <v>16958</v>
      </c>
      <c r="T171" s="52">
        <v>17952</v>
      </c>
      <c r="U171" s="52">
        <v>19542</v>
      </c>
      <c r="V171" s="52">
        <v>15484</v>
      </c>
      <c r="W171" s="52">
        <v>16373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162</v>
      </c>
      <c r="D172" s="52">
        <v>158</v>
      </c>
      <c r="E172" s="52">
        <v>158</v>
      </c>
      <c r="F172" s="52">
        <v>249</v>
      </c>
      <c r="G172" s="52">
        <v>244</v>
      </c>
      <c r="H172" s="52">
        <v>419</v>
      </c>
      <c r="I172" s="52">
        <v>269</v>
      </c>
      <c r="J172" s="52">
        <v>495</v>
      </c>
      <c r="K172" s="52">
        <v>321</v>
      </c>
      <c r="L172" s="52">
        <v>417</v>
      </c>
      <c r="M172" s="52">
        <v>387</v>
      </c>
      <c r="N172" s="52">
        <v>416</v>
      </c>
      <c r="O172" s="52">
        <v>450</v>
      </c>
      <c r="P172" s="52">
        <v>294</v>
      </c>
      <c r="Q172" s="52">
        <v>577</v>
      </c>
      <c r="R172" s="52">
        <v>919</v>
      </c>
      <c r="S172" s="52">
        <v>1092</v>
      </c>
      <c r="T172" s="52">
        <v>1466</v>
      </c>
      <c r="U172" s="52">
        <v>1551</v>
      </c>
      <c r="V172" s="52">
        <v>1448</v>
      </c>
      <c r="W172" s="52">
        <v>1027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1333</v>
      </c>
      <c r="D176" s="52">
        <v>1432</v>
      </c>
      <c r="E176" s="52">
        <v>1506</v>
      </c>
      <c r="F176" s="52">
        <v>1067</v>
      </c>
      <c r="G176" s="52">
        <v>894</v>
      </c>
      <c r="H176" s="52">
        <v>782</v>
      </c>
      <c r="I176" s="52">
        <v>996</v>
      </c>
      <c r="J176" s="52">
        <v>1629</v>
      </c>
      <c r="K176" s="52">
        <v>1313</v>
      </c>
      <c r="L176" s="52">
        <v>571</v>
      </c>
      <c r="M176" s="52">
        <v>137</v>
      </c>
      <c r="N176" s="52">
        <v>244</v>
      </c>
      <c r="O176" s="52">
        <v>663</v>
      </c>
      <c r="P176" s="52">
        <v>510</v>
      </c>
      <c r="Q176" s="52">
        <v>1041</v>
      </c>
      <c r="R176" s="52">
        <v>1228</v>
      </c>
      <c r="S176" s="52">
        <v>862</v>
      </c>
      <c r="T176" s="52">
        <v>520</v>
      </c>
      <c r="U176" s="52">
        <v>718</v>
      </c>
      <c r="V176" s="52">
        <v>807</v>
      </c>
      <c r="W176" s="52">
        <v>1170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8586</v>
      </c>
      <c r="D177" s="36">
        <v>9880</v>
      </c>
      <c r="E177" s="36">
        <v>10638</v>
      </c>
      <c r="F177" s="36">
        <v>13407</v>
      </c>
      <c r="G177" s="36">
        <v>10335</v>
      </c>
      <c r="H177" s="36">
        <v>9796</v>
      </c>
      <c r="I177" s="36">
        <v>8694</v>
      </c>
      <c r="J177" s="36">
        <v>9210</v>
      </c>
      <c r="K177" s="36">
        <v>11014</v>
      </c>
      <c r="L177" s="36">
        <v>12100</v>
      </c>
      <c r="M177" s="36">
        <v>12213</v>
      </c>
      <c r="N177" s="36">
        <v>10137</v>
      </c>
      <c r="O177" s="36">
        <v>8372</v>
      </c>
      <c r="P177" s="36">
        <v>4116</v>
      </c>
      <c r="Q177" s="36">
        <v>10088</v>
      </c>
      <c r="R177" s="36">
        <v>12685</v>
      </c>
      <c r="S177" s="36">
        <v>17188</v>
      </c>
      <c r="T177" s="36">
        <v>18898</v>
      </c>
      <c r="U177" s="36">
        <v>20375</v>
      </c>
      <c r="V177" s="36">
        <v>16125</v>
      </c>
      <c r="W177" s="36">
        <v>16230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264</v>
      </c>
      <c r="D5" s="52">
        <v>183</v>
      </c>
      <c r="E5" s="52">
        <v>212</v>
      </c>
      <c r="F5" s="52">
        <v>300</v>
      </c>
      <c r="G5" s="52">
        <v>319</v>
      </c>
      <c r="H5" s="52">
        <v>162</v>
      </c>
      <c r="I5" s="52">
        <v>0</v>
      </c>
      <c r="J5" s="52">
        <v>0</v>
      </c>
      <c r="K5" s="52">
        <v>0</v>
      </c>
      <c r="L5" s="52">
        <v>0</v>
      </c>
      <c r="M5" s="52">
        <v>75</v>
      </c>
      <c r="N5" s="52">
        <v>184</v>
      </c>
      <c r="O5" s="52">
        <v>146</v>
      </c>
      <c r="P5" s="52">
        <v>0</v>
      </c>
      <c r="Q5" s="52">
        <v>2</v>
      </c>
      <c r="R5" s="52">
        <v>64</v>
      </c>
      <c r="S5" s="52">
        <v>172</v>
      </c>
      <c r="T5" s="52">
        <v>212</v>
      </c>
      <c r="U5" s="52">
        <v>199</v>
      </c>
      <c r="V5" s="52">
        <v>201</v>
      </c>
      <c r="W5" s="52">
        <v>116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29</v>
      </c>
      <c r="D8" s="52">
        <v>28</v>
      </c>
      <c r="E8" s="52">
        <v>18</v>
      </c>
      <c r="F8" s="52">
        <v>18</v>
      </c>
      <c r="G8" s="52">
        <v>24</v>
      </c>
      <c r="H8" s="52">
        <v>33</v>
      </c>
      <c r="I8" s="52">
        <v>19</v>
      </c>
      <c r="J8" s="52">
        <v>6</v>
      </c>
      <c r="K8" s="52">
        <v>1</v>
      </c>
      <c r="L8" s="52">
        <v>1</v>
      </c>
      <c r="M8" s="52">
        <v>1</v>
      </c>
      <c r="N8" s="52">
        <v>4</v>
      </c>
      <c r="O8" s="52">
        <v>14</v>
      </c>
      <c r="P8" s="52">
        <v>16</v>
      </c>
      <c r="Q8" s="52">
        <v>5</v>
      </c>
      <c r="R8" s="52">
        <v>0</v>
      </c>
      <c r="S8" s="52">
        <v>4</v>
      </c>
      <c r="T8" s="52">
        <v>13</v>
      </c>
      <c r="U8" s="52">
        <v>23</v>
      </c>
      <c r="V8" s="52">
        <v>29</v>
      </c>
      <c r="W8" s="52">
        <v>42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310</v>
      </c>
      <c r="D10" s="52">
        <f>RES_hhdet_in!D10-RES_hhdet_in_new!D10</f>
        <v>349</v>
      </c>
      <c r="E10" s="52">
        <f>RES_hhdet_in!E10-RES_hhdet_in_new!E10</f>
        <v>375</v>
      </c>
      <c r="F10" s="52">
        <f>RES_hhdet_in!F10-RES_hhdet_in_new!F10</f>
        <v>438</v>
      </c>
      <c r="G10" s="52">
        <f>RES_hhdet_in!G10-RES_hhdet_in_new!G10</f>
        <v>287</v>
      </c>
      <c r="H10" s="52">
        <f>RES_hhdet_in!H10-RES_hhdet_in_new!H10</f>
        <v>203</v>
      </c>
      <c r="I10" s="52">
        <f>RES_hhdet_in!I10-RES_hhdet_in_new!I10</f>
        <v>273</v>
      </c>
      <c r="J10" s="52">
        <f>RES_hhdet_in!J10-RES_hhdet_in_new!J10</f>
        <v>657</v>
      </c>
      <c r="K10" s="52">
        <f>RES_hhdet_in!K10-RES_hhdet_in_new!K10</f>
        <v>366</v>
      </c>
      <c r="L10" s="52">
        <f>RES_hhdet_in!L10-RES_hhdet_in_new!L10</f>
        <v>296</v>
      </c>
      <c r="M10" s="52">
        <f>RES_hhdet_in!M10-RES_hhdet_in_new!M10</f>
        <v>356</v>
      </c>
      <c r="N10" s="52">
        <f>RES_hhdet_in!N10-RES_hhdet_in_new!N10</f>
        <v>376</v>
      </c>
      <c r="O10" s="52">
        <f>RES_hhdet_in!O10-RES_hhdet_in_new!O10</f>
        <v>379</v>
      </c>
      <c r="P10" s="52">
        <f>RES_hhdet_in!P10-RES_hhdet_in_new!P10</f>
        <v>171</v>
      </c>
      <c r="Q10" s="52">
        <f>RES_hhdet_in!Q10-RES_hhdet_in_new!Q10</f>
        <v>173</v>
      </c>
      <c r="R10" s="52">
        <f>RES_hhdet_in!R10-RES_hhdet_in_new!R10</f>
        <v>138</v>
      </c>
      <c r="S10" s="52">
        <f>RES_hhdet_in!S10-RES_hhdet_in_new!S10</f>
        <v>182</v>
      </c>
      <c r="T10" s="52">
        <f>RES_hhdet_in!T10-RES_hhdet_in_new!T10</f>
        <v>212</v>
      </c>
      <c r="U10" s="52">
        <f>RES_hhdet_in!U10-RES_hhdet_in_new!U10</f>
        <v>200</v>
      </c>
      <c r="V10" s="52">
        <f>RES_hhdet_in!V10-RES_hhdet_in_new!V10</f>
        <v>203</v>
      </c>
      <c r="W10" s="52">
        <f>RES_hhdet_in!W10-RES_hhdet_in_new!W10</f>
        <v>113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273</v>
      </c>
      <c r="D15" s="52">
        <f>RES_hhdet_in!D15-RES_hhdet_in_new!D15</f>
        <v>154</v>
      </c>
      <c r="E15" s="52">
        <f>RES_hhdet_in!E15-RES_hhdet_in_new!E15</f>
        <v>165</v>
      </c>
      <c r="F15" s="52">
        <f>RES_hhdet_in!F15-RES_hhdet_in_new!F15</f>
        <v>200</v>
      </c>
      <c r="G15" s="52">
        <f>RES_hhdet_in!G15-RES_hhdet_in_new!G15</f>
        <v>390</v>
      </c>
      <c r="H15" s="52">
        <f>RES_hhdet_in!H15-RES_hhdet_in_new!H15</f>
        <v>352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2</v>
      </c>
      <c r="N15" s="52">
        <f>RES_hhdet_in!N15-RES_hhdet_in_new!N15</f>
        <v>0</v>
      </c>
      <c r="O15" s="52">
        <f>RES_hhdet_in!O15-RES_hhdet_in_new!O15</f>
        <v>3</v>
      </c>
      <c r="P15" s="52">
        <f>RES_hhdet_in!P15-RES_hhdet_in_new!P15</f>
        <v>37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1</v>
      </c>
      <c r="T15" s="52">
        <f>RES_hhdet_in!T15-RES_hhdet_in_new!T15</f>
        <v>2</v>
      </c>
      <c r="U15" s="52">
        <f>RES_hhdet_in!U15-RES_hhdet_in_new!U15</f>
        <v>2</v>
      </c>
      <c r="V15" s="52">
        <f>RES_hhdet_in!V15-RES_hhdet_in_new!V15</f>
        <v>2</v>
      </c>
      <c r="W15" s="52">
        <f>RES_hhdet_in!W15-RES_hhdet_in_new!W15</f>
        <v>3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4</v>
      </c>
      <c r="D16" s="52">
        <f>RES_hhdet_in!D16-RES_hhdet_in_new!D16</f>
        <v>2</v>
      </c>
      <c r="E16" s="52">
        <f>RES_hhdet_in!E16-RES_hhdet_in_new!E16</f>
        <v>2</v>
      </c>
      <c r="F16" s="52">
        <f>RES_hhdet_in!F16-RES_hhdet_in_new!F16</f>
        <v>4</v>
      </c>
      <c r="G16" s="52">
        <f>RES_hhdet_in!G16-RES_hhdet_in_new!G16</f>
        <v>9</v>
      </c>
      <c r="H16" s="52">
        <f>RES_hhdet_in!H16-RES_hhdet_in_new!H16</f>
        <v>15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1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102</v>
      </c>
      <c r="D21" s="52">
        <v>86</v>
      </c>
      <c r="E21" s="52">
        <v>89</v>
      </c>
      <c r="F21" s="52">
        <v>62</v>
      </c>
      <c r="G21" s="52">
        <v>72</v>
      </c>
      <c r="H21" s="52">
        <v>64</v>
      </c>
      <c r="I21" s="52">
        <v>22</v>
      </c>
      <c r="J21" s="52">
        <v>16</v>
      </c>
      <c r="K21" s="52">
        <v>25</v>
      </c>
      <c r="L21" s="52">
        <v>14</v>
      </c>
      <c r="M21" s="52">
        <v>6</v>
      </c>
      <c r="N21" s="52">
        <v>12</v>
      </c>
      <c r="O21" s="52">
        <v>27</v>
      </c>
      <c r="P21" s="52">
        <v>8</v>
      </c>
      <c r="Q21" s="52">
        <v>0</v>
      </c>
      <c r="R21" s="52">
        <v>8</v>
      </c>
      <c r="S21" s="52">
        <v>10</v>
      </c>
      <c r="T21" s="52">
        <v>6</v>
      </c>
      <c r="U21" s="52">
        <v>10</v>
      </c>
      <c r="V21" s="52">
        <v>14</v>
      </c>
      <c r="W21" s="52">
        <v>9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661</v>
      </c>
      <c r="D22" s="36">
        <v>597</v>
      </c>
      <c r="E22" s="36">
        <v>637</v>
      </c>
      <c r="F22" s="36">
        <v>782</v>
      </c>
      <c r="G22" s="36">
        <v>851</v>
      </c>
      <c r="H22" s="36">
        <v>804</v>
      </c>
      <c r="I22" s="36">
        <v>169</v>
      </c>
      <c r="J22" s="36">
        <v>85</v>
      </c>
      <c r="K22" s="36">
        <v>204</v>
      </c>
      <c r="L22" s="36">
        <v>287</v>
      </c>
      <c r="M22" s="36">
        <v>450</v>
      </c>
      <c r="N22" s="36">
        <v>542</v>
      </c>
      <c r="O22" s="36">
        <v>361</v>
      </c>
      <c r="P22" s="36">
        <v>72</v>
      </c>
      <c r="Q22" s="36">
        <v>10</v>
      </c>
      <c r="R22" s="36">
        <v>97</v>
      </c>
      <c r="S22" s="36">
        <v>232</v>
      </c>
      <c r="T22" s="36">
        <v>328</v>
      </c>
      <c r="U22" s="36">
        <v>353</v>
      </c>
      <c r="V22" s="36">
        <v>342</v>
      </c>
      <c r="W22" s="36">
        <v>211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0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0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0</v>
      </c>
      <c r="O35" s="52">
        <f>RES_hhdet_in!O35-RES_hhdet_in_new!O35</f>
        <v>0</v>
      </c>
      <c r="P35" s="52">
        <f>RES_hhdet_in!P35-RES_hhdet_in_new!P35</f>
        <v>0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0</v>
      </c>
      <c r="V35" s="52">
        <f>RES_hhdet_in!V35-RES_hhdet_in_new!V35</f>
        <v>0</v>
      </c>
      <c r="W35" s="52">
        <f>RES_hhdet_in!W35-RES_hhdet_in_new!W35</f>
        <v>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18250</v>
      </c>
      <c r="D45" s="52">
        <v>14165</v>
      </c>
      <c r="E45" s="52">
        <v>13733</v>
      </c>
      <c r="F45" s="52">
        <v>3229</v>
      </c>
      <c r="G45" s="52">
        <v>5971</v>
      </c>
      <c r="H45" s="52">
        <v>4638</v>
      </c>
      <c r="I45" s="52">
        <v>8743</v>
      </c>
      <c r="J45" s="52">
        <v>5352</v>
      </c>
      <c r="K45" s="52">
        <v>12935</v>
      </c>
      <c r="L45" s="52">
        <v>20098</v>
      </c>
      <c r="M45" s="52">
        <v>21296</v>
      </c>
      <c r="N45" s="52">
        <v>22840</v>
      </c>
      <c r="O45" s="52">
        <v>18325</v>
      </c>
      <c r="P45" s="52">
        <v>2582</v>
      </c>
      <c r="Q45" s="52">
        <v>2665</v>
      </c>
      <c r="R45" s="52">
        <v>2816</v>
      </c>
      <c r="S45" s="52">
        <v>5357</v>
      </c>
      <c r="T45" s="52">
        <v>6354</v>
      </c>
      <c r="U45" s="52">
        <v>4801</v>
      </c>
      <c r="V45" s="52">
        <v>7787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1731</v>
      </c>
      <c r="D48" s="52">
        <v>1687</v>
      </c>
      <c r="E48" s="52">
        <v>1289</v>
      </c>
      <c r="F48" s="52">
        <v>1271</v>
      </c>
      <c r="G48" s="52">
        <v>812</v>
      </c>
      <c r="H48" s="52">
        <v>578</v>
      </c>
      <c r="I48" s="52">
        <v>519</v>
      </c>
      <c r="J48" s="52">
        <v>646</v>
      </c>
      <c r="K48" s="52">
        <v>931</v>
      </c>
      <c r="L48" s="52">
        <v>1318</v>
      </c>
      <c r="M48" s="52">
        <v>1751</v>
      </c>
      <c r="N48" s="52">
        <v>2179</v>
      </c>
      <c r="O48" s="52">
        <v>2499</v>
      </c>
      <c r="P48" s="52">
        <v>2183</v>
      </c>
      <c r="Q48" s="52">
        <v>1242</v>
      </c>
      <c r="R48" s="52">
        <v>566</v>
      </c>
      <c r="S48" s="52">
        <v>605</v>
      </c>
      <c r="T48" s="52">
        <v>631</v>
      </c>
      <c r="U48" s="52">
        <v>785</v>
      </c>
      <c r="V48" s="52">
        <v>872</v>
      </c>
      <c r="W48" s="52">
        <v>1341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17855</v>
      </c>
      <c r="D50" s="52">
        <f>RES_hhdet_in!D50-RES_hhdet_in_new!D50</f>
        <v>14179</v>
      </c>
      <c r="E50" s="52">
        <f>RES_hhdet_in!E50-RES_hhdet_in_new!E50</f>
        <v>13785</v>
      </c>
      <c r="F50" s="52">
        <f>RES_hhdet_in!F50-RES_hhdet_in_new!F50</f>
        <v>3640</v>
      </c>
      <c r="G50" s="52">
        <f>RES_hhdet_in!G50-RES_hhdet_in_new!G50</f>
        <v>6218</v>
      </c>
      <c r="H50" s="52">
        <f>RES_hhdet_in!H50-RES_hhdet_in_new!H50</f>
        <v>4978</v>
      </c>
      <c r="I50" s="52">
        <f>RES_hhdet_in!I50-RES_hhdet_in_new!I50</f>
        <v>8787</v>
      </c>
      <c r="J50" s="52">
        <f>RES_hhdet_in!J50-RES_hhdet_in_new!J50</f>
        <v>6153</v>
      </c>
      <c r="K50" s="52">
        <f>RES_hhdet_in!K50-RES_hhdet_in_new!K50</f>
        <v>13624</v>
      </c>
      <c r="L50" s="52">
        <f>RES_hhdet_in!L50-RES_hhdet_in_new!L50</f>
        <v>20518</v>
      </c>
      <c r="M50" s="52">
        <f>RES_hhdet_in!M50-RES_hhdet_in_new!M50</f>
        <v>21657</v>
      </c>
      <c r="N50" s="52">
        <f>RES_hhdet_in!N50-RES_hhdet_in_new!N50</f>
        <v>23158</v>
      </c>
      <c r="O50" s="52">
        <f>RES_hhdet_in!O50-RES_hhdet_in_new!O50</f>
        <v>18710</v>
      </c>
      <c r="P50" s="52">
        <f>RES_hhdet_in!P50-RES_hhdet_in_new!P50</f>
        <v>3142</v>
      </c>
      <c r="Q50" s="52">
        <f>RES_hhdet_in!Q50-RES_hhdet_in_new!Q50</f>
        <v>3158</v>
      </c>
      <c r="R50" s="52">
        <f>RES_hhdet_in!R50-RES_hhdet_in_new!R50</f>
        <v>3248</v>
      </c>
      <c r="S50" s="52">
        <f>RES_hhdet_in!S50-RES_hhdet_in_new!S50</f>
        <v>5814</v>
      </c>
      <c r="T50" s="52">
        <f>RES_hhdet_in!T50-RES_hhdet_in_new!T50</f>
        <v>6740</v>
      </c>
      <c r="U50" s="52">
        <f>RES_hhdet_in!U50-RES_hhdet_in_new!U50</f>
        <v>5249</v>
      </c>
      <c r="V50" s="52">
        <f>RES_hhdet_in!V50-RES_hhdet_in_new!V50</f>
        <v>8106</v>
      </c>
      <c r="W50" s="52">
        <f>RES_hhdet_in!W50-RES_hhdet_in_new!W50</f>
        <v>4410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8</v>
      </c>
      <c r="D51" s="52">
        <f>RES_hhdet_in!D51-RES_hhdet_in_new!D51</f>
        <v>0</v>
      </c>
      <c r="E51" s="52">
        <f>RES_hhdet_in!E51-RES_hhdet_in_new!E51</f>
        <v>2</v>
      </c>
      <c r="F51" s="52">
        <f>RES_hhdet_in!F51-RES_hhdet_in_new!F51</f>
        <v>0</v>
      </c>
      <c r="G51" s="52">
        <f>RES_hhdet_in!G51-RES_hhdet_in_new!G51</f>
        <v>1</v>
      </c>
      <c r="H51" s="52">
        <f>RES_hhdet_in!H51-RES_hhdet_in_new!H51</f>
        <v>9</v>
      </c>
      <c r="I51" s="52">
        <f>RES_hhdet_in!I51-RES_hhdet_in_new!I51</f>
        <v>7</v>
      </c>
      <c r="J51" s="52">
        <f>RES_hhdet_in!J51-RES_hhdet_in_new!J51</f>
        <v>2</v>
      </c>
      <c r="K51" s="52">
        <f>RES_hhdet_in!K51-RES_hhdet_in_new!K51</f>
        <v>3</v>
      </c>
      <c r="L51" s="52">
        <f>RES_hhdet_in!L51-RES_hhdet_in_new!L51</f>
        <v>9</v>
      </c>
      <c r="M51" s="52">
        <f>RES_hhdet_in!M51-RES_hhdet_in_new!M51</f>
        <v>4</v>
      </c>
      <c r="N51" s="52">
        <f>RES_hhdet_in!N51-RES_hhdet_in_new!N51</f>
        <v>6</v>
      </c>
      <c r="O51" s="52">
        <f>RES_hhdet_in!O51-RES_hhdet_in_new!O51</f>
        <v>6</v>
      </c>
      <c r="P51" s="52">
        <f>RES_hhdet_in!P51-RES_hhdet_in_new!P51</f>
        <v>7</v>
      </c>
      <c r="Q51" s="52">
        <f>RES_hhdet_in!Q51-RES_hhdet_in_new!Q51</f>
        <v>1</v>
      </c>
      <c r="R51" s="52">
        <f>RES_hhdet_in!R51-RES_hhdet_in_new!R51</f>
        <v>4</v>
      </c>
      <c r="S51" s="52">
        <f>RES_hhdet_in!S51-RES_hhdet_in_new!S51</f>
        <v>5</v>
      </c>
      <c r="T51" s="52">
        <f>RES_hhdet_in!T51-RES_hhdet_in_new!T51</f>
        <v>7</v>
      </c>
      <c r="U51" s="52">
        <f>RES_hhdet_in!U51-RES_hhdet_in_new!U51</f>
        <v>6</v>
      </c>
      <c r="V51" s="52">
        <f>RES_hhdet_in!V51-RES_hhdet_in_new!V51</f>
        <v>18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1370</v>
      </c>
      <c r="D54" s="52">
        <f>RES_hhdet_in!D54-RES_hhdet_in_new!D54</f>
        <v>983</v>
      </c>
      <c r="E54" s="52">
        <f>RES_hhdet_in!E54-RES_hhdet_in_new!E54</f>
        <v>972</v>
      </c>
      <c r="F54" s="52">
        <f>RES_hhdet_in!F54-RES_hhdet_in_new!F54</f>
        <v>690</v>
      </c>
      <c r="G54" s="52">
        <f>RES_hhdet_in!G54-RES_hhdet_in_new!G54</f>
        <v>977</v>
      </c>
      <c r="H54" s="52">
        <f>RES_hhdet_in!H54-RES_hhdet_in_new!H54</f>
        <v>1067</v>
      </c>
      <c r="I54" s="52">
        <f>RES_hhdet_in!I54-RES_hhdet_in_new!I54</f>
        <v>633</v>
      </c>
      <c r="J54" s="52">
        <f>RES_hhdet_in!J54-RES_hhdet_in_new!J54</f>
        <v>276</v>
      </c>
      <c r="K54" s="52">
        <f>RES_hhdet_in!K54-RES_hhdet_in_new!K54</f>
        <v>881</v>
      </c>
      <c r="L54" s="52">
        <f>RES_hhdet_in!L54-RES_hhdet_in_new!L54</f>
        <v>891</v>
      </c>
      <c r="M54" s="52">
        <f>RES_hhdet_in!M54-RES_hhdet_in_new!M54</f>
        <v>867</v>
      </c>
      <c r="N54" s="52">
        <f>RES_hhdet_in!N54-RES_hhdet_in_new!N54</f>
        <v>774</v>
      </c>
      <c r="O54" s="52">
        <f>RES_hhdet_in!O54-RES_hhdet_in_new!O54</f>
        <v>723</v>
      </c>
      <c r="P54" s="52">
        <f>RES_hhdet_in!P54-RES_hhdet_in_new!P54</f>
        <v>467</v>
      </c>
      <c r="Q54" s="52">
        <f>RES_hhdet_in!Q54-RES_hhdet_in_new!Q54</f>
        <v>351</v>
      </c>
      <c r="R54" s="52">
        <f>RES_hhdet_in!R54-RES_hhdet_in_new!R54</f>
        <v>417</v>
      </c>
      <c r="S54" s="52">
        <f>RES_hhdet_in!S54-RES_hhdet_in_new!S54</f>
        <v>601</v>
      </c>
      <c r="T54" s="52">
        <f>RES_hhdet_in!T54-RES_hhdet_in_new!T54</f>
        <v>608</v>
      </c>
      <c r="U54" s="52">
        <f>RES_hhdet_in!U54-RES_hhdet_in_new!U54</f>
        <v>476</v>
      </c>
      <c r="V54" s="52">
        <f>RES_hhdet_in!V54-RES_hhdet_in_new!V54</f>
        <v>480</v>
      </c>
      <c r="W54" s="52">
        <f>RES_hhdet_in!W54-RES_hhdet_in_new!W54</f>
        <v>372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23</v>
      </c>
      <c r="D55" s="52">
        <f>RES_hhdet_in!D55-RES_hhdet_in_new!D55</f>
        <v>14</v>
      </c>
      <c r="E55" s="52">
        <f>RES_hhdet_in!E55-RES_hhdet_in_new!E55</f>
        <v>13</v>
      </c>
      <c r="F55" s="52">
        <f>RES_hhdet_in!F55-RES_hhdet_in_new!F55</f>
        <v>12</v>
      </c>
      <c r="G55" s="52">
        <f>RES_hhdet_in!G55-RES_hhdet_in_new!G55</f>
        <v>21</v>
      </c>
      <c r="H55" s="52">
        <f>RES_hhdet_in!H55-RES_hhdet_in_new!H55</f>
        <v>43</v>
      </c>
      <c r="I55" s="52">
        <f>RES_hhdet_in!I55-RES_hhdet_in_new!I55</f>
        <v>17</v>
      </c>
      <c r="J55" s="52">
        <f>RES_hhdet_in!J55-RES_hhdet_in_new!J55</f>
        <v>13</v>
      </c>
      <c r="K55" s="52">
        <f>RES_hhdet_in!K55-RES_hhdet_in_new!K55</f>
        <v>23</v>
      </c>
      <c r="L55" s="52">
        <f>RES_hhdet_in!L55-RES_hhdet_in_new!L55</f>
        <v>30</v>
      </c>
      <c r="M55" s="52">
        <f>RES_hhdet_in!M55-RES_hhdet_in_new!M55</f>
        <v>28</v>
      </c>
      <c r="N55" s="52">
        <f>RES_hhdet_in!N55-RES_hhdet_in_new!N55</f>
        <v>32</v>
      </c>
      <c r="O55" s="52">
        <f>RES_hhdet_in!O55-RES_hhdet_in_new!O55</f>
        <v>37</v>
      </c>
      <c r="P55" s="52">
        <f>RES_hhdet_in!P55-RES_hhdet_in_new!P55</f>
        <v>30</v>
      </c>
      <c r="Q55" s="52">
        <f>RES_hhdet_in!Q55-RES_hhdet_in_new!Q55</f>
        <v>20</v>
      </c>
      <c r="R55" s="52">
        <f>RES_hhdet_in!R55-RES_hhdet_in_new!R55</f>
        <v>29</v>
      </c>
      <c r="S55" s="52">
        <f>RES_hhdet_in!S55-RES_hhdet_in_new!S55</f>
        <v>39</v>
      </c>
      <c r="T55" s="52">
        <f>RES_hhdet_in!T55-RES_hhdet_in_new!T55</f>
        <v>50</v>
      </c>
      <c r="U55" s="52">
        <f>RES_hhdet_in!U55-RES_hhdet_in_new!U55</f>
        <v>39</v>
      </c>
      <c r="V55" s="52">
        <f>RES_hhdet_in!V55-RES_hhdet_in_new!V55</f>
        <v>45</v>
      </c>
      <c r="W55" s="52">
        <f>RES_hhdet_in!W55-RES_hhdet_in_new!W55</f>
        <v>14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6452</v>
      </c>
      <c r="D59" s="52">
        <v>5571</v>
      </c>
      <c r="E59" s="52">
        <v>5499</v>
      </c>
      <c r="F59" s="52">
        <v>2644</v>
      </c>
      <c r="G59" s="52">
        <v>3381</v>
      </c>
      <c r="H59" s="52">
        <v>3494</v>
      </c>
      <c r="I59" s="52">
        <v>2536</v>
      </c>
      <c r="J59" s="52">
        <v>2894</v>
      </c>
      <c r="K59" s="52">
        <v>3510</v>
      </c>
      <c r="L59" s="52">
        <v>1603</v>
      </c>
      <c r="M59" s="52">
        <v>370</v>
      </c>
      <c r="N59" s="52">
        <v>712</v>
      </c>
      <c r="O59" s="52">
        <v>2094</v>
      </c>
      <c r="P59" s="52">
        <v>1735</v>
      </c>
      <c r="Q59" s="52">
        <v>1870</v>
      </c>
      <c r="R59" s="52">
        <v>1948</v>
      </c>
      <c r="S59" s="52">
        <v>1380</v>
      </c>
      <c r="T59" s="52">
        <v>828</v>
      </c>
      <c r="U59" s="52">
        <v>916</v>
      </c>
      <c r="V59" s="52">
        <v>1247</v>
      </c>
      <c r="W59" s="52">
        <v>791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41547</v>
      </c>
      <c r="D60" s="36">
        <v>38455</v>
      </c>
      <c r="E60" s="36">
        <v>38851</v>
      </c>
      <c r="F60" s="36">
        <v>33222</v>
      </c>
      <c r="G60" s="36">
        <v>39074</v>
      </c>
      <c r="H60" s="36">
        <v>43783</v>
      </c>
      <c r="I60" s="36">
        <v>22125</v>
      </c>
      <c r="J60" s="36">
        <v>16358</v>
      </c>
      <c r="K60" s="36">
        <v>29444</v>
      </c>
      <c r="L60" s="36">
        <v>33995</v>
      </c>
      <c r="M60" s="36">
        <v>33197</v>
      </c>
      <c r="N60" s="36">
        <v>29734</v>
      </c>
      <c r="O60" s="36">
        <v>26492</v>
      </c>
      <c r="P60" s="36">
        <v>14031</v>
      </c>
      <c r="Q60" s="36">
        <v>18193</v>
      </c>
      <c r="R60" s="36">
        <v>20144</v>
      </c>
      <c r="S60" s="36">
        <v>27539</v>
      </c>
      <c r="T60" s="36">
        <v>30242</v>
      </c>
      <c r="U60" s="36">
        <v>26209</v>
      </c>
      <c r="V60" s="36">
        <v>25036</v>
      </c>
      <c r="W60" s="36">
        <v>11084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870</v>
      </c>
      <c r="D64" s="52">
        <v>898</v>
      </c>
      <c r="E64" s="52">
        <v>763</v>
      </c>
      <c r="F64" s="52">
        <v>1026</v>
      </c>
      <c r="G64" s="52">
        <v>1322</v>
      </c>
      <c r="H64" s="52">
        <v>1640</v>
      </c>
      <c r="I64" s="52">
        <v>1442</v>
      </c>
      <c r="J64" s="52">
        <v>1141</v>
      </c>
      <c r="K64" s="52">
        <v>676</v>
      </c>
      <c r="L64" s="52">
        <v>279</v>
      </c>
      <c r="M64" s="52">
        <v>0</v>
      </c>
      <c r="N64" s="52">
        <v>0</v>
      </c>
      <c r="O64" s="52">
        <v>114</v>
      </c>
      <c r="P64" s="52">
        <v>113</v>
      </c>
      <c r="Q64" s="52">
        <v>195</v>
      </c>
      <c r="R64" s="52">
        <v>552</v>
      </c>
      <c r="S64" s="52">
        <v>996</v>
      </c>
      <c r="T64" s="52">
        <v>1135</v>
      </c>
      <c r="U64" s="52">
        <v>1278</v>
      </c>
      <c r="V64" s="52">
        <v>1314</v>
      </c>
      <c r="W64" s="52">
        <v>1001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48</v>
      </c>
      <c r="D67" s="52">
        <v>51</v>
      </c>
      <c r="E67" s="52">
        <v>69</v>
      </c>
      <c r="F67" s="52">
        <v>70</v>
      </c>
      <c r="G67" s="52">
        <v>81</v>
      </c>
      <c r="H67" s="52">
        <v>123</v>
      </c>
      <c r="I67" s="52">
        <v>123</v>
      </c>
      <c r="J67" s="52">
        <v>128</v>
      </c>
      <c r="K67" s="52">
        <v>156</v>
      </c>
      <c r="L67" s="52">
        <v>126</v>
      </c>
      <c r="M67" s="52">
        <v>50</v>
      </c>
      <c r="N67" s="52">
        <v>27</v>
      </c>
      <c r="O67" s="52">
        <v>14</v>
      </c>
      <c r="P67" s="52">
        <v>12</v>
      </c>
      <c r="Q67" s="52">
        <v>29</v>
      </c>
      <c r="R67" s="52">
        <v>29</v>
      </c>
      <c r="S67" s="52">
        <v>60</v>
      </c>
      <c r="T67" s="52">
        <v>95</v>
      </c>
      <c r="U67" s="52">
        <v>127</v>
      </c>
      <c r="V67" s="52">
        <v>173</v>
      </c>
      <c r="W67" s="52">
        <v>268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851</v>
      </c>
      <c r="D69" s="52">
        <f>RES_hhdet_in!D69-RES_hhdet_in_new!D69</f>
        <v>881</v>
      </c>
      <c r="E69" s="52">
        <f>RES_hhdet_in!E69-RES_hhdet_in_new!E69</f>
        <v>751</v>
      </c>
      <c r="F69" s="52">
        <f>RES_hhdet_in!F69-RES_hhdet_in_new!F69</f>
        <v>1006</v>
      </c>
      <c r="G69" s="52">
        <f>RES_hhdet_in!G69-RES_hhdet_in_new!G69</f>
        <v>1293</v>
      </c>
      <c r="H69" s="52">
        <f>RES_hhdet_in!H69-RES_hhdet_in_new!H69</f>
        <v>1596</v>
      </c>
      <c r="I69" s="52">
        <f>RES_hhdet_in!I69-RES_hhdet_in_new!I69</f>
        <v>1407</v>
      </c>
      <c r="J69" s="52">
        <f>RES_hhdet_in!J69-RES_hhdet_in_new!J69</f>
        <v>1136</v>
      </c>
      <c r="K69" s="52">
        <f>RES_hhdet_in!K69-RES_hhdet_in_new!K69</f>
        <v>692</v>
      </c>
      <c r="L69" s="52">
        <f>RES_hhdet_in!L69-RES_hhdet_in_new!L69</f>
        <v>315</v>
      </c>
      <c r="M69" s="52">
        <f>RES_hhdet_in!M69-RES_hhdet_in_new!M69</f>
        <v>584</v>
      </c>
      <c r="N69" s="52">
        <f>RES_hhdet_in!N69-RES_hhdet_in_new!N69</f>
        <v>440</v>
      </c>
      <c r="O69" s="52">
        <f>RES_hhdet_in!O69-RES_hhdet_in_new!O69</f>
        <v>403</v>
      </c>
      <c r="P69" s="52">
        <f>RES_hhdet_in!P69-RES_hhdet_in_new!P69</f>
        <v>323</v>
      </c>
      <c r="Q69" s="52">
        <f>RES_hhdet_in!Q69-RES_hhdet_in_new!Q69</f>
        <v>339</v>
      </c>
      <c r="R69" s="52">
        <f>RES_hhdet_in!R69-RES_hhdet_in_new!R69</f>
        <v>521</v>
      </c>
      <c r="S69" s="52">
        <f>RES_hhdet_in!S69-RES_hhdet_in_new!S69</f>
        <v>964</v>
      </c>
      <c r="T69" s="52">
        <f>RES_hhdet_in!T69-RES_hhdet_in_new!T69</f>
        <v>1111</v>
      </c>
      <c r="U69" s="52">
        <f>RES_hhdet_in!U69-RES_hhdet_in_new!U69</f>
        <v>1248</v>
      </c>
      <c r="V69" s="52">
        <f>RES_hhdet_in!V69-RES_hhdet_in_new!V69</f>
        <v>1302</v>
      </c>
      <c r="W69" s="52">
        <f>RES_hhdet_in!W69-RES_hhdet_in_new!W69</f>
        <v>998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1</v>
      </c>
      <c r="I70" s="52">
        <f>RES_hhdet_in!I70-RES_hhdet_in_new!I70</f>
        <v>1</v>
      </c>
      <c r="J70" s="52">
        <f>RES_hhdet_in!J70-RES_hhdet_in_new!J70</f>
        <v>1</v>
      </c>
      <c r="K70" s="52">
        <f>RES_hhdet_in!K70-RES_hhdet_in_new!K70</f>
        <v>0</v>
      </c>
      <c r="L70" s="52">
        <f>RES_hhdet_in!L70-RES_hhdet_in_new!L70</f>
        <v>1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1</v>
      </c>
      <c r="U70" s="52">
        <f>RES_hhdet_in!U70-RES_hhdet_in_new!U70</f>
        <v>1</v>
      </c>
      <c r="V70" s="52">
        <f>RES_hhdet_in!V70-RES_hhdet_in_new!V70</f>
        <v>1</v>
      </c>
      <c r="W70" s="52">
        <f>RES_hhdet_in!W70-RES_hhdet_in_new!W70</f>
        <v>1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45</v>
      </c>
      <c r="D73" s="52">
        <f>RES_hhdet_in!D73-RES_hhdet_in_new!D73</f>
        <v>44</v>
      </c>
      <c r="E73" s="52">
        <f>RES_hhdet_in!E73-RES_hhdet_in_new!E73</f>
        <v>40</v>
      </c>
      <c r="F73" s="52">
        <f>RES_hhdet_in!F73-RES_hhdet_in_new!F73</f>
        <v>49</v>
      </c>
      <c r="G73" s="52">
        <f>RES_hhdet_in!G73-RES_hhdet_in_new!G73</f>
        <v>67</v>
      </c>
      <c r="H73" s="52">
        <f>RES_hhdet_in!H73-RES_hhdet_in_new!H73</f>
        <v>81</v>
      </c>
      <c r="I73" s="52">
        <f>RES_hhdet_in!I73-RES_hhdet_in_new!I73</f>
        <v>62</v>
      </c>
      <c r="J73" s="52">
        <f>RES_hhdet_in!J73-RES_hhdet_in_new!J73</f>
        <v>49</v>
      </c>
      <c r="K73" s="52">
        <f>RES_hhdet_in!K73-RES_hhdet_in_new!K73</f>
        <v>51</v>
      </c>
      <c r="L73" s="52">
        <f>RES_hhdet_in!L73-RES_hhdet_in_new!L73</f>
        <v>39</v>
      </c>
      <c r="M73" s="52">
        <f>RES_hhdet_in!M73-RES_hhdet_in_new!M73</f>
        <v>30</v>
      </c>
      <c r="N73" s="52">
        <f>RES_hhdet_in!N73-RES_hhdet_in_new!N73</f>
        <v>67</v>
      </c>
      <c r="O73" s="52">
        <f>RES_hhdet_in!O73-RES_hhdet_in_new!O73</f>
        <v>48</v>
      </c>
      <c r="P73" s="52">
        <f>RES_hhdet_in!P73-RES_hhdet_in_new!P73</f>
        <v>42</v>
      </c>
      <c r="Q73" s="52">
        <f>RES_hhdet_in!Q73-RES_hhdet_in_new!Q73</f>
        <v>25</v>
      </c>
      <c r="R73" s="52">
        <f>RES_hhdet_in!R73-RES_hhdet_in_new!R73</f>
        <v>41</v>
      </c>
      <c r="S73" s="52">
        <f>RES_hhdet_in!S73-RES_hhdet_in_new!S73</f>
        <v>40</v>
      </c>
      <c r="T73" s="52">
        <f>RES_hhdet_in!T73-RES_hhdet_in_new!T73</f>
        <v>35</v>
      </c>
      <c r="U73" s="52">
        <f>RES_hhdet_in!U73-RES_hhdet_in_new!U73</f>
        <v>39</v>
      </c>
      <c r="V73" s="52">
        <f>RES_hhdet_in!V73-RES_hhdet_in_new!V73</f>
        <v>43</v>
      </c>
      <c r="W73" s="52">
        <f>RES_hhdet_in!W73-RES_hhdet_in_new!W73</f>
        <v>43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1</v>
      </c>
      <c r="D74" s="52">
        <f>RES_hhdet_in!D74-RES_hhdet_in_new!D74</f>
        <v>1</v>
      </c>
      <c r="E74" s="52">
        <f>RES_hhdet_in!E74-RES_hhdet_in_new!E74</f>
        <v>1</v>
      </c>
      <c r="F74" s="52">
        <f>RES_hhdet_in!F74-RES_hhdet_in_new!F74</f>
        <v>1</v>
      </c>
      <c r="G74" s="52">
        <f>RES_hhdet_in!G74-RES_hhdet_in_new!G74</f>
        <v>1</v>
      </c>
      <c r="H74" s="52">
        <f>RES_hhdet_in!H74-RES_hhdet_in_new!H74</f>
        <v>3</v>
      </c>
      <c r="I74" s="52">
        <f>RES_hhdet_in!I74-RES_hhdet_in_new!I74</f>
        <v>2</v>
      </c>
      <c r="J74" s="52">
        <f>RES_hhdet_in!J74-RES_hhdet_in_new!J74</f>
        <v>2</v>
      </c>
      <c r="K74" s="52">
        <f>RES_hhdet_in!K74-RES_hhdet_in_new!K74</f>
        <v>1</v>
      </c>
      <c r="L74" s="52">
        <f>RES_hhdet_in!L74-RES_hhdet_in_new!L74</f>
        <v>1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1</v>
      </c>
      <c r="P74" s="52">
        <f>RES_hhdet_in!P74-RES_hhdet_in_new!P74</f>
        <v>1</v>
      </c>
      <c r="Q74" s="52">
        <f>RES_hhdet_in!Q74-RES_hhdet_in_new!Q74</f>
        <v>1</v>
      </c>
      <c r="R74" s="52">
        <f>RES_hhdet_in!R74-RES_hhdet_in_new!R74</f>
        <v>1</v>
      </c>
      <c r="S74" s="52">
        <f>RES_hhdet_in!S74-RES_hhdet_in_new!S74</f>
        <v>1</v>
      </c>
      <c r="T74" s="52">
        <f>RES_hhdet_in!T74-RES_hhdet_in_new!T74</f>
        <v>1</v>
      </c>
      <c r="U74" s="52">
        <f>RES_hhdet_in!U74-RES_hhdet_in_new!U74</f>
        <v>1</v>
      </c>
      <c r="V74" s="52">
        <f>RES_hhdet_in!V74-RES_hhdet_in_new!V74</f>
        <v>2</v>
      </c>
      <c r="W74" s="52">
        <f>RES_hhdet_in!W74-RES_hhdet_in_new!W74</f>
        <v>1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1568</v>
      </c>
      <c r="D78" s="52">
        <v>1608</v>
      </c>
      <c r="E78" s="52">
        <v>1509</v>
      </c>
      <c r="F78" s="52">
        <v>1808</v>
      </c>
      <c r="G78" s="52">
        <v>2221</v>
      </c>
      <c r="H78" s="52">
        <v>2750</v>
      </c>
      <c r="I78" s="52">
        <v>2036</v>
      </c>
      <c r="J78" s="52">
        <v>1941</v>
      </c>
      <c r="K78" s="52">
        <v>1949</v>
      </c>
      <c r="L78" s="52">
        <v>1650</v>
      </c>
      <c r="M78" s="52">
        <v>975</v>
      </c>
      <c r="N78" s="52">
        <v>1634</v>
      </c>
      <c r="O78" s="52">
        <v>1808</v>
      </c>
      <c r="P78" s="52">
        <v>1747</v>
      </c>
      <c r="Q78" s="52">
        <v>1479</v>
      </c>
      <c r="R78" s="52">
        <v>1404</v>
      </c>
      <c r="S78" s="52">
        <v>1415</v>
      </c>
      <c r="T78" s="52">
        <v>1315</v>
      </c>
      <c r="U78" s="52">
        <v>1419</v>
      </c>
      <c r="V78" s="52">
        <v>1634</v>
      </c>
      <c r="W78" s="52">
        <v>1489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105</v>
      </c>
      <c r="D79" s="36">
        <v>99</v>
      </c>
      <c r="E79" s="36">
        <v>91</v>
      </c>
      <c r="F79" s="36">
        <v>130</v>
      </c>
      <c r="G79" s="36">
        <v>166</v>
      </c>
      <c r="H79" s="36">
        <v>204</v>
      </c>
      <c r="I79" s="36">
        <v>150</v>
      </c>
      <c r="J79" s="36">
        <v>110</v>
      </c>
      <c r="K79" s="36">
        <v>147</v>
      </c>
      <c r="L79" s="36">
        <v>133</v>
      </c>
      <c r="M79" s="36">
        <v>236</v>
      </c>
      <c r="N79" s="36">
        <v>229</v>
      </c>
      <c r="O79" s="36">
        <v>242</v>
      </c>
      <c r="P79" s="36">
        <v>179</v>
      </c>
      <c r="Q79" s="36">
        <v>126</v>
      </c>
      <c r="R79" s="36">
        <v>96</v>
      </c>
      <c r="S79" s="36">
        <v>108</v>
      </c>
      <c r="T79" s="36">
        <v>118</v>
      </c>
      <c r="U79" s="36">
        <v>107</v>
      </c>
      <c r="V79" s="36">
        <v>126</v>
      </c>
      <c r="W79" s="36">
        <v>111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25245</v>
      </c>
      <c r="D83" s="52">
        <v>26663</v>
      </c>
      <c r="E83" s="52">
        <v>25872</v>
      </c>
      <c r="F83" s="52">
        <v>30976</v>
      </c>
      <c r="G83" s="52">
        <v>34276</v>
      </c>
      <c r="H83" s="52">
        <v>36723</v>
      </c>
      <c r="I83" s="52">
        <v>37456</v>
      </c>
      <c r="J83" s="52">
        <v>42378</v>
      </c>
      <c r="K83" s="52">
        <v>38374</v>
      </c>
      <c r="L83" s="52">
        <v>36307</v>
      </c>
      <c r="M83" s="52">
        <v>37703</v>
      </c>
      <c r="N83" s="52">
        <v>41345</v>
      </c>
      <c r="O83" s="52">
        <v>38512</v>
      </c>
      <c r="P83" s="52">
        <v>15146</v>
      </c>
      <c r="Q83" s="52">
        <v>16319</v>
      </c>
      <c r="R83" s="52">
        <v>25766</v>
      </c>
      <c r="S83" s="52">
        <v>33052</v>
      </c>
      <c r="T83" s="52">
        <v>37172</v>
      </c>
      <c r="U83" s="52">
        <v>35407</v>
      </c>
      <c r="V83" s="52">
        <v>40158</v>
      </c>
      <c r="W83" s="52">
        <v>33245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1864</v>
      </c>
      <c r="D86" s="52">
        <v>1888</v>
      </c>
      <c r="E86" s="52">
        <v>2040</v>
      </c>
      <c r="F86" s="52">
        <v>2317</v>
      </c>
      <c r="G86" s="52">
        <v>2628</v>
      </c>
      <c r="H86" s="52">
        <v>3560</v>
      </c>
      <c r="I86" s="52">
        <v>3003</v>
      </c>
      <c r="J86" s="52">
        <v>3195</v>
      </c>
      <c r="K86" s="52">
        <v>4974</v>
      </c>
      <c r="L86" s="52">
        <v>5317</v>
      </c>
      <c r="M86" s="52">
        <v>3961</v>
      </c>
      <c r="N86" s="52">
        <v>4080</v>
      </c>
      <c r="O86" s="52">
        <v>4693</v>
      </c>
      <c r="P86" s="52">
        <v>4414</v>
      </c>
      <c r="Q86" s="52">
        <v>4006</v>
      </c>
      <c r="R86" s="52">
        <v>3186</v>
      </c>
      <c r="S86" s="52">
        <v>3763</v>
      </c>
      <c r="T86" s="52">
        <v>3851</v>
      </c>
      <c r="U86" s="52">
        <v>4492</v>
      </c>
      <c r="V86" s="52">
        <v>5522</v>
      </c>
      <c r="W86" s="52">
        <v>8137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13259</v>
      </c>
      <c r="D88" s="52">
        <f>RES_hhdet_in!D88-RES_hhdet_in_new!D88</f>
        <v>15728</v>
      </c>
      <c r="E88" s="52">
        <f>RES_hhdet_in!E88-RES_hhdet_in_new!E88</f>
        <v>15612</v>
      </c>
      <c r="F88" s="52">
        <f>RES_hhdet_in!F88-RES_hhdet_in_new!F88</f>
        <v>18330</v>
      </c>
      <c r="G88" s="52">
        <f>RES_hhdet_in!G88-RES_hhdet_in_new!G88</f>
        <v>19038</v>
      </c>
      <c r="H88" s="52">
        <f>RES_hhdet_in!H88-RES_hhdet_in_new!H88</f>
        <v>21339</v>
      </c>
      <c r="I88" s="52">
        <f>RES_hhdet_in!I88-RES_hhdet_in_new!I88</f>
        <v>20133</v>
      </c>
      <c r="J88" s="52">
        <f>RES_hhdet_in!J88-RES_hhdet_in_new!J88</f>
        <v>31560</v>
      </c>
      <c r="K88" s="52">
        <f>RES_hhdet_in!K88-RES_hhdet_in_new!K88</f>
        <v>29716</v>
      </c>
      <c r="L88" s="52">
        <f>RES_hhdet_in!L88-RES_hhdet_in_new!L88</f>
        <v>28396</v>
      </c>
      <c r="M88" s="52">
        <f>RES_hhdet_in!M88-RES_hhdet_in_new!M88</f>
        <v>25228</v>
      </c>
      <c r="N88" s="52">
        <f>RES_hhdet_in!N88-RES_hhdet_in_new!N88</f>
        <v>27726</v>
      </c>
      <c r="O88" s="52">
        <f>RES_hhdet_in!O88-RES_hhdet_in_new!O88</f>
        <v>26351</v>
      </c>
      <c r="P88" s="52">
        <f>RES_hhdet_in!P88-RES_hhdet_in_new!P88</f>
        <v>11479</v>
      </c>
      <c r="Q88" s="52">
        <f>RES_hhdet_in!Q88-RES_hhdet_in_new!Q88</f>
        <v>12750</v>
      </c>
      <c r="R88" s="52">
        <f>RES_hhdet_in!R88-RES_hhdet_in_new!R88</f>
        <v>18033</v>
      </c>
      <c r="S88" s="52">
        <f>RES_hhdet_in!S88-RES_hhdet_in_new!S88</f>
        <v>23626</v>
      </c>
      <c r="T88" s="52">
        <f>RES_hhdet_in!T88-RES_hhdet_in_new!T88</f>
        <v>25858</v>
      </c>
      <c r="U88" s="52">
        <f>RES_hhdet_in!U88-RES_hhdet_in_new!U88</f>
        <v>24374</v>
      </c>
      <c r="V88" s="52">
        <f>RES_hhdet_in!V88-RES_hhdet_in_new!V88</f>
        <v>25626</v>
      </c>
      <c r="W88" s="52">
        <f>RES_hhdet_in!W88-RES_hhdet_in_new!W88</f>
        <v>24386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2</v>
      </c>
      <c r="D89" s="52">
        <f>RES_hhdet_in!D89-RES_hhdet_in_new!D89</f>
        <v>2</v>
      </c>
      <c r="E89" s="52">
        <f>RES_hhdet_in!E89-RES_hhdet_in_new!E89</f>
        <v>2</v>
      </c>
      <c r="F89" s="52">
        <f>RES_hhdet_in!F89-RES_hhdet_in_new!F89</f>
        <v>4</v>
      </c>
      <c r="G89" s="52">
        <f>RES_hhdet_in!G89-RES_hhdet_in_new!G89</f>
        <v>3</v>
      </c>
      <c r="H89" s="52">
        <f>RES_hhdet_in!H89-RES_hhdet_in_new!H89</f>
        <v>10</v>
      </c>
      <c r="I89" s="52">
        <f>RES_hhdet_in!I89-RES_hhdet_in_new!I89</f>
        <v>4</v>
      </c>
      <c r="J89" s="52">
        <f>RES_hhdet_in!J89-RES_hhdet_in_new!J89</f>
        <v>15</v>
      </c>
      <c r="K89" s="52">
        <f>RES_hhdet_in!K89-RES_hhdet_in_new!K89</f>
        <v>8</v>
      </c>
      <c r="L89" s="52">
        <f>RES_hhdet_in!L89-RES_hhdet_in_new!L89</f>
        <v>12</v>
      </c>
      <c r="M89" s="52">
        <f>RES_hhdet_in!M89-RES_hhdet_in_new!M89</f>
        <v>7</v>
      </c>
      <c r="N89" s="52">
        <f>RES_hhdet_in!N89-RES_hhdet_in_new!N89</f>
        <v>8</v>
      </c>
      <c r="O89" s="52">
        <f>RES_hhdet_in!O89-RES_hhdet_in_new!O89</f>
        <v>12</v>
      </c>
      <c r="P89" s="52">
        <f>RES_hhdet_in!P89-RES_hhdet_in_new!P89</f>
        <v>9</v>
      </c>
      <c r="Q89" s="52">
        <f>RES_hhdet_in!Q89-RES_hhdet_in_new!Q89</f>
        <v>8</v>
      </c>
      <c r="R89" s="52">
        <f>RES_hhdet_in!R89-RES_hhdet_in_new!R89</f>
        <v>9</v>
      </c>
      <c r="S89" s="52">
        <f>RES_hhdet_in!S89-RES_hhdet_in_new!S89</f>
        <v>18</v>
      </c>
      <c r="T89" s="52">
        <f>RES_hhdet_in!T89-RES_hhdet_in_new!T89</f>
        <v>21</v>
      </c>
      <c r="U89" s="52">
        <f>RES_hhdet_in!U89-RES_hhdet_in_new!U89</f>
        <v>18</v>
      </c>
      <c r="V89" s="52">
        <f>RES_hhdet_in!V89-RES_hhdet_in_new!V89</f>
        <v>21</v>
      </c>
      <c r="W89" s="52">
        <f>RES_hhdet_in!W89-RES_hhdet_in_new!W89</f>
        <v>8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35281</v>
      </c>
      <c r="D96" s="52">
        <f>RES_hhdet_in!D96-RES_hhdet_in_new!D96</f>
        <v>34427</v>
      </c>
      <c r="E96" s="52">
        <f>RES_hhdet_in!E96-RES_hhdet_in_new!E96</f>
        <v>34445</v>
      </c>
      <c r="F96" s="52">
        <f>RES_hhdet_in!F96-RES_hhdet_in_new!F96</f>
        <v>38426</v>
      </c>
      <c r="G96" s="52">
        <f>RES_hhdet_in!G96-RES_hhdet_in_new!G96</f>
        <v>44221</v>
      </c>
      <c r="H96" s="52">
        <f>RES_hhdet_in!H96-RES_hhdet_in_new!H96</f>
        <v>49197</v>
      </c>
      <c r="I96" s="52">
        <f>RES_hhdet_in!I96-RES_hhdet_in_new!I96</f>
        <v>32495</v>
      </c>
      <c r="J96" s="52">
        <f>RES_hhdet_in!J96-RES_hhdet_in_new!J96</f>
        <v>34079</v>
      </c>
      <c r="K96" s="52">
        <f>RES_hhdet_in!K96-RES_hhdet_in_new!K96</f>
        <v>45070</v>
      </c>
      <c r="L96" s="52">
        <f>RES_hhdet_in!L96-RES_hhdet_in_new!L96</f>
        <v>44983</v>
      </c>
      <c r="M96" s="52">
        <f>RES_hhdet_in!M96-RES_hhdet_in_new!M96</f>
        <v>50148</v>
      </c>
      <c r="N96" s="52">
        <f>RES_hhdet_in!N96-RES_hhdet_in_new!N96</f>
        <v>52341</v>
      </c>
      <c r="O96" s="52">
        <f>RES_hhdet_in!O96-RES_hhdet_in_new!O96</f>
        <v>49490</v>
      </c>
      <c r="P96" s="52">
        <f>RES_hhdet_in!P96-RES_hhdet_in_new!P96</f>
        <v>40485</v>
      </c>
      <c r="Q96" s="52">
        <f>RES_hhdet_in!Q96-RES_hhdet_in_new!Q96</f>
        <v>38921</v>
      </c>
      <c r="R96" s="52">
        <f>RES_hhdet_in!R96-RES_hhdet_in_new!R96</f>
        <v>42236</v>
      </c>
      <c r="S96" s="52">
        <f>RES_hhdet_in!S96-RES_hhdet_in_new!S96</f>
        <v>43513</v>
      </c>
      <c r="T96" s="52">
        <f>RES_hhdet_in!T96-RES_hhdet_in_new!T96</f>
        <v>43973</v>
      </c>
      <c r="U96" s="52">
        <f>RES_hhdet_in!U96-RES_hhdet_in_new!U96</f>
        <v>43481</v>
      </c>
      <c r="V96" s="52">
        <f>RES_hhdet_in!V96-RES_hhdet_in_new!V96</f>
        <v>44914</v>
      </c>
      <c r="W96" s="52">
        <f>RES_hhdet_in!W96-RES_hhdet_in_new!W96</f>
        <v>38123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588</v>
      </c>
      <c r="D97" s="52">
        <f>RES_hhdet_in!D97-RES_hhdet_in_new!D97</f>
        <v>488</v>
      </c>
      <c r="E97" s="52">
        <f>RES_hhdet_in!E97-RES_hhdet_in_new!E97</f>
        <v>454</v>
      </c>
      <c r="F97" s="52">
        <f>RES_hhdet_in!F97-RES_hhdet_in_new!F97</f>
        <v>672</v>
      </c>
      <c r="G97" s="52">
        <f>RES_hhdet_in!G97-RES_hhdet_in_new!G97</f>
        <v>983</v>
      </c>
      <c r="H97" s="52">
        <f>RES_hhdet_in!H97-RES_hhdet_in_new!H97</f>
        <v>2028</v>
      </c>
      <c r="I97" s="52">
        <f>RES_hhdet_in!I97-RES_hhdet_in_new!I97</f>
        <v>928</v>
      </c>
      <c r="J97" s="52">
        <f>RES_hhdet_in!J97-RES_hhdet_in_new!J97</f>
        <v>1632</v>
      </c>
      <c r="K97" s="52">
        <f>RES_hhdet_in!K97-RES_hhdet_in_new!K97</f>
        <v>1205</v>
      </c>
      <c r="L97" s="52">
        <f>RES_hhdet_in!L97-RES_hhdet_in_new!L97</f>
        <v>1529</v>
      </c>
      <c r="M97" s="52">
        <f>RES_hhdet_in!M97-RES_hhdet_in_new!M97</f>
        <v>1623</v>
      </c>
      <c r="N97" s="52">
        <f>RES_hhdet_in!N97-RES_hhdet_in_new!N97</f>
        <v>2186</v>
      </c>
      <c r="O97" s="52">
        <f>RES_hhdet_in!O97-RES_hhdet_in_new!O97</f>
        <v>2592</v>
      </c>
      <c r="P97" s="52">
        <f>RES_hhdet_in!P97-RES_hhdet_in_new!P97</f>
        <v>2751</v>
      </c>
      <c r="Q97" s="52">
        <f>RES_hhdet_in!Q97-RES_hhdet_in_new!Q97</f>
        <v>2123</v>
      </c>
      <c r="R97" s="52">
        <f>RES_hhdet_in!R97-RES_hhdet_in_new!R97</f>
        <v>2982</v>
      </c>
      <c r="S97" s="52">
        <f>RES_hhdet_in!S97-RES_hhdet_in_new!S97</f>
        <v>2798</v>
      </c>
      <c r="T97" s="52">
        <f>RES_hhdet_in!T97-RES_hhdet_in_new!T97</f>
        <v>3587</v>
      </c>
      <c r="U97" s="52">
        <f>RES_hhdet_in!U97-RES_hhdet_in_new!U97</f>
        <v>3449</v>
      </c>
      <c r="V97" s="52">
        <f>RES_hhdet_in!V97-RES_hhdet_in_new!V97</f>
        <v>4197</v>
      </c>
      <c r="W97" s="52">
        <f>RES_hhdet_in!W97-RES_hhdet_in_new!W97</f>
        <v>2392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7633</v>
      </c>
      <c r="D102" s="52">
        <v>7385</v>
      </c>
      <c r="E102" s="52">
        <v>7252</v>
      </c>
      <c r="F102" s="52">
        <v>4877</v>
      </c>
      <c r="G102" s="52">
        <v>5936</v>
      </c>
      <c r="H102" s="52">
        <v>6319</v>
      </c>
      <c r="I102" s="52">
        <v>6302</v>
      </c>
      <c r="J102" s="52">
        <v>10450</v>
      </c>
      <c r="K102" s="52">
        <v>8517</v>
      </c>
      <c r="L102" s="52">
        <v>3618</v>
      </c>
      <c r="M102" s="52">
        <v>942</v>
      </c>
      <c r="N102" s="52">
        <v>2113</v>
      </c>
      <c r="O102" s="52">
        <v>6545</v>
      </c>
      <c r="P102" s="52">
        <v>7663</v>
      </c>
      <c r="Q102" s="52">
        <v>6790</v>
      </c>
      <c r="R102" s="52">
        <v>7266</v>
      </c>
      <c r="S102" s="52">
        <v>4091</v>
      </c>
      <c r="T102" s="52">
        <v>2353</v>
      </c>
      <c r="U102" s="52">
        <v>2890</v>
      </c>
      <c r="V102" s="52">
        <v>4186</v>
      </c>
      <c r="W102" s="52">
        <v>5183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49156</v>
      </c>
      <c r="D103" s="36">
        <v>50956</v>
      </c>
      <c r="E103" s="36">
        <v>51238</v>
      </c>
      <c r="F103" s="36">
        <v>61295</v>
      </c>
      <c r="G103" s="36">
        <v>68601</v>
      </c>
      <c r="H103" s="36">
        <v>79183</v>
      </c>
      <c r="I103" s="36">
        <v>55044</v>
      </c>
      <c r="J103" s="36">
        <v>59096</v>
      </c>
      <c r="K103" s="36">
        <v>71495</v>
      </c>
      <c r="L103" s="36">
        <v>76739</v>
      </c>
      <c r="M103" s="36">
        <v>84044</v>
      </c>
      <c r="N103" s="36">
        <v>87861</v>
      </c>
      <c r="O103" s="36">
        <v>82734</v>
      </c>
      <c r="P103" s="36">
        <v>61911</v>
      </c>
      <c r="Q103" s="36">
        <v>65848</v>
      </c>
      <c r="R103" s="36">
        <v>75085</v>
      </c>
      <c r="S103" s="36">
        <v>81799</v>
      </c>
      <c r="T103" s="36">
        <v>85818</v>
      </c>
      <c r="U103" s="36">
        <v>82142</v>
      </c>
      <c r="V103" s="36">
        <v>83834</v>
      </c>
      <c r="W103" s="36">
        <v>71931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53647</v>
      </c>
      <c r="D126" s="52">
        <v>47539</v>
      </c>
      <c r="E126" s="52">
        <v>46955</v>
      </c>
      <c r="F126" s="52">
        <v>49689</v>
      </c>
      <c r="G126" s="52">
        <v>37459</v>
      </c>
      <c r="H126" s="52">
        <v>45876</v>
      </c>
      <c r="I126" s="52">
        <v>49667</v>
      </c>
      <c r="J126" s="52">
        <v>55050</v>
      </c>
      <c r="K126" s="52">
        <v>52309</v>
      </c>
      <c r="L126" s="52">
        <v>54487</v>
      </c>
      <c r="M126" s="52">
        <v>58187</v>
      </c>
      <c r="N126" s="52">
        <v>67728</v>
      </c>
      <c r="O126" s="52">
        <v>63687</v>
      </c>
      <c r="P126" s="52">
        <v>19201</v>
      </c>
      <c r="Q126" s="52">
        <v>34148</v>
      </c>
      <c r="R126" s="52">
        <v>33457</v>
      </c>
      <c r="S126" s="52">
        <v>52714</v>
      </c>
      <c r="T126" s="52">
        <v>45190</v>
      </c>
      <c r="U126" s="52">
        <v>55397</v>
      </c>
      <c r="V126" s="52">
        <v>41209</v>
      </c>
      <c r="W126" s="52">
        <v>63849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3842</v>
      </c>
      <c r="D129" s="52">
        <v>3861</v>
      </c>
      <c r="E129" s="52">
        <v>3976</v>
      </c>
      <c r="F129" s="52">
        <v>4202</v>
      </c>
      <c r="G129" s="52">
        <v>4484</v>
      </c>
      <c r="H129" s="52">
        <v>5004</v>
      </c>
      <c r="I129" s="52">
        <v>3653</v>
      </c>
      <c r="J129" s="52">
        <v>4201</v>
      </c>
      <c r="K129" s="52">
        <v>6603</v>
      </c>
      <c r="L129" s="52">
        <v>7212</v>
      </c>
      <c r="M129" s="52">
        <v>5723</v>
      </c>
      <c r="N129" s="52">
        <v>6215</v>
      </c>
      <c r="O129" s="52">
        <v>7436</v>
      </c>
      <c r="P129" s="52">
        <v>7198</v>
      </c>
      <c r="Q129" s="52">
        <v>5804</v>
      </c>
      <c r="R129" s="52">
        <v>5296</v>
      </c>
      <c r="S129" s="52">
        <v>6304</v>
      </c>
      <c r="T129" s="52">
        <v>5691</v>
      </c>
      <c r="U129" s="52">
        <v>6268</v>
      </c>
      <c r="V129" s="52">
        <v>7863</v>
      </c>
      <c r="W129" s="52">
        <v>10698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39646</v>
      </c>
      <c r="D131" s="52">
        <f>RES_hhdet_in!D131-RES_hhdet_in_new!D131</f>
        <v>46848</v>
      </c>
      <c r="E131" s="52">
        <f>RES_hhdet_in!E131-RES_hhdet_in_new!E131</f>
        <v>44802</v>
      </c>
      <c r="F131" s="52">
        <f>RES_hhdet_in!F131-RES_hhdet_in_new!F131</f>
        <v>43612</v>
      </c>
      <c r="G131" s="52">
        <f>RES_hhdet_in!G131-RES_hhdet_in_new!G131</f>
        <v>47436</v>
      </c>
      <c r="H131" s="52">
        <f>RES_hhdet_in!H131-RES_hhdet_in_new!H131</f>
        <v>48301</v>
      </c>
      <c r="I131" s="52">
        <f>RES_hhdet_in!I131-RES_hhdet_in_new!I131</f>
        <v>49730</v>
      </c>
      <c r="J131" s="52">
        <f>RES_hhdet_in!J131-RES_hhdet_in_new!J131</f>
        <v>53883</v>
      </c>
      <c r="K131" s="52">
        <f>RES_hhdet_in!K131-RES_hhdet_in_new!K131</f>
        <v>56249</v>
      </c>
      <c r="L131" s="52">
        <f>RES_hhdet_in!L131-RES_hhdet_in_new!L131</f>
        <v>56706</v>
      </c>
      <c r="M131" s="52">
        <f>RES_hhdet_in!M131-RES_hhdet_in_new!M131</f>
        <v>66462</v>
      </c>
      <c r="N131" s="52">
        <f>RES_hhdet_in!N131-RES_hhdet_in_new!N131</f>
        <v>72381</v>
      </c>
      <c r="O131" s="52">
        <f>RES_hhdet_in!O131-RES_hhdet_in_new!O131</f>
        <v>69690</v>
      </c>
      <c r="P131" s="52">
        <f>RES_hhdet_in!P131-RES_hhdet_in_new!P131</f>
        <v>24533</v>
      </c>
      <c r="Q131" s="52">
        <f>RES_hhdet_in!Q131-RES_hhdet_in_new!Q131</f>
        <v>30756</v>
      </c>
      <c r="R131" s="52">
        <f>RES_hhdet_in!R131-RES_hhdet_in_new!R131</f>
        <v>44618</v>
      </c>
      <c r="S131" s="52">
        <f>RES_hhdet_in!S131-RES_hhdet_in_new!S131</f>
        <v>50602</v>
      </c>
      <c r="T131" s="52">
        <f>RES_hhdet_in!T131-RES_hhdet_in_new!T131</f>
        <v>48690</v>
      </c>
      <c r="U131" s="52">
        <f>RES_hhdet_in!U131-RES_hhdet_in_new!U131</f>
        <v>47006</v>
      </c>
      <c r="V131" s="52">
        <f>RES_hhdet_in!V131-RES_hhdet_in_new!V131</f>
        <v>56743</v>
      </c>
      <c r="W131" s="52">
        <f>RES_hhdet_in!W131-RES_hhdet_in_new!W131</f>
        <v>49565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8</v>
      </c>
      <c r="D132" s="52">
        <f>RES_hhdet_in!D132-RES_hhdet_in_new!D132</f>
        <v>6</v>
      </c>
      <c r="E132" s="52">
        <f>RES_hhdet_in!E132-RES_hhdet_in_new!E132</f>
        <v>6</v>
      </c>
      <c r="F132" s="52">
        <f>RES_hhdet_in!F132-RES_hhdet_in_new!F132</f>
        <v>9</v>
      </c>
      <c r="G132" s="52">
        <f>RES_hhdet_in!G132-RES_hhdet_in_new!G132</f>
        <v>9</v>
      </c>
      <c r="H132" s="52">
        <f>RES_hhdet_in!H132-RES_hhdet_in_new!H132</f>
        <v>34</v>
      </c>
      <c r="I132" s="52">
        <f>RES_hhdet_in!I132-RES_hhdet_in_new!I132</f>
        <v>16</v>
      </c>
      <c r="J132" s="52">
        <f>RES_hhdet_in!J132-RES_hhdet_in_new!J132</f>
        <v>32</v>
      </c>
      <c r="K132" s="52">
        <f>RES_hhdet_in!K132-RES_hhdet_in_new!K132</f>
        <v>16</v>
      </c>
      <c r="L132" s="52">
        <f>RES_hhdet_in!L132-RES_hhdet_in_new!L132</f>
        <v>24</v>
      </c>
      <c r="M132" s="52">
        <f>RES_hhdet_in!M132-RES_hhdet_in_new!M132</f>
        <v>21</v>
      </c>
      <c r="N132" s="52">
        <f>RES_hhdet_in!N132-RES_hhdet_in_new!N132</f>
        <v>27</v>
      </c>
      <c r="O132" s="52">
        <f>RES_hhdet_in!O132-RES_hhdet_in_new!O132</f>
        <v>37</v>
      </c>
      <c r="P132" s="52">
        <f>RES_hhdet_in!P132-RES_hhdet_in_new!P132</f>
        <v>23</v>
      </c>
      <c r="Q132" s="52">
        <f>RES_hhdet_in!Q132-RES_hhdet_in_new!Q132</f>
        <v>24</v>
      </c>
      <c r="R132" s="52">
        <f>RES_hhdet_in!R132-RES_hhdet_in_new!R132</f>
        <v>40</v>
      </c>
      <c r="S132" s="52">
        <f>RES_hhdet_in!S132-RES_hhdet_in_new!S132</f>
        <v>42</v>
      </c>
      <c r="T132" s="52">
        <f>RES_hhdet_in!T132-RES_hhdet_in_new!T132</f>
        <v>44</v>
      </c>
      <c r="U132" s="52">
        <f>RES_hhdet_in!U132-RES_hhdet_in_new!U132</f>
        <v>51</v>
      </c>
      <c r="V132" s="52">
        <f>RES_hhdet_in!V132-RES_hhdet_in_new!V132</f>
        <v>49</v>
      </c>
      <c r="W132" s="52">
        <f>RES_hhdet_in!W132-RES_hhdet_in_new!W132</f>
        <v>29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15033</v>
      </c>
      <c r="D135" s="52">
        <f>RES_hhdet_in!D135-RES_hhdet_in_new!D135</f>
        <v>1988</v>
      </c>
      <c r="E135" s="52">
        <f>RES_hhdet_in!E135-RES_hhdet_in_new!E135</f>
        <v>3703</v>
      </c>
      <c r="F135" s="52">
        <f>RES_hhdet_in!F135-RES_hhdet_in_new!F135</f>
        <v>8104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2609</v>
      </c>
      <c r="J135" s="52">
        <f>RES_hhdet_in!J135-RES_hhdet_in_new!J135</f>
        <v>8402</v>
      </c>
      <c r="K135" s="52">
        <f>RES_hhdet_in!K135-RES_hhdet_in_new!K135</f>
        <v>6609</v>
      </c>
      <c r="L135" s="52">
        <f>RES_hhdet_in!L135-RES_hhdet_in_new!L135</f>
        <v>2610</v>
      </c>
      <c r="M135" s="52">
        <f>RES_hhdet_in!M135-RES_hhdet_in_new!M135</f>
        <v>1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5057</v>
      </c>
      <c r="R135" s="52">
        <f>RES_hhdet_in!R135-RES_hhdet_in_new!R135</f>
        <v>1</v>
      </c>
      <c r="S135" s="52">
        <f>RES_hhdet_in!S135-RES_hhdet_in_new!S135</f>
        <v>2067</v>
      </c>
      <c r="T135" s="52">
        <f>RES_hhdet_in!T135-RES_hhdet_in_new!T135</f>
        <v>0</v>
      </c>
      <c r="U135" s="52">
        <f>RES_hhdet_in!U135-RES_hhdet_in_new!U135</f>
        <v>7769</v>
      </c>
      <c r="V135" s="52">
        <f>RES_hhdet_in!V135-RES_hhdet_in_new!V135</f>
        <v>0</v>
      </c>
      <c r="W135" s="52">
        <f>RES_hhdet_in!W135-RES_hhdet_in_new!W135</f>
        <v>13420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250</v>
      </c>
      <c r="D136" s="52">
        <f>RES_hhdet_in!D136-RES_hhdet_in_new!D136</f>
        <v>28</v>
      </c>
      <c r="E136" s="52">
        <f>RES_hhdet_in!E136-RES_hhdet_in_new!E136</f>
        <v>49</v>
      </c>
      <c r="F136" s="52">
        <f>RES_hhdet_in!F136-RES_hhdet_in_new!F136</f>
        <v>141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74</v>
      </c>
      <c r="J136" s="52">
        <f>RES_hhdet_in!J136-RES_hhdet_in_new!J136</f>
        <v>402</v>
      </c>
      <c r="K136" s="52">
        <f>RES_hhdet_in!K136-RES_hhdet_in_new!K136</f>
        <v>176</v>
      </c>
      <c r="L136" s="52">
        <f>RES_hhdet_in!L136-RES_hhdet_in_new!L136</f>
        <v>89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277</v>
      </c>
      <c r="R136" s="52">
        <f>RES_hhdet_in!R136-RES_hhdet_in_new!R136</f>
        <v>0</v>
      </c>
      <c r="S136" s="52">
        <f>RES_hhdet_in!S136-RES_hhdet_in_new!S136</f>
        <v>133</v>
      </c>
      <c r="T136" s="52">
        <f>RES_hhdet_in!T136-RES_hhdet_in_new!T136</f>
        <v>0</v>
      </c>
      <c r="U136" s="52">
        <f>RES_hhdet_in!U136-RES_hhdet_in_new!U136</f>
        <v>615</v>
      </c>
      <c r="V136" s="52">
        <f>RES_hhdet_in!V136-RES_hhdet_in_new!V136</f>
        <v>0</v>
      </c>
      <c r="W136" s="52">
        <f>RES_hhdet_in!W136-RES_hhdet_in_new!W136</f>
        <v>841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15930</v>
      </c>
      <c r="D140" s="52">
        <v>14261</v>
      </c>
      <c r="E140" s="52">
        <v>14139</v>
      </c>
      <c r="F140" s="52">
        <v>8993</v>
      </c>
      <c r="G140" s="52">
        <v>9546</v>
      </c>
      <c r="H140" s="52">
        <v>10715</v>
      </c>
      <c r="I140" s="52">
        <v>9847</v>
      </c>
      <c r="J140" s="52">
        <v>15740</v>
      </c>
      <c r="K140" s="52">
        <v>13480</v>
      </c>
      <c r="L140" s="52">
        <v>5626</v>
      </c>
      <c r="M140" s="52">
        <v>1424</v>
      </c>
      <c r="N140" s="52">
        <v>3132</v>
      </c>
      <c r="O140" s="52">
        <v>9331</v>
      </c>
      <c r="P140" s="52">
        <v>10215</v>
      </c>
      <c r="Q140" s="52">
        <v>10594</v>
      </c>
      <c r="R140" s="52">
        <v>10103</v>
      </c>
      <c r="S140" s="52">
        <v>6282</v>
      </c>
      <c r="T140" s="52">
        <v>3306</v>
      </c>
      <c r="U140" s="52">
        <v>4507</v>
      </c>
      <c r="V140" s="52">
        <v>5562</v>
      </c>
      <c r="W140" s="52">
        <v>8840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102585</v>
      </c>
      <c r="D141" s="36">
        <v>98426</v>
      </c>
      <c r="E141" s="36">
        <v>99905</v>
      </c>
      <c r="F141" s="36">
        <v>112998</v>
      </c>
      <c r="G141" s="36">
        <v>110325</v>
      </c>
      <c r="H141" s="36">
        <v>134260</v>
      </c>
      <c r="I141" s="36">
        <v>85974</v>
      </c>
      <c r="J141" s="36">
        <v>88990</v>
      </c>
      <c r="K141" s="36">
        <v>113111</v>
      </c>
      <c r="L141" s="36">
        <v>119340</v>
      </c>
      <c r="M141" s="36">
        <v>127168</v>
      </c>
      <c r="N141" s="36">
        <v>130405</v>
      </c>
      <c r="O141" s="36">
        <v>117922</v>
      </c>
      <c r="P141" s="36">
        <v>82489</v>
      </c>
      <c r="Q141" s="36">
        <v>102703</v>
      </c>
      <c r="R141" s="36">
        <v>104331</v>
      </c>
      <c r="S141" s="36">
        <v>125373</v>
      </c>
      <c r="T141" s="36">
        <v>120351</v>
      </c>
      <c r="U141" s="36">
        <v>128097</v>
      </c>
      <c r="V141" s="36">
        <v>111117</v>
      </c>
      <c r="W141" s="36">
        <v>122757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18145</v>
      </c>
      <c r="D145" s="52">
        <v>24931</v>
      </c>
      <c r="E145" s="52">
        <v>25439</v>
      </c>
      <c r="F145" s="52">
        <v>25286</v>
      </c>
      <c r="G145" s="52">
        <v>28731</v>
      </c>
      <c r="H145" s="52">
        <v>24802</v>
      </c>
      <c r="I145" s="52">
        <v>22936</v>
      </c>
      <c r="J145" s="52">
        <v>21840</v>
      </c>
      <c r="K145" s="52">
        <v>23535</v>
      </c>
      <c r="L145" s="52">
        <v>25920</v>
      </c>
      <c r="M145" s="52">
        <v>30657</v>
      </c>
      <c r="N145" s="52">
        <v>36742</v>
      </c>
      <c r="O145" s="52">
        <v>38135</v>
      </c>
      <c r="P145" s="52">
        <v>21906</v>
      </c>
      <c r="Q145" s="52">
        <v>26925</v>
      </c>
      <c r="R145" s="52">
        <v>34936</v>
      </c>
      <c r="S145" s="52">
        <v>37424</v>
      </c>
      <c r="T145" s="52">
        <v>35317</v>
      </c>
      <c r="U145" s="52">
        <v>34550</v>
      </c>
      <c r="V145" s="52">
        <v>36022</v>
      </c>
      <c r="W145" s="52">
        <v>36808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7690</v>
      </c>
      <c r="D147" s="52">
        <v>8414</v>
      </c>
      <c r="E147" s="52">
        <v>11192</v>
      </c>
      <c r="F147" s="52">
        <v>11748</v>
      </c>
      <c r="G147" s="52">
        <v>13385</v>
      </c>
      <c r="H147" s="52">
        <v>13388</v>
      </c>
      <c r="I147" s="52">
        <v>9501</v>
      </c>
      <c r="J147" s="52">
        <v>9638</v>
      </c>
      <c r="K147" s="52">
        <v>11834</v>
      </c>
      <c r="L147" s="52">
        <v>10894</v>
      </c>
      <c r="M147" s="52">
        <v>12081</v>
      </c>
      <c r="N147" s="52">
        <v>13465</v>
      </c>
      <c r="O147" s="52">
        <v>17428</v>
      </c>
      <c r="P147" s="52">
        <v>14999</v>
      </c>
      <c r="Q147" s="52">
        <v>20381</v>
      </c>
      <c r="R147" s="52">
        <v>22107</v>
      </c>
      <c r="S147" s="52">
        <v>18411</v>
      </c>
      <c r="T147" s="52">
        <v>21033</v>
      </c>
      <c r="U147" s="52">
        <v>20678</v>
      </c>
      <c r="V147" s="52">
        <v>21474</v>
      </c>
      <c r="W147" s="52">
        <v>17204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33088</v>
      </c>
      <c r="D153" s="52">
        <f>RES_hhdet_in!D153-RES_hhdet_in_new!D153</f>
        <v>39944</v>
      </c>
      <c r="E153" s="52">
        <f>RES_hhdet_in!E153-RES_hhdet_in_new!E153</f>
        <v>41067</v>
      </c>
      <c r="F153" s="52">
        <f>RES_hhdet_in!F153-RES_hhdet_in_new!F153</f>
        <v>42415</v>
      </c>
      <c r="G153" s="52">
        <f>RES_hhdet_in!G153-RES_hhdet_in_new!G153</f>
        <v>48974</v>
      </c>
      <c r="H153" s="52">
        <f>RES_hhdet_in!H153-RES_hhdet_in_new!H153</f>
        <v>49937</v>
      </c>
      <c r="I153" s="52">
        <f>RES_hhdet_in!I153-RES_hhdet_in_new!I153</f>
        <v>39370</v>
      </c>
      <c r="J153" s="52">
        <f>RES_hhdet_in!J153-RES_hhdet_in_new!J153</f>
        <v>42615</v>
      </c>
      <c r="K153" s="52">
        <f>RES_hhdet_in!K153-RES_hhdet_in_new!K153</f>
        <v>56766</v>
      </c>
      <c r="L153" s="52">
        <f>RES_hhdet_in!L153-RES_hhdet_in_new!L153</f>
        <v>62071</v>
      </c>
      <c r="M153" s="52">
        <f>RES_hhdet_in!M153-RES_hhdet_in_new!M153</f>
        <v>66307</v>
      </c>
      <c r="N153" s="52">
        <f>RES_hhdet_in!N153-RES_hhdet_in_new!N153</f>
        <v>70362</v>
      </c>
      <c r="O153" s="52">
        <f>RES_hhdet_in!O153-RES_hhdet_in_new!O153</f>
        <v>69632</v>
      </c>
      <c r="P153" s="52">
        <f>RES_hhdet_in!P153-RES_hhdet_in_new!P153</f>
        <v>52957</v>
      </c>
      <c r="Q153" s="52">
        <f>RES_hhdet_in!Q153-RES_hhdet_in_new!Q153</f>
        <v>59676</v>
      </c>
      <c r="R153" s="52">
        <f>RES_hhdet_in!R153-RES_hhdet_in_new!R153</f>
        <v>68006</v>
      </c>
      <c r="S153" s="52">
        <f>RES_hhdet_in!S153-RES_hhdet_in_new!S153</f>
        <v>73321</v>
      </c>
      <c r="T153" s="52">
        <f>RES_hhdet_in!T153-RES_hhdet_in_new!T153</f>
        <v>73274</v>
      </c>
      <c r="U153" s="52">
        <f>RES_hhdet_in!U153-RES_hhdet_in_new!U153</f>
        <v>75729</v>
      </c>
      <c r="V153" s="52">
        <f>RES_hhdet_in!V153-RES_hhdet_in_new!V153</f>
        <v>78351</v>
      </c>
      <c r="W153" s="52">
        <f>RES_hhdet_in!W153-RES_hhdet_in_new!W153</f>
        <v>81630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551</v>
      </c>
      <c r="D154" s="52">
        <f>RES_hhdet_in!D154-RES_hhdet_in_new!D154</f>
        <v>565</v>
      </c>
      <c r="E154" s="52">
        <f>RES_hhdet_in!E154-RES_hhdet_in_new!E154</f>
        <v>542</v>
      </c>
      <c r="F154" s="52">
        <f>RES_hhdet_in!F154-RES_hhdet_in_new!F154</f>
        <v>743</v>
      </c>
      <c r="G154" s="52">
        <f>RES_hhdet_in!G154-RES_hhdet_in_new!G154</f>
        <v>1090</v>
      </c>
      <c r="H154" s="52">
        <f>RES_hhdet_in!H154-RES_hhdet_in_new!H154</f>
        <v>2057</v>
      </c>
      <c r="I154" s="52">
        <f>RES_hhdet_in!I154-RES_hhdet_in_new!I154</f>
        <v>1124</v>
      </c>
      <c r="J154" s="52">
        <f>RES_hhdet_in!J154-RES_hhdet_in_new!J154</f>
        <v>2040</v>
      </c>
      <c r="K154" s="52">
        <f>RES_hhdet_in!K154-RES_hhdet_in_new!K154</f>
        <v>1515</v>
      </c>
      <c r="L154" s="52">
        <f>RES_hhdet_in!L154-RES_hhdet_in_new!L154</f>
        <v>2110</v>
      </c>
      <c r="M154" s="52">
        <f>RES_hhdet_in!M154-RES_hhdet_in_new!M154</f>
        <v>2143</v>
      </c>
      <c r="N154" s="52">
        <f>RES_hhdet_in!N154-RES_hhdet_in_new!N154</f>
        <v>2938</v>
      </c>
      <c r="O154" s="52">
        <f>RES_hhdet_in!O154-RES_hhdet_in_new!O154</f>
        <v>3652</v>
      </c>
      <c r="P154" s="52">
        <f>RES_hhdet_in!P154-RES_hhdet_in_new!P154</f>
        <v>3598</v>
      </c>
      <c r="Q154" s="52">
        <f>RES_hhdet_in!Q154-RES_hhdet_in_new!Q154</f>
        <v>3259</v>
      </c>
      <c r="R154" s="52">
        <f>RES_hhdet_in!R154-RES_hhdet_in_new!R154</f>
        <v>4808</v>
      </c>
      <c r="S154" s="52">
        <f>RES_hhdet_in!S154-RES_hhdet_in_new!S154</f>
        <v>4717</v>
      </c>
      <c r="T154" s="52">
        <f>RES_hhdet_in!T154-RES_hhdet_in_new!T154</f>
        <v>5980</v>
      </c>
      <c r="U154" s="52">
        <f>RES_hhdet_in!U154-RES_hhdet_in_new!U154</f>
        <v>6004</v>
      </c>
      <c r="V154" s="52">
        <f>RES_hhdet_in!V154-RES_hhdet_in_new!V154</f>
        <v>7329</v>
      </c>
      <c r="W154" s="52">
        <f>RES_hhdet_in!W154-RES_hhdet_in_new!W154</f>
        <v>5112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4522</v>
      </c>
      <c r="D158" s="52">
        <v>5127</v>
      </c>
      <c r="E158" s="52">
        <v>5159</v>
      </c>
      <c r="F158" s="52">
        <v>3180</v>
      </c>
      <c r="G158" s="52">
        <v>3988</v>
      </c>
      <c r="H158" s="52">
        <v>3842</v>
      </c>
      <c r="I158" s="52">
        <v>4159</v>
      </c>
      <c r="J158" s="52">
        <v>6710</v>
      </c>
      <c r="K158" s="52">
        <v>6207</v>
      </c>
      <c r="L158" s="52">
        <v>2885</v>
      </c>
      <c r="M158" s="52">
        <v>764</v>
      </c>
      <c r="N158" s="52">
        <v>1706</v>
      </c>
      <c r="O158" s="52">
        <v>5371</v>
      </c>
      <c r="P158" s="52">
        <v>6231</v>
      </c>
      <c r="Q158" s="52">
        <v>5878</v>
      </c>
      <c r="R158" s="52">
        <v>6431</v>
      </c>
      <c r="S158" s="52">
        <v>3721</v>
      </c>
      <c r="T158" s="52">
        <v>2118</v>
      </c>
      <c r="U158" s="52">
        <v>2780</v>
      </c>
      <c r="V158" s="52">
        <v>4075</v>
      </c>
      <c r="W158" s="52">
        <v>5824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29117</v>
      </c>
      <c r="D159" s="36">
        <v>35382</v>
      </c>
      <c r="E159" s="36">
        <v>36450</v>
      </c>
      <c r="F159" s="36">
        <v>39979</v>
      </c>
      <c r="G159" s="36">
        <v>46073</v>
      </c>
      <c r="H159" s="36">
        <v>48151</v>
      </c>
      <c r="I159" s="36">
        <v>36335</v>
      </c>
      <c r="J159" s="36">
        <v>37947</v>
      </c>
      <c r="K159" s="36">
        <v>52087</v>
      </c>
      <c r="L159" s="36">
        <v>61293</v>
      </c>
      <c r="M159" s="36">
        <v>68390</v>
      </c>
      <c r="N159" s="36">
        <v>70992</v>
      </c>
      <c r="O159" s="36">
        <v>67881</v>
      </c>
      <c r="P159" s="36">
        <v>50329</v>
      </c>
      <c r="Q159" s="36">
        <v>57033</v>
      </c>
      <c r="R159" s="36">
        <v>66421</v>
      </c>
      <c r="S159" s="36">
        <v>74351</v>
      </c>
      <c r="T159" s="36">
        <v>77155</v>
      </c>
      <c r="U159" s="36">
        <v>78993</v>
      </c>
      <c r="V159" s="36">
        <v>81542</v>
      </c>
      <c r="W159" s="36">
        <v>80910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14919</v>
      </c>
      <c r="D163" s="52">
        <v>16175</v>
      </c>
      <c r="E163" s="52">
        <v>17062</v>
      </c>
      <c r="F163" s="52">
        <v>19639</v>
      </c>
      <c r="G163" s="52">
        <v>23108</v>
      </c>
      <c r="H163" s="52">
        <v>20345</v>
      </c>
      <c r="I163" s="52">
        <v>18503</v>
      </c>
      <c r="J163" s="52">
        <v>19594</v>
      </c>
      <c r="K163" s="52">
        <v>25590</v>
      </c>
      <c r="L163" s="52">
        <v>27143</v>
      </c>
      <c r="M163" s="52">
        <v>30756</v>
      </c>
      <c r="N163" s="52">
        <v>26267</v>
      </c>
      <c r="O163" s="52">
        <v>21367</v>
      </c>
      <c r="P163" s="52">
        <v>4014</v>
      </c>
      <c r="Q163" s="52">
        <v>11789</v>
      </c>
      <c r="R163" s="52">
        <v>27795</v>
      </c>
      <c r="S163" s="52">
        <v>34408</v>
      </c>
      <c r="T163" s="52">
        <v>38426</v>
      </c>
      <c r="U163" s="52">
        <v>31334</v>
      </c>
      <c r="V163" s="52">
        <v>34743</v>
      </c>
      <c r="W163" s="52">
        <v>25834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9108</v>
      </c>
      <c r="D165" s="52">
        <v>8713</v>
      </c>
      <c r="E165" s="52">
        <v>5545</v>
      </c>
      <c r="F165" s="52">
        <v>6265</v>
      </c>
      <c r="G165" s="52">
        <v>7090</v>
      </c>
      <c r="H165" s="52">
        <v>9016</v>
      </c>
      <c r="I165" s="52">
        <v>6700</v>
      </c>
      <c r="J165" s="52">
        <v>6436</v>
      </c>
      <c r="K165" s="52">
        <v>8716</v>
      </c>
      <c r="L165" s="52">
        <v>9897</v>
      </c>
      <c r="M165" s="52">
        <v>10032</v>
      </c>
      <c r="N165" s="52">
        <v>10665</v>
      </c>
      <c r="O165" s="52">
        <v>10700</v>
      </c>
      <c r="P165" s="52">
        <v>8283</v>
      </c>
      <c r="Q165" s="52">
        <v>5527</v>
      </c>
      <c r="R165" s="52">
        <v>6199</v>
      </c>
      <c r="S165" s="52">
        <v>12387</v>
      </c>
      <c r="T165" s="52">
        <v>14480</v>
      </c>
      <c r="U165" s="52">
        <v>16052</v>
      </c>
      <c r="V165" s="52">
        <v>17254</v>
      </c>
      <c r="W165" s="52">
        <v>18888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48924</v>
      </c>
      <c r="D171" s="52">
        <f>RES_hhdet_in!D171-RES_hhdet_in_new!D171</f>
        <v>50391</v>
      </c>
      <c r="E171" s="52">
        <f>RES_hhdet_in!E171-RES_hhdet_in_new!E171</f>
        <v>52084</v>
      </c>
      <c r="F171" s="52">
        <f>RES_hhdet_in!F171-RES_hhdet_in_new!F171</f>
        <v>56495</v>
      </c>
      <c r="G171" s="52">
        <f>RES_hhdet_in!G171-RES_hhdet_in_new!G171</f>
        <v>63750</v>
      </c>
      <c r="H171" s="52">
        <f>RES_hhdet_in!H171-RES_hhdet_in_new!H171</f>
        <v>66755</v>
      </c>
      <c r="I171" s="52">
        <f>RES_hhdet_in!I171-RES_hhdet_in_new!I171</f>
        <v>35668</v>
      </c>
      <c r="J171" s="52">
        <f>RES_hhdet_in!J171-RES_hhdet_in_new!J171</f>
        <v>34678</v>
      </c>
      <c r="K171" s="52">
        <f>RES_hhdet_in!K171-RES_hhdet_in_new!K171</f>
        <v>49864</v>
      </c>
      <c r="L171" s="52">
        <f>RES_hhdet_in!L171-RES_hhdet_in_new!L171</f>
        <v>52708</v>
      </c>
      <c r="M171" s="52">
        <f>RES_hhdet_in!M171-RES_hhdet_in_new!M171</f>
        <v>57531</v>
      </c>
      <c r="N171" s="52">
        <f>RES_hhdet_in!N171-RES_hhdet_in_new!N171</f>
        <v>53800</v>
      </c>
      <c r="O171" s="52">
        <f>RES_hhdet_in!O171-RES_hhdet_in_new!O171</f>
        <v>48597</v>
      </c>
      <c r="P171" s="52">
        <f>RES_hhdet_in!P171-RES_hhdet_in_new!P171</f>
        <v>32160</v>
      </c>
      <c r="Q171" s="52">
        <f>RES_hhdet_in!Q171-RES_hhdet_in_new!Q171</f>
        <v>41652</v>
      </c>
      <c r="R171" s="52">
        <f>RES_hhdet_in!R171-RES_hhdet_in_new!R171</f>
        <v>58193</v>
      </c>
      <c r="S171" s="52">
        <f>RES_hhdet_in!S171-RES_hhdet_in_new!S171</f>
        <v>66519</v>
      </c>
      <c r="T171" s="52">
        <f>RES_hhdet_in!T171-RES_hhdet_in_new!T171</f>
        <v>68313</v>
      </c>
      <c r="U171" s="52">
        <f>RES_hhdet_in!U171-RES_hhdet_in_new!U171</f>
        <v>59827</v>
      </c>
      <c r="V171" s="52">
        <f>RES_hhdet_in!V171-RES_hhdet_in_new!V171</f>
        <v>58580</v>
      </c>
      <c r="W171" s="52">
        <f>RES_hhdet_in!W171-RES_hhdet_in_new!W171</f>
        <v>50318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814</v>
      </c>
      <c r="D172" s="52">
        <f>RES_hhdet_in!D172-RES_hhdet_in_new!D172</f>
        <v>713</v>
      </c>
      <c r="E172" s="52">
        <f>RES_hhdet_in!E172-RES_hhdet_in_new!E172</f>
        <v>686</v>
      </c>
      <c r="F172" s="52">
        <f>RES_hhdet_in!F172-RES_hhdet_in_new!F172</f>
        <v>986</v>
      </c>
      <c r="G172" s="52">
        <f>RES_hhdet_in!G172-RES_hhdet_in_new!G172</f>
        <v>1418</v>
      </c>
      <c r="H172" s="52">
        <f>RES_hhdet_in!H172-RES_hhdet_in_new!H172</f>
        <v>2751</v>
      </c>
      <c r="I172" s="52">
        <f>RES_hhdet_in!I172-RES_hhdet_in_new!I172</f>
        <v>1018</v>
      </c>
      <c r="J172" s="52">
        <f>RES_hhdet_in!J172-RES_hhdet_in_new!J172</f>
        <v>1660</v>
      </c>
      <c r="K172" s="52">
        <f>RES_hhdet_in!K172-RES_hhdet_in_new!K172</f>
        <v>1332</v>
      </c>
      <c r="L172" s="52">
        <f>RES_hhdet_in!L172-RES_hhdet_in_new!L172</f>
        <v>1788</v>
      </c>
      <c r="M172" s="52">
        <f>RES_hhdet_in!M172-RES_hhdet_in_new!M172</f>
        <v>1861</v>
      </c>
      <c r="N172" s="52">
        <f>RES_hhdet_in!N172-RES_hhdet_in_new!N172</f>
        <v>2246</v>
      </c>
      <c r="O172" s="52">
        <f>RES_hhdet_in!O172-RES_hhdet_in_new!O172</f>
        <v>2548</v>
      </c>
      <c r="P172" s="52">
        <f>RES_hhdet_in!P172-RES_hhdet_in_new!P172</f>
        <v>2183</v>
      </c>
      <c r="Q172" s="52">
        <f>RES_hhdet_in!Q172-RES_hhdet_in_new!Q172</f>
        <v>2274</v>
      </c>
      <c r="R172" s="52">
        <f>RES_hhdet_in!R172-RES_hhdet_in_new!R172</f>
        <v>4112</v>
      </c>
      <c r="S172" s="52">
        <f>RES_hhdet_in!S172-RES_hhdet_in_new!S172</f>
        <v>4276</v>
      </c>
      <c r="T172" s="52">
        <f>RES_hhdet_in!T172-RES_hhdet_in_new!T172</f>
        <v>5571</v>
      </c>
      <c r="U172" s="52">
        <f>RES_hhdet_in!U172-RES_hhdet_in_new!U172</f>
        <v>4745</v>
      </c>
      <c r="V172" s="52">
        <f>RES_hhdet_in!V172-RES_hhdet_in_new!V172</f>
        <v>5476</v>
      </c>
      <c r="W172" s="52">
        <f>RES_hhdet_in!W172-RES_hhdet_in_new!W172</f>
        <v>3152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6685</v>
      </c>
      <c r="D176" s="52">
        <v>6467</v>
      </c>
      <c r="E176" s="52">
        <v>6542</v>
      </c>
      <c r="F176" s="52">
        <v>4237</v>
      </c>
      <c r="G176" s="52">
        <v>5189</v>
      </c>
      <c r="H176" s="52">
        <v>5136</v>
      </c>
      <c r="I176" s="52">
        <v>3768</v>
      </c>
      <c r="J176" s="52">
        <v>5459</v>
      </c>
      <c r="K176" s="52">
        <v>5452</v>
      </c>
      <c r="L176" s="52">
        <v>2451</v>
      </c>
      <c r="M176" s="52">
        <v>663</v>
      </c>
      <c r="N176" s="52">
        <v>1297</v>
      </c>
      <c r="O176" s="52">
        <v>3746</v>
      </c>
      <c r="P176" s="52">
        <v>3786</v>
      </c>
      <c r="Q176" s="52">
        <v>4100</v>
      </c>
      <c r="R176" s="52">
        <v>5502</v>
      </c>
      <c r="S176" s="52">
        <v>3376</v>
      </c>
      <c r="T176" s="52">
        <v>1973</v>
      </c>
      <c r="U176" s="52">
        <v>2193</v>
      </c>
      <c r="V176" s="52">
        <v>3042</v>
      </c>
      <c r="W176" s="52">
        <v>3585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43054</v>
      </c>
      <c r="D177" s="36">
        <v>44637</v>
      </c>
      <c r="E177" s="36">
        <v>46229</v>
      </c>
      <c r="F177" s="36">
        <v>53243</v>
      </c>
      <c r="G177" s="36">
        <v>59980</v>
      </c>
      <c r="H177" s="36">
        <v>64369</v>
      </c>
      <c r="I177" s="36">
        <v>32919</v>
      </c>
      <c r="J177" s="36">
        <v>30874</v>
      </c>
      <c r="K177" s="36">
        <v>45753</v>
      </c>
      <c r="L177" s="36">
        <v>52038</v>
      </c>
      <c r="M177" s="36">
        <v>59368</v>
      </c>
      <c r="N177" s="36">
        <v>54200</v>
      </c>
      <c r="O177" s="36">
        <v>47368</v>
      </c>
      <c r="P177" s="36">
        <v>30571</v>
      </c>
      <c r="Q177" s="36">
        <v>39797</v>
      </c>
      <c r="R177" s="36">
        <v>56819</v>
      </c>
      <c r="S177" s="36">
        <v>67451</v>
      </c>
      <c r="T177" s="36">
        <v>71949</v>
      </c>
      <c r="U177" s="36">
        <v>62402</v>
      </c>
      <c r="V177" s="36">
        <v>60971</v>
      </c>
      <c r="W177" s="36">
        <v>49878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43</v>
      </c>
      <c r="I5" s="52">
        <v>0</v>
      </c>
      <c r="J5" s="52">
        <v>0</v>
      </c>
      <c r="K5" s="52">
        <v>0</v>
      </c>
      <c r="L5" s="52">
        <v>0</v>
      </c>
      <c r="M5" s="52">
        <v>81</v>
      </c>
      <c r="N5" s="52">
        <v>210</v>
      </c>
      <c r="O5" s="52">
        <v>181</v>
      </c>
      <c r="P5" s="52">
        <v>0</v>
      </c>
      <c r="Q5" s="52">
        <v>2</v>
      </c>
      <c r="R5" s="52">
        <v>93</v>
      </c>
      <c r="S5" s="52">
        <v>259</v>
      </c>
      <c r="T5" s="52">
        <v>316</v>
      </c>
      <c r="U5" s="52">
        <v>332</v>
      </c>
      <c r="V5" s="52">
        <v>298</v>
      </c>
      <c r="W5" s="52">
        <v>194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6</v>
      </c>
      <c r="Q8" s="52">
        <v>3</v>
      </c>
      <c r="R8" s="52">
        <v>1</v>
      </c>
      <c r="S8" s="52">
        <v>5</v>
      </c>
      <c r="T8" s="52">
        <v>15</v>
      </c>
      <c r="U8" s="52">
        <v>27</v>
      </c>
      <c r="V8" s="52">
        <v>34</v>
      </c>
      <c r="W8" s="52">
        <v>47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2</v>
      </c>
      <c r="I10" s="52">
        <v>0</v>
      </c>
      <c r="J10" s="52">
        <v>0</v>
      </c>
      <c r="K10" s="52">
        <v>0</v>
      </c>
      <c r="L10" s="52">
        <v>6</v>
      </c>
      <c r="M10" s="52">
        <v>40</v>
      </c>
      <c r="N10" s="52">
        <v>129</v>
      </c>
      <c r="O10" s="52">
        <v>151</v>
      </c>
      <c r="P10" s="52">
        <v>50</v>
      </c>
      <c r="Q10" s="52">
        <v>69</v>
      </c>
      <c r="R10" s="52">
        <v>141</v>
      </c>
      <c r="S10" s="52">
        <v>266</v>
      </c>
      <c r="T10" s="52">
        <v>313</v>
      </c>
      <c r="U10" s="52">
        <v>330</v>
      </c>
      <c r="V10" s="52">
        <v>296</v>
      </c>
      <c r="W10" s="52">
        <v>187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7</v>
      </c>
      <c r="Q15" s="52">
        <v>0</v>
      </c>
      <c r="R15" s="52">
        <v>0</v>
      </c>
      <c r="S15" s="52">
        <v>2</v>
      </c>
      <c r="T15" s="52">
        <v>4</v>
      </c>
      <c r="U15" s="52">
        <v>5</v>
      </c>
      <c r="V15" s="52">
        <v>4</v>
      </c>
      <c r="W15" s="52">
        <v>7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3</v>
      </c>
      <c r="Q21" s="52">
        <v>0</v>
      </c>
      <c r="R21" s="52">
        <v>9</v>
      </c>
      <c r="S21" s="52">
        <v>14</v>
      </c>
      <c r="T21" s="52">
        <v>9</v>
      </c>
      <c r="U21" s="52">
        <v>14</v>
      </c>
      <c r="V21" s="52">
        <v>19</v>
      </c>
      <c r="W21" s="52">
        <v>14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22</v>
      </c>
      <c r="Q22" s="36">
        <v>3</v>
      </c>
      <c r="R22" s="36">
        <v>94</v>
      </c>
      <c r="S22" s="36">
        <v>270</v>
      </c>
      <c r="T22" s="36">
        <v>384</v>
      </c>
      <c r="U22" s="36">
        <v>444</v>
      </c>
      <c r="V22" s="36">
        <v>426</v>
      </c>
      <c r="W22" s="36">
        <v>284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1232</v>
      </c>
      <c r="I45" s="52">
        <v>4370</v>
      </c>
      <c r="J45" s="52">
        <v>3832</v>
      </c>
      <c r="K45" s="52">
        <v>11015</v>
      </c>
      <c r="L45" s="52">
        <v>19782</v>
      </c>
      <c r="M45" s="52">
        <v>22423</v>
      </c>
      <c r="N45" s="52">
        <v>26030</v>
      </c>
      <c r="O45" s="52">
        <v>22679</v>
      </c>
      <c r="P45" s="52">
        <v>5060</v>
      </c>
      <c r="Q45" s="52">
        <v>4876</v>
      </c>
      <c r="R45" s="52">
        <v>4071</v>
      </c>
      <c r="S45" s="52">
        <v>7991</v>
      </c>
      <c r="T45" s="52">
        <v>9445</v>
      </c>
      <c r="U45" s="52">
        <v>7971</v>
      </c>
      <c r="V45" s="52">
        <v>11509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723</v>
      </c>
      <c r="Q48" s="52">
        <v>744</v>
      </c>
      <c r="R48" s="52">
        <v>439</v>
      </c>
      <c r="S48" s="52">
        <v>549</v>
      </c>
      <c r="T48" s="52">
        <v>670</v>
      </c>
      <c r="U48" s="52">
        <v>874</v>
      </c>
      <c r="V48" s="52">
        <v>1080</v>
      </c>
      <c r="W48" s="52">
        <v>1341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634</v>
      </c>
      <c r="I50" s="52">
        <v>3688</v>
      </c>
      <c r="J50" s="52">
        <v>3484</v>
      </c>
      <c r="K50" s="52">
        <v>9932</v>
      </c>
      <c r="L50" s="52">
        <v>18317</v>
      </c>
      <c r="M50" s="52">
        <v>20915</v>
      </c>
      <c r="N50" s="52">
        <v>24540</v>
      </c>
      <c r="O50" s="52">
        <v>21467</v>
      </c>
      <c r="P50" s="52">
        <v>4723</v>
      </c>
      <c r="Q50" s="52">
        <v>4816</v>
      </c>
      <c r="R50" s="52">
        <v>4136</v>
      </c>
      <c r="S50" s="52">
        <v>7845</v>
      </c>
      <c r="T50" s="52">
        <v>9185</v>
      </c>
      <c r="U50" s="52">
        <v>7811</v>
      </c>
      <c r="V50" s="52">
        <v>11196</v>
      </c>
      <c r="W50" s="52">
        <v>4410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2</v>
      </c>
      <c r="I51" s="52">
        <v>3</v>
      </c>
      <c r="J51" s="52">
        <v>1</v>
      </c>
      <c r="K51" s="52">
        <v>3</v>
      </c>
      <c r="L51" s="52">
        <v>9</v>
      </c>
      <c r="M51" s="52">
        <v>5</v>
      </c>
      <c r="N51" s="52">
        <v>7</v>
      </c>
      <c r="O51" s="52">
        <v>8</v>
      </c>
      <c r="P51" s="52">
        <v>13</v>
      </c>
      <c r="Q51" s="52">
        <v>4</v>
      </c>
      <c r="R51" s="52">
        <v>7</v>
      </c>
      <c r="S51" s="52">
        <v>8</v>
      </c>
      <c r="T51" s="52">
        <v>11</v>
      </c>
      <c r="U51" s="52">
        <v>11</v>
      </c>
      <c r="V51" s="52">
        <v>28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304</v>
      </c>
      <c r="Q54" s="52">
        <v>394</v>
      </c>
      <c r="R54" s="52">
        <v>473</v>
      </c>
      <c r="S54" s="52">
        <v>803</v>
      </c>
      <c r="T54" s="52">
        <v>869</v>
      </c>
      <c r="U54" s="52">
        <v>787</v>
      </c>
      <c r="V54" s="52">
        <v>714</v>
      </c>
      <c r="W54" s="52">
        <v>372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20</v>
      </c>
      <c r="Q55" s="52">
        <v>23</v>
      </c>
      <c r="R55" s="52">
        <v>34</v>
      </c>
      <c r="S55" s="52">
        <v>55</v>
      </c>
      <c r="T55" s="52">
        <v>73</v>
      </c>
      <c r="U55" s="52">
        <v>65</v>
      </c>
      <c r="V55" s="52">
        <v>67</v>
      </c>
      <c r="W55" s="52">
        <v>14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623</v>
      </c>
      <c r="Q59" s="52">
        <v>1104</v>
      </c>
      <c r="R59" s="52">
        <v>1450</v>
      </c>
      <c r="S59" s="52">
        <v>1274</v>
      </c>
      <c r="T59" s="52">
        <v>843</v>
      </c>
      <c r="U59" s="52">
        <v>987</v>
      </c>
      <c r="V59" s="52">
        <v>1413</v>
      </c>
      <c r="W59" s="52">
        <v>791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5041</v>
      </c>
      <c r="Q60" s="36">
        <v>10681</v>
      </c>
      <c r="R60" s="36">
        <v>14876</v>
      </c>
      <c r="S60" s="36">
        <v>25229</v>
      </c>
      <c r="T60" s="36">
        <v>30580</v>
      </c>
      <c r="U60" s="36">
        <v>28039</v>
      </c>
      <c r="V60" s="36">
        <v>28271</v>
      </c>
      <c r="W60" s="36">
        <v>11084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439</v>
      </c>
      <c r="I64" s="52">
        <v>725</v>
      </c>
      <c r="J64" s="52">
        <v>821</v>
      </c>
      <c r="K64" s="52">
        <v>578</v>
      </c>
      <c r="L64" s="52">
        <v>277</v>
      </c>
      <c r="M64" s="52">
        <v>0</v>
      </c>
      <c r="N64" s="52">
        <v>0</v>
      </c>
      <c r="O64" s="52">
        <v>143</v>
      </c>
      <c r="P64" s="52">
        <v>222</v>
      </c>
      <c r="Q64" s="52">
        <v>361</v>
      </c>
      <c r="R64" s="52">
        <v>803</v>
      </c>
      <c r="S64" s="52">
        <v>1496</v>
      </c>
      <c r="T64" s="52">
        <v>1697</v>
      </c>
      <c r="U64" s="52">
        <v>2135</v>
      </c>
      <c r="V64" s="52">
        <v>1954</v>
      </c>
      <c r="W64" s="52">
        <v>1674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3</v>
      </c>
      <c r="Q67" s="52">
        <v>20</v>
      </c>
      <c r="R67" s="52">
        <v>26</v>
      </c>
      <c r="S67" s="52">
        <v>59</v>
      </c>
      <c r="T67" s="52">
        <v>104</v>
      </c>
      <c r="U67" s="52">
        <v>153</v>
      </c>
      <c r="V67" s="52">
        <v>208</v>
      </c>
      <c r="W67" s="52">
        <v>312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316</v>
      </c>
      <c r="I69" s="52">
        <v>574</v>
      </c>
      <c r="J69" s="52">
        <v>660</v>
      </c>
      <c r="K69" s="52">
        <v>457</v>
      </c>
      <c r="L69" s="52">
        <v>214</v>
      </c>
      <c r="M69" s="52">
        <v>124</v>
      </c>
      <c r="N69" s="52">
        <v>123</v>
      </c>
      <c r="O69" s="52">
        <v>234</v>
      </c>
      <c r="P69" s="52">
        <v>290</v>
      </c>
      <c r="Q69" s="52">
        <v>419</v>
      </c>
      <c r="R69" s="52">
        <v>751</v>
      </c>
      <c r="S69" s="52">
        <v>1441</v>
      </c>
      <c r="T69" s="52">
        <v>1653</v>
      </c>
      <c r="U69" s="52">
        <v>2077</v>
      </c>
      <c r="V69" s="52">
        <v>1918</v>
      </c>
      <c r="W69" s="52">
        <v>1642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1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2</v>
      </c>
      <c r="U70" s="52">
        <v>2</v>
      </c>
      <c r="V70" s="52">
        <v>2</v>
      </c>
      <c r="W70" s="52">
        <v>2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23</v>
      </c>
      <c r="Q73" s="52">
        <v>29</v>
      </c>
      <c r="R73" s="52">
        <v>48</v>
      </c>
      <c r="S73" s="52">
        <v>56</v>
      </c>
      <c r="T73" s="52">
        <v>51</v>
      </c>
      <c r="U73" s="52">
        <v>64</v>
      </c>
      <c r="V73" s="52">
        <v>64</v>
      </c>
      <c r="W73" s="52">
        <v>69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1</v>
      </c>
      <c r="Q74" s="52">
        <v>2</v>
      </c>
      <c r="R74" s="52">
        <v>2</v>
      </c>
      <c r="S74" s="52">
        <v>2</v>
      </c>
      <c r="T74" s="52">
        <v>2</v>
      </c>
      <c r="U74" s="52">
        <v>3</v>
      </c>
      <c r="V74" s="52">
        <v>4</v>
      </c>
      <c r="W74" s="52">
        <v>3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581</v>
      </c>
      <c r="Q78" s="52">
        <v>877</v>
      </c>
      <c r="R78" s="52">
        <v>1162</v>
      </c>
      <c r="S78" s="52">
        <v>1557</v>
      </c>
      <c r="T78" s="52">
        <v>1634</v>
      </c>
      <c r="U78" s="52">
        <v>2127</v>
      </c>
      <c r="V78" s="52">
        <v>2196</v>
      </c>
      <c r="W78" s="52">
        <v>2089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66</v>
      </c>
      <c r="Q79" s="36">
        <v>89</v>
      </c>
      <c r="R79" s="36">
        <v>96</v>
      </c>
      <c r="S79" s="36">
        <v>138</v>
      </c>
      <c r="T79" s="36">
        <v>165</v>
      </c>
      <c r="U79" s="36">
        <v>177</v>
      </c>
      <c r="V79" s="36">
        <v>187</v>
      </c>
      <c r="W79" s="36">
        <v>184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9827</v>
      </c>
      <c r="I83" s="52">
        <v>18839</v>
      </c>
      <c r="J83" s="52">
        <v>30517</v>
      </c>
      <c r="K83" s="52">
        <v>32871</v>
      </c>
      <c r="L83" s="52">
        <v>35952</v>
      </c>
      <c r="M83" s="52">
        <v>39942</v>
      </c>
      <c r="N83" s="52">
        <v>47419</v>
      </c>
      <c r="O83" s="52">
        <v>47948</v>
      </c>
      <c r="P83" s="52">
        <v>29868</v>
      </c>
      <c r="Q83" s="52">
        <v>30054</v>
      </c>
      <c r="R83" s="52">
        <v>37484</v>
      </c>
      <c r="S83" s="52">
        <v>49602</v>
      </c>
      <c r="T83" s="52">
        <v>55587</v>
      </c>
      <c r="U83" s="52">
        <v>59125</v>
      </c>
      <c r="V83" s="52">
        <v>59715</v>
      </c>
      <c r="W83" s="52">
        <v>55637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1523</v>
      </c>
      <c r="Q86" s="52">
        <v>2519</v>
      </c>
      <c r="R86" s="52">
        <v>2554</v>
      </c>
      <c r="S86" s="52">
        <v>3437</v>
      </c>
      <c r="T86" s="52">
        <v>4058</v>
      </c>
      <c r="U86" s="52">
        <v>5165</v>
      </c>
      <c r="V86" s="52">
        <v>6592</v>
      </c>
      <c r="W86" s="52">
        <v>9620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760</v>
      </c>
      <c r="I88" s="52">
        <v>4080</v>
      </c>
      <c r="J88" s="52">
        <v>9337</v>
      </c>
      <c r="K88" s="52">
        <v>8414</v>
      </c>
      <c r="L88" s="52">
        <v>10179</v>
      </c>
      <c r="M88" s="52">
        <v>11192</v>
      </c>
      <c r="N88" s="52">
        <v>15466</v>
      </c>
      <c r="O88" s="52">
        <v>18202</v>
      </c>
      <c r="P88" s="52">
        <v>9378</v>
      </c>
      <c r="Q88" s="52">
        <v>11596</v>
      </c>
      <c r="R88" s="52">
        <v>17407</v>
      </c>
      <c r="S88" s="52">
        <v>25139</v>
      </c>
      <c r="T88" s="52">
        <v>28986</v>
      </c>
      <c r="U88" s="52">
        <v>29256</v>
      </c>
      <c r="V88" s="52">
        <v>30123</v>
      </c>
      <c r="W88" s="52">
        <v>30193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2</v>
      </c>
      <c r="J89" s="52">
        <v>5</v>
      </c>
      <c r="K89" s="52">
        <v>3</v>
      </c>
      <c r="L89" s="52">
        <v>5</v>
      </c>
      <c r="M89" s="52">
        <v>5</v>
      </c>
      <c r="N89" s="52">
        <v>6</v>
      </c>
      <c r="O89" s="52">
        <v>12</v>
      </c>
      <c r="P89" s="52">
        <v>11</v>
      </c>
      <c r="Q89" s="52">
        <v>9</v>
      </c>
      <c r="R89" s="52">
        <v>10</v>
      </c>
      <c r="S89" s="52">
        <v>21</v>
      </c>
      <c r="T89" s="52">
        <v>26</v>
      </c>
      <c r="U89" s="52">
        <v>23</v>
      </c>
      <c r="V89" s="52">
        <v>26</v>
      </c>
      <c r="W89" s="52">
        <v>12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16360</v>
      </c>
      <c r="Q96" s="52">
        <v>28174</v>
      </c>
      <c r="R96" s="52">
        <v>38014</v>
      </c>
      <c r="S96" s="52">
        <v>47895</v>
      </c>
      <c r="T96" s="52">
        <v>53169</v>
      </c>
      <c r="U96" s="52">
        <v>58777</v>
      </c>
      <c r="V96" s="52">
        <v>58132</v>
      </c>
      <c r="W96" s="52">
        <v>53725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1113</v>
      </c>
      <c r="Q97" s="52">
        <v>1544</v>
      </c>
      <c r="R97" s="52">
        <v>2691</v>
      </c>
      <c r="S97" s="52">
        <v>3087</v>
      </c>
      <c r="T97" s="52">
        <v>4346</v>
      </c>
      <c r="U97" s="52">
        <v>4669</v>
      </c>
      <c r="V97" s="52">
        <v>5436</v>
      </c>
      <c r="W97" s="52">
        <v>3371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3071</v>
      </c>
      <c r="Q102" s="52">
        <v>4568</v>
      </c>
      <c r="R102" s="52">
        <v>6096</v>
      </c>
      <c r="S102" s="52">
        <v>4119</v>
      </c>
      <c r="T102" s="52">
        <v>2604</v>
      </c>
      <c r="U102" s="52">
        <v>3569</v>
      </c>
      <c r="V102" s="52">
        <v>5094</v>
      </c>
      <c r="W102" s="52">
        <v>6688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24823</v>
      </c>
      <c r="Q103" s="36">
        <v>44233</v>
      </c>
      <c r="R103" s="36">
        <v>62832</v>
      </c>
      <c r="S103" s="36">
        <v>82208</v>
      </c>
      <c r="T103" s="36">
        <v>94591</v>
      </c>
      <c r="U103" s="36">
        <v>101197</v>
      </c>
      <c r="V103" s="36">
        <v>101876</v>
      </c>
      <c r="W103" s="36">
        <v>92818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12275</v>
      </c>
      <c r="I126" s="52">
        <v>24982</v>
      </c>
      <c r="J126" s="52">
        <v>39644</v>
      </c>
      <c r="K126" s="52">
        <v>44811</v>
      </c>
      <c r="L126" s="52">
        <v>53955</v>
      </c>
      <c r="M126" s="52">
        <v>61648</v>
      </c>
      <c r="N126" s="52">
        <v>77684</v>
      </c>
      <c r="O126" s="52">
        <v>79293</v>
      </c>
      <c r="P126" s="52">
        <v>37867</v>
      </c>
      <c r="Q126" s="52">
        <v>62893</v>
      </c>
      <c r="R126" s="52">
        <v>48669</v>
      </c>
      <c r="S126" s="52">
        <v>79116</v>
      </c>
      <c r="T126" s="52">
        <v>67581</v>
      </c>
      <c r="U126" s="52">
        <v>92513</v>
      </c>
      <c r="V126" s="52">
        <v>61283</v>
      </c>
      <c r="W126" s="52">
        <v>106861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2452</v>
      </c>
      <c r="Q129" s="52">
        <v>3808</v>
      </c>
      <c r="R129" s="52">
        <v>4184</v>
      </c>
      <c r="S129" s="52">
        <v>5752</v>
      </c>
      <c r="T129" s="52">
        <v>5890</v>
      </c>
      <c r="U129" s="52">
        <v>7338</v>
      </c>
      <c r="V129" s="52">
        <v>8958</v>
      </c>
      <c r="W129" s="52">
        <v>13548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12264</v>
      </c>
      <c r="I131" s="52">
        <v>21909</v>
      </c>
      <c r="J131" s="52">
        <v>30226</v>
      </c>
      <c r="K131" s="52">
        <v>36990</v>
      </c>
      <c r="L131" s="52">
        <v>50693</v>
      </c>
      <c r="M131" s="52">
        <v>62204</v>
      </c>
      <c r="N131" s="52">
        <v>79920</v>
      </c>
      <c r="O131" s="52">
        <v>84055</v>
      </c>
      <c r="P131" s="52">
        <v>42168</v>
      </c>
      <c r="Q131" s="52">
        <v>54410</v>
      </c>
      <c r="R131" s="52">
        <v>58391</v>
      </c>
      <c r="S131" s="52">
        <v>75844</v>
      </c>
      <c r="T131" s="52">
        <v>71016</v>
      </c>
      <c r="U131" s="52">
        <v>78448</v>
      </c>
      <c r="V131" s="52">
        <v>76751</v>
      </c>
      <c r="W131" s="52">
        <v>82949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9</v>
      </c>
      <c r="I132" s="52">
        <v>8</v>
      </c>
      <c r="J132" s="52">
        <v>18</v>
      </c>
      <c r="K132" s="52">
        <v>12</v>
      </c>
      <c r="L132" s="52">
        <v>23</v>
      </c>
      <c r="M132" s="52">
        <v>21</v>
      </c>
      <c r="N132" s="52">
        <v>32</v>
      </c>
      <c r="O132" s="52">
        <v>47</v>
      </c>
      <c r="P132" s="52">
        <v>42</v>
      </c>
      <c r="Q132" s="52">
        <v>45</v>
      </c>
      <c r="R132" s="52">
        <v>55</v>
      </c>
      <c r="S132" s="52">
        <v>65</v>
      </c>
      <c r="T132" s="52">
        <v>65</v>
      </c>
      <c r="U132" s="52">
        <v>85</v>
      </c>
      <c r="V132" s="52">
        <v>68</v>
      </c>
      <c r="W132" s="52">
        <v>50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7713</v>
      </c>
      <c r="V135" s="52">
        <v>0</v>
      </c>
      <c r="W135" s="52">
        <v>22460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611</v>
      </c>
      <c r="V136" s="52">
        <v>0</v>
      </c>
      <c r="W136" s="52">
        <v>1408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4004</v>
      </c>
      <c r="Q140" s="52">
        <v>7502</v>
      </c>
      <c r="R140" s="52">
        <v>8294</v>
      </c>
      <c r="S140" s="52">
        <v>6363</v>
      </c>
      <c r="T140" s="52">
        <v>3571</v>
      </c>
      <c r="U140" s="52">
        <v>5598</v>
      </c>
      <c r="V140" s="52">
        <v>6478</v>
      </c>
      <c r="W140" s="52">
        <v>11732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32309</v>
      </c>
      <c r="Q141" s="36">
        <v>72656</v>
      </c>
      <c r="R141" s="36">
        <v>85516</v>
      </c>
      <c r="S141" s="36">
        <v>126708</v>
      </c>
      <c r="T141" s="36">
        <v>129534</v>
      </c>
      <c r="U141" s="36">
        <v>158589</v>
      </c>
      <c r="V141" s="36">
        <v>129344</v>
      </c>
      <c r="W141" s="36">
        <v>162877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6635</v>
      </c>
      <c r="I145" s="52">
        <v>11536</v>
      </c>
      <c r="J145" s="52">
        <v>15726</v>
      </c>
      <c r="K145" s="52">
        <v>20161</v>
      </c>
      <c r="L145" s="52">
        <v>25666</v>
      </c>
      <c r="M145" s="52">
        <v>32476</v>
      </c>
      <c r="N145" s="52">
        <v>42141</v>
      </c>
      <c r="O145" s="52">
        <v>47482</v>
      </c>
      <c r="P145" s="52">
        <v>43207</v>
      </c>
      <c r="Q145" s="52">
        <v>49582</v>
      </c>
      <c r="R145" s="52">
        <v>50829</v>
      </c>
      <c r="S145" s="52">
        <v>56164</v>
      </c>
      <c r="T145" s="52">
        <v>52811</v>
      </c>
      <c r="U145" s="52">
        <v>57695</v>
      </c>
      <c r="V145" s="52">
        <v>53567</v>
      </c>
      <c r="W145" s="52">
        <v>61600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6255</v>
      </c>
      <c r="Q147" s="52">
        <v>15605</v>
      </c>
      <c r="R147" s="52">
        <v>18795</v>
      </c>
      <c r="S147" s="52">
        <v>17817</v>
      </c>
      <c r="T147" s="52">
        <v>23451</v>
      </c>
      <c r="U147" s="52">
        <v>26873</v>
      </c>
      <c r="V147" s="52">
        <v>30954</v>
      </c>
      <c r="W147" s="52">
        <v>33544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24686</v>
      </c>
      <c r="Q153" s="52">
        <v>46683</v>
      </c>
      <c r="R153" s="52">
        <v>61128</v>
      </c>
      <c r="S153" s="52">
        <v>77070</v>
      </c>
      <c r="T153" s="52">
        <v>81924</v>
      </c>
      <c r="U153" s="52">
        <v>93898</v>
      </c>
      <c r="V153" s="52">
        <v>93885</v>
      </c>
      <c r="W153" s="52">
        <v>104959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1676</v>
      </c>
      <c r="Q154" s="52">
        <v>2557</v>
      </c>
      <c r="R154" s="52">
        <v>4329</v>
      </c>
      <c r="S154" s="52">
        <v>4966</v>
      </c>
      <c r="T154" s="52">
        <v>6695</v>
      </c>
      <c r="U154" s="52">
        <v>7459</v>
      </c>
      <c r="V154" s="52">
        <v>8788</v>
      </c>
      <c r="W154" s="52">
        <v>6575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2908</v>
      </c>
      <c r="Q158" s="52">
        <v>4608</v>
      </c>
      <c r="R158" s="52">
        <v>5792</v>
      </c>
      <c r="S158" s="52">
        <v>3918</v>
      </c>
      <c r="T158" s="52">
        <v>2379</v>
      </c>
      <c r="U158" s="52">
        <v>3458</v>
      </c>
      <c r="V158" s="52">
        <v>4890</v>
      </c>
      <c r="W158" s="52">
        <v>7491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23462</v>
      </c>
      <c r="Q159" s="36">
        <v>44643</v>
      </c>
      <c r="R159" s="36">
        <v>59686</v>
      </c>
      <c r="S159" s="36">
        <v>78125</v>
      </c>
      <c r="T159" s="36">
        <v>86244</v>
      </c>
      <c r="U159" s="36">
        <v>97925</v>
      </c>
      <c r="V159" s="36">
        <v>97714</v>
      </c>
      <c r="W159" s="36">
        <v>104035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5443</v>
      </c>
      <c r="I163" s="52">
        <v>9306</v>
      </c>
      <c r="J163" s="52">
        <v>14109</v>
      </c>
      <c r="K163" s="52">
        <v>21921</v>
      </c>
      <c r="L163" s="52">
        <v>26878</v>
      </c>
      <c r="M163" s="52">
        <v>32582</v>
      </c>
      <c r="N163" s="52">
        <v>30126</v>
      </c>
      <c r="O163" s="52">
        <v>26602</v>
      </c>
      <c r="P163" s="52">
        <v>7917</v>
      </c>
      <c r="Q163" s="52">
        <v>21710</v>
      </c>
      <c r="R163" s="52">
        <v>40432</v>
      </c>
      <c r="S163" s="52">
        <v>51639</v>
      </c>
      <c r="T163" s="52">
        <v>57462</v>
      </c>
      <c r="U163" s="52">
        <v>52324</v>
      </c>
      <c r="V163" s="52">
        <v>51664</v>
      </c>
      <c r="W163" s="52">
        <v>43234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2748</v>
      </c>
      <c r="Q165" s="52">
        <v>3929</v>
      </c>
      <c r="R165" s="52">
        <v>5530</v>
      </c>
      <c r="S165" s="52">
        <v>11680</v>
      </c>
      <c r="T165" s="52">
        <v>15937</v>
      </c>
      <c r="U165" s="52">
        <v>19089</v>
      </c>
      <c r="V165" s="52">
        <v>21890</v>
      </c>
      <c r="W165" s="52">
        <v>24639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11581</v>
      </c>
      <c r="Q171" s="52">
        <v>28918</v>
      </c>
      <c r="R171" s="52">
        <v>51955</v>
      </c>
      <c r="S171" s="52">
        <v>70581</v>
      </c>
      <c r="T171" s="52">
        <v>79164</v>
      </c>
      <c r="U171" s="52">
        <v>76568</v>
      </c>
      <c r="V171" s="52">
        <v>73676</v>
      </c>
      <c r="W171" s="52">
        <v>66691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783</v>
      </c>
      <c r="Q172" s="52">
        <v>1584</v>
      </c>
      <c r="R172" s="52">
        <v>3679</v>
      </c>
      <c r="S172" s="52">
        <v>4547</v>
      </c>
      <c r="T172" s="52">
        <v>6464</v>
      </c>
      <c r="U172" s="52">
        <v>6085</v>
      </c>
      <c r="V172" s="52">
        <v>6894</v>
      </c>
      <c r="W172" s="52">
        <v>4179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1363</v>
      </c>
      <c r="Q176" s="52">
        <v>2858</v>
      </c>
      <c r="R176" s="52">
        <v>4922</v>
      </c>
      <c r="S176" s="52">
        <v>3591</v>
      </c>
      <c r="T176" s="52">
        <v>2296</v>
      </c>
      <c r="U176" s="52">
        <v>2815</v>
      </c>
      <c r="V176" s="52">
        <v>3835</v>
      </c>
      <c r="W176" s="52">
        <v>4755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11004</v>
      </c>
      <c r="Q177" s="36">
        <v>27658</v>
      </c>
      <c r="R177" s="36">
        <v>50724</v>
      </c>
      <c r="S177" s="36">
        <v>71539</v>
      </c>
      <c r="T177" s="36">
        <v>83342</v>
      </c>
      <c r="U177" s="36">
        <v>79844</v>
      </c>
      <c r="V177" s="36">
        <v>76695</v>
      </c>
      <c r="W177" s="36">
        <v>66108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12.229242366988807</v>
      </c>
      <c r="C3" s="117">
        <f t="shared" si="0"/>
        <v>13.436338457432043</v>
      </c>
      <c r="D3" s="117">
        <f t="shared" si="0"/>
        <v>12.929563085204194</v>
      </c>
      <c r="E3" s="117">
        <f t="shared" si="0"/>
        <v>12.642694040145726</v>
      </c>
      <c r="F3" s="117">
        <f t="shared" si="0"/>
        <v>12.544310267777588</v>
      </c>
      <c r="G3" s="117">
        <f t="shared" si="0"/>
        <v>12.495347946460896</v>
      </c>
      <c r="H3" s="117">
        <f t="shared" si="0"/>
        <v>12.583538384432464</v>
      </c>
      <c r="I3" s="117">
        <f t="shared" si="0"/>
        <v>11.721537708323241</v>
      </c>
      <c r="J3" s="117">
        <f t="shared" si="0"/>
        <v>7.6067041169882179</v>
      </c>
      <c r="K3" s="117">
        <f t="shared" si="0"/>
        <v>7.4137048033453237</v>
      </c>
      <c r="L3" s="117">
        <f t="shared" si="0"/>
        <v>8.2255952641737746</v>
      </c>
      <c r="M3" s="117">
        <f t="shared" si="0"/>
        <v>5.723569398223507</v>
      </c>
      <c r="N3" s="117">
        <f t="shared" si="0"/>
        <v>5.722741961600013</v>
      </c>
      <c r="O3" s="117">
        <f t="shared" si="0"/>
        <v>4.8188565119617337</v>
      </c>
      <c r="P3" s="117">
        <f t="shared" si="0"/>
        <v>4.4819991159647232</v>
      </c>
      <c r="Q3" s="117">
        <f t="shared" si="0"/>
        <v>3.6650078741069794</v>
      </c>
      <c r="R3" s="117">
        <f t="shared" ref="R3:V3" si="1">R4+R7+R9+R19</f>
        <v>3.8654264316550075</v>
      </c>
      <c r="S3" s="117">
        <f t="shared" si="1"/>
        <v>3.6133468154275903</v>
      </c>
      <c r="T3" s="117">
        <f t="shared" si="1"/>
        <v>3.7049456953684938</v>
      </c>
      <c r="U3" s="117">
        <f t="shared" si="1"/>
        <v>3.8032219782556651</v>
      </c>
      <c r="V3" s="117">
        <f t="shared" si="1"/>
        <v>3.5570543689933705</v>
      </c>
      <c r="W3" s="117">
        <f t="shared" ref="W3" si="2">W4+W7+W9+W19</f>
        <v>4.0696286713799292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10.927812431869699</v>
      </c>
      <c r="C4" s="122">
        <f t="shared" si="3"/>
        <v>12.123881468070905</v>
      </c>
      <c r="D4" s="122">
        <f t="shared" si="3"/>
        <v>11.656813858019337</v>
      </c>
      <c r="E4" s="122">
        <f t="shared" si="3"/>
        <v>11.426227083285136</v>
      </c>
      <c r="F4" s="122">
        <f t="shared" si="3"/>
        <v>11.302442979095867</v>
      </c>
      <c r="G4" s="122">
        <f t="shared" si="3"/>
        <v>11.18317123445631</v>
      </c>
      <c r="H4" s="122">
        <f t="shared" si="3"/>
        <v>11.263679594234413</v>
      </c>
      <c r="I4" s="122">
        <f t="shared" si="3"/>
        <v>10.515411614857525</v>
      </c>
      <c r="J4" s="122">
        <f t="shared" si="3"/>
        <v>6.7965856991720699</v>
      </c>
      <c r="K4" s="122">
        <f t="shared" si="3"/>
        <v>6.6541790283590014</v>
      </c>
      <c r="L4" s="122">
        <f t="shared" si="3"/>
        <v>7.4562307620975705</v>
      </c>
      <c r="M4" s="122">
        <f t="shared" si="3"/>
        <v>5.0995260322373754</v>
      </c>
      <c r="N4" s="122">
        <f t="shared" si="3"/>
        <v>5.1545440284648025</v>
      </c>
      <c r="O4" s="122">
        <f t="shared" si="3"/>
        <v>4.3137570833306311</v>
      </c>
      <c r="P4" s="122">
        <f t="shared" si="3"/>
        <v>4.0212196726093117</v>
      </c>
      <c r="Q4" s="122">
        <f t="shared" si="3"/>
        <v>3.2755051682857572</v>
      </c>
      <c r="R4" s="122">
        <f t="shared" ref="R4:V4" si="4">SUM(R5:R6)</f>
        <v>3.4972770376372955</v>
      </c>
      <c r="S4" s="122">
        <f t="shared" si="4"/>
        <v>3.272654766956494</v>
      </c>
      <c r="T4" s="122">
        <f t="shared" si="4"/>
        <v>3.3591601200943222</v>
      </c>
      <c r="U4" s="122">
        <f t="shared" si="4"/>
        <v>3.4475212021377621</v>
      </c>
      <c r="V4" s="122">
        <f t="shared" si="4"/>
        <v>3.1854705139643209</v>
      </c>
      <c r="W4" s="122">
        <f t="shared" ref="W4" si="5">SUM(W5:W6)</f>
        <v>3.7007568251260197</v>
      </c>
      <c r="DA4" s="130" t="s">
        <v>1572</v>
      </c>
    </row>
    <row r="5" spans="1:105" ht="12" customHeight="1" x14ac:dyDescent="0.25">
      <c r="A5" s="97" t="s">
        <v>51</v>
      </c>
      <c r="B5" s="98">
        <v>10.860916416074144</v>
      </c>
      <c r="C5" s="98">
        <v>12.04957123039309</v>
      </c>
      <c r="D5" s="98">
        <v>11.586911513384603</v>
      </c>
      <c r="E5" s="98">
        <v>11.358419749774269</v>
      </c>
      <c r="F5" s="98">
        <v>11.236830979001969</v>
      </c>
      <c r="G5" s="98">
        <v>11.118989725560452</v>
      </c>
      <c r="H5" s="98">
        <v>11.19976562334559</v>
      </c>
      <c r="I5" s="98">
        <v>10.456463179374863</v>
      </c>
      <c r="J5" s="98">
        <v>6.7590548579125018</v>
      </c>
      <c r="K5" s="98">
        <v>6.617717980753107</v>
      </c>
      <c r="L5" s="98">
        <v>7.4154508089882682</v>
      </c>
      <c r="M5" s="98">
        <v>5.0719232317027849</v>
      </c>
      <c r="N5" s="98">
        <v>5.1262897704437798</v>
      </c>
      <c r="O5" s="98">
        <v>4.2899613822194924</v>
      </c>
      <c r="P5" s="98">
        <v>3.9992281212526342</v>
      </c>
      <c r="Q5" s="98">
        <v>3.2577474816364504</v>
      </c>
      <c r="R5" s="98">
        <v>3.4782131141357637</v>
      </c>
      <c r="S5" s="98">
        <v>3.2556639093786215</v>
      </c>
      <c r="T5" s="98">
        <v>3.3414423118523584</v>
      </c>
      <c r="U5" s="98">
        <v>3.4293482964418001</v>
      </c>
      <c r="V5" s="98">
        <v>3.167897425124425</v>
      </c>
      <c r="W5" s="98">
        <v>3.6797651699217204</v>
      </c>
      <c r="DA5" s="63" t="s">
        <v>1573</v>
      </c>
    </row>
    <row r="6" spans="1:105" ht="12" customHeight="1" x14ac:dyDescent="0.25">
      <c r="A6" s="97" t="s">
        <v>53</v>
      </c>
      <c r="B6" s="98">
        <v>6.6896015795555319E-2</v>
      </c>
      <c r="C6" s="98">
        <v>7.4310237677816304E-2</v>
      </c>
      <c r="D6" s="98">
        <v>6.9902344634733313E-2</v>
      </c>
      <c r="E6" s="98">
        <v>6.7807333510867415E-2</v>
      </c>
      <c r="F6" s="98">
        <v>6.5612000093898504E-2</v>
      </c>
      <c r="G6" s="98">
        <v>6.4181508895857844E-2</v>
      </c>
      <c r="H6" s="98">
        <v>6.3913970888823543E-2</v>
      </c>
      <c r="I6" s="98">
        <v>5.8948435482663139E-2</v>
      </c>
      <c r="J6" s="98">
        <v>3.7530841259567814E-2</v>
      </c>
      <c r="K6" s="98">
        <v>3.6461047605894081E-2</v>
      </c>
      <c r="L6" s="98">
        <v>4.0779953109302249E-2</v>
      </c>
      <c r="M6" s="98">
        <v>2.7602800534590608E-2</v>
      </c>
      <c r="N6" s="98">
        <v>2.825425802102274E-2</v>
      </c>
      <c r="O6" s="98">
        <v>2.3795701111139083E-2</v>
      </c>
      <c r="P6" s="98">
        <v>2.1991551356677578E-2</v>
      </c>
      <c r="Q6" s="98">
        <v>1.7757686649306569E-2</v>
      </c>
      <c r="R6" s="98">
        <v>1.9063923501531733E-2</v>
      </c>
      <c r="S6" s="98">
        <v>1.6990857577872439E-2</v>
      </c>
      <c r="T6" s="98">
        <v>1.7717808241963735E-2</v>
      </c>
      <c r="U6" s="98">
        <v>1.817290569596227E-2</v>
      </c>
      <c r="V6" s="98">
        <v>1.7573088839896056E-2</v>
      </c>
      <c r="W6" s="98">
        <v>2.0991655204299062E-2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5.5384128074324624E-3</v>
      </c>
      <c r="C7" s="122">
        <f t="shared" si="6"/>
        <v>5.7936732301840758E-3</v>
      </c>
      <c r="D7" s="122">
        <f t="shared" si="6"/>
        <v>5.9290490125016573E-3</v>
      </c>
      <c r="E7" s="122">
        <f t="shared" si="6"/>
        <v>6.9178503345005598E-3</v>
      </c>
      <c r="F7" s="122">
        <f t="shared" si="6"/>
        <v>5.5694489098267359E-3</v>
      </c>
      <c r="G7" s="122">
        <f t="shared" si="6"/>
        <v>5.4423678287681999E-3</v>
      </c>
      <c r="H7" s="122">
        <f t="shared" si="6"/>
        <v>5.3859796886888004E-3</v>
      </c>
      <c r="I7" s="122">
        <f t="shared" si="6"/>
        <v>5.1904229104001286E-3</v>
      </c>
      <c r="J7" s="122">
        <f t="shared" si="6"/>
        <v>4.8918739178530216E-3</v>
      </c>
      <c r="K7" s="122">
        <f t="shared" si="6"/>
        <v>3.9302019262369269E-3</v>
      </c>
      <c r="L7" s="122">
        <f t="shared" si="6"/>
        <v>4.231455102473523E-3</v>
      </c>
      <c r="M7" s="122">
        <f t="shared" si="6"/>
        <v>2.7428797699423093E-3</v>
      </c>
      <c r="N7" s="122">
        <f t="shared" si="6"/>
        <v>1.9162819959832802E-3</v>
      </c>
      <c r="O7" s="122">
        <f t="shared" si="6"/>
        <v>1.4663378518009551E-3</v>
      </c>
      <c r="P7" s="122">
        <f t="shared" si="6"/>
        <v>1.3404983778535586E-3</v>
      </c>
      <c r="Q7" s="122">
        <f t="shared" si="6"/>
        <v>1.1635422245436396E-3</v>
      </c>
      <c r="R7" s="122">
        <f t="shared" si="6"/>
        <v>1.153249595893423E-3</v>
      </c>
      <c r="S7" s="122">
        <f t="shared" si="6"/>
        <v>1.237824010002328E-3</v>
      </c>
      <c r="T7" s="122">
        <f t="shared" si="6"/>
        <v>1.4739822655724312E-3</v>
      </c>
      <c r="U7" s="122">
        <f t="shared" si="6"/>
        <v>2.0266727358289427E-3</v>
      </c>
      <c r="V7" s="122">
        <f t="shared" si="6"/>
        <v>2.7807358307074741E-3</v>
      </c>
      <c r="W7" s="122">
        <f t="shared" si="6"/>
        <v>4.1004321146046784E-3</v>
      </c>
      <c r="DA7" s="130" t="s">
        <v>1575</v>
      </c>
    </row>
    <row r="8" spans="1:105" ht="12" customHeight="1" x14ac:dyDescent="0.25">
      <c r="A8" s="97" t="s">
        <v>53</v>
      </c>
      <c r="B8" s="98">
        <v>5.5384128074324624E-3</v>
      </c>
      <c r="C8" s="98">
        <v>5.7936732301840758E-3</v>
      </c>
      <c r="D8" s="98">
        <v>5.9290490125016573E-3</v>
      </c>
      <c r="E8" s="98">
        <v>6.9178503345005598E-3</v>
      </c>
      <c r="F8" s="98">
        <v>5.5694489098267359E-3</v>
      </c>
      <c r="G8" s="98">
        <v>5.4423678287681999E-3</v>
      </c>
      <c r="H8" s="98">
        <v>5.3859796886888004E-3</v>
      </c>
      <c r="I8" s="98">
        <v>5.1904229104001286E-3</v>
      </c>
      <c r="J8" s="98">
        <v>4.8918739178530216E-3</v>
      </c>
      <c r="K8" s="98">
        <v>3.9302019262369269E-3</v>
      </c>
      <c r="L8" s="98">
        <v>4.231455102473523E-3</v>
      </c>
      <c r="M8" s="98">
        <v>2.7428797699423093E-3</v>
      </c>
      <c r="N8" s="98">
        <v>1.9162819959832802E-3</v>
      </c>
      <c r="O8" s="98">
        <v>1.4663378518009551E-3</v>
      </c>
      <c r="P8" s="98">
        <v>1.3404983778535586E-3</v>
      </c>
      <c r="Q8" s="98">
        <v>1.1635422245436396E-3</v>
      </c>
      <c r="R8" s="98">
        <v>1.153249595893423E-3</v>
      </c>
      <c r="S8" s="98">
        <v>1.237824010002328E-3</v>
      </c>
      <c r="T8" s="98">
        <v>1.4739822655724312E-3</v>
      </c>
      <c r="U8" s="98">
        <v>2.0266727358289427E-3</v>
      </c>
      <c r="V8" s="98">
        <v>2.7807358307074741E-3</v>
      </c>
      <c r="W8" s="98">
        <v>4.1004321146046784E-3</v>
      </c>
      <c r="DA8" s="63" t="s">
        <v>1576</v>
      </c>
    </row>
    <row r="9" spans="1:105" ht="12" customHeight="1" x14ac:dyDescent="0.25">
      <c r="A9" s="121" t="s">
        <v>55</v>
      </c>
      <c r="B9" s="122">
        <v>1.1909576932736472</v>
      </c>
      <c r="C9" s="122">
        <v>1.1987275675751412</v>
      </c>
      <c r="D9" s="122">
        <v>1.1621505077291971</v>
      </c>
      <c r="E9" s="122">
        <v>1.1055456644114909</v>
      </c>
      <c r="F9" s="122">
        <v>1.1337951839304743</v>
      </c>
      <c r="G9" s="122">
        <v>1.2007310151083601</v>
      </c>
      <c r="H9" s="122">
        <v>1.217869101289258</v>
      </c>
      <c r="I9" s="122">
        <v>1.1125847870964449</v>
      </c>
      <c r="J9" s="122">
        <v>0.72835609343645624</v>
      </c>
      <c r="K9" s="122">
        <v>0.68463474021412751</v>
      </c>
      <c r="L9" s="122">
        <v>0.70174339791213058</v>
      </c>
      <c r="M9" s="122">
        <v>0.56507511614725991</v>
      </c>
      <c r="N9" s="122">
        <v>0.51415789687846558</v>
      </c>
      <c r="O9" s="122">
        <v>0.4566543286872306</v>
      </c>
      <c r="P9" s="122">
        <v>0.41679528275496164</v>
      </c>
      <c r="Q9" s="122">
        <v>0.34968746763581876</v>
      </c>
      <c r="R9" s="122">
        <v>0.33068879084300734</v>
      </c>
      <c r="S9" s="122">
        <v>0.30429644904480085</v>
      </c>
      <c r="T9" s="122">
        <v>0.30791741935248795</v>
      </c>
      <c r="U9" s="122">
        <v>0.31621251408162793</v>
      </c>
      <c r="V9" s="122">
        <v>0.31772448366850115</v>
      </c>
      <c r="W9" s="122">
        <v>0.31394530896291872</v>
      </c>
      <c r="DA9" s="130" t="s">
        <v>1577</v>
      </c>
    </row>
    <row r="10" spans="1:105" ht="12" customHeight="1" x14ac:dyDescent="0.25">
      <c r="A10" s="97" t="s">
        <v>143</v>
      </c>
      <c r="B10" s="98">
        <v>0.45679639561975083</v>
      </c>
      <c r="C10" s="98">
        <v>0.51233762601275312</v>
      </c>
      <c r="D10" s="98">
        <v>0.54103345652081014</v>
      </c>
      <c r="E10" s="98">
        <v>0.55998093810191851</v>
      </c>
      <c r="F10" s="98">
        <v>0.6448543176446293</v>
      </c>
      <c r="G10" s="98">
        <v>0.72537828819706507</v>
      </c>
      <c r="H10" s="98">
        <v>0.79765484097082573</v>
      </c>
      <c r="I10" s="98">
        <v>0.80510173893983827</v>
      </c>
      <c r="J10" s="98">
        <v>0.57327532265499392</v>
      </c>
      <c r="K10" s="98">
        <v>0.59956490832685883</v>
      </c>
      <c r="L10" s="98">
        <v>0.666062518612762</v>
      </c>
      <c r="M10" s="98">
        <v>0.547939193060757</v>
      </c>
      <c r="N10" s="98">
        <v>0.50406276609964329</v>
      </c>
      <c r="O10" s="98">
        <v>0.44787180780630292</v>
      </c>
      <c r="P10" s="98">
        <v>0.40919836198038384</v>
      </c>
      <c r="Q10" s="98">
        <v>0.34285441002305106</v>
      </c>
      <c r="R10" s="98">
        <v>0.32419445250224194</v>
      </c>
      <c r="S10" s="98">
        <v>0.29833437093092346</v>
      </c>
      <c r="T10" s="98">
        <v>0.3021518412000922</v>
      </c>
      <c r="U10" s="98">
        <v>0.31097844474478453</v>
      </c>
      <c r="V10" s="98">
        <v>0.31301401081710567</v>
      </c>
      <c r="W10" s="98">
        <v>0.30991668734397093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0.72341760204575678</v>
      </c>
      <c r="C15" s="101">
        <v>0.67633446599603386</v>
      </c>
      <c r="D15" s="101">
        <v>0.61202026100991214</v>
      </c>
      <c r="E15" s="101">
        <v>0.53762623115815911</v>
      </c>
      <c r="F15" s="101">
        <v>0.48153389808848701</v>
      </c>
      <c r="G15" s="101">
        <v>0.46739126514662815</v>
      </c>
      <c r="H15" s="101">
        <v>0.41132791210800318</v>
      </c>
      <c r="I15" s="101">
        <v>0.29993683902234936</v>
      </c>
      <c r="J15" s="101">
        <v>0.15065445600222693</v>
      </c>
      <c r="K15" s="101">
        <v>8.2141348621327118E-2</v>
      </c>
      <c r="L15" s="101">
        <v>3.4213675318705714E-2</v>
      </c>
      <c r="M15" s="101">
        <v>1.6621952688095021E-2</v>
      </c>
      <c r="N15" s="101">
        <v>9.5805356890915783E-3</v>
      </c>
      <c r="O15" s="101">
        <v>8.4411324821487884E-3</v>
      </c>
      <c r="P15" s="101">
        <v>7.4346911324056214E-3</v>
      </c>
      <c r="Q15" s="101">
        <v>6.6725403448576323E-3</v>
      </c>
      <c r="R15" s="101">
        <v>6.3338824802724085E-3</v>
      </c>
      <c r="S15" s="101">
        <v>5.8062399487327334E-3</v>
      </c>
      <c r="T15" s="101">
        <v>5.6136166784622925E-3</v>
      </c>
      <c r="U15" s="101">
        <v>5.0860354862623464E-3</v>
      </c>
      <c r="V15" s="101">
        <v>4.5625639018533441E-3</v>
      </c>
      <c r="W15" s="101">
        <v>4.0286216189477676E-3</v>
      </c>
      <c r="DA15" s="131" t="s">
        <v>1583</v>
      </c>
    </row>
    <row r="16" spans="1:105" ht="12" customHeight="1" x14ac:dyDescent="0.25">
      <c r="A16" s="107" t="s">
        <v>121</v>
      </c>
      <c r="B16" s="104">
        <v>1.0743695608139446E-2</v>
      </c>
      <c r="C16" s="104">
        <v>1.0055475566354187E-2</v>
      </c>
      <c r="D16" s="104">
        <v>9.0967901984748221E-3</v>
      </c>
      <c r="E16" s="104">
        <v>7.938495151413533E-3</v>
      </c>
      <c r="F16" s="104">
        <v>7.4069681973580985E-3</v>
      </c>
      <c r="G16" s="104">
        <v>7.9614617646667739E-3</v>
      </c>
      <c r="H16" s="104">
        <v>8.8863482104291659E-3</v>
      </c>
      <c r="I16" s="104">
        <v>7.5462091342573742E-3</v>
      </c>
      <c r="J16" s="104">
        <v>4.4263147792353852E-3</v>
      </c>
      <c r="K16" s="104">
        <v>2.9284832659415136E-3</v>
      </c>
      <c r="L16" s="104">
        <v>1.4672039806628797E-3</v>
      </c>
      <c r="M16" s="104">
        <v>5.139703984079222E-4</v>
      </c>
      <c r="N16" s="104">
        <v>5.1459508973070601E-4</v>
      </c>
      <c r="O16" s="104">
        <v>3.4138839877890565E-4</v>
      </c>
      <c r="P16" s="104">
        <v>1.622296421721726E-4</v>
      </c>
      <c r="Q16" s="104">
        <v>1.6051726791005657E-4</v>
      </c>
      <c r="R16" s="104">
        <v>1.6045586049303479E-4</v>
      </c>
      <c r="S16" s="104">
        <v>1.5583816514461244E-4</v>
      </c>
      <c r="T16" s="104">
        <v>1.5196147393348739E-4</v>
      </c>
      <c r="U16" s="104">
        <v>1.480338505810235E-4</v>
      </c>
      <c r="V16" s="104">
        <v>1.47908949542124E-4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9.1613722141157625E-3</v>
      </c>
      <c r="C17" s="98">
        <v>8.5205670893306589E-3</v>
      </c>
      <c r="D17" s="98">
        <v>7.7206707076036343E-3</v>
      </c>
      <c r="E17" s="98">
        <v>6.7108529550408292E-3</v>
      </c>
      <c r="F17" s="98">
        <v>6.2620077483937914E-3</v>
      </c>
      <c r="G17" s="98">
        <v>6.744051790541784E-3</v>
      </c>
      <c r="H17" s="98">
        <v>7.5121273158878458E-3</v>
      </c>
      <c r="I17" s="98">
        <v>6.4462887750535791E-3</v>
      </c>
      <c r="J17" s="98">
        <v>3.752370079139014E-3</v>
      </c>
      <c r="K17" s="98">
        <v>2.4832230863569759E-3</v>
      </c>
      <c r="L17" s="98">
        <v>1.2410476155932859E-3</v>
      </c>
      <c r="M17" s="98">
        <v>4.3595269304706166E-4</v>
      </c>
      <c r="N17" s="98">
        <v>4.3613141375375579E-4</v>
      </c>
      <c r="O17" s="98">
        <v>2.8901820809959348E-4</v>
      </c>
      <c r="P17" s="98">
        <v>1.3636407809896969E-4</v>
      </c>
      <c r="Q17" s="98">
        <v>1.3473208519779097E-4</v>
      </c>
      <c r="R17" s="98">
        <v>1.3495725585211562E-4</v>
      </c>
      <c r="S17" s="98">
        <v>1.3106537330529315E-4</v>
      </c>
      <c r="T17" s="98">
        <v>1.278994899507509E-4</v>
      </c>
      <c r="U17" s="98">
        <v>1.2447396069463124E-4</v>
      </c>
      <c r="V17" s="98">
        <v>1.2428003528315476E-4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1.5823233940236833E-3</v>
      </c>
      <c r="C18" s="98">
        <v>1.5349084770235281E-3</v>
      </c>
      <c r="D18" s="98">
        <v>1.3761194908711873E-3</v>
      </c>
      <c r="E18" s="98">
        <v>1.2276421963727043E-3</v>
      </c>
      <c r="F18" s="98">
        <v>1.1449604489643071E-3</v>
      </c>
      <c r="G18" s="98">
        <v>1.2174099741249901E-3</v>
      </c>
      <c r="H18" s="98">
        <v>1.3742208945413199E-3</v>
      </c>
      <c r="I18" s="98">
        <v>1.0999203592037949E-3</v>
      </c>
      <c r="J18" s="98">
        <v>6.7394470009637128E-4</v>
      </c>
      <c r="K18" s="98">
        <v>4.4526017958453784E-4</v>
      </c>
      <c r="L18" s="98">
        <v>2.2615636506959378E-4</v>
      </c>
      <c r="M18" s="98">
        <v>7.8017705360860522E-5</v>
      </c>
      <c r="N18" s="98">
        <v>7.8463675976950194E-5</v>
      </c>
      <c r="O18" s="98">
        <v>5.2370190679312185E-5</v>
      </c>
      <c r="P18" s="98">
        <v>2.5865564073202915E-5</v>
      </c>
      <c r="Q18" s="98">
        <v>2.5785182712265613E-5</v>
      </c>
      <c r="R18" s="98">
        <v>2.549860464091917E-5</v>
      </c>
      <c r="S18" s="98">
        <v>2.4772791839319286E-5</v>
      </c>
      <c r="T18" s="98">
        <v>2.4061983982736476E-5</v>
      </c>
      <c r="U18" s="98">
        <v>2.3559889886392269E-5</v>
      </c>
      <c r="V18" s="98">
        <v>2.3628914258969243E-5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0.10493382903802864</v>
      </c>
      <c r="C19" s="122">
        <v>0.10793574855581428</v>
      </c>
      <c r="D19" s="122">
        <v>0.10466967044315759</v>
      </c>
      <c r="E19" s="122">
        <v>0.10400344211459732</v>
      </c>
      <c r="F19" s="122">
        <v>0.10250265584142204</v>
      </c>
      <c r="G19" s="122">
        <v>0.10600332906745782</v>
      </c>
      <c r="H19" s="122">
        <v>9.6603709220105166E-2</v>
      </c>
      <c r="I19" s="122">
        <v>8.8350883458870627E-2</v>
      </c>
      <c r="J19" s="122">
        <v>7.6870450461837728E-2</v>
      </c>
      <c r="K19" s="122">
        <v>7.096083284595793E-2</v>
      </c>
      <c r="L19" s="122">
        <v>6.3389649061599426E-2</v>
      </c>
      <c r="M19" s="122">
        <v>5.6225370068928512E-2</v>
      </c>
      <c r="N19" s="122">
        <v>5.2123754260761393E-2</v>
      </c>
      <c r="O19" s="122">
        <v>4.6978762092070865E-2</v>
      </c>
      <c r="P19" s="122">
        <v>4.2643662222596683E-2</v>
      </c>
      <c r="Q19" s="122">
        <v>3.8651695960859989E-2</v>
      </c>
      <c r="R19" s="122">
        <v>3.6307353578811381E-2</v>
      </c>
      <c r="S19" s="122">
        <v>3.5157775416293335E-2</v>
      </c>
      <c r="T19" s="122">
        <v>3.6394173656111146E-2</v>
      </c>
      <c r="U19" s="122">
        <v>3.7461589300445734E-2</v>
      </c>
      <c r="V19" s="122">
        <v>5.1078635529840974E-2</v>
      </c>
      <c r="W19" s="122">
        <v>5.0826105176385805E-2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9.3309598185759863E-3</v>
      </c>
      <c r="C21" s="98">
        <v>1.5008406825597511E-2</v>
      </c>
      <c r="D21" s="98">
        <v>1.4200798174954479E-2</v>
      </c>
      <c r="E21" s="98">
        <v>1.6307359315368641E-2</v>
      </c>
      <c r="F21" s="98">
        <v>1.3381590874152617E-2</v>
      </c>
      <c r="G21" s="98">
        <v>1.5864096006271564E-2</v>
      </c>
      <c r="H21" s="98">
        <v>7.5603546992288372E-3</v>
      </c>
      <c r="I21" s="98">
        <v>8.9492990715913292E-3</v>
      </c>
      <c r="J21" s="98">
        <v>1.0199405904528587E-2</v>
      </c>
      <c r="K21" s="98">
        <v>9.8882723329713866E-3</v>
      </c>
      <c r="L21" s="98">
        <v>6.4326067328792542E-3</v>
      </c>
      <c r="M21" s="98">
        <v>4.5257750698541E-3</v>
      </c>
      <c r="N21" s="98">
        <v>2.7594412870037823E-3</v>
      </c>
      <c r="O21" s="98">
        <v>3.1110161042237996E-3</v>
      </c>
      <c r="P21" s="98">
        <v>2.6492642705477749E-3</v>
      </c>
      <c r="Q21" s="98">
        <v>2.8330215017283362E-3</v>
      </c>
      <c r="R21" s="98">
        <v>2.1298926410142664E-3</v>
      </c>
      <c r="S21" s="98">
        <v>2.1906053144690098E-3</v>
      </c>
      <c r="T21" s="98">
        <v>1.9117407255707191E-3</v>
      </c>
      <c r="U21" s="98">
        <v>2.075698073983669E-3</v>
      </c>
      <c r="V21" s="98">
        <v>2.8411679162064257E-3</v>
      </c>
      <c r="W21" s="98">
        <v>2.8348003460570274E-3</v>
      </c>
      <c r="DA21" s="63" t="s">
        <v>1589</v>
      </c>
    </row>
    <row r="22" spans="1:105" ht="12" customHeight="1" x14ac:dyDescent="0.25">
      <c r="A22" s="109" t="s">
        <v>120</v>
      </c>
      <c r="B22" s="33">
        <v>9.5602869219452657E-2</v>
      </c>
      <c r="C22" s="33">
        <v>9.2927341730216773E-2</v>
      </c>
      <c r="D22" s="33">
        <v>9.0468872268203104E-2</v>
      </c>
      <c r="E22" s="33">
        <v>8.7696082799228678E-2</v>
      </c>
      <c r="F22" s="33">
        <v>8.9121064967269431E-2</v>
      </c>
      <c r="G22" s="33">
        <v>9.0139233061186264E-2</v>
      </c>
      <c r="H22" s="33">
        <v>8.9043354520876333E-2</v>
      </c>
      <c r="I22" s="33">
        <v>7.9401584387279303E-2</v>
      </c>
      <c r="J22" s="33">
        <v>6.6671044557309142E-2</v>
      </c>
      <c r="K22" s="33">
        <v>6.1072560512986547E-2</v>
      </c>
      <c r="L22" s="33">
        <v>5.6957042328720169E-2</v>
      </c>
      <c r="M22" s="33">
        <v>5.1699594999074415E-2</v>
      </c>
      <c r="N22" s="33">
        <v>4.936431297375761E-2</v>
      </c>
      <c r="O22" s="33">
        <v>4.3867745987847068E-2</v>
      </c>
      <c r="P22" s="33">
        <v>3.9994397952048906E-2</v>
      </c>
      <c r="Q22" s="33">
        <v>3.5818674459131651E-2</v>
      </c>
      <c r="R22" s="33">
        <v>3.4177460937797118E-2</v>
      </c>
      <c r="S22" s="33">
        <v>3.2967170101824324E-2</v>
      </c>
      <c r="T22" s="33">
        <v>3.448243293054043E-2</v>
      </c>
      <c r="U22" s="33">
        <v>3.5385891226462067E-2</v>
      </c>
      <c r="V22" s="33">
        <v>4.8237467613634545E-2</v>
      </c>
      <c r="W22" s="33">
        <v>4.7991304830328776E-2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1592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1593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1595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1596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1605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898.03448673451578</v>
      </c>
      <c r="C43" s="117">
        <f t="shared" si="14"/>
        <v>1098.7195601588785</v>
      </c>
      <c r="D43" s="117">
        <f t="shared" si="14"/>
        <v>1017.4387891430152</v>
      </c>
      <c r="E43" s="117">
        <f t="shared" si="14"/>
        <v>1097.2727774265002</v>
      </c>
      <c r="F43" s="117">
        <f t="shared" si="14"/>
        <v>920.77353081334741</v>
      </c>
      <c r="G43" s="117">
        <f t="shared" si="14"/>
        <v>851.22593383786818</v>
      </c>
      <c r="H43" s="117">
        <f t="shared" si="14"/>
        <v>795.05616490956641</v>
      </c>
      <c r="I43" s="117">
        <f t="shared" si="14"/>
        <v>802.96001915523561</v>
      </c>
      <c r="J43" s="117">
        <f t="shared" si="14"/>
        <v>644.64820447605143</v>
      </c>
      <c r="K43" s="117">
        <f t="shared" si="14"/>
        <v>634.33096463649747</v>
      </c>
      <c r="L43" s="117">
        <f t="shared" si="14"/>
        <v>748.01079546909955</v>
      </c>
      <c r="M43" s="117">
        <f t="shared" si="14"/>
        <v>604.06973044110828</v>
      </c>
      <c r="N43" s="117">
        <f t="shared" si="14"/>
        <v>629.86128264174329</v>
      </c>
      <c r="O43" s="117">
        <f t="shared" si="14"/>
        <v>562.11999470077706</v>
      </c>
      <c r="P43" s="117">
        <f t="shared" si="14"/>
        <v>558.98722960154805</v>
      </c>
      <c r="Q43" s="117">
        <f t="shared" si="14"/>
        <v>524.91010484926676</v>
      </c>
      <c r="R43" s="117">
        <f t="shared" ref="R43:V43" si="15">R44+R47+R49+R58</f>
        <v>525.31562022285993</v>
      </c>
      <c r="S43" s="117">
        <f t="shared" si="15"/>
        <v>489.83855698136199</v>
      </c>
      <c r="T43" s="117">
        <f t="shared" si="15"/>
        <v>456.64629135280256</v>
      </c>
      <c r="U43" s="117">
        <f t="shared" si="15"/>
        <v>424.40385426391219</v>
      </c>
      <c r="V43" s="117">
        <f t="shared" si="15"/>
        <v>438.70525052801867</v>
      </c>
      <c r="W43" s="117">
        <f t="shared" ref="W43" si="16">W44+W47+W49+W58</f>
        <v>365.88950536240662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814.67201565836058</v>
      </c>
      <c r="C44" s="122">
        <f t="shared" si="17"/>
        <v>1005.0729218083419</v>
      </c>
      <c r="D44" s="122">
        <f t="shared" si="17"/>
        <v>930.23954420631424</v>
      </c>
      <c r="E44" s="122">
        <f t="shared" si="17"/>
        <v>1007.0053249231931</v>
      </c>
      <c r="F44" s="122">
        <f t="shared" si="17"/>
        <v>840.99809975003848</v>
      </c>
      <c r="G44" s="122">
        <f t="shared" si="17"/>
        <v>775.45996683442161</v>
      </c>
      <c r="H44" s="122">
        <f t="shared" si="17"/>
        <v>725.36554565341521</v>
      </c>
      <c r="I44" s="122">
        <f t="shared" si="17"/>
        <v>733.92432294349794</v>
      </c>
      <c r="J44" s="122">
        <f t="shared" si="17"/>
        <v>587.88430508779811</v>
      </c>
      <c r="K44" s="122">
        <f t="shared" si="17"/>
        <v>579.42622822765054</v>
      </c>
      <c r="L44" s="122">
        <f t="shared" si="17"/>
        <v>689.23243052039675</v>
      </c>
      <c r="M44" s="122">
        <f t="shared" si="17"/>
        <v>546.96314962494785</v>
      </c>
      <c r="N44" s="122">
        <f t="shared" si="17"/>
        <v>574.40654962549706</v>
      </c>
      <c r="O44" s="122">
        <f t="shared" si="17"/>
        <v>509.29985820449292</v>
      </c>
      <c r="P44" s="122">
        <f t="shared" si="17"/>
        <v>507.33915753243957</v>
      </c>
      <c r="Q44" s="122">
        <f t="shared" si="17"/>
        <v>475.08273017793437</v>
      </c>
      <c r="R44" s="122">
        <f t="shared" ref="R44:V44" si="18">SUM(R45:R46)</f>
        <v>480.46642050962402</v>
      </c>
      <c r="S44" s="122">
        <f t="shared" si="18"/>
        <v>448.85734021701541</v>
      </c>
      <c r="T44" s="122">
        <f t="shared" si="18"/>
        <v>419.06938509800523</v>
      </c>
      <c r="U44" s="122">
        <f t="shared" si="18"/>
        <v>389.69482063414426</v>
      </c>
      <c r="V44" s="122">
        <f t="shared" si="18"/>
        <v>399.97983301306408</v>
      </c>
      <c r="W44" s="122">
        <f t="shared" ref="W44" si="19">SUM(W45:W46)</f>
        <v>337.37565237741512</v>
      </c>
      <c r="DA44" s="130" t="s">
        <v>1610</v>
      </c>
    </row>
    <row r="45" spans="1:105" ht="12" customHeight="1" x14ac:dyDescent="0.25">
      <c r="A45" s="97" t="s">
        <v>216</v>
      </c>
      <c r="B45" s="98">
        <v>805.46097892423472</v>
      </c>
      <c r="C45" s="98">
        <v>993.62878940631128</v>
      </c>
      <c r="D45" s="98">
        <v>919.82144068220941</v>
      </c>
      <c r="E45" s="98">
        <v>995.79082254914636</v>
      </c>
      <c r="F45" s="98">
        <v>831.85688137481361</v>
      </c>
      <c r="G45" s="98">
        <v>767.13161623985081</v>
      </c>
      <c r="H45" s="98">
        <v>717.65094630316366</v>
      </c>
      <c r="I45" s="98">
        <v>726.1519527664052</v>
      </c>
      <c r="J45" s="98">
        <v>581.70995555162528</v>
      </c>
      <c r="K45" s="98">
        <v>573.29934526630961</v>
      </c>
      <c r="L45" s="98">
        <v>681.80871742902571</v>
      </c>
      <c r="M45" s="98">
        <v>541.0270869297824</v>
      </c>
      <c r="N45" s="98">
        <v>568.00048386608728</v>
      </c>
      <c r="O45" s="98">
        <v>503.50940719677823</v>
      </c>
      <c r="P45" s="98">
        <v>501.59899135003661</v>
      </c>
      <c r="Q45" s="98">
        <v>469.73035694261768</v>
      </c>
      <c r="R45" s="98">
        <v>475.02460700755438</v>
      </c>
      <c r="S45" s="98">
        <v>444.05508746873232</v>
      </c>
      <c r="T45" s="98">
        <v>414.57770541452874</v>
      </c>
      <c r="U45" s="98">
        <v>385.59136188582403</v>
      </c>
      <c r="V45" s="98">
        <v>395.63883756592867</v>
      </c>
      <c r="W45" s="98">
        <v>333.65605725497358</v>
      </c>
      <c r="DA45" s="63" t="s">
        <v>1611</v>
      </c>
    </row>
    <row r="46" spans="1:105" ht="12" customHeight="1" x14ac:dyDescent="0.25">
      <c r="A46" s="97" t="s">
        <v>53</v>
      </c>
      <c r="B46" s="98">
        <v>9.2110367341258303</v>
      </c>
      <c r="C46" s="98">
        <v>11.444132402030672</v>
      </c>
      <c r="D46" s="98">
        <v>10.418103524104833</v>
      </c>
      <c r="E46" s="98">
        <v>11.214502374046832</v>
      </c>
      <c r="F46" s="98">
        <v>9.1412183752248382</v>
      </c>
      <c r="G46" s="98">
        <v>8.3283505945707805</v>
      </c>
      <c r="H46" s="98">
        <v>7.7145993502515955</v>
      </c>
      <c r="I46" s="98">
        <v>7.7723701770926885</v>
      </c>
      <c r="J46" s="98">
        <v>6.17434953617283</v>
      </c>
      <c r="K46" s="98">
        <v>6.1268829613409377</v>
      </c>
      <c r="L46" s="98">
        <v>7.423713091371094</v>
      </c>
      <c r="M46" s="98">
        <v>5.9360626951654343</v>
      </c>
      <c r="N46" s="98">
        <v>6.406065759409838</v>
      </c>
      <c r="O46" s="98">
        <v>5.7904510077147124</v>
      </c>
      <c r="P46" s="98">
        <v>5.7401661824029526</v>
      </c>
      <c r="Q46" s="98">
        <v>5.3523732353166951</v>
      </c>
      <c r="R46" s="98">
        <v>5.4418135020696443</v>
      </c>
      <c r="S46" s="98">
        <v>4.8022527482830899</v>
      </c>
      <c r="T46" s="98">
        <v>4.4916796834764829</v>
      </c>
      <c r="U46" s="98">
        <v>4.1034587483202634</v>
      </c>
      <c r="V46" s="98">
        <v>4.3409954471354375</v>
      </c>
      <c r="W46" s="98">
        <v>3.7195951224415342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0.33072236478668132</v>
      </c>
      <c r="C47" s="122">
        <f t="shared" si="20"/>
        <v>0.34732462194536617</v>
      </c>
      <c r="D47" s="122">
        <f t="shared" si="20"/>
        <v>0.35786618638290335</v>
      </c>
      <c r="E47" s="122">
        <f t="shared" si="20"/>
        <v>0.42554541682618285</v>
      </c>
      <c r="F47" s="122">
        <f t="shared" si="20"/>
        <v>0.34012715690448869</v>
      </c>
      <c r="G47" s="122">
        <f t="shared" si="20"/>
        <v>0.30797100539393463</v>
      </c>
      <c r="H47" s="122">
        <f t="shared" si="20"/>
        <v>0.25922152949679633</v>
      </c>
      <c r="I47" s="122">
        <f t="shared" si="20"/>
        <v>0.22889618567965747</v>
      </c>
      <c r="J47" s="122">
        <f t="shared" si="20"/>
        <v>0.22055063188385771</v>
      </c>
      <c r="K47" s="122">
        <f t="shared" si="20"/>
        <v>0.19740321775865174</v>
      </c>
      <c r="L47" s="122">
        <f t="shared" si="20"/>
        <v>0.25503016553668661</v>
      </c>
      <c r="M47" s="122">
        <f t="shared" si="20"/>
        <v>0.21823809605314382</v>
      </c>
      <c r="N47" s="122">
        <f t="shared" si="20"/>
        <v>0.24456184685419274</v>
      </c>
      <c r="O47" s="122">
        <f t="shared" si="20"/>
        <v>0.28208854604014227</v>
      </c>
      <c r="P47" s="122">
        <f t="shared" si="20"/>
        <v>0.33510522917118724</v>
      </c>
      <c r="Q47" s="122">
        <f t="shared" si="20"/>
        <v>0.32773104924404228</v>
      </c>
      <c r="R47" s="122">
        <f t="shared" si="20"/>
        <v>0.32114833191567943</v>
      </c>
      <c r="S47" s="122">
        <f t="shared" si="20"/>
        <v>0.28698244630934561</v>
      </c>
      <c r="T47" s="122">
        <f t="shared" si="20"/>
        <v>0.26112697992076311</v>
      </c>
      <c r="U47" s="122">
        <f t="shared" si="20"/>
        <v>0.24568128479631984</v>
      </c>
      <c r="V47" s="122">
        <f t="shared" si="20"/>
        <v>0.22405351970073764</v>
      </c>
      <c r="W47" s="122">
        <f t="shared" si="20"/>
        <v>0.22333884217803512</v>
      </c>
      <c r="DA47" s="130" t="s">
        <v>1613</v>
      </c>
    </row>
    <row r="48" spans="1:105" ht="12" customHeight="1" x14ac:dyDescent="0.25">
      <c r="A48" s="97" t="s">
        <v>53</v>
      </c>
      <c r="B48" s="98">
        <v>0.33072236478668132</v>
      </c>
      <c r="C48" s="98">
        <v>0.34732462194536617</v>
      </c>
      <c r="D48" s="98">
        <v>0.35786618638290335</v>
      </c>
      <c r="E48" s="98">
        <v>0.42554541682618285</v>
      </c>
      <c r="F48" s="98">
        <v>0.34012715690448869</v>
      </c>
      <c r="G48" s="98">
        <v>0.30797100539393463</v>
      </c>
      <c r="H48" s="98">
        <v>0.25922152949679633</v>
      </c>
      <c r="I48" s="98">
        <v>0.22889618567965747</v>
      </c>
      <c r="J48" s="98">
        <v>0.22055063188385771</v>
      </c>
      <c r="K48" s="98">
        <v>0.19740321775865174</v>
      </c>
      <c r="L48" s="98">
        <v>0.25503016553668661</v>
      </c>
      <c r="M48" s="98">
        <v>0.21823809605314382</v>
      </c>
      <c r="N48" s="98">
        <v>0.24456184685419274</v>
      </c>
      <c r="O48" s="98">
        <v>0.28208854604014227</v>
      </c>
      <c r="P48" s="98">
        <v>0.33510522917118724</v>
      </c>
      <c r="Q48" s="98">
        <v>0.32773104924404228</v>
      </c>
      <c r="R48" s="98">
        <v>0.32114833191567943</v>
      </c>
      <c r="S48" s="98">
        <v>0.28698244630934561</v>
      </c>
      <c r="T48" s="98">
        <v>0.26112697992076311</v>
      </c>
      <c r="U48" s="98">
        <v>0.24568128479631984</v>
      </c>
      <c r="V48" s="98">
        <v>0.22405351970073764</v>
      </c>
      <c r="W48" s="98">
        <v>0.22333884217803512</v>
      </c>
      <c r="DA48" s="63" t="s">
        <v>1614</v>
      </c>
    </row>
    <row r="49" spans="1:105" ht="12" customHeight="1" x14ac:dyDescent="0.25">
      <c r="A49" s="121" t="s">
        <v>55</v>
      </c>
      <c r="B49" s="122">
        <v>76.776538850965878</v>
      </c>
      <c r="C49" s="122">
        <v>86.792183218161057</v>
      </c>
      <c r="D49" s="122">
        <v>80.434773705140103</v>
      </c>
      <c r="E49" s="122">
        <v>83.437389528947108</v>
      </c>
      <c r="F49" s="122">
        <v>73.549579022312912</v>
      </c>
      <c r="G49" s="122">
        <v>69.706318548403161</v>
      </c>
      <c r="H49" s="122">
        <v>64.364089568113044</v>
      </c>
      <c r="I49" s="122">
        <v>63.936551883541497</v>
      </c>
      <c r="J49" s="122">
        <v>51.809615221937044</v>
      </c>
      <c r="K49" s="122">
        <v>49.866604617561705</v>
      </c>
      <c r="L49" s="122">
        <v>53.754324459120568</v>
      </c>
      <c r="M49" s="122">
        <v>52.211719998764302</v>
      </c>
      <c r="N49" s="122">
        <v>50.483594731830586</v>
      </c>
      <c r="O49" s="122">
        <v>47.877274711821492</v>
      </c>
      <c r="P49" s="122">
        <v>46.777422463490957</v>
      </c>
      <c r="Q49" s="122">
        <v>45.090519028726732</v>
      </c>
      <c r="R49" s="122">
        <v>40.39204514689753</v>
      </c>
      <c r="S49" s="122">
        <v>36.816430998406815</v>
      </c>
      <c r="T49" s="122">
        <v>33.539728738682335</v>
      </c>
      <c r="U49" s="122">
        <v>30.861075241924699</v>
      </c>
      <c r="V49" s="122">
        <v>33.818906063766306</v>
      </c>
      <c r="W49" s="122">
        <v>24.12190718804732</v>
      </c>
      <c r="DA49" s="130" t="s">
        <v>1615</v>
      </c>
    </row>
    <row r="50" spans="1:105" ht="12" customHeight="1" x14ac:dyDescent="0.25">
      <c r="A50" s="97" t="s">
        <v>138</v>
      </c>
      <c r="B50" s="98">
        <v>74.474581339858119</v>
      </c>
      <c r="C50" s="98">
        <v>84.477033495913489</v>
      </c>
      <c r="D50" s="98">
        <v>78.176755183936422</v>
      </c>
      <c r="E50" s="98">
        <v>81.288719238003438</v>
      </c>
      <c r="F50" s="98">
        <v>71.568632012277604</v>
      </c>
      <c r="G50" s="98">
        <v>67.802885527459722</v>
      </c>
      <c r="H50" s="98">
        <v>62.613681722490632</v>
      </c>
      <c r="I50" s="98">
        <v>62.338495605852138</v>
      </c>
      <c r="J50" s="98">
        <v>50.367281046904608</v>
      </c>
      <c r="K50" s="98">
        <v>48.468699052341421</v>
      </c>
      <c r="L50" s="98">
        <v>52.386016858613743</v>
      </c>
      <c r="M50" s="98">
        <v>50.810385971986484</v>
      </c>
      <c r="N50" s="98">
        <v>49.115793415839946</v>
      </c>
      <c r="O50" s="98">
        <v>46.560070880978905</v>
      </c>
      <c r="P50" s="98">
        <v>45.528252060639709</v>
      </c>
      <c r="Q50" s="98">
        <v>43.909100641161743</v>
      </c>
      <c r="R50" s="98">
        <v>39.279530141760802</v>
      </c>
      <c r="S50" s="98">
        <v>35.79721418914707</v>
      </c>
      <c r="T50" s="98">
        <v>32.592800525803156</v>
      </c>
      <c r="U50" s="98">
        <v>29.988894485061699</v>
      </c>
      <c r="V50" s="98">
        <v>32.985346941628109</v>
      </c>
      <c r="W50" s="98">
        <v>23.398021039390954</v>
      </c>
      <c r="DA50" s="63" t="s">
        <v>1616</v>
      </c>
    </row>
    <row r="51" spans="1:105" ht="12" customHeight="1" x14ac:dyDescent="0.25">
      <c r="A51" s="97" t="s">
        <v>137</v>
      </c>
      <c r="B51" s="98">
        <v>9.639750899289189E-3</v>
      </c>
      <c r="C51" s="98">
        <v>1.2732036273577571E-2</v>
      </c>
      <c r="D51" s="98">
        <v>1.120687347152655E-2</v>
      </c>
      <c r="E51" s="98">
        <v>1.182894285978668E-2</v>
      </c>
      <c r="F51" s="98">
        <v>1.0375536495212436E-2</v>
      </c>
      <c r="G51" s="98">
        <v>9.9026847731784277E-3</v>
      </c>
      <c r="H51" s="98">
        <v>1.1358899038432324E-2</v>
      </c>
      <c r="I51" s="98">
        <v>1.3485486395656689E-2</v>
      </c>
      <c r="J51" s="98">
        <v>1.147586422406314E-2</v>
      </c>
      <c r="K51" s="98">
        <v>1.1472087386928651E-2</v>
      </c>
      <c r="L51" s="98">
        <v>1.4628033705784853E-2</v>
      </c>
      <c r="M51" s="98">
        <v>1.4799831843912058E-2</v>
      </c>
      <c r="N51" s="98">
        <v>1.5278272302037927E-2</v>
      </c>
      <c r="O51" s="98">
        <v>1.5547463061151149E-2</v>
      </c>
      <c r="P51" s="98">
        <v>1.6998083183794709E-2</v>
      </c>
      <c r="Q51" s="98">
        <v>1.7330447256144757E-2</v>
      </c>
      <c r="R51" s="98">
        <v>1.6620714921076189E-2</v>
      </c>
      <c r="S51" s="98">
        <v>1.6647448247312943E-2</v>
      </c>
      <c r="T51" s="98">
        <v>1.6424435119806916E-2</v>
      </c>
      <c r="U51" s="98">
        <v>1.6157495142243666E-2</v>
      </c>
      <c r="V51" s="98">
        <v>2.1438172005229551E-2</v>
      </c>
      <c r="W51" s="98">
        <v>1.5608403127753252E-2</v>
      </c>
      <c r="DA51" s="63" t="s">
        <v>1617</v>
      </c>
    </row>
    <row r="52" spans="1:105" ht="12" customHeight="1" x14ac:dyDescent="0.25">
      <c r="A52" s="100" t="s">
        <v>216</v>
      </c>
      <c r="B52" s="101">
        <v>8.4638115734292033E-3</v>
      </c>
      <c r="C52" s="101">
        <v>1.1116048763851081E-2</v>
      </c>
      <c r="D52" s="101">
        <v>9.8006944732975353E-3</v>
      </c>
      <c r="E52" s="101">
        <v>1.0312039161404163E-2</v>
      </c>
      <c r="F52" s="101">
        <v>9.0523910686745555E-3</v>
      </c>
      <c r="G52" s="101">
        <v>8.6624631280190021E-3</v>
      </c>
      <c r="H52" s="101">
        <v>9.920555600770882E-3</v>
      </c>
      <c r="I52" s="101">
        <v>1.187320985792722E-2</v>
      </c>
      <c r="J52" s="101">
        <v>1.003769209763648E-2</v>
      </c>
      <c r="K52" s="101">
        <v>1.0029628038273158E-2</v>
      </c>
      <c r="L52" s="101">
        <v>1.274636584305189E-2</v>
      </c>
      <c r="M52" s="101">
        <v>1.2914028583321642E-2</v>
      </c>
      <c r="N52" s="101">
        <v>1.3301393911124278E-2</v>
      </c>
      <c r="O52" s="101">
        <v>1.3496986731329678E-2</v>
      </c>
      <c r="P52" s="101">
        <v>1.4717036443434561E-2</v>
      </c>
      <c r="Q52" s="101">
        <v>1.4970619144014393E-2</v>
      </c>
      <c r="R52" s="101">
        <v>1.4349523084072776E-2</v>
      </c>
      <c r="S52" s="101">
        <v>1.4336347279650751E-2</v>
      </c>
      <c r="T52" s="101">
        <v>1.4102830089511428E-2</v>
      </c>
      <c r="U52" s="101">
        <v>1.381069704238513E-2</v>
      </c>
      <c r="V52" s="101">
        <v>1.820586217671832E-2</v>
      </c>
      <c r="W52" s="101">
        <v>1.2989633408392791E-2</v>
      </c>
      <c r="DA52" s="131" t="s">
        <v>1618</v>
      </c>
    </row>
    <row r="53" spans="1:105" ht="12" customHeight="1" x14ac:dyDescent="0.25">
      <c r="A53" s="103" t="s">
        <v>52</v>
      </c>
      <c r="B53" s="104">
        <v>1.1759393258599861E-3</v>
      </c>
      <c r="C53" s="104">
        <v>1.6159875097264893E-3</v>
      </c>
      <c r="D53" s="104">
        <v>1.4061789982290139E-3</v>
      </c>
      <c r="E53" s="104">
        <v>1.5169036983825172E-3</v>
      </c>
      <c r="F53" s="104">
        <v>1.3231454265378809E-3</v>
      </c>
      <c r="G53" s="104">
        <v>1.2402216451594254E-3</v>
      </c>
      <c r="H53" s="104">
        <v>1.4383434376614411E-3</v>
      </c>
      <c r="I53" s="104">
        <v>1.612276537729469E-3</v>
      </c>
      <c r="J53" s="104">
        <v>1.4381721264266607E-3</v>
      </c>
      <c r="K53" s="104">
        <v>1.4424593486554943E-3</v>
      </c>
      <c r="L53" s="104">
        <v>1.8816678627329633E-3</v>
      </c>
      <c r="M53" s="104">
        <v>1.8858032605904166E-3</v>
      </c>
      <c r="N53" s="104">
        <v>1.9768783909136479E-3</v>
      </c>
      <c r="O53" s="104">
        <v>2.0504763298214716E-3</v>
      </c>
      <c r="P53" s="104">
        <v>2.2810467403601496E-3</v>
      </c>
      <c r="Q53" s="104">
        <v>2.3598281121303632E-3</v>
      </c>
      <c r="R53" s="104">
        <v>2.2711918370034137E-3</v>
      </c>
      <c r="S53" s="104">
        <v>2.3111009676621912E-3</v>
      </c>
      <c r="T53" s="104">
        <v>2.3216050302954866E-3</v>
      </c>
      <c r="U53" s="104">
        <v>2.3467980998585366E-3</v>
      </c>
      <c r="V53" s="104">
        <v>3.232309828511231E-3</v>
      </c>
      <c r="W53" s="104">
        <v>2.6187697193604613E-3</v>
      </c>
      <c r="DA53" s="132" t="s">
        <v>1619</v>
      </c>
    </row>
    <row r="54" spans="1:105" ht="12" customHeight="1" x14ac:dyDescent="0.25">
      <c r="A54" s="106" t="s">
        <v>122</v>
      </c>
      <c r="B54" s="101">
        <v>2.2587437114330471</v>
      </c>
      <c r="C54" s="101">
        <v>2.2683649357683704</v>
      </c>
      <c r="D54" s="101">
        <v>2.2138439680237036</v>
      </c>
      <c r="E54" s="101">
        <v>2.106190167881147</v>
      </c>
      <c r="F54" s="101">
        <v>1.9419948719263931</v>
      </c>
      <c r="G54" s="101">
        <v>1.8646963471232452</v>
      </c>
      <c r="H54" s="101">
        <v>1.7058345504589298</v>
      </c>
      <c r="I54" s="101">
        <v>1.5518585236851112</v>
      </c>
      <c r="J54" s="101">
        <v>1.3986440621459257</v>
      </c>
      <c r="K54" s="101">
        <v>1.3527061745983562</v>
      </c>
      <c r="L54" s="101">
        <v>1.3173751552216122</v>
      </c>
      <c r="M54" s="101">
        <v>1.3467280119392786</v>
      </c>
      <c r="N54" s="101">
        <v>1.3108053165971016</v>
      </c>
      <c r="O54" s="101">
        <v>1.2577982306195057</v>
      </c>
      <c r="P54" s="101">
        <v>1.1859983520046695</v>
      </c>
      <c r="Q54" s="101">
        <v>1.1175133061888791</v>
      </c>
      <c r="R54" s="101">
        <v>1.0480048364279411</v>
      </c>
      <c r="S54" s="101">
        <v>0.95388077714611419</v>
      </c>
      <c r="T54" s="101">
        <v>0.87884043020078995</v>
      </c>
      <c r="U54" s="101">
        <v>0.80425782845780358</v>
      </c>
      <c r="V54" s="101">
        <v>0.75791355092144919</v>
      </c>
      <c r="W54" s="101">
        <v>0.66114171015484913</v>
      </c>
      <c r="DA54" s="131" t="s">
        <v>1620</v>
      </c>
    </row>
    <row r="55" spans="1:105" ht="12" customHeight="1" x14ac:dyDescent="0.25">
      <c r="A55" s="107" t="s">
        <v>121</v>
      </c>
      <c r="B55" s="104">
        <v>3.3574048775435773E-2</v>
      </c>
      <c r="C55" s="104">
        <v>3.4052750205615927E-2</v>
      </c>
      <c r="D55" s="104">
        <v>3.2967679708446065E-2</v>
      </c>
      <c r="E55" s="104">
        <v>3.0651180202730097E-2</v>
      </c>
      <c r="F55" s="104">
        <v>2.8576601613697326E-2</v>
      </c>
      <c r="G55" s="104">
        <v>2.8833989047019802E-2</v>
      </c>
      <c r="H55" s="104">
        <v>3.3214396125040166E-2</v>
      </c>
      <c r="I55" s="104">
        <v>3.271226760858658E-2</v>
      </c>
      <c r="J55" s="104">
        <v>3.2214248662452087E-2</v>
      </c>
      <c r="K55" s="104">
        <v>3.3727303235003843E-2</v>
      </c>
      <c r="L55" s="104">
        <v>3.6304411579430387E-2</v>
      </c>
      <c r="M55" s="104">
        <v>3.9806182994631206E-2</v>
      </c>
      <c r="N55" s="104">
        <v>4.1717727091495224E-2</v>
      </c>
      <c r="O55" s="104">
        <v>4.3858137161927178E-2</v>
      </c>
      <c r="P55" s="104">
        <v>4.6173967662789965E-2</v>
      </c>
      <c r="Q55" s="104">
        <v>4.6574634119969427E-2</v>
      </c>
      <c r="R55" s="104">
        <v>4.7889453787713955E-2</v>
      </c>
      <c r="S55" s="104">
        <v>4.8688583866320773E-2</v>
      </c>
      <c r="T55" s="104">
        <v>5.1663347558580472E-2</v>
      </c>
      <c r="U55" s="104">
        <v>5.1765433262952146E-2</v>
      </c>
      <c r="V55" s="104">
        <v>5.4207399211514171E-2</v>
      </c>
      <c r="W55" s="104">
        <v>4.7136035373765581E-2</v>
      </c>
      <c r="DA55" s="132" t="s">
        <v>1621</v>
      </c>
    </row>
    <row r="56" spans="1:105" ht="12" customHeight="1" x14ac:dyDescent="0.25">
      <c r="A56" s="108" t="s">
        <v>53</v>
      </c>
      <c r="B56" s="98">
        <v>2.8629288169111759E-2</v>
      </c>
      <c r="C56" s="98">
        <v>2.8844368930579695E-2</v>
      </c>
      <c r="D56" s="98">
        <v>2.7964101772003869E-2</v>
      </c>
      <c r="E56" s="98">
        <v>2.5891549608196531E-2</v>
      </c>
      <c r="F56" s="98">
        <v>2.4146060755623627E-2</v>
      </c>
      <c r="G56" s="98">
        <v>2.4421063475155786E-2</v>
      </c>
      <c r="H56" s="98">
        <v>2.8078443365235992E-2</v>
      </c>
      <c r="I56" s="98">
        <v>2.7944344640532342E-2</v>
      </c>
      <c r="J56" s="98">
        <v>2.7311071181090787E-2</v>
      </c>
      <c r="K56" s="98">
        <v>2.8594989365304548E-2</v>
      </c>
      <c r="L56" s="98">
        <v>3.0695163114222542E-2</v>
      </c>
      <c r="M56" s="98">
        <v>3.3736838422977734E-2</v>
      </c>
      <c r="N56" s="98">
        <v>3.5307836366920253E-2</v>
      </c>
      <c r="O56" s="98">
        <v>3.7042911225547093E-2</v>
      </c>
      <c r="P56" s="98">
        <v>3.8964138643833052E-2</v>
      </c>
      <c r="Q56" s="98">
        <v>3.9204757085320098E-2</v>
      </c>
      <c r="R56" s="98">
        <v>4.0340420173282904E-2</v>
      </c>
      <c r="S56" s="98">
        <v>4.0937146909295161E-2</v>
      </c>
      <c r="T56" s="98">
        <v>4.3382271739300732E-2</v>
      </c>
      <c r="U56" s="98">
        <v>4.3345084140900395E-2</v>
      </c>
      <c r="V56" s="98">
        <v>4.5280428618449796E-2</v>
      </c>
      <c r="W56" s="98">
        <v>3.8541317862443629E-2</v>
      </c>
      <c r="DA56" s="63" t="s">
        <v>1622</v>
      </c>
    </row>
    <row r="57" spans="1:105" ht="12" customHeight="1" x14ac:dyDescent="0.25">
      <c r="A57" s="108" t="s">
        <v>52</v>
      </c>
      <c r="B57" s="98">
        <v>4.9447606063240121E-3</v>
      </c>
      <c r="C57" s="98">
        <v>5.2083812750362297E-3</v>
      </c>
      <c r="D57" s="98">
        <v>5.0035779364421933E-3</v>
      </c>
      <c r="E57" s="98">
        <v>4.7596305945335638E-3</v>
      </c>
      <c r="F57" s="98">
        <v>4.4305408580736991E-3</v>
      </c>
      <c r="G57" s="98">
        <v>4.412925571864016E-3</v>
      </c>
      <c r="H57" s="98">
        <v>5.1359527598041754E-3</v>
      </c>
      <c r="I57" s="98">
        <v>4.7679229680542383E-3</v>
      </c>
      <c r="J57" s="98">
        <v>4.9031774813613014E-3</v>
      </c>
      <c r="K57" s="98">
        <v>5.1323138696992921E-3</v>
      </c>
      <c r="L57" s="98">
        <v>5.6092484652078426E-3</v>
      </c>
      <c r="M57" s="98">
        <v>6.0693445716534745E-3</v>
      </c>
      <c r="N57" s="98">
        <v>6.4098907245749709E-3</v>
      </c>
      <c r="O57" s="98">
        <v>6.8152259363800849E-3</v>
      </c>
      <c r="P57" s="98">
        <v>7.2098290189569108E-3</v>
      </c>
      <c r="Q57" s="98">
        <v>7.3698770346493281E-3</v>
      </c>
      <c r="R57" s="98">
        <v>7.5490336144310539E-3</v>
      </c>
      <c r="S57" s="98">
        <v>7.751436957025612E-3</v>
      </c>
      <c r="T57" s="98">
        <v>8.2810758192797401E-3</v>
      </c>
      <c r="U57" s="98">
        <v>8.4203491220517512E-3</v>
      </c>
      <c r="V57" s="98">
        <v>8.9269705930643765E-3</v>
      </c>
      <c r="W57" s="98">
        <v>8.59471751132195E-3</v>
      </c>
      <c r="DA57" s="63" t="s">
        <v>1623</v>
      </c>
    </row>
    <row r="58" spans="1:105" ht="12" customHeight="1" x14ac:dyDescent="0.25">
      <c r="A58" s="121" t="s">
        <v>54</v>
      </c>
      <c r="B58" s="122">
        <v>6.2552098604027684</v>
      </c>
      <c r="C58" s="122">
        <v>6.5071305104302217</v>
      </c>
      <c r="D58" s="122">
        <v>6.4066050451779697</v>
      </c>
      <c r="E58" s="122">
        <v>6.4045175575339037</v>
      </c>
      <c r="F58" s="122">
        <v>5.8857248840916183</v>
      </c>
      <c r="G58" s="122">
        <v>5.7516774496494936</v>
      </c>
      <c r="H58" s="122">
        <v>5.0673081585413291</v>
      </c>
      <c r="I58" s="122">
        <v>4.8702481425164743</v>
      </c>
      <c r="J58" s="122">
        <v>4.7337335344323623</v>
      </c>
      <c r="K58" s="122">
        <v>4.8407285735265617</v>
      </c>
      <c r="L58" s="122">
        <v>4.7690103240455546</v>
      </c>
      <c r="M58" s="122">
        <v>4.6766227213429863</v>
      </c>
      <c r="N58" s="122">
        <v>4.7265764375614454</v>
      </c>
      <c r="O58" s="122">
        <v>4.660773238422502</v>
      </c>
      <c r="P58" s="122">
        <v>4.5355443764462846</v>
      </c>
      <c r="Q58" s="122">
        <v>4.4091245933616774</v>
      </c>
      <c r="R58" s="122">
        <v>4.1360062344228057</v>
      </c>
      <c r="S58" s="122">
        <v>3.8778033196303898</v>
      </c>
      <c r="T58" s="122">
        <v>3.7760505361941732</v>
      </c>
      <c r="U58" s="122">
        <v>3.6022771030469012</v>
      </c>
      <c r="V58" s="122">
        <v>4.6824579314875292</v>
      </c>
      <c r="W58" s="122">
        <v>4.1686069547661493</v>
      </c>
      <c r="DA58" s="130" t="s">
        <v>1624</v>
      </c>
    </row>
    <row r="59" spans="1:105" ht="12" customHeight="1" x14ac:dyDescent="0.25">
      <c r="A59" s="97" t="s">
        <v>50</v>
      </c>
      <c r="B59" s="98">
        <v>0.55647787138499627</v>
      </c>
      <c r="C59" s="98">
        <v>0.90892227193714104</v>
      </c>
      <c r="D59" s="98">
        <v>0.87511556657256029</v>
      </c>
      <c r="E59" s="98">
        <v>1.0123112427307865</v>
      </c>
      <c r="F59" s="98">
        <v>0.79282450871423038</v>
      </c>
      <c r="G59" s="98">
        <v>0.89922544681688943</v>
      </c>
      <c r="H59" s="98">
        <v>0.41892017308188506</v>
      </c>
      <c r="I59" s="98">
        <v>0.51927814237932945</v>
      </c>
      <c r="J59" s="98">
        <v>0.68109509732864781</v>
      </c>
      <c r="K59" s="98">
        <v>0.73660853590047426</v>
      </c>
      <c r="L59" s="98">
        <v>0.50210254442146862</v>
      </c>
      <c r="M59" s="98">
        <v>0.38327158049509696</v>
      </c>
      <c r="N59" s="98">
        <v>0.27862860081656698</v>
      </c>
      <c r="O59" s="98">
        <v>0.35861623728271397</v>
      </c>
      <c r="P59" s="98">
        <v>0.34165203808111749</v>
      </c>
      <c r="Q59" s="98">
        <v>0.40362175236321163</v>
      </c>
      <c r="R59" s="98">
        <v>0.30383185092737464</v>
      </c>
      <c r="S59" s="98">
        <v>0.2849074832458604</v>
      </c>
      <c r="T59" s="98">
        <v>0.276496459594327</v>
      </c>
      <c r="U59" s="98">
        <v>0.2701817909029266</v>
      </c>
      <c r="V59" s="98">
        <v>0.33585859782065963</v>
      </c>
      <c r="W59" s="98">
        <v>0.29370784580593962</v>
      </c>
      <c r="DA59" s="63" t="s">
        <v>1625</v>
      </c>
    </row>
    <row r="60" spans="1:105" ht="12" customHeight="1" x14ac:dyDescent="0.25">
      <c r="A60" s="109" t="s">
        <v>120</v>
      </c>
      <c r="B60" s="33">
        <v>5.6987319890177721</v>
      </c>
      <c r="C60" s="33">
        <v>5.5982082384930809</v>
      </c>
      <c r="D60" s="33">
        <v>5.5314894786054092</v>
      </c>
      <c r="E60" s="33">
        <v>5.3922063148031167</v>
      </c>
      <c r="F60" s="33">
        <v>5.092900375377388</v>
      </c>
      <c r="G60" s="33">
        <v>4.8524520028326039</v>
      </c>
      <c r="H60" s="33">
        <v>4.6483879854594443</v>
      </c>
      <c r="I60" s="33">
        <v>4.3509700001371447</v>
      </c>
      <c r="J60" s="33">
        <v>4.0526384371037141</v>
      </c>
      <c r="K60" s="33">
        <v>4.1041200376260871</v>
      </c>
      <c r="L60" s="33">
        <v>4.266907779624086</v>
      </c>
      <c r="M60" s="33">
        <v>4.2933511408478893</v>
      </c>
      <c r="N60" s="33">
        <v>4.4479478367448788</v>
      </c>
      <c r="O60" s="33">
        <v>4.3021570011397881</v>
      </c>
      <c r="P60" s="33">
        <v>4.1938923383651669</v>
      </c>
      <c r="Q60" s="33">
        <v>4.0055028409984654</v>
      </c>
      <c r="R60" s="33">
        <v>3.8321743834954307</v>
      </c>
      <c r="S60" s="33">
        <v>3.5928958363845296</v>
      </c>
      <c r="T60" s="33">
        <v>3.4995540765998463</v>
      </c>
      <c r="U60" s="33">
        <v>3.3320953121439745</v>
      </c>
      <c r="V60" s="33">
        <v>4.3465993336668696</v>
      </c>
      <c r="W60" s="33">
        <v>3.8748991089602094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22.765405196542922</v>
      </c>
      <c r="C62" s="117">
        <f t="shared" si="21"/>
        <v>26.473683428485717</v>
      </c>
      <c r="D62" s="117">
        <f t="shared" si="21"/>
        <v>29.217930026045632</v>
      </c>
      <c r="E62" s="117">
        <f t="shared" si="21"/>
        <v>28.941776107101436</v>
      </c>
      <c r="F62" s="117">
        <f t="shared" si="21"/>
        <v>30.029806789092756</v>
      </c>
      <c r="G62" s="117">
        <f t="shared" si="21"/>
        <v>30.759559823898471</v>
      </c>
      <c r="H62" s="117">
        <f t="shared" si="21"/>
        <v>36.432207137239743</v>
      </c>
      <c r="I62" s="117">
        <f t="shared" si="21"/>
        <v>39.510093414416737</v>
      </c>
      <c r="J62" s="117">
        <f t="shared" si="21"/>
        <v>39.059137032299247</v>
      </c>
      <c r="K62" s="117">
        <f t="shared" si="21"/>
        <v>41.743339108460454</v>
      </c>
      <c r="L62" s="117">
        <f t="shared" si="21"/>
        <v>46.759273700944242</v>
      </c>
      <c r="M62" s="117">
        <f t="shared" si="21"/>
        <v>31.441402565507197</v>
      </c>
      <c r="N62" s="117">
        <f t="shared" si="21"/>
        <v>33.851703602868156</v>
      </c>
      <c r="O62" s="117">
        <f t="shared" si="21"/>
        <v>29.922607830753982</v>
      </c>
      <c r="P62" s="117">
        <f t="shared" si="21"/>
        <v>29.129262689607057</v>
      </c>
      <c r="Q62" s="117">
        <f t="shared" si="21"/>
        <v>25.766271402077251</v>
      </c>
      <c r="R62" s="117">
        <f t="shared" ref="R62:V62" si="22">R63+R66+R68+R77</f>
        <v>26.636286785308894</v>
      </c>
      <c r="S62" s="117">
        <f t="shared" si="22"/>
        <v>26.28712753501506</v>
      </c>
      <c r="T62" s="117">
        <f t="shared" si="22"/>
        <v>24.881715529889657</v>
      </c>
      <c r="U62" s="117">
        <f t="shared" si="22"/>
        <v>27.057510975068471</v>
      </c>
      <c r="V62" s="117">
        <f t="shared" si="22"/>
        <v>24.337543290613411</v>
      </c>
      <c r="W62" s="117">
        <f t="shared" ref="W62" si="23">W63+W66+W68+W77</f>
        <v>28.528108607009383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20.469461360135345</v>
      </c>
      <c r="C63" s="122">
        <f t="shared" si="24"/>
        <v>23.994487863169319</v>
      </c>
      <c r="D63" s="122">
        <f t="shared" si="24"/>
        <v>26.477047719072868</v>
      </c>
      <c r="E63" s="122">
        <f t="shared" si="24"/>
        <v>26.310068177560407</v>
      </c>
      <c r="F63" s="122">
        <f t="shared" si="24"/>
        <v>27.155968578071278</v>
      </c>
      <c r="G63" s="122">
        <f t="shared" si="24"/>
        <v>27.720552372722764</v>
      </c>
      <c r="H63" s="122">
        <f t="shared" si="24"/>
        <v>32.874127366111438</v>
      </c>
      <c r="I63" s="122">
        <f t="shared" si="24"/>
        <v>35.697829988071838</v>
      </c>
      <c r="J63" s="122">
        <f t="shared" si="24"/>
        <v>35.231967272749259</v>
      </c>
      <c r="K63" s="122">
        <f t="shared" si="24"/>
        <v>37.744950311250598</v>
      </c>
      <c r="L63" s="122">
        <f t="shared" si="24"/>
        <v>42.686810062217589</v>
      </c>
      <c r="M63" s="122">
        <f t="shared" si="24"/>
        <v>28.198170763353293</v>
      </c>
      <c r="N63" s="122">
        <f t="shared" si="24"/>
        <v>30.646819914047253</v>
      </c>
      <c r="O63" s="122">
        <f t="shared" si="24"/>
        <v>26.942660981262634</v>
      </c>
      <c r="P63" s="122">
        <f t="shared" si="24"/>
        <v>26.278930383475014</v>
      </c>
      <c r="Q63" s="122">
        <f t="shared" si="24"/>
        <v>23.179171335102659</v>
      </c>
      <c r="R63" s="122">
        <f t="shared" ref="R63:V63" si="25">SUM(R64:R65)</f>
        <v>24.238606106978725</v>
      </c>
      <c r="S63" s="122">
        <f t="shared" si="25"/>
        <v>23.971291896311687</v>
      </c>
      <c r="T63" s="122">
        <f t="shared" si="25"/>
        <v>22.723571793760318</v>
      </c>
      <c r="U63" s="122">
        <f t="shared" si="25"/>
        <v>24.727240331938074</v>
      </c>
      <c r="V63" s="122">
        <f t="shared" si="25"/>
        <v>21.998875114094961</v>
      </c>
      <c r="W63" s="122">
        <f t="shared" ref="W63" si="26">SUM(W64:W65)</f>
        <v>26.163858577618743</v>
      </c>
      <c r="DA63" s="130" t="s">
        <v>1628</v>
      </c>
    </row>
    <row r="64" spans="1:105" ht="12" customHeight="1" x14ac:dyDescent="0.25">
      <c r="A64" s="97" t="s">
        <v>217</v>
      </c>
      <c r="B64" s="98">
        <v>20.210260202656329</v>
      </c>
      <c r="C64" s="98">
        <v>23.685086324984034</v>
      </c>
      <c r="D64" s="98">
        <v>26.137045047389208</v>
      </c>
      <c r="E64" s="98">
        <v>25.971187518866778</v>
      </c>
      <c r="F64" s="98">
        <v>26.808531530902531</v>
      </c>
      <c r="G64" s="98">
        <v>27.364545160415886</v>
      </c>
      <c r="H64" s="98">
        <v>32.448994705697302</v>
      </c>
      <c r="I64" s="98">
        <v>35.234231359129893</v>
      </c>
      <c r="J64" s="98">
        <v>34.775655931176345</v>
      </c>
      <c r="K64" s="98">
        <v>37.25517420703536</v>
      </c>
      <c r="L64" s="98">
        <v>42.130432170223365</v>
      </c>
      <c r="M64" s="98">
        <v>27.834689668680593</v>
      </c>
      <c r="N64" s="98">
        <v>30.250035855165009</v>
      </c>
      <c r="O64" s="98">
        <v>26.594383069065181</v>
      </c>
      <c r="P64" s="98">
        <v>25.941564526830554</v>
      </c>
      <c r="Q64" s="98">
        <v>22.883199175896277</v>
      </c>
      <c r="R64" s="98">
        <v>23.926284156178461</v>
      </c>
      <c r="S64" s="98">
        <v>23.677206964617266</v>
      </c>
      <c r="T64" s="98">
        <v>22.441544515194717</v>
      </c>
      <c r="U64" s="98">
        <v>24.421686335922494</v>
      </c>
      <c r="V64" s="98">
        <v>21.715509502126917</v>
      </c>
      <c r="W64" s="98">
        <v>25.816625791887031</v>
      </c>
      <c r="DA64" s="63" t="s">
        <v>1629</v>
      </c>
    </row>
    <row r="65" spans="1:105" ht="12" customHeight="1" x14ac:dyDescent="0.25">
      <c r="A65" s="97" t="s">
        <v>53</v>
      </c>
      <c r="B65" s="98">
        <v>0.25920115747901673</v>
      </c>
      <c r="C65" s="98">
        <v>0.30940153818528326</v>
      </c>
      <c r="D65" s="98">
        <v>0.3400026716836605</v>
      </c>
      <c r="E65" s="98">
        <v>0.33888065869362793</v>
      </c>
      <c r="F65" s="98">
        <v>0.34743704716874685</v>
      </c>
      <c r="G65" s="98">
        <v>0.35600721230687654</v>
      </c>
      <c r="H65" s="98">
        <v>0.425132660414139</v>
      </c>
      <c r="I65" s="98">
        <v>0.46359862894194348</v>
      </c>
      <c r="J65" s="98">
        <v>0.45631134157291048</v>
      </c>
      <c r="K65" s="98">
        <v>0.4897761042152356</v>
      </c>
      <c r="L65" s="98">
        <v>0.55637789199422372</v>
      </c>
      <c r="M65" s="98">
        <v>0.36348109467269862</v>
      </c>
      <c r="N65" s="98">
        <v>0.39678405888224211</v>
      </c>
      <c r="O65" s="98">
        <v>0.34827791219745263</v>
      </c>
      <c r="P65" s="98">
        <v>0.33736585664445962</v>
      </c>
      <c r="Q65" s="98">
        <v>0.29597215920638181</v>
      </c>
      <c r="R65" s="98">
        <v>0.31232195080026554</v>
      </c>
      <c r="S65" s="98">
        <v>0.29408493169441985</v>
      </c>
      <c r="T65" s="98">
        <v>0.28202727856560172</v>
      </c>
      <c r="U65" s="98">
        <v>0.30555399601557864</v>
      </c>
      <c r="V65" s="98">
        <v>0.28336561196804377</v>
      </c>
      <c r="W65" s="98">
        <v>0.34723278573171168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8.9190024431379921E-3</v>
      </c>
      <c r="C66" s="122">
        <f t="shared" si="27"/>
        <v>9.619325045540212E-3</v>
      </c>
      <c r="D66" s="122">
        <f t="shared" si="27"/>
        <v>1.036836566023887E-2</v>
      </c>
      <c r="E66" s="122">
        <f t="shared" si="27"/>
        <v>1.3717234284943522E-2</v>
      </c>
      <c r="F66" s="122">
        <f t="shared" si="27"/>
        <v>1.2534920052903286E-2</v>
      </c>
      <c r="G66" s="122">
        <f t="shared" si="27"/>
        <v>1.4026438268449416E-2</v>
      </c>
      <c r="H66" s="122">
        <f t="shared" si="27"/>
        <v>1.6660514873470138E-2</v>
      </c>
      <c r="I66" s="122">
        <f t="shared" si="27"/>
        <v>1.9204375988141724E-2</v>
      </c>
      <c r="J66" s="122">
        <f t="shared" si="27"/>
        <v>2.285262813815165E-2</v>
      </c>
      <c r="K66" s="122">
        <f t="shared" si="27"/>
        <v>2.5140922766262144E-2</v>
      </c>
      <c r="L66" s="122">
        <f t="shared" si="27"/>
        <v>3.463088420156564E-2</v>
      </c>
      <c r="M66" s="122">
        <f t="shared" si="27"/>
        <v>2.6086110818718637E-2</v>
      </c>
      <c r="N66" s="122">
        <f t="shared" si="27"/>
        <v>2.2259656801913535E-2</v>
      </c>
      <c r="O66" s="122">
        <f t="shared" si="27"/>
        <v>1.8277198161907655E-2</v>
      </c>
      <c r="P66" s="122">
        <f t="shared" si="27"/>
        <v>1.5238097302501702E-2</v>
      </c>
      <c r="Q66" s="122">
        <f t="shared" si="27"/>
        <v>1.1243391106190683E-2</v>
      </c>
      <c r="R66" s="122">
        <f t="shared" si="27"/>
        <v>8.6222666665904616E-3</v>
      </c>
      <c r="S66" s="122">
        <f t="shared" si="27"/>
        <v>6.7113921720592263E-3</v>
      </c>
      <c r="T66" s="122">
        <f t="shared" si="27"/>
        <v>7.5969570197727638E-3</v>
      </c>
      <c r="U66" s="122">
        <f t="shared" si="27"/>
        <v>1.0831751156818064E-2</v>
      </c>
      <c r="V66" s="122">
        <f t="shared" si="27"/>
        <v>1.6155867324317116E-2</v>
      </c>
      <c r="W66" s="122">
        <f t="shared" si="27"/>
        <v>2.6350272765154108E-2</v>
      </c>
      <c r="DA66" s="130" t="s">
        <v>1631</v>
      </c>
    </row>
    <row r="67" spans="1:105" ht="12" customHeight="1" x14ac:dyDescent="0.25">
      <c r="A67" s="97" t="s">
        <v>53</v>
      </c>
      <c r="B67" s="98">
        <v>8.9190024431379921E-3</v>
      </c>
      <c r="C67" s="98">
        <v>9.619325045540212E-3</v>
      </c>
      <c r="D67" s="98">
        <v>1.036836566023887E-2</v>
      </c>
      <c r="E67" s="98">
        <v>1.3717234284943522E-2</v>
      </c>
      <c r="F67" s="98">
        <v>1.2534920052903286E-2</v>
      </c>
      <c r="G67" s="98">
        <v>1.4026438268449416E-2</v>
      </c>
      <c r="H67" s="98">
        <v>1.6660514873470138E-2</v>
      </c>
      <c r="I67" s="98">
        <v>1.9204375988141724E-2</v>
      </c>
      <c r="J67" s="98">
        <v>2.285262813815165E-2</v>
      </c>
      <c r="K67" s="98">
        <v>2.5140922766262144E-2</v>
      </c>
      <c r="L67" s="98">
        <v>3.463088420156564E-2</v>
      </c>
      <c r="M67" s="98">
        <v>2.6086110818718637E-2</v>
      </c>
      <c r="N67" s="98">
        <v>2.2259656801913535E-2</v>
      </c>
      <c r="O67" s="98">
        <v>1.8277198161907655E-2</v>
      </c>
      <c r="P67" s="98">
        <v>1.5238097302501702E-2</v>
      </c>
      <c r="Q67" s="98">
        <v>1.1243391106190683E-2</v>
      </c>
      <c r="R67" s="98">
        <v>8.6222666665904616E-3</v>
      </c>
      <c r="S67" s="98">
        <v>6.7113921720592263E-3</v>
      </c>
      <c r="T67" s="98">
        <v>7.5969570197727638E-3</v>
      </c>
      <c r="U67" s="98">
        <v>1.0831751156818064E-2</v>
      </c>
      <c r="V67" s="98">
        <v>1.6155867324317116E-2</v>
      </c>
      <c r="W67" s="98">
        <v>2.6350272765154108E-2</v>
      </c>
      <c r="DA67" s="63" t="s">
        <v>1632</v>
      </c>
    </row>
    <row r="68" spans="1:105" ht="12" customHeight="1" x14ac:dyDescent="0.25">
      <c r="A68" s="121" t="s">
        <v>55</v>
      </c>
      <c r="B68" s="122">
        <v>2.0891225292991256</v>
      </c>
      <c r="C68" s="122">
        <v>2.2518090787197371</v>
      </c>
      <c r="D68" s="122">
        <v>2.4860178971955715</v>
      </c>
      <c r="E68" s="122">
        <v>2.3772356431546098</v>
      </c>
      <c r="F68" s="122">
        <v>2.5970969261938133</v>
      </c>
      <c r="G68" s="122">
        <v>2.7373446952232245</v>
      </c>
      <c r="H68" s="122">
        <v>3.2098200701417183</v>
      </c>
      <c r="I68" s="122">
        <v>3.4252377645975751</v>
      </c>
      <c r="J68" s="122">
        <v>3.407441940508908</v>
      </c>
      <c r="K68" s="122">
        <v>3.5372516512904535</v>
      </c>
      <c r="L68" s="122">
        <v>3.5881478914885174</v>
      </c>
      <c r="M68" s="122">
        <v>2.869900430617228</v>
      </c>
      <c r="N68" s="122">
        <v>2.8249081227243438</v>
      </c>
      <c r="O68" s="122">
        <v>2.6243899764677887</v>
      </c>
      <c r="P68" s="122">
        <v>2.5054842365819003</v>
      </c>
      <c r="Q68" s="122">
        <v>2.2719919474753332</v>
      </c>
      <c r="R68" s="122">
        <v>2.0991306687154299</v>
      </c>
      <c r="S68" s="122">
        <v>2.0159123448821421</v>
      </c>
      <c r="T68" s="122">
        <v>1.8584275449173542</v>
      </c>
      <c r="U68" s="122">
        <v>1.9843202933605688</v>
      </c>
      <c r="V68" s="122">
        <v>1.8883868823728911</v>
      </c>
      <c r="W68" s="122">
        <v>1.8828623063025103</v>
      </c>
      <c r="DA68" s="130" t="s">
        <v>1633</v>
      </c>
    </row>
    <row r="69" spans="1:105" ht="12" customHeight="1" x14ac:dyDescent="0.25">
      <c r="A69" s="97" t="s">
        <v>134</v>
      </c>
      <c r="B69" s="98">
        <v>2.025432141658849</v>
      </c>
      <c r="C69" s="98">
        <v>2.185542210802518</v>
      </c>
      <c r="D69" s="98">
        <v>2.416169249940697</v>
      </c>
      <c r="E69" s="98">
        <v>2.3067356580873781</v>
      </c>
      <c r="F69" s="98">
        <v>2.5223570904030708</v>
      </c>
      <c r="G69" s="98">
        <v>2.6542061841304019</v>
      </c>
      <c r="H69" s="98">
        <v>3.1176044678800636</v>
      </c>
      <c r="I69" s="98">
        <v>3.3281808404860835</v>
      </c>
      <c r="J69" s="98">
        <v>3.3072486899610429</v>
      </c>
      <c r="K69" s="98">
        <v>3.4346774015533765</v>
      </c>
      <c r="L69" s="98">
        <v>3.4895314347835327</v>
      </c>
      <c r="M69" s="98">
        <v>2.7769076167086491</v>
      </c>
      <c r="N69" s="98">
        <v>2.7379341762333653</v>
      </c>
      <c r="O69" s="98">
        <v>2.5444966607361637</v>
      </c>
      <c r="P69" s="98">
        <v>2.4310198409914361</v>
      </c>
      <c r="Q69" s="98">
        <v>2.2031786223876533</v>
      </c>
      <c r="R69" s="98">
        <v>2.0331512613411777</v>
      </c>
      <c r="S69" s="98">
        <v>1.9527151280600588</v>
      </c>
      <c r="T69" s="98">
        <v>1.7969032763952504</v>
      </c>
      <c r="U69" s="98">
        <v>1.9225288081558325</v>
      </c>
      <c r="V69" s="98">
        <v>1.8274039799973758</v>
      </c>
      <c r="W69" s="98">
        <v>1.8228510095817376</v>
      </c>
      <c r="DA69" s="63" t="s">
        <v>1634</v>
      </c>
    </row>
    <row r="70" spans="1:105" ht="12" customHeight="1" x14ac:dyDescent="0.25">
      <c r="A70" s="97" t="s">
        <v>133</v>
      </c>
      <c r="B70" s="98">
        <v>1.8757712506649917E-4</v>
      </c>
      <c r="C70" s="98">
        <v>3.6896581619130276E-4</v>
      </c>
      <c r="D70" s="98">
        <v>3.8784587494830147E-4</v>
      </c>
      <c r="E70" s="98">
        <v>3.5849384947759459E-4</v>
      </c>
      <c r="F70" s="98">
        <v>3.6832696552123879E-4</v>
      </c>
      <c r="G70" s="98">
        <v>3.6224901669866083E-4</v>
      </c>
      <c r="H70" s="98">
        <v>5.6602225497167757E-4</v>
      </c>
      <c r="I70" s="98">
        <v>7.1757567886450305E-4</v>
      </c>
      <c r="J70" s="98">
        <v>8.5438315263734288E-4</v>
      </c>
      <c r="K70" s="98">
        <v>8.9543583204508212E-4</v>
      </c>
      <c r="L70" s="98">
        <v>1.1355606606887171E-3</v>
      </c>
      <c r="M70" s="98">
        <v>1.0140752517509772E-3</v>
      </c>
      <c r="N70" s="98">
        <v>1.0850526673872258E-3</v>
      </c>
      <c r="O70" s="98">
        <v>1.0909849461183453E-3</v>
      </c>
      <c r="P70" s="98">
        <v>9.0361899825362204E-4</v>
      </c>
      <c r="Q70" s="98">
        <v>8.7091217355528337E-4</v>
      </c>
      <c r="R70" s="98">
        <v>8.4970675730383421E-4</v>
      </c>
      <c r="S70" s="98">
        <v>8.4360256355937207E-4</v>
      </c>
      <c r="T70" s="98">
        <v>1.0486124355192305E-3</v>
      </c>
      <c r="U70" s="98">
        <v>1.2065118311278291E-3</v>
      </c>
      <c r="V70" s="98">
        <v>1.0804344607868155E-3</v>
      </c>
      <c r="W70" s="98">
        <v>1.1788461362439704E-3</v>
      </c>
      <c r="DA70" s="63" t="s">
        <v>1635</v>
      </c>
    </row>
    <row r="71" spans="1:105" ht="12" customHeight="1" x14ac:dyDescent="0.25">
      <c r="A71" s="100" t="s">
        <v>217</v>
      </c>
      <c r="B71" s="101">
        <v>1.6400002999394104E-4</v>
      </c>
      <c r="C71" s="101">
        <v>3.1897324859657151E-4</v>
      </c>
      <c r="D71" s="101">
        <v>3.3591050734751353E-4</v>
      </c>
      <c r="E71" s="101">
        <v>3.0956155529655128E-4</v>
      </c>
      <c r="F71" s="101">
        <v>3.1836514083525565E-4</v>
      </c>
      <c r="G71" s="101">
        <v>3.140652154625156E-4</v>
      </c>
      <c r="H71" s="101">
        <v>4.8848157584251747E-4</v>
      </c>
      <c r="I71" s="101">
        <v>6.2054171110624274E-4</v>
      </c>
      <c r="J71" s="101">
        <v>7.3321812447369231E-4</v>
      </c>
      <c r="K71" s="101">
        <v>7.6868468925720421E-4</v>
      </c>
      <c r="L71" s="101">
        <v>9.7161254448459419E-4</v>
      </c>
      <c r="M71" s="101">
        <v>8.6990897398471761E-4</v>
      </c>
      <c r="N71" s="101">
        <v>9.3008628417905214E-4</v>
      </c>
      <c r="O71" s="101">
        <v>9.3420478599369504E-4</v>
      </c>
      <c r="P71" s="101">
        <v>7.7301740364579558E-4</v>
      </c>
      <c r="Q71" s="101">
        <v>7.4408183278196303E-4</v>
      </c>
      <c r="R71" s="101">
        <v>7.2736069594917874E-4</v>
      </c>
      <c r="S71" s="101">
        <v>7.2222732674980363E-4</v>
      </c>
      <c r="T71" s="101">
        <v>8.9078610938279467E-4</v>
      </c>
      <c r="U71" s="101">
        <v>1.0161797481680504E-3</v>
      </c>
      <c r="V71" s="101">
        <v>8.9994302714939932E-4</v>
      </c>
      <c r="W71" s="101">
        <v>9.5555478556325361E-4</v>
      </c>
      <c r="DA71" s="131" t="s">
        <v>1636</v>
      </c>
    </row>
    <row r="72" spans="1:105" ht="12" customHeight="1" x14ac:dyDescent="0.25">
      <c r="A72" s="103" t="s">
        <v>52</v>
      </c>
      <c r="B72" s="104">
        <v>2.3577095072558128E-5</v>
      </c>
      <c r="C72" s="104">
        <v>4.9992567594731244E-5</v>
      </c>
      <c r="D72" s="104">
        <v>5.1935367600787914E-5</v>
      </c>
      <c r="E72" s="104">
        <v>4.893229418104328E-5</v>
      </c>
      <c r="F72" s="104">
        <v>4.996182468598315E-5</v>
      </c>
      <c r="G72" s="104">
        <v>4.8183801236145244E-5</v>
      </c>
      <c r="H72" s="104">
        <v>7.754067912916006E-5</v>
      </c>
      <c r="I72" s="104">
        <v>9.7033967758260306E-5</v>
      </c>
      <c r="J72" s="104">
        <v>1.2116502816365054E-4</v>
      </c>
      <c r="K72" s="104">
        <v>1.2675114278787794E-4</v>
      </c>
      <c r="L72" s="104">
        <v>1.6394811620412295E-4</v>
      </c>
      <c r="M72" s="104">
        <v>1.4416627776625961E-4</v>
      </c>
      <c r="N72" s="104">
        <v>1.549663832081737E-4</v>
      </c>
      <c r="O72" s="104">
        <v>1.5678016012465033E-4</v>
      </c>
      <c r="P72" s="104">
        <v>1.3060159460782651E-4</v>
      </c>
      <c r="Q72" s="104">
        <v>1.268303407733204E-4</v>
      </c>
      <c r="R72" s="104">
        <v>1.223460613546555E-4</v>
      </c>
      <c r="S72" s="104">
        <v>1.2137523680956841E-4</v>
      </c>
      <c r="T72" s="104">
        <v>1.5782632613643583E-4</v>
      </c>
      <c r="U72" s="104">
        <v>1.9033208295977876E-4</v>
      </c>
      <c r="V72" s="104">
        <v>1.8049143363741619E-4</v>
      </c>
      <c r="W72" s="104">
        <v>2.2329135068071681E-4</v>
      </c>
      <c r="DA72" s="132" t="s">
        <v>1637</v>
      </c>
    </row>
    <row r="73" spans="1:105" ht="12" customHeight="1" x14ac:dyDescent="0.25">
      <c r="A73" s="106" t="s">
        <v>122</v>
      </c>
      <c r="B73" s="101">
        <v>6.2495589051946999E-2</v>
      </c>
      <c r="C73" s="101">
        <v>6.474995002388291E-2</v>
      </c>
      <c r="D73" s="101">
        <v>6.8310896634926441E-2</v>
      </c>
      <c r="E73" s="101">
        <v>6.9016174976039985E-2</v>
      </c>
      <c r="F73" s="101">
        <v>7.3094595745673521E-2</v>
      </c>
      <c r="G73" s="101">
        <v>8.1292945532348643E-2</v>
      </c>
      <c r="H73" s="101">
        <v>8.9518784903078005E-2</v>
      </c>
      <c r="I73" s="101">
        <v>9.3775425547566058E-2</v>
      </c>
      <c r="J73" s="101">
        <v>9.6659016220260088E-2</v>
      </c>
      <c r="K73" s="101">
        <v>9.8763489755082617E-2</v>
      </c>
      <c r="L73" s="101">
        <v>9.4402835525053547E-2</v>
      </c>
      <c r="M73" s="101">
        <v>8.9254419248299383E-2</v>
      </c>
      <c r="N73" s="101">
        <v>8.3674257330635077E-2</v>
      </c>
      <c r="O73" s="101">
        <v>7.6609843735858177E-2</v>
      </c>
      <c r="P73" s="101">
        <v>7.1605469273201078E-2</v>
      </c>
      <c r="Q73" s="101">
        <v>6.6029785711477662E-2</v>
      </c>
      <c r="R73" s="101">
        <v>6.3408462275315755E-2</v>
      </c>
      <c r="S73" s="101">
        <v>6.0707385214048649E-2</v>
      </c>
      <c r="T73" s="101">
        <v>5.8589171798275885E-2</v>
      </c>
      <c r="U73" s="101">
        <v>5.8347120900397897E-2</v>
      </c>
      <c r="V73" s="101">
        <v>5.7564325069515379E-2</v>
      </c>
      <c r="W73" s="101">
        <v>5.6325182165646505E-2</v>
      </c>
      <c r="DA73" s="131" t="s">
        <v>1638</v>
      </c>
    </row>
    <row r="74" spans="1:105" ht="12" customHeight="1" x14ac:dyDescent="0.25">
      <c r="A74" s="107" t="s">
        <v>121</v>
      </c>
      <c r="B74" s="104">
        <v>1.0072214632630731E-3</v>
      </c>
      <c r="C74" s="104">
        <v>1.1479520771446824E-3</v>
      </c>
      <c r="D74" s="104">
        <v>1.1499047449998086E-3</v>
      </c>
      <c r="E74" s="104">
        <v>1.1253162417142581E-3</v>
      </c>
      <c r="F74" s="104">
        <v>1.2769130795477303E-3</v>
      </c>
      <c r="G74" s="104">
        <v>1.4833165437751676E-3</v>
      </c>
      <c r="H74" s="104">
        <v>2.1307951036051158E-3</v>
      </c>
      <c r="I74" s="104">
        <v>2.5639228850611795E-3</v>
      </c>
      <c r="J74" s="104">
        <v>2.6798511749673397E-3</v>
      </c>
      <c r="K74" s="104">
        <v>2.9153241499492821E-3</v>
      </c>
      <c r="L74" s="104">
        <v>3.078060519242616E-3</v>
      </c>
      <c r="M74" s="104">
        <v>2.7243194085282947E-3</v>
      </c>
      <c r="N74" s="104">
        <v>2.2146364929559489E-3</v>
      </c>
      <c r="O74" s="104">
        <v>2.1924870496487395E-3</v>
      </c>
      <c r="P74" s="104">
        <v>1.9553073190094498E-3</v>
      </c>
      <c r="Q74" s="104">
        <v>1.9126272026469232E-3</v>
      </c>
      <c r="R74" s="104">
        <v>1.7212383416324196E-3</v>
      </c>
      <c r="S74" s="104">
        <v>1.6462290444754567E-3</v>
      </c>
      <c r="T74" s="104">
        <v>1.8864842883088387E-3</v>
      </c>
      <c r="U74" s="104">
        <v>2.2378524732107564E-3</v>
      </c>
      <c r="V74" s="104">
        <v>2.3381428452130403E-3</v>
      </c>
      <c r="W74" s="104">
        <v>2.5072684188823676E-3</v>
      </c>
      <c r="DA74" s="132" t="s">
        <v>1639</v>
      </c>
    </row>
    <row r="75" spans="1:105" ht="12" customHeight="1" x14ac:dyDescent="0.25">
      <c r="A75" s="108" t="s">
        <v>53</v>
      </c>
      <c r="B75" s="98">
        <v>8.5887864507335268E-4</v>
      </c>
      <c r="C75" s="98">
        <v>9.7184804195744022E-4</v>
      </c>
      <c r="D75" s="98">
        <v>9.7476631051500364E-4</v>
      </c>
      <c r="E75" s="98">
        <v>9.4988940326181021E-4</v>
      </c>
      <c r="F75" s="98">
        <v>1.0778304757171552E-3</v>
      </c>
      <c r="G75" s="98">
        <v>1.2552112848132604E-3</v>
      </c>
      <c r="H75" s="98">
        <v>1.8005146911275814E-3</v>
      </c>
      <c r="I75" s="98">
        <v>2.1901275450348758E-3</v>
      </c>
      <c r="J75" s="98">
        <v>2.2715859912243591E-3</v>
      </c>
      <c r="K75" s="98">
        <v>2.4716052133836658E-3</v>
      </c>
      <c r="L75" s="98">
        <v>2.6027988450463457E-3</v>
      </c>
      <c r="M75" s="98">
        <v>2.3097903913642812E-3</v>
      </c>
      <c r="N75" s="98">
        <v>1.8758784723673079E-3</v>
      </c>
      <c r="O75" s="98">
        <v>1.8536610179607598E-3</v>
      </c>
      <c r="P75" s="98">
        <v>1.6508439950988774E-3</v>
      </c>
      <c r="Q75" s="98">
        <v>1.6100089398600622E-3</v>
      </c>
      <c r="R75" s="98">
        <v>1.448432865905263E-3</v>
      </c>
      <c r="S75" s="98">
        <v>1.3821760443323233E-3</v>
      </c>
      <c r="T75" s="98">
        <v>1.5837634601520371E-3</v>
      </c>
      <c r="U75" s="98">
        <v>1.8748165380783441E-3</v>
      </c>
      <c r="V75" s="98">
        <v>1.9525671070376061E-3</v>
      </c>
      <c r="W75" s="98">
        <v>2.0493598789617386E-3</v>
      </c>
      <c r="DA75" s="63" t="s">
        <v>1640</v>
      </c>
    </row>
    <row r="76" spans="1:105" ht="12" customHeight="1" x14ac:dyDescent="0.25">
      <c r="A76" s="108" t="s">
        <v>52</v>
      </c>
      <c r="B76" s="98">
        <v>1.4834281818972033E-4</v>
      </c>
      <c r="C76" s="98">
        <v>1.7610403518724218E-4</v>
      </c>
      <c r="D76" s="98">
        <v>1.7513843448480485E-4</v>
      </c>
      <c r="E76" s="98">
        <v>1.7542683845244786E-4</v>
      </c>
      <c r="F76" s="98">
        <v>1.9908260383057503E-4</v>
      </c>
      <c r="G76" s="98">
        <v>2.2810525896190724E-4</v>
      </c>
      <c r="H76" s="98">
        <v>3.3028041247753457E-4</v>
      </c>
      <c r="I76" s="98">
        <v>3.7379534002630351E-4</v>
      </c>
      <c r="J76" s="98">
        <v>4.0826518374298041E-4</v>
      </c>
      <c r="K76" s="98">
        <v>4.4371893656561652E-4</v>
      </c>
      <c r="L76" s="98">
        <v>4.7526167419627009E-4</v>
      </c>
      <c r="M76" s="98">
        <v>4.145290171640135E-4</v>
      </c>
      <c r="N76" s="98">
        <v>3.3875802058864097E-4</v>
      </c>
      <c r="O76" s="98">
        <v>3.3882603168797969E-4</v>
      </c>
      <c r="P76" s="98">
        <v>3.0446332391057223E-4</v>
      </c>
      <c r="Q76" s="98">
        <v>3.0261826278686101E-4</v>
      </c>
      <c r="R76" s="98">
        <v>2.7280547572715655E-4</v>
      </c>
      <c r="S76" s="98">
        <v>2.6405300014313338E-4</v>
      </c>
      <c r="T76" s="98">
        <v>3.0272082815680157E-4</v>
      </c>
      <c r="U76" s="98">
        <v>3.6303593513241237E-4</v>
      </c>
      <c r="V76" s="98">
        <v>3.8557573817543401E-4</v>
      </c>
      <c r="W76" s="98">
        <v>4.5790853992062902E-4</v>
      </c>
      <c r="DA76" s="63" t="s">
        <v>1641</v>
      </c>
    </row>
    <row r="77" spans="1:105" ht="12" customHeight="1" x14ac:dyDescent="0.25">
      <c r="A77" s="121" t="s">
        <v>54</v>
      </c>
      <c r="B77" s="122">
        <v>0.19790230466531258</v>
      </c>
      <c r="C77" s="122">
        <v>0.21776716155111817</v>
      </c>
      <c r="D77" s="122">
        <v>0.24449604411695325</v>
      </c>
      <c r="E77" s="122">
        <v>0.24075505210147857</v>
      </c>
      <c r="F77" s="122">
        <v>0.26420636477476117</v>
      </c>
      <c r="G77" s="122">
        <v>0.28763631768403169</v>
      </c>
      <c r="H77" s="122">
        <v>0.3315991861131164</v>
      </c>
      <c r="I77" s="122">
        <v>0.36782128575918593</v>
      </c>
      <c r="J77" s="122">
        <v>0.39687519090292844</v>
      </c>
      <c r="K77" s="122">
        <v>0.43599622315313874</v>
      </c>
      <c r="L77" s="122">
        <v>0.44968486303656713</v>
      </c>
      <c r="M77" s="122">
        <v>0.34724526071795692</v>
      </c>
      <c r="N77" s="122">
        <v>0.35771590929464797</v>
      </c>
      <c r="O77" s="122">
        <v>0.33727967486165111</v>
      </c>
      <c r="P77" s="122">
        <v>0.32960997224764077</v>
      </c>
      <c r="Q77" s="122">
        <v>0.30386472839306961</v>
      </c>
      <c r="R77" s="122">
        <v>0.28992774294814927</v>
      </c>
      <c r="S77" s="122">
        <v>0.29321190164917332</v>
      </c>
      <c r="T77" s="122">
        <v>0.29211923419221342</v>
      </c>
      <c r="U77" s="122">
        <v>0.33511859861301202</v>
      </c>
      <c r="V77" s="122">
        <v>0.43412542682123889</v>
      </c>
      <c r="W77" s="122">
        <v>0.45503745032297777</v>
      </c>
      <c r="DA77" s="130" t="s">
        <v>1642</v>
      </c>
    </row>
    <row r="78" spans="1:105" ht="12" customHeight="1" x14ac:dyDescent="0.25">
      <c r="A78" s="97" t="s">
        <v>192</v>
      </c>
      <c r="B78" s="98">
        <v>0.18460797207786914</v>
      </c>
      <c r="C78" s="98">
        <v>0.20385902578857862</v>
      </c>
      <c r="D78" s="98">
        <v>0.22976879474228759</v>
      </c>
      <c r="E78" s="98">
        <v>0.22563656501591206</v>
      </c>
      <c r="F78" s="98">
        <v>0.24746885190266393</v>
      </c>
      <c r="G78" s="98">
        <v>0.26898274157101215</v>
      </c>
      <c r="H78" s="98">
        <v>0.309954477262954</v>
      </c>
      <c r="I78" s="98">
        <v>0.34453389667807927</v>
      </c>
      <c r="J78" s="98">
        <v>0.37251005411734384</v>
      </c>
      <c r="K78" s="98">
        <v>0.4100675829043034</v>
      </c>
      <c r="L78" s="98">
        <v>0.42351878072892046</v>
      </c>
      <c r="M78" s="98">
        <v>0.32063684690935429</v>
      </c>
      <c r="N78" s="98">
        <v>0.32993049280754777</v>
      </c>
      <c r="O78" s="98">
        <v>0.30954118149177018</v>
      </c>
      <c r="P78" s="98">
        <v>0.30273891743988335</v>
      </c>
      <c r="Q78" s="98">
        <v>0.27831234172334213</v>
      </c>
      <c r="R78" s="98">
        <v>0.26546060957461942</v>
      </c>
      <c r="S78" s="98">
        <v>0.26969961808707499</v>
      </c>
      <c r="T78" s="98">
        <v>0.26874396744253487</v>
      </c>
      <c r="U78" s="98">
        <v>0.31263626000841599</v>
      </c>
      <c r="V78" s="98">
        <v>0.40528373735932155</v>
      </c>
      <c r="W78" s="98">
        <v>0.42732344770097835</v>
      </c>
      <c r="DA78" s="63" t="s">
        <v>1643</v>
      </c>
    </row>
    <row r="79" spans="1:105" ht="12" customHeight="1" x14ac:dyDescent="0.25">
      <c r="A79" s="109" t="s">
        <v>120</v>
      </c>
      <c r="B79" s="33">
        <v>1.3294332587443444E-2</v>
      </c>
      <c r="C79" s="33">
        <v>1.3908135762539556E-2</v>
      </c>
      <c r="D79" s="33">
        <v>1.472724937466565E-2</v>
      </c>
      <c r="E79" s="33">
        <v>1.5118487085566524E-2</v>
      </c>
      <c r="F79" s="33">
        <v>1.6737512872097248E-2</v>
      </c>
      <c r="G79" s="33">
        <v>1.8653576113019533E-2</v>
      </c>
      <c r="H79" s="33">
        <v>2.1644708850162397E-2</v>
      </c>
      <c r="I79" s="33">
        <v>2.3287389081106662E-2</v>
      </c>
      <c r="J79" s="33">
        <v>2.4365136785584607E-2</v>
      </c>
      <c r="K79" s="33">
        <v>2.5928640248835334E-2</v>
      </c>
      <c r="L79" s="33">
        <v>2.6166082307646672E-2</v>
      </c>
      <c r="M79" s="33">
        <v>2.6608413808602602E-2</v>
      </c>
      <c r="N79" s="33">
        <v>2.7785416487100201E-2</v>
      </c>
      <c r="O79" s="33">
        <v>2.7738493369880917E-2</v>
      </c>
      <c r="P79" s="33">
        <v>2.6871054807757418E-2</v>
      </c>
      <c r="Q79" s="33">
        <v>2.5552386669727457E-2</v>
      </c>
      <c r="R79" s="33">
        <v>2.4467133373529862E-2</v>
      </c>
      <c r="S79" s="33">
        <v>2.3512283562098307E-2</v>
      </c>
      <c r="T79" s="33">
        <v>2.3375266749678526E-2</v>
      </c>
      <c r="U79" s="33">
        <v>2.2482338604596037E-2</v>
      </c>
      <c r="V79" s="33">
        <v>2.8841689461917331E-2</v>
      </c>
      <c r="W79" s="33">
        <v>2.7714002621999419E-2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1001.2824420573498</v>
      </c>
      <c r="C81" s="117">
        <f t="shared" si="28"/>
        <v>1117.7665751630441</v>
      </c>
      <c r="D81" s="117">
        <f t="shared" si="28"/>
        <v>1149.9779418751084</v>
      </c>
      <c r="E81" s="117">
        <f t="shared" si="28"/>
        <v>1160.8250022930742</v>
      </c>
      <c r="F81" s="117">
        <f t="shared" si="28"/>
        <v>1170.1686584720539</v>
      </c>
      <c r="G81" s="117">
        <f t="shared" si="28"/>
        <v>1178.4315296719317</v>
      </c>
      <c r="H81" s="117">
        <f t="shared" si="28"/>
        <v>1213.0910049449951</v>
      </c>
      <c r="I81" s="117">
        <f t="shared" si="28"/>
        <v>1223.4160584186361</v>
      </c>
      <c r="J81" s="117">
        <f t="shared" si="28"/>
        <v>1289.6813035280588</v>
      </c>
      <c r="K81" s="117">
        <f t="shared" si="28"/>
        <v>1359.8215328846404</v>
      </c>
      <c r="L81" s="117">
        <f t="shared" si="28"/>
        <v>1503.5654192326026</v>
      </c>
      <c r="M81" s="117">
        <f t="shared" si="28"/>
        <v>1302.1489715462103</v>
      </c>
      <c r="N81" s="117">
        <f t="shared" si="28"/>
        <v>1416.5211649225907</v>
      </c>
      <c r="O81" s="117">
        <f t="shared" si="28"/>
        <v>1339.0624170134515</v>
      </c>
      <c r="P81" s="117">
        <f t="shared" si="28"/>
        <v>1353.9503666712951</v>
      </c>
      <c r="Q81" s="117">
        <f t="shared" si="28"/>
        <v>1279.7742463536495</v>
      </c>
      <c r="R81" s="117">
        <f t="shared" ref="R81:V81" si="29">R82+R85+R87+R100</f>
        <v>1384.0432075952649</v>
      </c>
      <c r="S81" s="117">
        <f t="shared" si="29"/>
        <v>1353.6036758927521</v>
      </c>
      <c r="T81" s="117">
        <f t="shared" si="29"/>
        <v>1329.2195980912679</v>
      </c>
      <c r="U81" s="117">
        <f t="shared" si="29"/>
        <v>1305.6830221862704</v>
      </c>
      <c r="V81" s="117">
        <f t="shared" si="29"/>
        <v>1210.1592792420615</v>
      </c>
      <c r="W81" s="117">
        <f t="shared" ref="W81" si="30">W82+W85+W87+W100</f>
        <v>1345.9629220005061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917.79740727681656</v>
      </c>
      <c r="C82" s="122">
        <f t="shared" si="31"/>
        <v>1032.4414676695114</v>
      </c>
      <c r="D82" s="122">
        <f t="shared" si="31"/>
        <v>1062.0833331167578</v>
      </c>
      <c r="E82" s="122">
        <f t="shared" si="31"/>
        <v>1072.9649121271252</v>
      </c>
      <c r="F82" s="122">
        <f t="shared" si="31"/>
        <v>1078.2695515614341</v>
      </c>
      <c r="G82" s="122">
        <f t="shared" si="31"/>
        <v>1080.9825480900231</v>
      </c>
      <c r="H82" s="122">
        <f t="shared" si="31"/>
        <v>1112.7114052675188</v>
      </c>
      <c r="I82" s="122">
        <f t="shared" si="31"/>
        <v>1121.7847750350493</v>
      </c>
      <c r="J82" s="122">
        <f t="shared" si="31"/>
        <v>1182.5168494006034</v>
      </c>
      <c r="K82" s="122">
        <f t="shared" si="31"/>
        <v>1246.5399805179202</v>
      </c>
      <c r="L82" s="122">
        <f t="shared" si="31"/>
        <v>1387.3151230554447</v>
      </c>
      <c r="M82" s="122">
        <f t="shared" si="31"/>
        <v>1181.9860863571666</v>
      </c>
      <c r="N82" s="122">
        <f t="shared" si="31"/>
        <v>1294.9710944892613</v>
      </c>
      <c r="O82" s="122">
        <f t="shared" si="31"/>
        <v>1216.8171472415916</v>
      </c>
      <c r="P82" s="122">
        <f t="shared" si="31"/>
        <v>1232.9635246548328</v>
      </c>
      <c r="Q82" s="122">
        <f t="shared" si="31"/>
        <v>1161.3071091215547</v>
      </c>
      <c r="R82" s="122">
        <f t="shared" ref="R82:V82" si="32">SUM(R83:R84)</f>
        <v>1267.8333781412923</v>
      </c>
      <c r="S82" s="122">
        <f t="shared" si="32"/>
        <v>1242.1667216091989</v>
      </c>
      <c r="T82" s="122">
        <f t="shared" si="32"/>
        <v>1220.257930362819</v>
      </c>
      <c r="U82" s="122">
        <f t="shared" si="32"/>
        <v>1199.6813342553669</v>
      </c>
      <c r="V82" s="122">
        <f t="shared" si="32"/>
        <v>1101.0053358246671</v>
      </c>
      <c r="W82" s="122">
        <f t="shared" ref="W82" si="33">SUM(W83:W84)</f>
        <v>1239.9967494757407</v>
      </c>
      <c r="DA82" s="130" t="s">
        <v>1646</v>
      </c>
    </row>
    <row r="83" spans="1:105" ht="12" customHeight="1" x14ac:dyDescent="0.25">
      <c r="A83" s="97" t="s">
        <v>204</v>
      </c>
      <c r="B83" s="98">
        <v>913.61402293993103</v>
      </c>
      <c r="C83" s="98">
        <v>1027.645972107227</v>
      </c>
      <c r="D83" s="98">
        <v>1057.1567076912363</v>
      </c>
      <c r="E83" s="98">
        <v>1067.9417193042445</v>
      </c>
      <c r="F83" s="98">
        <v>1073.2231219091509</v>
      </c>
      <c r="G83" s="98">
        <v>1075.8760432657218</v>
      </c>
      <c r="H83" s="98">
        <v>1107.3877055009366</v>
      </c>
      <c r="I83" s="98">
        <v>1116.3411315090723</v>
      </c>
      <c r="J83" s="98">
        <v>1176.709637042776</v>
      </c>
      <c r="K83" s="98">
        <v>1240.3124462112128</v>
      </c>
      <c r="L83" s="98">
        <v>1380.2354183786113</v>
      </c>
      <c r="M83" s="98">
        <v>1175.9093668136597</v>
      </c>
      <c r="N83" s="98">
        <v>1288.156608568424</v>
      </c>
      <c r="O83" s="98">
        <v>1210.3332443774379</v>
      </c>
      <c r="P83" s="98">
        <v>1226.4131641530953</v>
      </c>
      <c r="Q83" s="98">
        <v>1155.1543231107303</v>
      </c>
      <c r="R83" s="98">
        <v>1261.0585554600186</v>
      </c>
      <c r="S83" s="98">
        <v>1235.8841979554807</v>
      </c>
      <c r="T83" s="98">
        <v>1214.0536830037272</v>
      </c>
      <c r="U83" s="98">
        <v>1193.6562147702291</v>
      </c>
      <c r="V83" s="98">
        <v>1095.2755899493641</v>
      </c>
      <c r="W83" s="98">
        <v>1233.3763638100695</v>
      </c>
      <c r="DA83" s="63" t="s">
        <v>1647</v>
      </c>
    </row>
    <row r="84" spans="1:105" ht="12" customHeight="1" x14ac:dyDescent="0.25">
      <c r="A84" s="97" t="s">
        <v>53</v>
      </c>
      <c r="B84" s="98">
        <v>4.1833843368854806</v>
      </c>
      <c r="C84" s="98">
        <v>4.7954955622844802</v>
      </c>
      <c r="D84" s="98">
        <v>4.926625425521391</v>
      </c>
      <c r="E84" s="98">
        <v>5.0231928228805947</v>
      </c>
      <c r="F84" s="98">
        <v>5.0464296522833294</v>
      </c>
      <c r="G84" s="98">
        <v>5.1065048243013171</v>
      </c>
      <c r="H84" s="98">
        <v>5.3236997665822425</v>
      </c>
      <c r="I84" s="98">
        <v>5.4436435259769942</v>
      </c>
      <c r="J84" s="98">
        <v>5.8072123578273711</v>
      </c>
      <c r="K84" s="98">
        <v>6.2275343067073923</v>
      </c>
      <c r="L84" s="98">
        <v>7.079704676833412</v>
      </c>
      <c r="M84" s="98">
        <v>6.0767195435069707</v>
      </c>
      <c r="N84" s="98">
        <v>6.8144859208374466</v>
      </c>
      <c r="O84" s="98">
        <v>6.4839028641535146</v>
      </c>
      <c r="P84" s="98">
        <v>6.5503605017375666</v>
      </c>
      <c r="Q84" s="98">
        <v>6.1527860108243617</v>
      </c>
      <c r="R84" s="98">
        <v>6.7748226812737196</v>
      </c>
      <c r="S84" s="98">
        <v>6.2825236537182407</v>
      </c>
      <c r="T84" s="98">
        <v>6.2042473590917453</v>
      </c>
      <c r="U84" s="98">
        <v>6.0251194851377567</v>
      </c>
      <c r="V84" s="98">
        <v>5.7297458753030934</v>
      </c>
      <c r="W84" s="98">
        <v>6.6203856656710798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0.35064626540562666</v>
      </c>
      <c r="C85" s="122">
        <f t="shared" si="34"/>
        <v>0.37243757754378359</v>
      </c>
      <c r="D85" s="122">
        <f t="shared" si="34"/>
        <v>0.39276499311449675</v>
      </c>
      <c r="E85" s="122">
        <f t="shared" si="34"/>
        <v>0.49601280207106446</v>
      </c>
      <c r="F85" s="122">
        <f t="shared" si="34"/>
        <v>0.43962101966829331</v>
      </c>
      <c r="G85" s="122">
        <f t="shared" si="34"/>
        <v>0.47216601715907147</v>
      </c>
      <c r="H85" s="122">
        <f t="shared" si="34"/>
        <v>0.52373061971009172</v>
      </c>
      <c r="I85" s="122">
        <f t="shared" si="34"/>
        <v>0.56929815805844786</v>
      </c>
      <c r="J85" s="122">
        <f t="shared" si="34"/>
        <v>0.65684062862755166</v>
      </c>
      <c r="K85" s="122">
        <f t="shared" si="34"/>
        <v>0.73107766583971523</v>
      </c>
      <c r="L85" s="122">
        <f t="shared" si="34"/>
        <v>1.0598808870134173</v>
      </c>
      <c r="M85" s="122">
        <f t="shared" si="34"/>
        <v>0.87165224567731081</v>
      </c>
      <c r="N85" s="122">
        <f t="shared" si="34"/>
        <v>0.85570520861565158</v>
      </c>
      <c r="O85" s="122">
        <f t="shared" si="34"/>
        <v>0.86332846932595131</v>
      </c>
      <c r="P85" s="122">
        <f t="shared" si="34"/>
        <v>0.90884084034705381</v>
      </c>
      <c r="Q85" s="122">
        <f t="shared" si="34"/>
        <v>0.85267114092105434</v>
      </c>
      <c r="R85" s="122">
        <f t="shared" si="34"/>
        <v>0.82807581766188398</v>
      </c>
      <c r="S85" s="122">
        <f t="shared" si="34"/>
        <v>0.76155679386640496</v>
      </c>
      <c r="T85" s="122">
        <f t="shared" si="34"/>
        <v>0.75186965549666784</v>
      </c>
      <c r="U85" s="122">
        <f t="shared" si="34"/>
        <v>0.82436558243905667</v>
      </c>
      <c r="V85" s="122">
        <f t="shared" si="34"/>
        <v>0.91745734445228722</v>
      </c>
      <c r="W85" s="122">
        <f t="shared" si="34"/>
        <v>1.1569373455793306</v>
      </c>
      <c r="DA85" s="130" t="s">
        <v>1649</v>
      </c>
    </row>
    <row r="86" spans="1:105" ht="12" customHeight="1" x14ac:dyDescent="0.25">
      <c r="A86" s="97" t="s">
        <v>53</v>
      </c>
      <c r="B86" s="98">
        <v>0.35064626540562666</v>
      </c>
      <c r="C86" s="98">
        <v>0.37243757754378359</v>
      </c>
      <c r="D86" s="98">
        <v>0.39276499311449675</v>
      </c>
      <c r="E86" s="98">
        <v>0.49601280207106446</v>
      </c>
      <c r="F86" s="98">
        <v>0.43962101966829331</v>
      </c>
      <c r="G86" s="98">
        <v>0.47216601715907147</v>
      </c>
      <c r="H86" s="98">
        <v>0.52373061971009172</v>
      </c>
      <c r="I86" s="98">
        <v>0.56929815805844786</v>
      </c>
      <c r="J86" s="98">
        <v>0.65684062862755166</v>
      </c>
      <c r="K86" s="98">
        <v>0.73107766583971523</v>
      </c>
      <c r="L86" s="98">
        <v>1.0598808870134173</v>
      </c>
      <c r="M86" s="98">
        <v>0.87165224567731081</v>
      </c>
      <c r="N86" s="98">
        <v>0.85570520861565158</v>
      </c>
      <c r="O86" s="98">
        <v>0.86332846932595131</v>
      </c>
      <c r="P86" s="98">
        <v>0.90884084034705381</v>
      </c>
      <c r="Q86" s="98">
        <v>0.85267114092105434</v>
      </c>
      <c r="R86" s="98">
        <v>0.82807581766188398</v>
      </c>
      <c r="S86" s="98">
        <v>0.76155679386640496</v>
      </c>
      <c r="T86" s="98">
        <v>0.75186965549666784</v>
      </c>
      <c r="U86" s="98">
        <v>0.82436558243905667</v>
      </c>
      <c r="V86" s="98">
        <v>0.91745734445228722</v>
      </c>
      <c r="W86" s="98">
        <v>1.1569373455793306</v>
      </c>
      <c r="DA86" s="63" t="s">
        <v>1650</v>
      </c>
    </row>
    <row r="87" spans="1:105" ht="12" customHeight="1" x14ac:dyDescent="0.25">
      <c r="A87" s="121" t="s">
        <v>55</v>
      </c>
      <c r="B87" s="122">
        <v>76.501793835175775</v>
      </c>
      <c r="C87" s="122">
        <v>77.886207515872158</v>
      </c>
      <c r="D87" s="122">
        <v>80.207774103261045</v>
      </c>
      <c r="E87" s="122">
        <v>79.728449819533765</v>
      </c>
      <c r="F87" s="122">
        <v>83.589303234868112</v>
      </c>
      <c r="G87" s="122">
        <v>88.460727592569256</v>
      </c>
      <c r="H87" s="122">
        <v>91.347171185723454</v>
      </c>
      <c r="I87" s="122">
        <v>91.981569143467382</v>
      </c>
      <c r="J87" s="122">
        <v>96.327740198777335</v>
      </c>
      <c r="K87" s="122">
        <v>101.1752182649095</v>
      </c>
      <c r="L87" s="122">
        <v>103.53334729424031</v>
      </c>
      <c r="M87" s="122">
        <v>107.43030265379424</v>
      </c>
      <c r="N87" s="122">
        <v>108.28808896978677</v>
      </c>
      <c r="O87" s="122">
        <v>108.61999993493849</v>
      </c>
      <c r="P87" s="122">
        <v>107.28454580661779</v>
      </c>
      <c r="Q87" s="122">
        <v>104.75832963685654</v>
      </c>
      <c r="R87" s="122">
        <v>102.74668315664225</v>
      </c>
      <c r="S87" s="122">
        <v>98.163004699182522</v>
      </c>
      <c r="T87" s="122">
        <v>95.479040754907658</v>
      </c>
      <c r="U87" s="122">
        <v>92.444137655168873</v>
      </c>
      <c r="V87" s="122">
        <v>91.396469659292237</v>
      </c>
      <c r="W87" s="122">
        <v>88.369678641632746</v>
      </c>
      <c r="DA87" s="130" t="s">
        <v>1651</v>
      </c>
    </row>
    <row r="88" spans="1:105" ht="12" customHeight="1" x14ac:dyDescent="0.25">
      <c r="A88" s="97" t="s">
        <v>132</v>
      </c>
      <c r="B88" s="98">
        <v>22.109825950005963</v>
      </c>
      <c r="C88" s="98">
        <v>23.750768699723842</v>
      </c>
      <c r="D88" s="98">
        <v>25.337565054246692</v>
      </c>
      <c r="E88" s="98">
        <v>25.539708974995825</v>
      </c>
      <c r="F88" s="98">
        <v>28.259064375353983</v>
      </c>
      <c r="G88" s="98">
        <v>30.406625277993708</v>
      </c>
      <c r="H88" s="98">
        <v>32.332105497278384</v>
      </c>
      <c r="I88" s="98">
        <v>33.529148148311926</v>
      </c>
      <c r="J88" s="98">
        <v>37.025850675386117</v>
      </c>
      <c r="K88" s="98">
        <v>39.654179727951075</v>
      </c>
      <c r="L88" s="98">
        <v>41.65190422407774</v>
      </c>
      <c r="M88" s="98">
        <v>41.573528051029754</v>
      </c>
      <c r="N88" s="98">
        <v>41.3917236247974</v>
      </c>
      <c r="O88" s="98">
        <v>41.087862544702205</v>
      </c>
      <c r="P88" s="98">
        <v>40.842092638901057</v>
      </c>
      <c r="Q88" s="98">
        <v>39.944923579533743</v>
      </c>
      <c r="R88" s="98">
        <v>39.322989722146744</v>
      </c>
      <c r="S88" s="98">
        <v>37.626562898373543</v>
      </c>
      <c r="T88" s="98">
        <v>37.314627744961889</v>
      </c>
      <c r="U88" s="98">
        <v>36.286617043007304</v>
      </c>
      <c r="V88" s="98">
        <v>35.783874778552658</v>
      </c>
      <c r="W88" s="98">
        <v>35.139585839982999</v>
      </c>
      <c r="DA88" s="63" t="s">
        <v>1652</v>
      </c>
    </row>
    <row r="89" spans="1:105" ht="12" customHeight="1" x14ac:dyDescent="0.25">
      <c r="A89" s="97" t="s">
        <v>131</v>
      </c>
      <c r="B89" s="98">
        <v>3.0726491608191638E-3</v>
      </c>
      <c r="C89" s="98">
        <v>3.317952205543393E-3</v>
      </c>
      <c r="D89" s="98">
        <v>3.4897417484365391E-3</v>
      </c>
      <c r="E89" s="98">
        <v>3.2541600707948863E-3</v>
      </c>
      <c r="F89" s="98">
        <v>3.9848560844838957E-3</v>
      </c>
      <c r="G89" s="98">
        <v>4.3241305244221947E-3</v>
      </c>
      <c r="H89" s="98">
        <v>5.8649427882370448E-3</v>
      </c>
      <c r="I89" s="98">
        <v>6.4278025480620157E-3</v>
      </c>
      <c r="J89" s="98">
        <v>9.0009211003299686E-3</v>
      </c>
      <c r="K89" s="98">
        <v>1.0026548412599047E-2</v>
      </c>
      <c r="L89" s="98">
        <v>1.1942789265246648E-2</v>
      </c>
      <c r="M89" s="98">
        <v>1.1993544695577295E-2</v>
      </c>
      <c r="N89" s="98">
        <v>1.3338933844934718E-2</v>
      </c>
      <c r="O89" s="98">
        <v>1.4284215163678799E-2</v>
      </c>
      <c r="P89" s="98">
        <v>1.5810698069262052E-2</v>
      </c>
      <c r="Q89" s="98">
        <v>1.6709386364225032E-2</v>
      </c>
      <c r="R89" s="98">
        <v>1.7806994642890928E-2</v>
      </c>
      <c r="S89" s="98">
        <v>1.8603519043881918E-2</v>
      </c>
      <c r="T89" s="98">
        <v>2.0368411884615852E-2</v>
      </c>
      <c r="U89" s="98">
        <v>2.1609114218100692E-2</v>
      </c>
      <c r="V89" s="98">
        <v>2.3092344660262352E-2</v>
      </c>
      <c r="W89" s="98">
        <v>2.288754117848165E-2</v>
      </c>
      <c r="DA89" s="63" t="s">
        <v>1653</v>
      </c>
    </row>
    <row r="90" spans="1:105" ht="12" customHeight="1" x14ac:dyDescent="0.25">
      <c r="A90" s="100" t="s">
        <v>204</v>
      </c>
      <c r="B90" s="101">
        <v>2.7203276037934304E-3</v>
      </c>
      <c r="C90" s="101">
        <v>2.9152549583087153E-3</v>
      </c>
      <c r="D90" s="101">
        <v>3.0617343110211914E-3</v>
      </c>
      <c r="E90" s="101">
        <v>2.8365530898952908E-3</v>
      </c>
      <c r="F90" s="101">
        <v>3.4543001901581219E-3</v>
      </c>
      <c r="G90" s="101">
        <v>3.7459016842966803E-3</v>
      </c>
      <c r="H90" s="101">
        <v>5.0385288700825117E-3</v>
      </c>
      <c r="I90" s="101">
        <v>5.5586917131229957E-3</v>
      </c>
      <c r="J90" s="101">
        <v>7.6765122759618453E-3</v>
      </c>
      <c r="K90" s="101">
        <v>8.5245337511071044E-3</v>
      </c>
      <c r="L90" s="101">
        <v>1.0097861627195373E-2</v>
      </c>
      <c r="M90" s="101">
        <v>1.0140388963516248E-2</v>
      </c>
      <c r="N90" s="101">
        <v>1.1255081070407312E-2</v>
      </c>
      <c r="O90" s="101">
        <v>1.1997119132063703E-2</v>
      </c>
      <c r="P90" s="101">
        <v>1.3272872663136906E-2</v>
      </c>
      <c r="Q90" s="101">
        <v>1.3994926246292519E-2</v>
      </c>
      <c r="R90" s="101">
        <v>1.4929452401882091E-2</v>
      </c>
      <c r="S90" s="101">
        <v>1.5550410119835201E-2</v>
      </c>
      <c r="T90" s="101">
        <v>1.6985897915758396E-2</v>
      </c>
      <c r="U90" s="101">
        <v>1.7959244372063001E-2</v>
      </c>
      <c r="V90" s="101">
        <v>1.912512590885879E-2</v>
      </c>
      <c r="W90" s="101">
        <v>1.8530143584322329E-2</v>
      </c>
      <c r="DA90" s="131" t="s">
        <v>1654</v>
      </c>
    </row>
    <row r="91" spans="1:105" ht="12" customHeight="1" x14ac:dyDescent="0.25">
      <c r="A91" s="103" t="s">
        <v>52</v>
      </c>
      <c r="B91" s="104">
        <v>3.5232155702573327E-4</v>
      </c>
      <c r="C91" s="104">
        <v>4.0269724723467786E-4</v>
      </c>
      <c r="D91" s="104">
        <v>4.2800743741534759E-4</v>
      </c>
      <c r="E91" s="104">
        <v>4.1760698089959576E-4</v>
      </c>
      <c r="F91" s="104">
        <v>5.3055589432577342E-4</v>
      </c>
      <c r="G91" s="104">
        <v>5.7822884012551415E-4</v>
      </c>
      <c r="H91" s="104">
        <v>8.2641391815453321E-4</v>
      </c>
      <c r="I91" s="104">
        <v>8.6911083493902014E-4</v>
      </c>
      <c r="J91" s="104">
        <v>1.3244088243681241E-3</v>
      </c>
      <c r="K91" s="104">
        <v>1.5020146614919418E-3</v>
      </c>
      <c r="L91" s="104">
        <v>1.8449276380512745E-3</v>
      </c>
      <c r="M91" s="104">
        <v>1.8531557320610474E-3</v>
      </c>
      <c r="N91" s="104">
        <v>2.0838527745274059E-3</v>
      </c>
      <c r="O91" s="104">
        <v>2.2870960316150961E-3</v>
      </c>
      <c r="P91" s="104">
        <v>2.5378254061251479E-3</v>
      </c>
      <c r="Q91" s="104">
        <v>2.7144601179325133E-3</v>
      </c>
      <c r="R91" s="104">
        <v>2.8775422410088347E-3</v>
      </c>
      <c r="S91" s="104">
        <v>3.0531089240467156E-3</v>
      </c>
      <c r="T91" s="104">
        <v>3.3825139688574576E-3</v>
      </c>
      <c r="U91" s="104">
        <v>3.6498698460376918E-3</v>
      </c>
      <c r="V91" s="104">
        <v>3.9672187514035633E-3</v>
      </c>
      <c r="W91" s="104">
        <v>4.3573975941593197E-3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53.592015188324027</v>
      </c>
      <c r="C96" s="101">
        <v>53.332576004341021</v>
      </c>
      <c r="D96" s="101">
        <v>54.068135614897933</v>
      </c>
      <c r="E96" s="101">
        <v>53.41745904509348</v>
      </c>
      <c r="F96" s="101">
        <v>54.524953498439736</v>
      </c>
      <c r="G96" s="101">
        <v>57.145591772431004</v>
      </c>
      <c r="H96" s="101">
        <v>57.82112500736924</v>
      </c>
      <c r="I96" s="101">
        <v>57.175994229988824</v>
      </c>
      <c r="J96" s="101">
        <v>57.786217101950811</v>
      </c>
      <c r="K96" s="101">
        <v>59.870024320245435</v>
      </c>
      <c r="L96" s="101">
        <v>60.090146634096747</v>
      </c>
      <c r="M96" s="101">
        <v>63.859130868051842</v>
      </c>
      <c r="N96" s="101">
        <v>64.717447384601428</v>
      </c>
      <c r="O96" s="101">
        <v>65.135101336853197</v>
      </c>
      <c r="P96" s="101">
        <v>63.813407894710281</v>
      </c>
      <c r="Q96" s="101">
        <v>62.090349776122679</v>
      </c>
      <c r="R96" s="101">
        <v>60.494522957507208</v>
      </c>
      <c r="S96" s="101">
        <v>57.494265647518809</v>
      </c>
      <c r="T96" s="101">
        <v>54.908169480578849</v>
      </c>
      <c r="U96" s="101">
        <v>52.736873287253005</v>
      </c>
      <c r="V96" s="101">
        <v>51.914647259973457</v>
      </c>
      <c r="W96" s="101">
        <v>49.678758203816628</v>
      </c>
      <c r="DA96" s="131" t="s">
        <v>1660</v>
      </c>
    </row>
    <row r="97" spans="1:105" ht="12" customHeight="1" x14ac:dyDescent="0.25">
      <c r="A97" s="107" t="s">
        <v>121</v>
      </c>
      <c r="B97" s="104">
        <v>0.79688004768496801</v>
      </c>
      <c r="C97" s="104">
        <v>0.7995448596017557</v>
      </c>
      <c r="D97" s="104">
        <v>0.79858369236798799</v>
      </c>
      <c r="E97" s="104">
        <v>0.76802763937366503</v>
      </c>
      <c r="F97" s="104">
        <v>0.80130050498990646</v>
      </c>
      <c r="G97" s="104">
        <v>0.90418641162011126</v>
      </c>
      <c r="H97" s="104">
        <v>1.1880757382876013</v>
      </c>
      <c r="I97" s="104">
        <v>1.269998962618573</v>
      </c>
      <c r="J97" s="104">
        <v>1.5066715003400704</v>
      </c>
      <c r="K97" s="104">
        <v>1.6409876683003908</v>
      </c>
      <c r="L97" s="104">
        <v>1.7793536468005846</v>
      </c>
      <c r="M97" s="104">
        <v>1.9856501900170624</v>
      </c>
      <c r="N97" s="104">
        <v>2.1655790265430155</v>
      </c>
      <c r="O97" s="104">
        <v>2.3827518382194137</v>
      </c>
      <c r="P97" s="104">
        <v>2.6132345749371981</v>
      </c>
      <c r="Q97" s="104">
        <v>2.7063468948359088</v>
      </c>
      <c r="R97" s="104">
        <v>2.911363482345402</v>
      </c>
      <c r="S97" s="104">
        <v>3.0235726342462992</v>
      </c>
      <c r="T97" s="104">
        <v>3.2358751174822977</v>
      </c>
      <c r="U97" s="104">
        <v>3.3990382106904686</v>
      </c>
      <c r="V97" s="104">
        <v>3.6748552761058626</v>
      </c>
      <c r="W97" s="104">
        <v>3.5284470566546227</v>
      </c>
      <c r="DA97" s="132" t="s">
        <v>1661</v>
      </c>
    </row>
    <row r="98" spans="1:105" ht="12" customHeight="1" x14ac:dyDescent="0.25">
      <c r="A98" s="108" t="s">
        <v>53</v>
      </c>
      <c r="B98" s="98">
        <v>0.67951615469386761</v>
      </c>
      <c r="C98" s="98">
        <v>0.67728195311017381</v>
      </c>
      <c r="D98" s="98">
        <v>0.67731711820376017</v>
      </c>
      <c r="E98" s="98">
        <v>0.64865327525946748</v>
      </c>
      <c r="F98" s="98">
        <v>0.67677816817923075</v>
      </c>
      <c r="G98" s="98">
        <v>0.76546771185566165</v>
      </c>
      <c r="H98" s="98">
        <v>1.004138044802706</v>
      </c>
      <c r="I98" s="98">
        <v>1.0847959519451496</v>
      </c>
      <c r="J98" s="98">
        <v>1.2771013194231267</v>
      </c>
      <c r="K98" s="98">
        <v>1.3911113320729069</v>
      </c>
      <c r="L98" s="98">
        <v>1.5043483805639792</v>
      </c>
      <c r="M98" s="98">
        <v>1.6828291715592267</v>
      </c>
      <c r="N98" s="98">
        <v>1.8326714550737151</v>
      </c>
      <c r="O98" s="98">
        <v>2.0122134343504454</v>
      </c>
      <c r="P98" s="98">
        <v>2.2048833250335469</v>
      </c>
      <c r="Q98" s="98">
        <v>2.277278537857041</v>
      </c>
      <c r="R98" s="98">
        <v>2.4506636215331374</v>
      </c>
      <c r="S98" s="98">
        <v>2.5409588889025643</v>
      </c>
      <c r="T98" s="98">
        <v>2.7164104890443888</v>
      </c>
      <c r="U98" s="98">
        <v>2.8455573350127281</v>
      </c>
      <c r="V98" s="98">
        <v>3.0686748662665018</v>
      </c>
      <c r="W98" s="98">
        <v>2.8833180761274155</v>
      </c>
      <c r="DA98" s="63" t="s">
        <v>1662</v>
      </c>
    </row>
    <row r="99" spans="1:105" ht="12" customHeight="1" x14ac:dyDescent="0.25">
      <c r="A99" s="108" t="s">
        <v>52</v>
      </c>
      <c r="B99" s="98">
        <v>0.11736389299110038</v>
      </c>
      <c r="C99" s="98">
        <v>0.12226290649158189</v>
      </c>
      <c r="D99" s="98">
        <v>0.1212665741642278</v>
      </c>
      <c r="E99" s="98">
        <v>0.11937436411419754</v>
      </c>
      <c r="F99" s="98">
        <v>0.12452233681067573</v>
      </c>
      <c r="G99" s="98">
        <v>0.13871869976444956</v>
      </c>
      <c r="H99" s="98">
        <v>0.18393769348489519</v>
      </c>
      <c r="I99" s="98">
        <v>0.18520301067342348</v>
      </c>
      <c r="J99" s="98">
        <v>0.22957018091694367</v>
      </c>
      <c r="K99" s="98">
        <v>0.24987633622748379</v>
      </c>
      <c r="L99" s="98">
        <v>0.27500526623660548</v>
      </c>
      <c r="M99" s="98">
        <v>0.30282101845783571</v>
      </c>
      <c r="N99" s="98">
        <v>0.33290757146930045</v>
      </c>
      <c r="O99" s="98">
        <v>0.37053840386896819</v>
      </c>
      <c r="P99" s="98">
        <v>0.40835124990365129</v>
      </c>
      <c r="Q99" s="98">
        <v>0.42906835697886786</v>
      </c>
      <c r="R99" s="98">
        <v>0.46069986081226444</v>
      </c>
      <c r="S99" s="98">
        <v>0.48261374534373491</v>
      </c>
      <c r="T99" s="98">
        <v>0.51946462843790908</v>
      </c>
      <c r="U99" s="98">
        <v>0.55348087567774062</v>
      </c>
      <c r="V99" s="98">
        <v>0.60618040983936083</v>
      </c>
      <c r="W99" s="98">
        <v>0.64512898052720713</v>
      </c>
      <c r="DA99" s="63" t="s">
        <v>1663</v>
      </c>
    </row>
    <row r="100" spans="1:105" ht="12" customHeight="1" x14ac:dyDescent="0.25">
      <c r="A100" s="121" t="s">
        <v>54</v>
      </c>
      <c r="B100" s="122">
        <v>6.6325946799517528</v>
      </c>
      <c r="C100" s="122">
        <v>7.0664624001166434</v>
      </c>
      <c r="D100" s="122">
        <v>7.2940696619751204</v>
      </c>
      <c r="E100" s="122">
        <v>7.6356275443441088</v>
      </c>
      <c r="F100" s="122">
        <v>7.8701826560835011</v>
      </c>
      <c r="G100" s="122">
        <v>8.5160879721803404</v>
      </c>
      <c r="H100" s="122">
        <v>8.5086978720428839</v>
      </c>
      <c r="I100" s="122">
        <v>9.0804160820609567</v>
      </c>
      <c r="J100" s="122">
        <v>10.179873300050513</v>
      </c>
      <c r="K100" s="122">
        <v>11.375256435971039</v>
      </c>
      <c r="L100" s="122">
        <v>11.657067995904224</v>
      </c>
      <c r="M100" s="122">
        <v>11.860930289572057</v>
      </c>
      <c r="N100" s="122">
        <v>12.406276254926983</v>
      </c>
      <c r="O100" s="122">
        <v>12.76194136759535</v>
      </c>
      <c r="P100" s="122">
        <v>12.793455369497527</v>
      </c>
      <c r="Q100" s="122">
        <v>12.856136454317109</v>
      </c>
      <c r="R100" s="122">
        <v>12.635070479668478</v>
      </c>
      <c r="S100" s="122">
        <v>12.51239279050426</v>
      </c>
      <c r="T100" s="122">
        <v>12.73075731804456</v>
      </c>
      <c r="U100" s="122">
        <v>12.7331846932957</v>
      </c>
      <c r="V100" s="122">
        <v>16.840016413649984</v>
      </c>
      <c r="W100" s="122">
        <v>16.43955653755318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0.59005463230695865</v>
      </c>
      <c r="C102" s="98">
        <v>0.99344836654490565</v>
      </c>
      <c r="D102" s="98">
        <v>1.0091469259782726</v>
      </c>
      <c r="E102" s="98">
        <v>1.2238961416237912</v>
      </c>
      <c r="F102" s="98">
        <v>1.041758741285076</v>
      </c>
      <c r="G102" s="98">
        <v>1.2856090851867608</v>
      </c>
      <c r="H102" s="98">
        <v>0.66469734845509809</v>
      </c>
      <c r="I102" s="98">
        <v>0.92255149763964284</v>
      </c>
      <c r="J102" s="98">
        <v>1.47393570508821</v>
      </c>
      <c r="K102" s="98">
        <v>1.7718208097067292</v>
      </c>
      <c r="L102" s="98">
        <v>1.2908370665634663</v>
      </c>
      <c r="M102" s="98">
        <v>1.052906424300903</v>
      </c>
      <c r="N102" s="98">
        <v>0.79928127108778624</v>
      </c>
      <c r="O102" s="98">
        <v>1.0724750631403457</v>
      </c>
      <c r="P102" s="98">
        <v>1.0756285637675933</v>
      </c>
      <c r="Q102" s="98">
        <v>1.311494161396177</v>
      </c>
      <c r="R102" s="98">
        <v>1.0329059985282676</v>
      </c>
      <c r="S102" s="98">
        <v>1.0241617659587381</v>
      </c>
      <c r="T102" s="98">
        <v>1.0223898718826421</v>
      </c>
      <c r="U102" s="98">
        <v>1.0151832517276884</v>
      </c>
      <c r="V102" s="98">
        <v>1.2664205859302977</v>
      </c>
      <c r="W102" s="98">
        <v>1.2391459388055119</v>
      </c>
      <c r="DA102" s="63" t="s">
        <v>1666</v>
      </c>
    </row>
    <row r="103" spans="1:105" ht="12" customHeight="1" x14ac:dyDescent="0.25">
      <c r="A103" s="109" t="s">
        <v>120</v>
      </c>
      <c r="B103" s="33">
        <v>6.0425400476447937</v>
      </c>
      <c r="C103" s="33">
        <v>6.073014033571738</v>
      </c>
      <c r="D103" s="33">
        <v>6.2849227359968474</v>
      </c>
      <c r="E103" s="33">
        <v>6.4117314027203172</v>
      </c>
      <c r="F103" s="33">
        <v>6.8284239147984254</v>
      </c>
      <c r="G103" s="33">
        <v>7.2304788869935805</v>
      </c>
      <c r="H103" s="33">
        <v>7.844000523587785</v>
      </c>
      <c r="I103" s="33">
        <v>8.1578645844213131</v>
      </c>
      <c r="J103" s="33">
        <v>8.7059375949623021</v>
      </c>
      <c r="K103" s="33">
        <v>9.603435626264309</v>
      </c>
      <c r="L103" s="33">
        <v>10.366230929340759</v>
      </c>
      <c r="M103" s="33">
        <v>10.808023865271153</v>
      </c>
      <c r="N103" s="33">
        <v>11.606994983839197</v>
      </c>
      <c r="O103" s="33">
        <v>11.689466304455005</v>
      </c>
      <c r="P103" s="33">
        <v>11.717826805729935</v>
      </c>
      <c r="Q103" s="33">
        <v>11.544642292920933</v>
      </c>
      <c r="R103" s="33">
        <v>11.60216448114021</v>
      </c>
      <c r="S103" s="33">
        <v>11.488231024545522</v>
      </c>
      <c r="T103" s="33">
        <v>11.708367446161919</v>
      </c>
      <c r="U103" s="33">
        <v>11.718001441568012</v>
      </c>
      <c r="V103" s="33">
        <v>15.573595827719688</v>
      </c>
      <c r="W103" s="33">
        <v>15.20041059874767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1300.3961154469866</v>
      </c>
      <c r="C124" s="117">
        <f t="shared" si="42"/>
        <v>1420.874401460846</v>
      </c>
      <c r="D124" s="117">
        <f t="shared" si="42"/>
        <v>1454.8704793442635</v>
      </c>
      <c r="E124" s="117">
        <f t="shared" si="42"/>
        <v>1545.7347951668501</v>
      </c>
      <c r="F124" s="117">
        <f t="shared" si="42"/>
        <v>1495.5281429298993</v>
      </c>
      <c r="G124" s="117">
        <f t="shared" si="42"/>
        <v>1459.7067972601631</v>
      </c>
      <c r="H124" s="117">
        <f t="shared" si="42"/>
        <v>1497.3266794833321</v>
      </c>
      <c r="I124" s="117">
        <f t="shared" si="42"/>
        <v>1516.5696524591522</v>
      </c>
      <c r="J124" s="117">
        <f t="shared" si="42"/>
        <v>1506.8284470002529</v>
      </c>
      <c r="K124" s="117">
        <f t="shared" si="42"/>
        <v>1597.6617516255697</v>
      </c>
      <c r="L124" s="117">
        <f t="shared" si="42"/>
        <v>1773.080046167828</v>
      </c>
      <c r="M124" s="117">
        <f t="shared" si="42"/>
        <v>1539.6249959128243</v>
      </c>
      <c r="N124" s="117">
        <f t="shared" si="42"/>
        <v>1690.4381314379057</v>
      </c>
      <c r="O124" s="117">
        <f t="shared" si="42"/>
        <v>1627.1676033376054</v>
      </c>
      <c r="P124" s="117">
        <f t="shared" si="42"/>
        <v>1600.0964341878171</v>
      </c>
      <c r="Q124" s="117">
        <f t="shared" si="42"/>
        <v>1574.7457004533767</v>
      </c>
      <c r="R124" s="117">
        <f t="shared" ref="R124:V124" si="43">R125+R128+R130+R139</f>
        <v>1711.5799222904495</v>
      </c>
      <c r="S124" s="117">
        <f t="shared" si="43"/>
        <v>1686.947015335983</v>
      </c>
      <c r="T124" s="117">
        <f t="shared" si="43"/>
        <v>1635.9664575716461</v>
      </c>
      <c r="U124" s="117">
        <f t="shared" si="43"/>
        <v>1619.9636185308789</v>
      </c>
      <c r="V124" s="117">
        <f t="shared" si="43"/>
        <v>1491.0433435918389</v>
      </c>
      <c r="W124" s="117">
        <f t="shared" ref="W124" si="44">W125+W128+W130+W139</f>
        <v>1728.2106736260644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1163.7491907348281</v>
      </c>
      <c r="C125" s="122">
        <f t="shared" si="45"/>
        <v>1278.9218573552587</v>
      </c>
      <c r="D125" s="122">
        <f t="shared" si="45"/>
        <v>1310.3182355537367</v>
      </c>
      <c r="E125" s="122">
        <f t="shared" si="45"/>
        <v>1397.823832583304</v>
      </c>
      <c r="F125" s="122">
        <f t="shared" si="45"/>
        <v>1344.554951300626</v>
      </c>
      <c r="G125" s="122">
        <f t="shared" si="45"/>
        <v>1310.4170124468094</v>
      </c>
      <c r="H125" s="122">
        <f t="shared" si="45"/>
        <v>1347.8804754447117</v>
      </c>
      <c r="I125" s="122">
        <f t="shared" si="45"/>
        <v>1367.9219824931797</v>
      </c>
      <c r="J125" s="122">
        <f t="shared" si="45"/>
        <v>1356.9915729924271</v>
      </c>
      <c r="K125" s="122">
        <f t="shared" si="45"/>
        <v>1443.2632595469552</v>
      </c>
      <c r="L125" s="122">
        <f t="shared" si="45"/>
        <v>1618.0649176130019</v>
      </c>
      <c r="M125" s="122">
        <f t="shared" si="45"/>
        <v>1381.4050360274614</v>
      </c>
      <c r="N125" s="122">
        <f t="shared" si="45"/>
        <v>1530.8337331447285</v>
      </c>
      <c r="O125" s="122">
        <f t="shared" si="45"/>
        <v>1465.6737956312277</v>
      </c>
      <c r="P125" s="122">
        <f t="shared" si="45"/>
        <v>1444.3383483447442</v>
      </c>
      <c r="Q125" s="122">
        <f t="shared" si="45"/>
        <v>1416.1150363767822</v>
      </c>
      <c r="R125" s="122">
        <f t="shared" ref="R125:V125" si="46">SUM(R126:R127)</f>
        <v>1559.2630244372281</v>
      </c>
      <c r="S125" s="122">
        <f t="shared" si="46"/>
        <v>1539.1991538348086</v>
      </c>
      <c r="T125" s="122">
        <f t="shared" si="46"/>
        <v>1495.1337668636424</v>
      </c>
      <c r="U125" s="122">
        <f t="shared" si="46"/>
        <v>1479.0568256577608</v>
      </c>
      <c r="V125" s="122">
        <f t="shared" si="46"/>
        <v>1348.7997027582076</v>
      </c>
      <c r="W125" s="122">
        <f t="shared" ref="W125" si="47">SUM(W126:W127)</f>
        <v>1583.0620858974503</v>
      </c>
      <c r="DA125" s="130" t="s">
        <v>1687</v>
      </c>
    </row>
    <row r="126" spans="1:105" ht="12" customHeight="1" x14ac:dyDescent="0.25">
      <c r="A126" s="97" t="s">
        <v>203</v>
      </c>
      <c r="B126" s="98">
        <v>1159.2427335745742</v>
      </c>
      <c r="C126" s="98">
        <v>1273.9660036739315</v>
      </c>
      <c r="D126" s="98">
        <v>1305.3518547944516</v>
      </c>
      <c r="E126" s="98">
        <v>1392.5875326270077</v>
      </c>
      <c r="F126" s="98">
        <v>1339.6442795255302</v>
      </c>
      <c r="G126" s="98">
        <v>1305.7059709023088</v>
      </c>
      <c r="H126" s="98">
        <v>1343.0987215500616</v>
      </c>
      <c r="I126" s="98">
        <v>1363.1245327403408</v>
      </c>
      <c r="J126" s="98">
        <v>1352.3013896971704</v>
      </c>
      <c r="K126" s="98">
        <v>1438.3080183897339</v>
      </c>
      <c r="L126" s="98">
        <v>1612.5207775246593</v>
      </c>
      <c r="M126" s="98">
        <v>1376.7498693796815</v>
      </c>
      <c r="N126" s="98">
        <v>1525.6836113891375</v>
      </c>
      <c r="O126" s="98">
        <v>1460.7874789036009</v>
      </c>
      <c r="P126" s="98">
        <v>1439.5652340481552</v>
      </c>
      <c r="Q126" s="98">
        <v>1411.4736604329034</v>
      </c>
      <c r="R126" s="98">
        <v>1554.1510640754343</v>
      </c>
      <c r="S126" s="98">
        <v>1534.473642243521</v>
      </c>
      <c r="T126" s="98">
        <v>1490.5745060924557</v>
      </c>
      <c r="U126" s="98">
        <v>1474.651229388508</v>
      </c>
      <c r="V126" s="98">
        <v>1344.6895095031637</v>
      </c>
      <c r="W126" s="98">
        <v>1578.1616972068286</v>
      </c>
      <c r="DA126" s="63" t="s">
        <v>1688</v>
      </c>
    </row>
    <row r="127" spans="1:105" ht="12" customHeight="1" x14ac:dyDescent="0.25">
      <c r="A127" s="97" t="s">
        <v>53</v>
      </c>
      <c r="B127" s="98">
        <v>4.5064571602537953</v>
      </c>
      <c r="C127" s="98">
        <v>4.95585368132729</v>
      </c>
      <c r="D127" s="98">
        <v>4.9663807592851663</v>
      </c>
      <c r="E127" s="98">
        <v>5.2362999562962944</v>
      </c>
      <c r="F127" s="98">
        <v>4.9106717750958113</v>
      </c>
      <c r="G127" s="98">
        <v>4.711041544500695</v>
      </c>
      <c r="H127" s="98">
        <v>4.7817538946500653</v>
      </c>
      <c r="I127" s="98">
        <v>4.7974497528390128</v>
      </c>
      <c r="J127" s="98">
        <v>4.6901832952566744</v>
      </c>
      <c r="K127" s="98">
        <v>4.9552411572212449</v>
      </c>
      <c r="L127" s="98">
        <v>5.5441400883425462</v>
      </c>
      <c r="M127" s="98">
        <v>4.6551666477798861</v>
      </c>
      <c r="N127" s="98">
        <v>5.1501217555910976</v>
      </c>
      <c r="O127" s="98">
        <v>4.8863167276268644</v>
      </c>
      <c r="P127" s="98">
        <v>4.7731142965889983</v>
      </c>
      <c r="Q127" s="98">
        <v>4.6413759438787556</v>
      </c>
      <c r="R127" s="98">
        <v>5.1119603617938543</v>
      </c>
      <c r="S127" s="98">
        <v>4.7255115912876589</v>
      </c>
      <c r="T127" s="98">
        <v>4.5592607711867439</v>
      </c>
      <c r="U127" s="98">
        <v>4.4055962692526869</v>
      </c>
      <c r="V127" s="98">
        <v>4.1101932550439511</v>
      </c>
      <c r="W127" s="98">
        <v>4.9003886906215355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0.72110854027161231</v>
      </c>
      <c r="C128" s="122">
        <f t="shared" si="48"/>
        <v>0.76713308309967143</v>
      </c>
      <c r="D128" s="122">
        <f t="shared" si="48"/>
        <v>0.80448557903573337</v>
      </c>
      <c r="E128" s="122">
        <f t="shared" si="48"/>
        <v>1.0057529113858732</v>
      </c>
      <c r="F128" s="122">
        <f t="shared" si="48"/>
        <v>0.86900631829123554</v>
      </c>
      <c r="G128" s="122">
        <f t="shared" si="48"/>
        <v>0.89120832336520595</v>
      </c>
      <c r="H128" s="122">
        <f t="shared" si="48"/>
        <v>0.91203744901341632</v>
      </c>
      <c r="I128" s="122">
        <f t="shared" si="48"/>
        <v>0.92213753609658833</v>
      </c>
      <c r="J128" s="122">
        <f t="shared" si="48"/>
        <v>1.0082266680005403</v>
      </c>
      <c r="K128" s="122">
        <f t="shared" si="48"/>
        <v>1.06161804559579</v>
      </c>
      <c r="L128" s="122">
        <f t="shared" si="48"/>
        <v>1.4843608267192465</v>
      </c>
      <c r="M128" s="122">
        <f t="shared" si="48"/>
        <v>1.2009549717823647</v>
      </c>
      <c r="N128" s="122">
        <f t="shared" si="48"/>
        <v>1.182591422007742</v>
      </c>
      <c r="O128" s="122">
        <f t="shared" si="48"/>
        <v>1.2121773476711442</v>
      </c>
      <c r="P128" s="122">
        <f t="shared" si="48"/>
        <v>1.3122920733333412</v>
      </c>
      <c r="Q128" s="122">
        <f t="shared" si="48"/>
        <v>1.2580011003066598</v>
      </c>
      <c r="R128" s="122">
        <f t="shared" si="48"/>
        <v>1.2518641584901311</v>
      </c>
      <c r="S128" s="122">
        <f t="shared" si="48"/>
        <v>1.1822060673592265</v>
      </c>
      <c r="T128" s="122">
        <f t="shared" si="48"/>
        <v>1.1716798659555716</v>
      </c>
      <c r="U128" s="122">
        <f t="shared" si="48"/>
        <v>1.2727027983088253</v>
      </c>
      <c r="V128" s="122">
        <f t="shared" si="48"/>
        <v>1.3816849848091495</v>
      </c>
      <c r="W128" s="122">
        <f t="shared" si="48"/>
        <v>1.6980995770451561</v>
      </c>
      <c r="DA128" s="130" t="s">
        <v>1690</v>
      </c>
    </row>
    <row r="129" spans="1:105" ht="12" customHeight="1" x14ac:dyDescent="0.25">
      <c r="A129" s="97" t="s">
        <v>53</v>
      </c>
      <c r="B129" s="98">
        <v>0.72110854027161231</v>
      </c>
      <c r="C129" s="98">
        <v>0.76713308309967143</v>
      </c>
      <c r="D129" s="98">
        <v>0.80448557903573337</v>
      </c>
      <c r="E129" s="98">
        <v>1.0057529113858732</v>
      </c>
      <c r="F129" s="98">
        <v>0.86900631829123554</v>
      </c>
      <c r="G129" s="98">
        <v>0.89120832336520595</v>
      </c>
      <c r="H129" s="98">
        <v>0.91203744901341632</v>
      </c>
      <c r="I129" s="98">
        <v>0.92213753609658833</v>
      </c>
      <c r="J129" s="98">
        <v>1.0082266680005403</v>
      </c>
      <c r="K129" s="98">
        <v>1.06161804559579</v>
      </c>
      <c r="L129" s="98">
        <v>1.4843608267192465</v>
      </c>
      <c r="M129" s="98">
        <v>1.2009549717823647</v>
      </c>
      <c r="N129" s="98">
        <v>1.182591422007742</v>
      </c>
      <c r="O129" s="98">
        <v>1.2121773476711442</v>
      </c>
      <c r="P129" s="98">
        <v>1.3122920733333412</v>
      </c>
      <c r="Q129" s="98">
        <v>1.2580011003066598</v>
      </c>
      <c r="R129" s="98">
        <v>1.2518641584901311</v>
      </c>
      <c r="S129" s="98">
        <v>1.1822060673592265</v>
      </c>
      <c r="T129" s="98">
        <v>1.1716798659555716</v>
      </c>
      <c r="U129" s="98">
        <v>1.2727027983088253</v>
      </c>
      <c r="V129" s="98">
        <v>1.3816849848091495</v>
      </c>
      <c r="W129" s="98">
        <v>1.6980995770451561</v>
      </c>
      <c r="DA129" s="63" t="s">
        <v>1691</v>
      </c>
    </row>
    <row r="130" spans="1:105" ht="12" customHeight="1" x14ac:dyDescent="0.25">
      <c r="A130" s="121" t="s">
        <v>55</v>
      </c>
      <c r="B130" s="122">
        <v>122.28659357742767</v>
      </c>
      <c r="C130" s="122">
        <v>126.60473573590856</v>
      </c>
      <c r="D130" s="122">
        <v>128.90849022599443</v>
      </c>
      <c r="E130" s="122">
        <v>131.55090958895556</v>
      </c>
      <c r="F130" s="122">
        <v>134.66857718903606</v>
      </c>
      <c r="G130" s="122">
        <v>132.51751047391983</v>
      </c>
      <c r="H130" s="122">
        <v>133.37232299562257</v>
      </c>
      <c r="I130" s="122">
        <v>132.13844691193663</v>
      </c>
      <c r="J130" s="122">
        <v>132.05845452412404</v>
      </c>
      <c r="K130" s="122">
        <v>135.19216062853718</v>
      </c>
      <c r="L130" s="122">
        <v>135.34589237246209</v>
      </c>
      <c r="M130" s="122">
        <v>138.87649625471701</v>
      </c>
      <c r="N130" s="122">
        <v>139.69974764407488</v>
      </c>
      <c r="O130" s="122">
        <v>141.20567182688612</v>
      </c>
      <c r="P130" s="122">
        <v>135.54240853415922</v>
      </c>
      <c r="Q130" s="122">
        <v>138.07465718861749</v>
      </c>
      <c r="R130" s="122">
        <v>132.33178004994318</v>
      </c>
      <c r="S130" s="122">
        <v>128.01676548078612</v>
      </c>
      <c r="T130" s="122">
        <v>121.09371541918814</v>
      </c>
      <c r="U130" s="122">
        <v>120.93273584068923</v>
      </c>
      <c r="V130" s="122">
        <v>116.6772561461874</v>
      </c>
      <c r="W130" s="122">
        <v>119.04676719666772</v>
      </c>
      <c r="DA130" s="130" t="s">
        <v>1692</v>
      </c>
    </row>
    <row r="131" spans="1:105" ht="12" customHeight="1" x14ac:dyDescent="0.25">
      <c r="A131" s="97" t="s">
        <v>128</v>
      </c>
      <c r="B131" s="98">
        <v>119.33249971382638</v>
      </c>
      <c r="C131" s="98">
        <v>119.82822797187913</v>
      </c>
      <c r="D131" s="98">
        <v>121.97618250613789</v>
      </c>
      <c r="E131" s="98">
        <v>124.1644155984923</v>
      </c>
      <c r="F131" s="98">
        <v>125.51626277461376</v>
      </c>
      <c r="G131" s="98">
        <v>125.06030509838156</v>
      </c>
      <c r="H131" s="98">
        <v>126.35582349506306</v>
      </c>
      <c r="I131" s="98">
        <v>125.24490199666329</v>
      </c>
      <c r="J131" s="98">
        <v>124.4565511871769</v>
      </c>
      <c r="K131" s="98">
        <v>127.77641830459848</v>
      </c>
      <c r="L131" s="98">
        <v>128.20503053254524</v>
      </c>
      <c r="M131" s="98">
        <v>133.00929700845052</v>
      </c>
      <c r="N131" s="98">
        <v>134.80811538543895</v>
      </c>
      <c r="O131" s="98">
        <v>137.45611752032221</v>
      </c>
      <c r="P131" s="98">
        <v>132.88092152930656</v>
      </c>
      <c r="Q131" s="98">
        <v>134.16994680896602</v>
      </c>
      <c r="R131" s="98">
        <v>130.59313831637522</v>
      </c>
      <c r="S131" s="98">
        <v>125.83421223703162</v>
      </c>
      <c r="T131" s="98">
        <v>119.52541278845564</v>
      </c>
      <c r="U131" s="98">
        <v>117.43513643939291</v>
      </c>
      <c r="V131" s="98">
        <v>115.43164676562489</v>
      </c>
      <c r="W131" s="98">
        <v>114.64379747312211</v>
      </c>
      <c r="DA131" s="63" t="s">
        <v>1693</v>
      </c>
    </row>
    <row r="132" spans="1:105" ht="12" customHeight="1" x14ac:dyDescent="0.25">
      <c r="A132" s="97" t="s">
        <v>127</v>
      </c>
      <c r="B132" s="98">
        <v>1.762672309697071E-2</v>
      </c>
      <c r="C132" s="98">
        <v>1.8072260150948344E-2</v>
      </c>
      <c r="D132" s="98">
        <v>1.8229208730694758E-2</v>
      </c>
      <c r="E132" s="98">
        <v>1.8301056037585292E-2</v>
      </c>
      <c r="F132" s="98">
        <v>1.9134000743652544E-2</v>
      </c>
      <c r="G132" s="98">
        <v>1.9625091225500907E-2</v>
      </c>
      <c r="H132" s="98">
        <v>2.5459429922833152E-2</v>
      </c>
      <c r="I132" s="98">
        <v>2.7207258806645276E-2</v>
      </c>
      <c r="J132" s="98">
        <v>3.1811359235939564E-2</v>
      </c>
      <c r="K132" s="98">
        <v>3.409572501674734E-2</v>
      </c>
      <c r="L132" s="98">
        <v>3.754644442815018E-2</v>
      </c>
      <c r="M132" s="98">
        <v>4.0689291175381226E-2</v>
      </c>
      <c r="N132" s="98">
        <v>4.4449209379020464E-2</v>
      </c>
      <c r="O132" s="98">
        <v>5.0593725182689273E-2</v>
      </c>
      <c r="P132" s="98">
        <v>5.3136600901992737E-2</v>
      </c>
      <c r="Q132" s="98">
        <v>5.815637686700232E-2</v>
      </c>
      <c r="R132" s="98">
        <v>6.2065567770496072E-2</v>
      </c>
      <c r="S132" s="98">
        <v>6.5046331589637879E-2</v>
      </c>
      <c r="T132" s="98">
        <v>6.8127898028304643E-2</v>
      </c>
      <c r="U132" s="98">
        <v>7.3923322126513757E-2</v>
      </c>
      <c r="V132" s="98">
        <v>7.7469836166965123E-2</v>
      </c>
      <c r="W132" s="98">
        <v>7.8565881394749904E-2</v>
      </c>
      <c r="DA132" s="63" t="s">
        <v>1694</v>
      </c>
    </row>
    <row r="133" spans="1:105" ht="12" customHeight="1" x14ac:dyDescent="0.25">
      <c r="A133" s="100" t="s">
        <v>203</v>
      </c>
      <c r="B133" s="101">
        <v>1.4620537910265744E-2</v>
      </c>
      <c r="C133" s="101">
        <v>1.4882713604431439E-2</v>
      </c>
      <c r="D133" s="101">
        <v>1.5040945326915862E-2</v>
      </c>
      <c r="E133" s="101">
        <v>1.5033717749956921E-2</v>
      </c>
      <c r="F133" s="101">
        <v>1.572597156677389E-2</v>
      </c>
      <c r="G133" s="101">
        <v>1.6183156661218522E-2</v>
      </c>
      <c r="H133" s="101">
        <v>2.0949365881377222E-2</v>
      </c>
      <c r="I133" s="101">
        <v>2.2654686899687266E-2</v>
      </c>
      <c r="J133" s="101">
        <v>2.6237963458895844E-2</v>
      </c>
      <c r="K133" s="101">
        <v>2.8117045994465968E-2</v>
      </c>
      <c r="L133" s="101">
        <v>3.0855743311364356E-2</v>
      </c>
      <c r="M133" s="101">
        <v>3.3524927430624248E-2</v>
      </c>
      <c r="N133" s="101">
        <v>3.6562133419756351E-2</v>
      </c>
      <c r="O133" s="101">
        <v>4.1528253635651921E-2</v>
      </c>
      <c r="P133" s="101">
        <v>4.3612264327002943E-2</v>
      </c>
      <c r="Q133" s="101">
        <v>4.7622336807138892E-2</v>
      </c>
      <c r="R133" s="101">
        <v>5.0896490391042146E-2</v>
      </c>
      <c r="S133" s="101">
        <v>5.3280515147460232E-2</v>
      </c>
      <c r="T133" s="101">
        <v>5.5799089852986844E-2</v>
      </c>
      <c r="U133" s="101">
        <v>6.0409752496212006E-2</v>
      </c>
      <c r="V133" s="101">
        <v>6.3194548063292541E-2</v>
      </c>
      <c r="W133" s="101">
        <v>6.2605062096064965E-2</v>
      </c>
      <c r="DA133" s="131" t="s">
        <v>1695</v>
      </c>
    </row>
    <row r="134" spans="1:105" ht="12" customHeight="1" x14ac:dyDescent="0.25">
      <c r="A134" s="103" t="s">
        <v>52</v>
      </c>
      <c r="B134" s="104">
        <v>3.0061851867049664E-3</v>
      </c>
      <c r="C134" s="104">
        <v>3.1895465465169026E-3</v>
      </c>
      <c r="D134" s="104">
        <v>3.1882634037788942E-3</v>
      </c>
      <c r="E134" s="104">
        <v>3.2673382876283689E-3</v>
      </c>
      <c r="F134" s="104">
        <v>3.4080291768786549E-3</v>
      </c>
      <c r="G134" s="104">
        <v>3.4419345642823845E-3</v>
      </c>
      <c r="H134" s="104">
        <v>4.5100640414559301E-3</v>
      </c>
      <c r="I134" s="104">
        <v>4.5525719069580087E-3</v>
      </c>
      <c r="J134" s="104">
        <v>5.5733957770437211E-3</v>
      </c>
      <c r="K134" s="104">
        <v>5.9786790222813744E-3</v>
      </c>
      <c r="L134" s="104">
        <v>6.6907011167858252E-3</v>
      </c>
      <c r="M134" s="104">
        <v>7.16436374475698E-3</v>
      </c>
      <c r="N134" s="104">
        <v>7.8870759592641112E-3</v>
      </c>
      <c r="O134" s="104">
        <v>9.0654715470373497E-3</v>
      </c>
      <c r="P134" s="104">
        <v>9.5243365749897949E-3</v>
      </c>
      <c r="Q134" s="104">
        <v>1.053404005986343E-2</v>
      </c>
      <c r="R134" s="104">
        <v>1.1169077379453928E-2</v>
      </c>
      <c r="S134" s="104">
        <v>1.176581644217764E-2</v>
      </c>
      <c r="T134" s="104">
        <v>1.2328808175317795E-2</v>
      </c>
      <c r="U134" s="104">
        <v>1.3513569630301755E-2</v>
      </c>
      <c r="V134" s="104">
        <v>1.4275288103672583E-2</v>
      </c>
      <c r="W134" s="104">
        <v>1.5960819298684946E-2</v>
      </c>
      <c r="DA134" s="132" t="s">
        <v>1696</v>
      </c>
    </row>
    <row r="135" spans="1:105" ht="12" customHeight="1" x14ac:dyDescent="0.25">
      <c r="A135" s="106" t="s">
        <v>122</v>
      </c>
      <c r="B135" s="101">
        <v>2.8934923580717684</v>
      </c>
      <c r="C135" s="101">
        <v>6.6559462198211001</v>
      </c>
      <c r="D135" s="101">
        <v>6.8098914057182141</v>
      </c>
      <c r="E135" s="101">
        <v>7.2601462288640226</v>
      </c>
      <c r="F135" s="101">
        <v>8.9954232790312574</v>
      </c>
      <c r="G135" s="101">
        <v>7.3251024367883808</v>
      </c>
      <c r="H135" s="101">
        <v>6.8853459124975167</v>
      </c>
      <c r="I135" s="101">
        <v>6.7542337874900671</v>
      </c>
      <c r="J135" s="101">
        <v>7.3840933420453032</v>
      </c>
      <c r="K135" s="101">
        <v>7.1804457650947189</v>
      </c>
      <c r="L135" s="101">
        <v>6.8957522472980655</v>
      </c>
      <c r="M135" s="101">
        <v>5.6366829684980733</v>
      </c>
      <c r="N135" s="101">
        <v>4.6815858795256924</v>
      </c>
      <c r="O135" s="101">
        <v>3.5745685684216775</v>
      </c>
      <c r="P135" s="101">
        <v>2.5270019670704649</v>
      </c>
      <c r="Q135" s="101">
        <v>3.6939591914914698</v>
      </c>
      <c r="R135" s="101">
        <v>1.5934401086257508</v>
      </c>
      <c r="S135" s="101">
        <v>2.0079681718939235</v>
      </c>
      <c r="T135" s="101">
        <v>1.4211800423515519</v>
      </c>
      <c r="U135" s="101">
        <v>3.2071154456256958</v>
      </c>
      <c r="V135" s="101">
        <v>1.0852355439231478</v>
      </c>
      <c r="W135" s="101">
        <v>4.0623374073348684</v>
      </c>
      <c r="DA135" s="131" t="s">
        <v>1697</v>
      </c>
    </row>
    <row r="136" spans="1:105" ht="12" customHeight="1" x14ac:dyDescent="0.25">
      <c r="A136" s="107" t="s">
        <v>121</v>
      </c>
      <c r="B136" s="104">
        <v>4.2974782432557784E-2</v>
      </c>
      <c r="C136" s="104">
        <v>0.10248928405737777</v>
      </c>
      <c r="D136" s="104">
        <v>0.10418710540765522</v>
      </c>
      <c r="E136" s="104">
        <v>0.10804670556164878</v>
      </c>
      <c r="F136" s="104">
        <v>0.13775713464739264</v>
      </c>
      <c r="G136" s="104">
        <v>0.11247784752439904</v>
      </c>
      <c r="H136" s="104">
        <v>0.10569415813916293</v>
      </c>
      <c r="I136" s="104">
        <v>0.11210386897662987</v>
      </c>
      <c r="J136" s="104">
        <v>0.18599863566590275</v>
      </c>
      <c r="K136" s="104">
        <v>0.20120083382723483</v>
      </c>
      <c r="L136" s="104">
        <v>0.20756314819061805</v>
      </c>
      <c r="M136" s="104">
        <v>0.18982698659304836</v>
      </c>
      <c r="N136" s="104">
        <v>0.1655971697311952</v>
      </c>
      <c r="O136" s="104">
        <v>0.12439201295954191</v>
      </c>
      <c r="P136" s="104">
        <v>8.134843688021054E-2</v>
      </c>
      <c r="Q136" s="104">
        <v>0.15259481129298608</v>
      </c>
      <c r="R136" s="104">
        <v>8.3136057171719485E-2</v>
      </c>
      <c r="S136" s="104">
        <v>0.10953874027094457</v>
      </c>
      <c r="T136" s="104">
        <v>7.8994690352645697E-2</v>
      </c>
      <c r="U136" s="104">
        <v>0.21656063354412364</v>
      </c>
      <c r="V136" s="104">
        <v>8.2904000472390188E-2</v>
      </c>
      <c r="W136" s="104">
        <v>0.26206643481599412</v>
      </c>
      <c r="DA136" s="132" t="s">
        <v>1698</v>
      </c>
    </row>
    <row r="137" spans="1:105" ht="12" customHeight="1" x14ac:dyDescent="0.25">
      <c r="A137" s="108" t="s">
        <v>53</v>
      </c>
      <c r="B137" s="98">
        <v>3.664548885646305E-2</v>
      </c>
      <c r="C137" s="98">
        <v>8.6593416138164431E-2</v>
      </c>
      <c r="D137" s="98">
        <v>8.8180294401565149E-2</v>
      </c>
      <c r="E137" s="98">
        <v>9.109171875277515E-2</v>
      </c>
      <c r="F137" s="98">
        <v>0.11619088492620333</v>
      </c>
      <c r="G137" s="98">
        <v>9.5135014063889328E-2</v>
      </c>
      <c r="H137" s="98">
        <v>8.9352170945685969E-2</v>
      </c>
      <c r="I137" s="98">
        <v>9.5795300374580575E-2</v>
      </c>
      <c r="J137" s="98">
        <v>0.15764918029616423</v>
      </c>
      <c r="K137" s="98">
        <v>0.17052828036815623</v>
      </c>
      <c r="L137" s="98">
        <v>0.17546554484769414</v>
      </c>
      <c r="M137" s="98">
        <v>0.16089634945815165</v>
      </c>
      <c r="N137" s="98">
        <v>0.14023565292014134</v>
      </c>
      <c r="O137" s="98">
        <v>0.10521820198963552</v>
      </c>
      <c r="P137" s="98">
        <v>6.8838434057233527E-2</v>
      </c>
      <c r="Q137" s="98">
        <v>0.12831677607660019</v>
      </c>
      <c r="R137" s="98">
        <v>6.9765259082008008E-2</v>
      </c>
      <c r="S137" s="98">
        <v>9.1830663750252922E-2</v>
      </c>
      <c r="T137" s="98">
        <v>6.6249712610908409E-2</v>
      </c>
      <c r="U137" s="98">
        <v>0.18083128703022255</v>
      </c>
      <c r="V137" s="98">
        <v>6.9045742443657354E-2</v>
      </c>
      <c r="W137" s="98">
        <v>0.21344115053109089</v>
      </c>
      <c r="DA137" s="63" t="s">
        <v>1699</v>
      </c>
    </row>
    <row r="138" spans="1:105" ht="12" customHeight="1" x14ac:dyDescent="0.25">
      <c r="A138" s="108" t="s">
        <v>52</v>
      </c>
      <c r="B138" s="98">
        <v>6.3292935760947333E-3</v>
      </c>
      <c r="C138" s="98">
        <v>1.5895867919213338E-2</v>
      </c>
      <c r="D138" s="98">
        <v>1.6006811006090062E-2</v>
      </c>
      <c r="E138" s="98">
        <v>1.695498680887363E-2</v>
      </c>
      <c r="F138" s="98">
        <v>2.1566249721189312E-2</v>
      </c>
      <c r="G138" s="98">
        <v>1.7342833460509723E-2</v>
      </c>
      <c r="H138" s="98">
        <v>1.6341987193476955E-2</v>
      </c>
      <c r="I138" s="98">
        <v>1.6308568602049298E-2</v>
      </c>
      <c r="J138" s="98">
        <v>2.8349455369738503E-2</v>
      </c>
      <c r="K138" s="98">
        <v>3.0672553459078607E-2</v>
      </c>
      <c r="L138" s="98">
        <v>3.2097603342923921E-2</v>
      </c>
      <c r="M138" s="98">
        <v>2.89306371348967E-2</v>
      </c>
      <c r="N138" s="98">
        <v>2.5361516811053857E-2</v>
      </c>
      <c r="O138" s="98">
        <v>1.9173810969906384E-2</v>
      </c>
      <c r="P138" s="98">
        <v>1.2510002822977016E-2</v>
      </c>
      <c r="Q138" s="98">
        <v>2.4278035216385881E-2</v>
      </c>
      <c r="R138" s="98">
        <v>1.3370798089711484E-2</v>
      </c>
      <c r="S138" s="98">
        <v>1.7708076520691653E-2</v>
      </c>
      <c r="T138" s="98">
        <v>1.2744977741737294E-2</v>
      </c>
      <c r="U138" s="98">
        <v>3.5729346513901084E-2</v>
      </c>
      <c r="V138" s="98">
        <v>1.3858258028732827E-2</v>
      </c>
      <c r="W138" s="98">
        <v>4.8625284284903245E-2</v>
      </c>
      <c r="DA138" s="63" t="s">
        <v>1700</v>
      </c>
    </row>
    <row r="139" spans="1:105" ht="12" customHeight="1" x14ac:dyDescent="0.25">
      <c r="A139" s="121" t="s">
        <v>54</v>
      </c>
      <c r="B139" s="122">
        <v>13.639222594459154</v>
      </c>
      <c r="C139" s="122">
        <v>14.580675286578881</v>
      </c>
      <c r="D139" s="122">
        <v>14.839267985496464</v>
      </c>
      <c r="E139" s="122">
        <v>15.354300083204695</v>
      </c>
      <c r="F139" s="122">
        <v>15.435608121946018</v>
      </c>
      <c r="G139" s="122">
        <v>15.881066016068702</v>
      </c>
      <c r="H139" s="122">
        <v>15.161843593984216</v>
      </c>
      <c r="I139" s="122">
        <v>15.587085517939229</v>
      </c>
      <c r="J139" s="122">
        <v>16.770192815701098</v>
      </c>
      <c r="K139" s="122">
        <v>18.144713404481564</v>
      </c>
      <c r="L139" s="122">
        <v>18.184875355644802</v>
      </c>
      <c r="M139" s="122">
        <v>18.142508658863591</v>
      </c>
      <c r="N139" s="122">
        <v>18.722059227094292</v>
      </c>
      <c r="O139" s="122">
        <v>19.075958531820508</v>
      </c>
      <c r="P139" s="122">
        <v>18.903385235580298</v>
      </c>
      <c r="Q139" s="122">
        <v>19.298005787670281</v>
      </c>
      <c r="R139" s="122">
        <v>18.733253644788139</v>
      </c>
      <c r="S139" s="122">
        <v>18.548889953029065</v>
      </c>
      <c r="T139" s="122">
        <v>18.567295422859821</v>
      </c>
      <c r="U139" s="122">
        <v>18.701354234120142</v>
      </c>
      <c r="V139" s="122">
        <v>24.184699702634823</v>
      </c>
      <c r="W139" s="122">
        <v>24.403720954901111</v>
      </c>
      <c r="DA139" s="130" t="s">
        <v>1701</v>
      </c>
    </row>
    <row r="140" spans="1:105" ht="12" customHeight="1" x14ac:dyDescent="0.25">
      <c r="A140" s="97" t="s">
        <v>50</v>
      </c>
      <c r="B140" s="98">
        <v>1.2133921370376566</v>
      </c>
      <c r="C140" s="98">
        <v>2.0517170165742624</v>
      </c>
      <c r="D140" s="98">
        <v>2.0501024690813878</v>
      </c>
      <c r="E140" s="98">
        <v>2.456174578803497</v>
      </c>
      <c r="F140" s="98">
        <v>2.0532752141366291</v>
      </c>
      <c r="G140" s="98">
        <v>2.4331631405623924</v>
      </c>
      <c r="H140" s="98">
        <v>1.211539668992462</v>
      </c>
      <c r="I140" s="98">
        <v>1.6121942866391754</v>
      </c>
      <c r="J140" s="98">
        <v>2.4318295471310152</v>
      </c>
      <c r="K140" s="98">
        <v>2.8158877419955242</v>
      </c>
      <c r="L140" s="98">
        <v>2.0018318874976551</v>
      </c>
      <c r="M140" s="98">
        <v>1.5982672346719067</v>
      </c>
      <c r="N140" s="98">
        <v>1.1966084376071733</v>
      </c>
      <c r="O140" s="98">
        <v>1.5908210095971158</v>
      </c>
      <c r="P140" s="98">
        <v>1.5642096925023881</v>
      </c>
      <c r="Q140" s="98">
        <v>1.9517069041398158</v>
      </c>
      <c r="R140" s="98">
        <v>1.5144423798649282</v>
      </c>
      <c r="S140" s="98">
        <v>1.497685877303343</v>
      </c>
      <c r="T140" s="98">
        <v>1.4831417693503222</v>
      </c>
      <c r="U140" s="98">
        <v>1.4806813679401454</v>
      </c>
      <c r="V140" s="98">
        <v>1.8167823082553787</v>
      </c>
      <c r="W140" s="98">
        <v>1.8525826022405329</v>
      </c>
      <c r="DA140" s="63" t="s">
        <v>1702</v>
      </c>
    </row>
    <row r="141" spans="1:105" ht="12" customHeight="1" x14ac:dyDescent="0.25">
      <c r="A141" s="109" t="s">
        <v>120</v>
      </c>
      <c r="B141" s="33">
        <v>12.425830457421497</v>
      </c>
      <c r="C141" s="33">
        <v>12.528958270004619</v>
      </c>
      <c r="D141" s="33">
        <v>12.789165516415077</v>
      </c>
      <c r="E141" s="33">
        <v>12.898125504401198</v>
      </c>
      <c r="F141" s="33">
        <v>13.382332907809388</v>
      </c>
      <c r="G141" s="33">
        <v>13.44790287550631</v>
      </c>
      <c r="H141" s="33">
        <v>13.950303924991754</v>
      </c>
      <c r="I141" s="33">
        <v>13.974891231300054</v>
      </c>
      <c r="J141" s="33">
        <v>14.338363268570081</v>
      </c>
      <c r="K141" s="33">
        <v>15.32882566248604</v>
      </c>
      <c r="L141" s="33">
        <v>16.183043468147147</v>
      </c>
      <c r="M141" s="33">
        <v>16.544241424191682</v>
      </c>
      <c r="N141" s="33">
        <v>17.525450789487117</v>
      </c>
      <c r="O141" s="33">
        <v>17.485137522223393</v>
      </c>
      <c r="P141" s="33">
        <v>17.339175543077911</v>
      </c>
      <c r="Q141" s="33">
        <v>17.346298883530466</v>
      </c>
      <c r="R141" s="33">
        <v>17.218811264923211</v>
      </c>
      <c r="S141" s="33">
        <v>17.051204075725721</v>
      </c>
      <c r="T141" s="33">
        <v>17.0841536535095</v>
      </c>
      <c r="U141" s="33">
        <v>17.220672866179996</v>
      </c>
      <c r="V141" s="33">
        <v>22.367917394379443</v>
      </c>
      <c r="W141" s="33">
        <v>22.551138352660576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191.17255428897803</v>
      </c>
      <c r="C143" s="117">
        <f t="shared" si="49"/>
        <v>225.82555478475388</v>
      </c>
      <c r="D143" s="117">
        <f t="shared" si="49"/>
        <v>251.12932669722005</v>
      </c>
      <c r="E143" s="117">
        <f t="shared" si="49"/>
        <v>286.56353890441324</v>
      </c>
      <c r="F143" s="117">
        <f t="shared" si="49"/>
        <v>294.97265366966292</v>
      </c>
      <c r="G143" s="117">
        <f t="shared" si="49"/>
        <v>319.40080588709139</v>
      </c>
      <c r="H143" s="117">
        <f t="shared" si="49"/>
        <v>334.89980630096841</v>
      </c>
      <c r="I143" s="117">
        <f t="shared" si="49"/>
        <v>343.90020765366029</v>
      </c>
      <c r="J143" s="117">
        <f t="shared" si="49"/>
        <v>342.93407016934282</v>
      </c>
      <c r="K143" s="117">
        <f t="shared" si="49"/>
        <v>366.57399301285562</v>
      </c>
      <c r="L143" s="117">
        <f t="shared" si="49"/>
        <v>408.76662478426704</v>
      </c>
      <c r="M143" s="117">
        <f t="shared" si="49"/>
        <v>366.60753722136741</v>
      </c>
      <c r="N143" s="117">
        <f t="shared" si="49"/>
        <v>406.66402431901565</v>
      </c>
      <c r="O143" s="117">
        <f t="shared" si="49"/>
        <v>396.28725880625893</v>
      </c>
      <c r="P143" s="117">
        <f t="shared" si="49"/>
        <v>402.84889141708908</v>
      </c>
      <c r="Q143" s="117">
        <f t="shared" si="49"/>
        <v>403.19607928141932</v>
      </c>
      <c r="R143" s="117">
        <f t="shared" ref="R143:V143" si="50">R144+R146+R148+R157</f>
        <v>436.11502899904826</v>
      </c>
      <c r="S143" s="117">
        <f t="shared" si="50"/>
        <v>429.07697320833046</v>
      </c>
      <c r="T143" s="117">
        <f t="shared" si="50"/>
        <v>414.15461242338876</v>
      </c>
      <c r="U143" s="117">
        <f t="shared" si="50"/>
        <v>408.66677197033607</v>
      </c>
      <c r="V143" s="117">
        <f t="shared" si="50"/>
        <v>379.27352339077544</v>
      </c>
      <c r="W143" s="117">
        <f t="shared" ref="W143" si="51">W144+W146+W148+W157</f>
        <v>436.5521829425565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150.91049152087405</v>
      </c>
      <c r="C144" s="122">
        <f t="shared" si="52"/>
        <v>183.23736217327448</v>
      </c>
      <c r="D144" s="122">
        <f t="shared" si="52"/>
        <v>203.38109820520961</v>
      </c>
      <c r="E144" s="122">
        <f t="shared" si="52"/>
        <v>233.85131036705317</v>
      </c>
      <c r="F144" s="122">
        <f t="shared" si="52"/>
        <v>237.64448100952583</v>
      </c>
      <c r="G144" s="122">
        <f t="shared" si="52"/>
        <v>254.90853213681442</v>
      </c>
      <c r="H144" s="122">
        <f t="shared" si="52"/>
        <v>266.72363511998435</v>
      </c>
      <c r="I144" s="122">
        <f t="shared" si="52"/>
        <v>273.90830845308051</v>
      </c>
      <c r="J144" s="122">
        <f t="shared" si="52"/>
        <v>270.38045559765135</v>
      </c>
      <c r="K144" s="122">
        <f t="shared" si="52"/>
        <v>289.02830967541632</v>
      </c>
      <c r="L144" s="122">
        <f t="shared" si="52"/>
        <v>327.38081218793604</v>
      </c>
      <c r="M144" s="122">
        <f t="shared" si="52"/>
        <v>279.17063364672953</v>
      </c>
      <c r="N144" s="122">
        <f t="shared" si="52"/>
        <v>314.79916804476704</v>
      </c>
      <c r="O144" s="122">
        <f t="shared" si="52"/>
        <v>299.95774487956453</v>
      </c>
      <c r="P144" s="122">
        <f t="shared" si="52"/>
        <v>303.52233871503847</v>
      </c>
      <c r="Q144" s="122">
        <f t="shared" si="52"/>
        <v>300.49978061806979</v>
      </c>
      <c r="R144" s="122">
        <f t="shared" si="52"/>
        <v>330.51938850997914</v>
      </c>
      <c r="S144" s="122">
        <f t="shared" si="52"/>
        <v>324.10962200881067</v>
      </c>
      <c r="T144" s="122">
        <f t="shared" si="52"/>
        <v>310.14606007081773</v>
      </c>
      <c r="U144" s="122">
        <f t="shared" si="52"/>
        <v>304.93844887104405</v>
      </c>
      <c r="V144" s="122">
        <f t="shared" si="52"/>
        <v>270.31213619891776</v>
      </c>
      <c r="W144" s="122">
        <f t="shared" si="52"/>
        <v>326.87707487877992</v>
      </c>
      <c r="DA144" s="130" t="s">
        <v>1705</v>
      </c>
    </row>
    <row r="145" spans="1:105" ht="12" customHeight="1" x14ac:dyDescent="0.25">
      <c r="A145" s="97" t="s">
        <v>53</v>
      </c>
      <c r="B145" s="98">
        <v>150.91049152087405</v>
      </c>
      <c r="C145" s="98">
        <v>183.23736217327448</v>
      </c>
      <c r="D145" s="98">
        <v>203.38109820520961</v>
      </c>
      <c r="E145" s="98">
        <v>233.85131036705317</v>
      </c>
      <c r="F145" s="98">
        <v>237.64448100952583</v>
      </c>
      <c r="G145" s="98">
        <v>254.90853213681442</v>
      </c>
      <c r="H145" s="98">
        <v>266.72363511998435</v>
      </c>
      <c r="I145" s="98">
        <v>273.90830845308051</v>
      </c>
      <c r="J145" s="98">
        <v>270.38045559765135</v>
      </c>
      <c r="K145" s="98">
        <v>289.02830967541632</v>
      </c>
      <c r="L145" s="98">
        <v>327.38081218793604</v>
      </c>
      <c r="M145" s="98">
        <v>279.17063364672953</v>
      </c>
      <c r="N145" s="98">
        <v>314.79916804476704</v>
      </c>
      <c r="O145" s="98">
        <v>299.95774487956453</v>
      </c>
      <c r="P145" s="98">
        <v>303.52233871503847</v>
      </c>
      <c r="Q145" s="98">
        <v>300.49978061806979</v>
      </c>
      <c r="R145" s="98">
        <v>330.51938850997914</v>
      </c>
      <c r="S145" s="98">
        <v>324.10962200881067</v>
      </c>
      <c r="T145" s="98">
        <v>310.14606007081773</v>
      </c>
      <c r="U145" s="98">
        <v>304.93844887104405</v>
      </c>
      <c r="V145" s="98">
        <v>270.31213619891776</v>
      </c>
      <c r="W145" s="98">
        <v>326.87707487877992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1.7224463831114958</v>
      </c>
      <c r="C146" s="122">
        <f t="shared" si="53"/>
        <v>1.8199599900235324</v>
      </c>
      <c r="D146" s="122">
        <f t="shared" si="53"/>
        <v>1.9580544733371665</v>
      </c>
      <c r="E146" s="122">
        <f t="shared" si="53"/>
        <v>2.5664000289312376</v>
      </c>
      <c r="F146" s="122">
        <f t="shared" si="53"/>
        <v>2.3281151280429881</v>
      </c>
      <c r="G146" s="122">
        <f t="shared" si="53"/>
        <v>2.5650897380550672</v>
      </c>
      <c r="H146" s="122">
        <f t="shared" si="53"/>
        <v>2.7268447297112557</v>
      </c>
      <c r="I146" s="122">
        <f t="shared" si="53"/>
        <v>2.7917417608469171</v>
      </c>
      <c r="J146" s="122">
        <f t="shared" si="53"/>
        <v>3.0184860668336699</v>
      </c>
      <c r="K146" s="122">
        <f t="shared" si="53"/>
        <v>3.0096246060483867</v>
      </c>
      <c r="L146" s="122">
        <f t="shared" si="53"/>
        <v>3.8550389621502128</v>
      </c>
      <c r="M146" s="122">
        <f t="shared" si="53"/>
        <v>2.9842990088920041</v>
      </c>
      <c r="N146" s="122">
        <f t="shared" si="53"/>
        <v>2.8505517164970415</v>
      </c>
      <c r="O146" s="122">
        <f t="shared" si="53"/>
        <v>2.8843345202442636</v>
      </c>
      <c r="P146" s="122">
        <f t="shared" si="53"/>
        <v>3.077191626392132</v>
      </c>
      <c r="Q146" s="122">
        <f t="shared" si="53"/>
        <v>3.2185744729029317</v>
      </c>
      <c r="R146" s="122">
        <f t="shared" si="53"/>
        <v>3.5567792917835415</v>
      </c>
      <c r="S146" s="122">
        <f t="shared" si="53"/>
        <v>3.5821646486324541</v>
      </c>
      <c r="T146" s="122">
        <f t="shared" si="53"/>
        <v>3.8414995972197512</v>
      </c>
      <c r="U146" s="122">
        <f t="shared" si="53"/>
        <v>4.3806302618277622</v>
      </c>
      <c r="V146" s="122">
        <f t="shared" si="53"/>
        <v>4.9100329047936109</v>
      </c>
      <c r="W146" s="122">
        <f t="shared" si="53"/>
        <v>5.8181981958973603</v>
      </c>
      <c r="DA146" s="130" t="s">
        <v>1707</v>
      </c>
    </row>
    <row r="147" spans="1:105" ht="12" customHeight="1" x14ac:dyDescent="0.25">
      <c r="A147" s="97" t="s">
        <v>53</v>
      </c>
      <c r="B147" s="98">
        <v>1.7224463831114958</v>
      </c>
      <c r="C147" s="98">
        <v>1.8199599900235324</v>
      </c>
      <c r="D147" s="98">
        <v>1.9580544733371665</v>
      </c>
      <c r="E147" s="98">
        <v>2.5664000289312376</v>
      </c>
      <c r="F147" s="98">
        <v>2.3281151280429881</v>
      </c>
      <c r="G147" s="98">
        <v>2.5650897380550672</v>
      </c>
      <c r="H147" s="98">
        <v>2.7268447297112557</v>
      </c>
      <c r="I147" s="98">
        <v>2.7917417608469171</v>
      </c>
      <c r="J147" s="98">
        <v>3.0184860668336699</v>
      </c>
      <c r="K147" s="98">
        <v>3.0096246060483867</v>
      </c>
      <c r="L147" s="98">
        <v>3.8550389621502128</v>
      </c>
      <c r="M147" s="98">
        <v>2.9842990088920041</v>
      </c>
      <c r="N147" s="98">
        <v>2.8505517164970415</v>
      </c>
      <c r="O147" s="98">
        <v>2.8843345202442636</v>
      </c>
      <c r="P147" s="98">
        <v>3.077191626392132</v>
      </c>
      <c r="Q147" s="98">
        <v>3.2185744729029317</v>
      </c>
      <c r="R147" s="98">
        <v>3.5567792917835415</v>
      </c>
      <c r="S147" s="98">
        <v>3.5821646486324541</v>
      </c>
      <c r="T147" s="98">
        <v>3.8414995972197512</v>
      </c>
      <c r="U147" s="98">
        <v>4.3806302618277622</v>
      </c>
      <c r="V147" s="98">
        <v>4.9100329047936109</v>
      </c>
      <c r="W147" s="98">
        <v>5.8181981958973603</v>
      </c>
      <c r="DA147" s="63" t="s">
        <v>1708</v>
      </c>
    </row>
    <row r="148" spans="1:105" ht="12" customHeight="1" x14ac:dyDescent="0.25">
      <c r="A148" s="121" t="s">
        <v>55</v>
      </c>
      <c r="B148" s="122">
        <v>35.281690854572489</v>
      </c>
      <c r="C148" s="122">
        <v>37.134667545534199</v>
      </c>
      <c r="D148" s="122">
        <v>41.705148735899826</v>
      </c>
      <c r="E148" s="122">
        <v>45.50731715047386</v>
      </c>
      <c r="F148" s="122">
        <v>49.969771786380392</v>
      </c>
      <c r="G148" s="122">
        <v>56.222076515396687</v>
      </c>
      <c r="H148" s="122">
        <v>59.650319127652146</v>
      </c>
      <c r="I148" s="122">
        <v>60.979018542173577</v>
      </c>
      <c r="J148" s="122">
        <v>62.663940059945062</v>
      </c>
      <c r="K148" s="122">
        <v>66.832050555127395</v>
      </c>
      <c r="L148" s="122">
        <v>69.510035219035103</v>
      </c>
      <c r="M148" s="122">
        <v>76.072412298123055</v>
      </c>
      <c r="N148" s="122">
        <v>79.923004947780512</v>
      </c>
      <c r="O148" s="122">
        <v>83.719540619017039</v>
      </c>
      <c r="P148" s="122">
        <v>86.056541787513055</v>
      </c>
      <c r="Q148" s="122">
        <v>88.670156776311373</v>
      </c>
      <c r="R148" s="122">
        <v>90.965013993400746</v>
      </c>
      <c r="S148" s="122">
        <v>90.066464223479514</v>
      </c>
      <c r="T148" s="122">
        <v>88.481033395057466</v>
      </c>
      <c r="U148" s="122">
        <v>87.438500847158238</v>
      </c>
      <c r="V148" s="122">
        <v>88.085396503784523</v>
      </c>
      <c r="W148" s="122">
        <v>87.763799939527971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34.764818373674657</v>
      </c>
      <c r="C153" s="101">
        <v>36.584697490621281</v>
      </c>
      <c r="D153" s="101">
        <v>41.101806738604346</v>
      </c>
      <c r="E153" s="101">
        <v>44.871747418302981</v>
      </c>
      <c r="F153" s="101">
        <v>49.251241643438945</v>
      </c>
      <c r="G153" s="101">
        <v>55.345217894642445</v>
      </c>
      <c r="H153" s="101">
        <v>58.465840544978988</v>
      </c>
      <c r="I153" s="101">
        <v>59.675179687807187</v>
      </c>
      <c r="J153" s="101">
        <v>61.083023705884735</v>
      </c>
      <c r="K153" s="101">
        <v>65.06517846285503</v>
      </c>
      <c r="L153" s="101">
        <v>67.516681731338537</v>
      </c>
      <c r="M153" s="101">
        <v>73.782851059258348</v>
      </c>
      <c r="N153" s="101">
        <v>77.336397736986342</v>
      </c>
      <c r="O153" s="101">
        <v>80.745240693985977</v>
      </c>
      <c r="P153" s="101">
        <v>82.632011429238503</v>
      </c>
      <c r="Q153" s="101">
        <v>84.920190864821052</v>
      </c>
      <c r="R153" s="101">
        <v>86.715905271226418</v>
      </c>
      <c r="S153" s="101">
        <v>85.509175661386621</v>
      </c>
      <c r="T153" s="101">
        <v>83.5142738588019</v>
      </c>
      <c r="U153" s="101">
        <v>82.123295151671059</v>
      </c>
      <c r="V153" s="101">
        <v>82.252623475724263</v>
      </c>
      <c r="W153" s="101">
        <v>81.973907108390918</v>
      </c>
      <c r="DA153" s="131" t="s">
        <v>1714</v>
      </c>
    </row>
    <row r="154" spans="1:105" ht="12" customHeight="1" x14ac:dyDescent="0.25">
      <c r="A154" s="107" t="s">
        <v>121</v>
      </c>
      <c r="B154" s="104">
        <v>0.51687248089783377</v>
      </c>
      <c r="C154" s="104">
        <v>0.54997005491292106</v>
      </c>
      <c r="D154" s="104">
        <v>0.60334199729548044</v>
      </c>
      <c r="E154" s="104">
        <v>0.6355697321708762</v>
      </c>
      <c r="F154" s="104">
        <v>0.71853014294144946</v>
      </c>
      <c r="G154" s="104">
        <v>0.87685862075423793</v>
      </c>
      <c r="H154" s="104">
        <v>1.1844785826731605</v>
      </c>
      <c r="I154" s="104">
        <v>1.3038388543663868</v>
      </c>
      <c r="J154" s="104">
        <v>1.5809163540603304</v>
      </c>
      <c r="K154" s="104">
        <v>1.7668720922723664</v>
      </c>
      <c r="L154" s="104">
        <v>1.9933534876965622</v>
      </c>
      <c r="M154" s="104">
        <v>2.2895612388647102</v>
      </c>
      <c r="N154" s="104">
        <v>2.5866072107941753</v>
      </c>
      <c r="O154" s="104">
        <v>2.974299925031056</v>
      </c>
      <c r="P154" s="104">
        <v>3.4245303582745525</v>
      </c>
      <c r="Q154" s="104">
        <v>3.7499659114903161</v>
      </c>
      <c r="R154" s="104">
        <v>4.2491087221743289</v>
      </c>
      <c r="S154" s="104">
        <v>4.5572885620928982</v>
      </c>
      <c r="T154" s="104">
        <v>4.9667595362555703</v>
      </c>
      <c r="U154" s="104">
        <v>5.3152056954871769</v>
      </c>
      <c r="V154" s="104">
        <v>5.8327730280602559</v>
      </c>
      <c r="W154" s="104">
        <v>5.7898928311370526</v>
      </c>
      <c r="DA154" s="132" t="s">
        <v>1715</v>
      </c>
    </row>
    <row r="155" spans="1:105" ht="12" customHeight="1" x14ac:dyDescent="0.25">
      <c r="A155" s="108" t="s">
        <v>53</v>
      </c>
      <c r="B155" s="98">
        <v>0.44074789136347559</v>
      </c>
      <c r="C155" s="98">
        <v>0.46575306883493228</v>
      </c>
      <c r="D155" s="98">
        <v>0.51145368171012373</v>
      </c>
      <c r="E155" s="98">
        <v>0.53642510845399483</v>
      </c>
      <c r="F155" s="98">
        <v>0.60651161158522837</v>
      </c>
      <c r="G155" s="98">
        <v>0.74204354097442882</v>
      </c>
      <c r="H155" s="98">
        <v>1.001013811617169</v>
      </c>
      <c r="I155" s="98">
        <v>1.1137018501768576</v>
      </c>
      <c r="J155" s="98">
        <v>1.340021271108095</v>
      </c>
      <c r="K155" s="98">
        <v>1.4978069557840803</v>
      </c>
      <c r="L155" s="98">
        <v>1.6852036567297102</v>
      </c>
      <c r="M155" s="98">
        <v>1.9402749775504624</v>
      </c>
      <c r="N155" s="98">
        <v>2.1887742601145805</v>
      </c>
      <c r="O155" s="98">
        <v>2.5113929190024957</v>
      </c>
      <c r="P155" s="98">
        <v>2.8890002040724858</v>
      </c>
      <c r="Q155" s="98">
        <v>3.1546957927979657</v>
      </c>
      <c r="R155" s="98">
        <v>3.5757647930438909</v>
      </c>
      <c r="S155" s="98">
        <v>3.8288321922387047</v>
      </c>
      <c r="T155" s="98">
        <v>4.1685734158534284</v>
      </c>
      <c r="U155" s="98">
        <v>4.4490757231523554</v>
      </c>
      <c r="V155" s="98">
        <v>4.8702805432050598</v>
      </c>
      <c r="W155" s="98">
        <v>4.7306810734768536</v>
      </c>
      <c r="DA155" s="63" t="s">
        <v>1716</v>
      </c>
    </row>
    <row r="156" spans="1:105" ht="12" customHeight="1" x14ac:dyDescent="0.25">
      <c r="A156" s="108" t="s">
        <v>52</v>
      </c>
      <c r="B156" s="98">
        <v>7.6124589534358147E-2</v>
      </c>
      <c r="C156" s="98">
        <v>8.4216986077988817E-2</v>
      </c>
      <c r="D156" s="98">
        <v>9.188831558535672E-2</v>
      </c>
      <c r="E156" s="98">
        <v>9.9144623716881333E-2</v>
      </c>
      <c r="F156" s="98">
        <v>0.11201853135622107</v>
      </c>
      <c r="G156" s="98">
        <v>0.13481507977980917</v>
      </c>
      <c r="H156" s="98">
        <v>0.1834647710559916</v>
      </c>
      <c r="I156" s="98">
        <v>0.19013700418952911</v>
      </c>
      <c r="J156" s="98">
        <v>0.24089508295223536</v>
      </c>
      <c r="K156" s="98">
        <v>0.26906513648828606</v>
      </c>
      <c r="L156" s="98">
        <v>0.30814983096685195</v>
      </c>
      <c r="M156" s="98">
        <v>0.34928626131424789</v>
      </c>
      <c r="N156" s="98">
        <v>0.39783295067959473</v>
      </c>
      <c r="O156" s="98">
        <v>0.46290700602856044</v>
      </c>
      <c r="P156" s="98">
        <v>0.53553015420206673</v>
      </c>
      <c r="Q156" s="98">
        <v>0.59527011869235025</v>
      </c>
      <c r="R156" s="98">
        <v>0.67334392913043795</v>
      </c>
      <c r="S156" s="98">
        <v>0.72845636985419349</v>
      </c>
      <c r="T156" s="98">
        <v>0.79818612040214221</v>
      </c>
      <c r="U156" s="98">
        <v>0.86612997233482147</v>
      </c>
      <c r="V156" s="98">
        <v>0.96249248485519567</v>
      </c>
      <c r="W156" s="98">
        <v>1.0592117576601985</v>
      </c>
      <c r="DA156" s="63" t="s">
        <v>1717</v>
      </c>
    </row>
    <row r="157" spans="1:105" ht="12" customHeight="1" x14ac:dyDescent="0.25">
      <c r="A157" s="121" t="s">
        <v>54</v>
      </c>
      <c r="B157" s="122">
        <v>3.2579255304200134</v>
      </c>
      <c r="C157" s="122">
        <v>3.6335650759216804</v>
      </c>
      <c r="D157" s="122">
        <v>4.0850252827734321</v>
      </c>
      <c r="E157" s="122">
        <v>4.6385113579549548</v>
      </c>
      <c r="F157" s="122">
        <v>5.030285745713754</v>
      </c>
      <c r="G157" s="122">
        <v>5.7051074968252173</v>
      </c>
      <c r="H157" s="122">
        <v>5.7990073236206019</v>
      </c>
      <c r="I157" s="122">
        <v>6.2211388975593636</v>
      </c>
      <c r="J157" s="122">
        <v>6.8711884449127512</v>
      </c>
      <c r="K157" s="122">
        <v>7.7040081762635158</v>
      </c>
      <c r="L157" s="122">
        <v>8.0207384151456438</v>
      </c>
      <c r="M157" s="122">
        <v>8.3801922676228333</v>
      </c>
      <c r="N157" s="122">
        <v>9.0912996099711076</v>
      </c>
      <c r="O157" s="122">
        <v>9.7256387874331196</v>
      </c>
      <c r="P157" s="122">
        <v>10.192819288145458</v>
      </c>
      <c r="Q157" s="122">
        <v>10.8075674141352</v>
      </c>
      <c r="R157" s="122">
        <v>11.073847203884856</v>
      </c>
      <c r="S157" s="122">
        <v>11.318722327407839</v>
      </c>
      <c r="T157" s="122">
        <v>11.686019360293812</v>
      </c>
      <c r="U157" s="122">
        <v>11.909191990306017</v>
      </c>
      <c r="V157" s="122">
        <v>15.96595778327953</v>
      </c>
      <c r="W157" s="122">
        <v>16.093109928351247</v>
      </c>
      <c r="DA157" s="130" t="s">
        <v>1718</v>
      </c>
    </row>
    <row r="158" spans="1:105" ht="12" customHeight="1" x14ac:dyDescent="0.25">
      <c r="A158" s="97" t="s">
        <v>50</v>
      </c>
      <c r="B158" s="98">
        <v>0.2898328369473902</v>
      </c>
      <c r="C158" s="98">
        <v>0.51694180158053782</v>
      </c>
      <c r="D158" s="98">
        <v>0.57702890737532353</v>
      </c>
      <c r="E158" s="98">
        <v>0.75921954924471313</v>
      </c>
      <c r="F158" s="98">
        <v>0.67281711682963796</v>
      </c>
      <c r="G158" s="98">
        <v>0.86510218844737929</v>
      </c>
      <c r="H158" s="98">
        <v>0.4569528317968003</v>
      </c>
      <c r="I158" s="98">
        <v>0.63691085594792707</v>
      </c>
      <c r="J158" s="98">
        <v>0.99290868387717224</v>
      </c>
      <c r="K158" s="98">
        <v>1.197430998282101</v>
      </c>
      <c r="L158" s="98">
        <v>0.87182865216984062</v>
      </c>
      <c r="M158" s="98">
        <v>0.70827507733112804</v>
      </c>
      <c r="N158" s="98">
        <v>0.54554699885759361</v>
      </c>
      <c r="O158" s="98">
        <v>0.77204313018741888</v>
      </c>
      <c r="P158" s="98">
        <v>0.83787264698808483</v>
      </c>
      <c r="Q158" s="98">
        <v>1.1089015421531032</v>
      </c>
      <c r="R158" s="98">
        <v>0.93152099026867763</v>
      </c>
      <c r="S158" s="98">
        <v>0.95307155077509143</v>
      </c>
      <c r="T158" s="98">
        <v>0.95910515551480446</v>
      </c>
      <c r="U158" s="98">
        <v>0.95893921663758963</v>
      </c>
      <c r="V158" s="98">
        <v>1.2062753766161742</v>
      </c>
      <c r="W158" s="98">
        <v>1.2263757704114655</v>
      </c>
      <c r="DA158" s="63" t="s">
        <v>1719</v>
      </c>
    </row>
    <row r="159" spans="1:105" ht="12" customHeight="1" x14ac:dyDescent="0.25">
      <c r="A159" s="109" t="s">
        <v>120</v>
      </c>
      <c r="B159" s="33">
        <v>2.9680926934726233</v>
      </c>
      <c r="C159" s="33">
        <v>3.1166232743411428</v>
      </c>
      <c r="D159" s="33">
        <v>3.5079963753981085</v>
      </c>
      <c r="E159" s="33">
        <v>3.8792918087102417</v>
      </c>
      <c r="F159" s="33">
        <v>4.3574686288841162</v>
      </c>
      <c r="G159" s="33">
        <v>4.8400053083778376</v>
      </c>
      <c r="H159" s="33">
        <v>5.3420544918238013</v>
      </c>
      <c r="I159" s="33">
        <v>5.5842280416114365</v>
      </c>
      <c r="J159" s="33">
        <v>5.8782797610355786</v>
      </c>
      <c r="K159" s="33">
        <v>6.5065771779814146</v>
      </c>
      <c r="L159" s="33">
        <v>7.148909762975804</v>
      </c>
      <c r="M159" s="33">
        <v>7.6719171902917047</v>
      </c>
      <c r="N159" s="33">
        <v>8.5457526111135138</v>
      </c>
      <c r="O159" s="33">
        <v>8.9535956572457014</v>
      </c>
      <c r="P159" s="33">
        <v>9.3549466411573725</v>
      </c>
      <c r="Q159" s="33">
        <v>9.6986658719820955</v>
      </c>
      <c r="R159" s="33">
        <v>10.142326213616178</v>
      </c>
      <c r="S159" s="33">
        <v>10.365650776632748</v>
      </c>
      <c r="T159" s="33">
        <v>10.726914204779009</v>
      </c>
      <c r="U159" s="33">
        <v>10.950252773668428</v>
      </c>
      <c r="V159" s="33">
        <v>14.759682406663355</v>
      </c>
      <c r="W159" s="33">
        <v>14.866734157939781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775.08515571520957</v>
      </c>
      <c r="C161" s="117">
        <f t="shared" si="54"/>
        <v>812.12505002436365</v>
      </c>
      <c r="D161" s="117">
        <f t="shared" si="54"/>
        <v>803.04743097259961</v>
      </c>
      <c r="E161" s="117">
        <f t="shared" si="54"/>
        <v>817.34199115588626</v>
      </c>
      <c r="F161" s="117">
        <f t="shared" si="54"/>
        <v>774.62096363236799</v>
      </c>
      <c r="G161" s="117">
        <f t="shared" si="54"/>
        <v>779.33475544433475</v>
      </c>
      <c r="H161" s="117">
        <f t="shared" si="54"/>
        <v>780.46458356453513</v>
      </c>
      <c r="I161" s="117">
        <f t="shared" si="54"/>
        <v>754.4647951397335</v>
      </c>
      <c r="J161" s="117">
        <f t="shared" si="54"/>
        <v>716.89231046326381</v>
      </c>
      <c r="K161" s="117">
        <f t="shared" si="54"/>
        <v>765.29541052753893</v>
      </c>
      <c r="L161" s="117">
        <f t="shared" si="54"/>
        <v>842.81648995952992</v>
      </c>
      <c r="M161" s="117">
        <f t="shared" si="54"/>
        <v>757.08979550786751</v>
      </c>
      <c r="N161" s="117">
        <f t="shared" si="54"/>
        <v>794.47507125714412</v>
      </c>
      <c r="O161" s="117">
        <f t="shared" si="54"/>
        <v>726.86213423094603</v>
      </c>
      <c r="P161" s="117">
        <f t="shared" si="54"/>
        <v>697.01179369659292</v>
      </c>
      <c r="Q161" s="117">
        <f t="shared" si="54"/>
        <v>670.54686727360968</v>
      </c>
      <c r="R161" s="117">
        <f t="shared" ref="R161:V161" si="55">R162+R164+R166+R175</f>
        <v>782.79353645300557</v>
      </c>
      <c r="S161" s="117">
        <f t="shared" si="55"/>
        <v>805.79078816099366</v>
      </c>
      <c r="T161" s="117">
        <f t="shared" si="55"/>
        <v>854.73455445267609</v>
      </c>
      <c r="U161" s="117">
        <f t="shared" si="55"/>
        <v>853.97493477814669</v>
      </c>
      <c r="V161" s="117">
        <f t="shared" si="55"/>
        <v>826.75956344764768</v>
      </c>
      <c r="W161" s="117">
        <f t="shared" ref="W161" si="56">W162+W164+W166+W175</f>
        <v>943.14704777646364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686.544947739029</v>
      </c>
      <c r="C162" s="122">
        <f t="shared" si="57"/>
        <v>726.55367909673453</v>
      </c>
      <c r="D162" s="122">
        <f t="shared" si="57"/>
        <v>718.85870344542673</v>
      </c>
      <c r="E162" s="122">
        <f t="shared" si="57"/>
        <v>735.41904427117265</v>
      </c>
      <c r="F162" s="122">
        <f t="shared" si="57"/>
        <v>693.962560057578</v>
      </c>
      <c r="G162" s="122">
        <f t="shared" si="57"/>
        <v>696.4490296214708</v>
      </c>
      <c r="H162" s="122">
        <f t="shared" si="57"/>
        <v>699.38254992331133</v>
      </c>
      <c r="I162" s="122">
        <f t="shared" si="57"/>
        <v>676.8161528731539</v>
      </c>
      <c r="J162" s="122">
        <f t="shared" si="57"/>
        <v>640.91945581908772</v>
      </c>
      <c r="K162" s="122">
        <f t="shared" si="57"/>
        <v>687.0521357393875</v>
      </c>
      <c r="L162" s="122">
        <f t="shared" si="57"/>
        <v>763.95724658424876</v>
      </c>
      <c r="M162" s="122">
        <f t="shared" si="57"/>
        <v>675.13510615623738</v>
      </c>
      <c r="N162" s="122">
        <f t="shared" si="57"/>
        <v>714.10246575825443</v>
      </c>
      <c r="O162" s="122">
        <f t="shared" si="57"/>
        <v>648.9770602886274</v>
      </c>
      <c r="P162" s="122">
        <f t="shared" si="57"/>
        <v>622.09232565629407</v>
      </c>
      <c r="Q162" s="122">
        <f t="shared" si="57"/>
        <v>596.49881908804321</v>
      </c>
      <c r="R162" s="122">
        <f t="shared" si="57"/>
        <v>706.65841806926119</v>
      </c>
      <c r="S162" s="122">
        <f t="shared" si="57"/>
        <v>728.74051958725227</v>
      </c>
      <c r="T162" s="122">
        <f t="shared" si="57"/>
        <v>775.67313348103346</v>
      </c>
      <c r="U162" s="122">
        <f t="shared" si="57"/>
        <v>774.11018419430695</v>
      </c>
      <c r="V162" s="122">
        <f t="shared" si="57"/>
        <v>741.35515042801023</v>
      </c>
      <c r="W162" s="122">
        <f t="shared" si="57"/>
        <v>858.08792195889885</v>
      </c>
      <c r="DA162" s="130" t="s">
        <v>1722</v>
      </c>
    </row>
    <row r="163" spans="1:105" ht="12" customHeight="1" x14ac:dyDescent="0.25">
      <c r="A163" s="97" t="s">
        <v>53</v>
      </c>
      <c r="B163" s="33">
        <v>686.544947739029</v>
      </c>
      <c r="C163" s="33">
        <v>726.55367909673453</v>
      </c>
      <c r="D163" s="33">
        <v>718.85870344542673</v>
      </c>
      <c r="E163" s="33">
        <v>735.41904427117265</v>
      </c>
      <c r="F163" s="33">
        <v>693.962560057578</v>
      </c>
      <c r="G163" s="33">
        <v>696.4490296214708</v>
      </c>
      <c r="H163" s="33">
        <v>699.38254992331133</v>
      </c>
      <c r="I163" s="33">
        <v>676.8161528731539</v>
      </c>
      <c r="J163" s="33">
        <v>640.91945581908772</v>
      </c>
      <c r="K163" s="33">
        <v>687.0521357393875</v>
      </c>
      <c r="L163" s="33">
        <v>763.95724658424876</v>
      </c>
      <c r="M163" s="33">
        <v>675.13510615623738</v>
      </c>
      <c r="N163" s="33">
        <v>714.10246575825443</v>
      </c>
      <c r="O163" s="33">
        <v>648.9770602886274</v>
      </c>
      <c r="P163" s="33">
        <v>622.09232565629407</v>
      </c>
      <c r="Q163" s="33">
        <v>596.49881908804321</v>
      </c>
      <c r="R163" s="33">
        <v>706.65841806926119</v>
      </c>
      <c r="S163" s="33">
        <v>728.74051958725227</v>
      </c>
      <c r="T163" s="33">
        <v>775.67313348103346</v>
      </c>
      <c r="U163" s="33">
        <v>774.11018419430695</v>
      </c>
      <c r="V163" s="33">
        <v>741.35515042801023</v>
      </c>
      <c r="W163" s="33">
        <v>858.08792195889885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1.935279675282829</v>
      </c>
      <c r="C164" s="122">
        <f t="shared" si="58"/>
        <v>1.9848508114726313</v>
      </c>
      <c r="D164" s="122">
        <f t="shared" si="58"/>
        <v>2.0111263425633958</v>
      </c>
      <c r="E164" s="122">
        <f t="shared" si="58"/>
        <v>2.3197532649093744</v>
      </c>
      <c r="F164" s="122">
        <f t="shared" si="58"/>
        <v>1.8507606783782731</v>
      </c>
      <c r="G164" s="122">
        <f t="shared" si="58"/>
        <v>1.7749825253310278</v>
      </c>
      <c r="H164" s="122">
        <f t="shared" si="58"/>
        <v>1.7044345032652424</v>
      </c>
      <c r="I164" s="122">
        <f t="shared" si="58"/>
        <v>1.6688762407551041</v>
      </c>
      <c r="J164" s="122">
        <f t="shared" si="58"/>
        <v>1.7729546960979681</v>
      </c>
      <c r="K164" s="122">
        <f t="shared" si="58"/>
        <v>1.765325183342122</v>
      </c>
      <c r="L164" s="122">
        <f t="shared" si="58"/>
        <v>2.3856088289617778</v>
      </c>
      <c r="M164" s="122">
        <f t="shared" si="58"/>
        <v>1.9609706164414049</v>
      </c>
      <c r="N164" s="122">
        <f t="shared" si="58"/>
        <v>1.9437588041221314</v>
      </c>
      <c r="O164" s="122">
        <f t="shared" si="58"/>
        <v>1.9187904823929351</v>
      </c>
      <c r="P164" s="122">
        <f t="shared" si="58"/>
        <v>1.9756418497314563</v>
      </c>
      <c r="Q164" s="122">
        <f t="shared" si="58"/>
        <v>1.8112687856677492</v>
      </c>
      <c r="R164" s="122">
        <f t="shared" si="58"/>
        <v>1.770963934617146</v>
      </c>
      <c r="S164" s="122">
        <f t="shared" si="58"/>
        <v>1.7457788328095829</v>
      </c>
      <c r="T164" s="122">
        <f t="shared" si="58"/>
        <v>1.8753290584245752</v>
      </c>
      <c r="U164" s="122">
        <f t="shared" si="58"/>
        <v>2.206152018468837</v>
      </c>
      <c r="V164" s="122">
        <f t="shared" si="58"/>
        <v>2.60802380903931</v>
      </c>
      <c r="W164" s="122">
        <f t="shared" si="58"/>
        <v>3.36876209280384</v>
      </c>
      <c r="DA164" s="130" t="s">
        <v>1724</v>
      </c>
    </row>
    <row r="165" spans="1:105" ht="12" customHeight="1" x14ac:dyDescent="0.25">
      <c r="A165" s="97" t="s">
        <v>53</v>
      </c>
      <c r="B165" s="98">
        <v>1.935279675282829</v>
      </c>
      <c r="C165" s="98">
        <v>1.9848508114726313</v>
      </c>
      <c r="D165" s="98">
        <v>2.0111263425633958</v>
      </c>
      <c r="E165" s="98">
        <v>2.3197532649093744</v>
      </c>
      <c r="F165" s="98">
        <v>1.8507606783782731</v>
      </c>
      <c r="G165" s="98">
        <v>1.7749825253310278</v>
      </c>
      <c r="H165" s="98">
        <v>1.7044345032652424</v>
      </c>
      <c r="I165" s="98">
        <v>1.6688762407551041</v>
      </c>
      <c r="J165" s="98">
        <v>1.7729546960979681</v>
      </c>
      <c r="K165" s="98">
        <v>1.765325183342122</v>
      </c>
      <c r="L165" s="98">
        <v>2.3856088289617778</v>
      </c>
      <c r="M165" s="98">
        <v>1.9609706164414049</v>
      </c>
      <c r="N165" s="98">
        <v>1.9437588041221314</v>
      </c>
      <c r="O165" s="98">
        <v>1.9187904823929351</v>
      </c>
      <c r="P165" s="98">
        <v>1.9756418497314563</v>
      </c>
      <c r="Q165" s="98">
        <v>1.8112687856677492</v>
      </c>
      <c r="R165" s="98">
        <v>1.770963934617146</v>
      </c>
      <c r="S165" s="98">
        <v>1.7457788328095829</v>
      </c>
      <c r="T165" s="98">
        <v>1.8753290584245752</v>
      </c>
      <c r="U165" s="98">
        <v>2.206152018468837</v>
      </c>
      <c r="V165" s="98">
        <v>2.60802380903931</v>
      </c>
      <c r="W165" s="98">
        <v>3.36876209280384</v>
      </c>
      <c r="DA165" s="63" t="s">
        <v>1725</v>
      </c>
    </row>
    <row r="166" spans="1:105" ht="12" customHeight="1" x14ac:dyDescent="0.25">
      <c r="A166" s="121" t="s">
        <v>55</v>
      </c>
      <c r="B166" s="122">
        <v>79.283829334100091</v>
      </c>
      <c r="C166" s="122">
        <v>76.152796232285169</v>
      </c>
      <c r="D166" s="122">
        <v>74.872808800905133</v>
      </c>
      <c r="E166" s="122">
        <v>72.275750611624062</v>
      </c>
      <c r="F166" s="122">
        <v>71.62317348197007</v>
      </c>
      <c r="G166" s="122">
        <v>73.657124442799812</v>
      </c>
      <c r="H166" s="122">
        <v>72.352312907426636</v>
      </c>
      <c r="I166" s="122">
        <v>68.951584879122393</v>
      </c>
      <c r="J166" s="122">
        <v>66.881552983963431</v>
      </c>
      <c r="K166" s="122">
        <v>68.590215632696427</v>
      </c>
      <c r="L166" s="122">
        <v>68.567972076650136</v>
      </c>
      <c r="M166" s="122">
        <v>72.057924302298289</v>
      </c>
      <c r="N166" s="122">
        <v>70.420326368533125</v>
      </c>
      <c r="O166" s="122">
        <v>68.063265446596347</v>
      </c>
      <c r="P166" s="122">
        <v>65.246030280487034</v>
      </c>
      <c r="Q166" s="122">
        <v>64.434376023254316</v>
      </c>
      <c r="R166" s="122">
        <v>66.323561020403687</v>
      </c>
      <c r="S166" s="122">
        <v>66.923392543584839</v>
      </c>
      <c r="T166" s="122">
        <v>68.206541282639677</v>
      </c>
      <c r="U166" s="122">
        <v>68.371040412135599</v>
      </c>
      <c r="V166" s="122">
        <v>70.110729163560492</v>
      </c>
      <c r="W166" s="122">
        <v>69.044859317476281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78.122335116713884</v>
      </c>
      <c r="C171" s="101">
        <v>75.03042607414767</v>
      </c>
      <c r="D171" s="101">
        <v>73.783199399502251</v>
      </c>
      <c r="E171" s="101">
        <v>71.250404518122266</v>
      </c>
      <c r="F171" s="101">
        <v>70.587394158392897</v>
      </c>
      <c r="G171" s="101">
        <v>72.510947312683001</v>
      </c>
      <c r="H171" s="101">
        <v>70.908022183528388</v>
      </c>
      <c r="I171" s="101">
        <v>67.470520836982445</v>
      </c>
      <c r="J171" s="101">
        <v>65.23340879207133</v>
      </c>
      <c r="K171" s="101">
        <v>66.808365322207479</v>
      </c>
      <c r="L171" s="101">
        <v>66.630966746809165</v>
      </c>
      <c r="M171" s="101">
        <v>69.904824508888083</v>
      </c>
      <c r="N171" s="101">
        <v>68.159214464797572</v>
      </c>
      <c r="O171" s="101">
        <v>65.692956054769596</v>
      </c>
      <c r="P171" s="101">
        <v>62.78994389581306</v>
      </c>
      <c r="Q171" s="101">
        <v>61.851755136518072</v>
      </c>
      <c r="R171" s="101">
        <v>63.315503001077772</v>
      </c>
      <c r="S171" s="101">
        <v>63.566609953369316</v>
      </c>
      <c r="T171" s="101">
        <v>64.326516410165567</v>
      </c>
      <c r="U171" s="101">
        <v>64.1492723625704</v>
      </c>
      <c r="V171" s="101">
        <v>65.421839255834925</v>
      </c>
      <c r="W171" s="101">
        <v>64.441795663777839</v>
      </c>
      <c r="DA171" s="131" t="s">
        <v>1731</v>
      </c>
    </row>
    <row r="172" spans="1:105" ht="12" customHeight="1" x14ac:dyDescent="0.25">
      <c r="A172" s="107" t="s">
        <v>121</v>
      </c>
      <c r="B172" s="104">
        <v>1.1614942173862004</v>
      </c>
      <c r="C172" s="104">
        <v>1.1223701581375038</v>
      </c>
      <c r="D172" s="104">
        <v>1.0896094014028792</v>
      </c>
      <c r="E172" s="104">
        <v>1.0253460935017951</v>
      </c>
      <c r="F172" s="104">
        <v>1.0357793235771797</v>
      </c>
      <c r="G172" s="104">
        <v>1.1461771301168069</v>
      </c>
      <c r="H172" s="104">
        <v>1.4442907238982481</v>
      </c>
      <c r="I172" s="104">
        <v>1.4810640421399521</v>
      </c>
      <c r="J172" s="104">
        <v>1.6481441918921051</v>
      </c>
      <c r="K172" s="104">
        <v>1.7818503104889483</v>
      </c>
      <c r="L172" s="104">
        <v>1.9370053298409664</v>
      </c>
      <c r="M172" s="104">
        <v>2.1530997934102061</v>
      </c>
      <c r="N172" s="104">
        <v>2.2611119037355558</v>
      </c>
      <c r="O172" s="104">
        <v>2.3703093918267575</v>
      </c>
      <c r="P172" s="104">
        <v>2.4560863846739771</v>
      </c>
      <c r="Q172" s="104">
        <v>2.5826208867362466</v>
      </c>
      <c r="R172" s="104">
        <v>3.0080580193259205</v>
      </c>
      <c r="S172" s="104">
        <v>3.3567825902155226</v>
      </c>
      <c r="T172" s="104">
        <v>3.8800248724741078</v>
      </c>
      <c r="U172" s="104">
        <v>4.2217680495651964</v>
      </c>
      <c r="V172" s="104">
        <v>4.6888899077255681</v>
      </c>
      <c r="W172" s="104">
        <v>4.6030636536984435</v>
      </c>
      <c r="DA172" s="132" t="s">
        <v>1732</v>
      </c>
    </row>
    <row r="173" spans="1:105" ht="12" customHeight="1" x14ac:dyDescent="0.25">
      <c r="A173" s="108" t="s">
        <v>53</v>
      </c>
      <c r="B173" s="98">
        <v>0.99043022421042126</v>
      </c>
      <c r="C173" s="98">
        <v>0.95090461968959461</v>
      </c>
      <c r="D173" s="98">
        <v>0.92438140663236323</v>
      </c>
      <c r="E173" s="98">
        <v>0.86621463243718488</v>
      </c>
      <c r="F173" s="98">
        <v>0.87505010376906989</v>
      </c>
      <c r="G173" s="98">
        <v>0.97049074417887726</v>
      </c>
      <c r="H173" s="98">
        <v>1.2207477682160763</v>
      </c>
      <c r="I173" s="98">
        <v>1.2651050339598642</v>
      </c>
      <c r="J173" s="98">
        <v>1.3970850172083737</v>
      </c>
      <c r="K173" s="98">
        <v>1.5105940033003569</v>
      </c>
      <c r="L173" s="98">
        <v>1.6376796062859558</v>
      </c>
      <c r="M173" s="98">
        <v>1.8247479504717659</v>
      </c>
      <c r="N173" s="98">
        <v>1.9135298991318701</v>
      </c>
      <c r="O173" s="98">
        <v>2.0017344118020204</v>
      </c>
      <c r="P173" s="98">
        <v>2.0730988105565671</v>
      </c>
      <c r="Q173" s="98">
        <v>2.1738453853159556</v>
      </c>
      <c r="R173" s="98">
        <v>2.5316947543346271</v>
      </c>
      <c r="S173" s="98">
        <v>2.8195368830552212</v>
      </c>
      <c r="T173" s="98">
        <v>3.2547600538362431</v>
      </c>
      <c r="U173" s="98">
        <v>3.5320989917159396</v>
      </c>
      <c r="V173" s="98">
        <v>3.9139344698648855</v>
      </c>
      <c r="W173" s="98">
        <v>3.7608995019389533</v>
      </c>
      <c r="DA173" s="63" t="s">
        <v>1733</v>
      </c>
    </row>
    <row r="174" spans="1:105" ht="12" customHeight="1" x14ac:dyDescent="0.25">
      <c r="A174" s="115" t="s">
        <v>52</v>
      </c>
      <c r="B174" s="33">
        <v>0.17106399317577914</v>
      </c>
      <c r="C174" s="33">
        <v>0.17146553844790915</v>
      </c>
      <c r="D174" s="33">
        <v>0.16522799477051606</v>
      </c>
      <c r="E174" s="33">
        <v>0.15913146106461007</v>
      </c>
      <c r="F174" s="33">
        <v>0.16072921980810978</v>
      </c>
      <c r="G174" s="33">
        <v>0.17568638593792968</v>
      </c>
      <c r="H174" s="33">
        <v>0.2235429556821717</v>
      </c>
      <c r="I174" s="33">
        <v>0.21595900818008795</v>
      </c>
      <c r="J174" s="33">
        <v>0.25105917468373129</v>
      </c>
      <c r="K174" s="33">
        <v>0.27125630718859134</v>
      </c>
      <c r="L174" s="33">
        <v>0.29932572355501069</v>
      </c>
      <c r="M174" s="33">
        <v>0.32835184293844</v>
      </c>
      <c r="N174" s="33">
        <v>0.34758200460368582</v>
      </c>
      <c r="O174" s="33">
        <v>0.36857498002473721</v>
      </c>
      <c r="P174" s="33">
        <v>0.38298757411741025</v>
      </c>
      <c r="Q174" s="33">
        <v>0.40877550142029101</v>
      </c>
      <c r="R174" s="33">
        <v>0.47636326499129328</v>
      </c>
      <c r="S174" s="33">
        <v>0.53724570716030118</v>
      </c>
      <c r="T174" s="33">
        <v>0.62526481863786443</v>
      </c>
      <c r="U174" s="33">
        <v>0.68966905784925669</v>
      </c>
      <c r="V174" s="33">
        <v>0.77495543786068233</v>
      </c>
      <c r="W174" s="33">
        <v>0.84216415175949022</v>
      </c>
      <c r="DA174" s="60" t="s">
        <v>1734</v>
      </c>
    </row>
    <row r="175" spans="1:105" ht="12" customHeight="1" x14ac:dyDescent="0.25">
      <c r="A175" s="121" t="s">
        <v>54</v>
      </c>
      <c r="B175" s="122">
        <v>7.3210989667976243</v>
      </c>
      <c r="C175" s="122">
        <v>7.4337238838713322</v>
      </c>
      <c r="D175" s="122">
        <v>7.3047923837043989</v>
      </c>
      <c r="E175" s="122">
        <v>7.3274430081801682</v>
      </c>
      <c r="F175" s="122">
        <v>7.1844694144416064</v>
      </c>
      <c r="G175" s="122">
        <v>7.453618854733163</v>
      </c>
      <c r="H175" s="122">
        <v>7.025286230531993</v>
      </c>
      <c r="I175" s="122">
        <v>7.028181146702086</v>
      </c>
      <c r="J175" s="122">
        <v>7.318346964114725</v>
      </c>
      <c r="K175" s="122">
        <v>7.8877339721129012</v>
      </c>
      <c r="L175" s="122">
        <v>7.9056624696693367</v>
      </c>
      <c r="M175" s="122">
        <v>7.9357944328904297</v>
      </c>
      <c r="N175" s="122">
        <v>8.0085203262344891</v>
      </c>
      <c r="O175" s="122">
        <v>7.9030180133292456</v>
      </c>
      <c r="P175" s="122">
        <v>7.6977959100803055</v>
      </c>
      <c r="Q175" s="122">
        <v>7.8024033766444116</v>
      </c>
      <c r="R175" s="122">
        <v>8.0405934287236356</v>
      </c>
      <c r="S175" s="122">
        <v>8.3810971973470085</v>
      </c>
      <c r="T175" s="122">
        <v>8.9795506305783999</v>
      </c>
      <c r="U175" s="122">
        <v>9.2875581532353149</v>
      </c>
      <c r="V175" s="122">
        <v>12.685660047037695</v>
      </c>
      <c r="W175" s="122">
        <v>12.645504407284619</v>
      </c>
      <c r="DA175" s="130" t="s">
        <v>1735</v>
      </c>
    </row>
    <row r="176" spans="1:105" ht="12" customHeight="1" x14ac:dyDescent="0.25">
      <c r="A176" s="97" t="s">
        <v>50</v>
      </c>
      <c r="B176" s="98">
        <v>0.65131568976151499</v>
      </c>
      <c r="C176" s="98">
        <v>1.0313310101403073</v>
      </c>
      <c r="D176" s="98">
        <v>0.99177420642025371</v>
      </c>
      <c r="E176" s="98">
        <v>1.1528993827960308</v>
      </c>
      <c r="F176" s="98">
        <v>0.94331170176303181</v>
      </c>
      <c r="G176" s="98">
        <v>1.1218442974944978</v>
      </c>
      <c r="H176" s="98">
        <v>0.55073375023162052</v>
      </c>
      <c r="I176" s="98">
        <v>0.71395942649086575</v>
      </c>
      <c r="J176" s="98">
        <v>1.0308398151846241</v>
      </c>
      <c r="K176" s="98">
        <v>1.1926112772078226</v>
      </c>
      <c r="L176" s="98">
        <v>0.84433611621745186</v>
      </c>
      <c r="M176" s="98">
        <v>0.66659741629965219</v>
      </c>
      <c r="N176" s="98">
        <v>0.48757937760096565</v>
      </c>
      <c r="O176" s="98">
        <v>0.62632133388592393</v>
      </c>
      <c r="P176" s="98">
        <v>0.60137558458800777</v>
      </c>
      <c r="Q176" s="98">
        <v>0.75076334071592565</v>
      </c>
      <c r="R176" s="98">
        <v>0.63855667796746551</v>
      </c>
      <c r="S176" s="98">
        <v>0.66137050760023519</v>
      </c>
      <c r="T176" s="98">
        <v>0.68034279313005264</v>
      </c>
      <c r="U176" s="98">
        <v>0.69632646491543015</v>
      </c>
      <c r="V176" s="98">
        <v>0.90114268573125711</v>
      </c>
      <c r="W176" s="98">
        <v>0.91467376466047368</v>
      </c>
      <c r="DA176" s="63" t="s">
        <v>1736</v>
      </c>
    </row>
    <row r="177" spans="1:105" ht="12" customHeight="1" x14ac:dyDescent="0.25">
      <c r="A177" s="109" t="s">
        <v>120</v>
      </c>
      <c r="B177" s="33">
        <v>6.6697832770361094</v>
      </c>
      <c r="C177" s="33">
        <v>6.4023928737310252</v>
      </c>
      <c r="D177" s="33">
        <v>6.3130181772841452</v>
      </c>
      <c r="E177" s="33">
        <v>6.1745436253841373</v>
      </c>
      <c r="F177" s="33">
        <v>6.2411577126785742</v>
      </c>
      <c r="G177" s="33">
        <v>6.3317745572386652</v>
      </c>
      <c r="H177" s="33">
        <v>6.474552480300372</v>
      </c>
      <c r="I177" s="33">
        <v>6.3142217202112203</v>
      </c>
      <c r="J177" s="33">
        <v>6.2875071489301009</v>
      </c>
      <c r="K177" s="33">
        <v>6.6951226949050788</v>
      </c>
      <c r="L177" s="33">
        <v>7.0613263534518849</v>
      </c>
      <c r="M177" s="33">
        <v>7.2691970165907778</v>
      </c>
      <c r="N177" s="33">
        <v>7.5209409486335241</v>
      </c>
      <c r="O177" s="33">
        <v>7.2766966794433214</v>
      </c>
      <c r="P177" s="33">
        <v>7.0964203254922982</v>
      </c>
      <c r="Q177" s="33">
        <v>7.0516400359284859</v>
      </c>
      <c r="R177" s="33">
        <v>7.4020367507561708</v>
      </c>
      <c r="S177" s="33">
        <v>7.719726689746774</v>
      </c>
      <c r="T177" s="33">
        <v>8.299207837448348</v>
      </c>
      <c r="U177" s="33">
        <v>8.5912316883198852</v>
      </c>
      <c r="V177" s="33">
        <v>11.784517361306438</v>
      </c>
      <c r="W177" s="33">
        <v>11.730830642624145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8.1420235378242047</v>
      </c>
      <c r="C3" s="117">
        <f t="shared" si="0"/>
        <v>8.9740855909341857</v>
      </c>
      <c r="D3" s="117">
        <f t="shared" si="0"/>
        <v>8.6609344086780844</v>
      </c>
      <c r="E3" s="117">
        <f t="shared" si="0"/>
        <v>8.5041732392188862</v>
      </c>
      <c r="F3" s="117">
        <f t="shared" si="0"/>
        <v>8.4848494404023977</v>
      </c>
      <c r="G3" s="117">
        <f t="shared" si="0"/>
        <v>8.5050052897535746</v>
      </c>
      <c r="H3" s="117">
        <f t="shared" si="0"/>
        <v>8.60418172168783</v>
      </c>
      <c r="I3" s="117">
        <f t="shared" si="0"/>
        <v>8.0315910945508744</v>
      </c>
      <c r="J3" s="117">
        <f t="shared" si="0"/>
        <v>5.2310591700670992</v>
      </c>
      <c r="K3" s="117">
        <f t="shared" si="0"/>
        <v>5.1051307885284611</v>
      </c>
      <c r="L3" s="117">
        <f t="shared" si="0"/>
        <v>5.6848947424804841</v>
      </c>
      <c r="M3" s="117">
        <f t="shared" si="0"/>
        <v>3.992926502316676</v>
      </c>
      <c r="N3" s="117">
        <f t="shared" si="0"/>
        <v>4.0681320652199267</v>
      </c>
      <c r="O3" s="117">
        <f t="shared" si="0"/>
        <v>3.4919590969659349</v>
      </c>
      <c r="P3" s="117">
        <f t="shared" si="0"/>
        <v>3.2548698677902173</v>
      </c>
      <c r="Q3" s="117">
        <f t="shared" si="0"/>
        <v>2.6679992139992503</v>
      </c>
      <c r="R3" s="117">
        <f t="shared" ref="R3:V3" si="1">R4+R7+R9+R19</f>
        <v>2.8379081412524729</v>
      </c>
      <c r="S3" s="117">
        <f t="shared" si="1"/>
        <v>2.7081568330727719</v>
      </c>
      <c r="T3" s="117">
        <f t="shared" si="1"/>
        <v>2.8507835027297159</v>
      </c>
      <c r="U3" s="117">
        <f t="shared" si="1"/>
        <v>3.0082747161839318</v>
      </c>
      <c r="V3" s="117">
        <f t="shared" si="1"/>
        <v>2.890063108735256</v>
      </c>
      <c r="W3" s="117">
        <f t="shared" ref="W3" si="2">W4+W7+W9+W19</f>
        <v>3.371551786165436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7.2633686049551107</v>
      </c>
      <c r="C4" s="122">
        <f t="shared" si="3"/>
        <v>8.0897668253058121</v>
      </c>
      <c r="D4" s="122">
        <f t="shared" si="3"/>
        <v>7.8033391851997775</v>
      </c>
      <c r="E4" s="122">
        <f t="shared" si="3"/>
        <v>7.6824849576163263</v>
      </c>
      <c r="F4" s="122">
        <f t="shared" si="3"/>
        <v>7.6495581181286143</v>
      </c>
      <c r="G4" s="122">
        <f t="shared" si="3"/>
        <v>7.6214945524503648</v>
      </c>
      <c r="H4" s="122">
        <f t="shared" si="3"/>
        <v>7.7155456145388257</v>
      </c>
      <c r="I4" s="122">
        <f t="shared" si="3"/>
        <v>7.2230661920668089</v>
      </c>
      <c r="J4" s="122">
        <f t="shared" si="3"/>
        <v>4.6834886409142369</v>
      </c>
      <c r="K4" s="122">
        <f t="shared" si="3"/>
        <v>4.597050981213739</v>
      </c>
      <c r="L4" s="122">
        <f t="shared" si="3"/>
        <v>5.1721958691795873</v>
      </c>
      <c r="M4" s="122">
        <f t="shared" si="3"/>
        <v>3.5748341917375366</v>
      </c>
      <c r="N4" s="122">
        <f t="shared" si="3"/>
        <v>3.6838175033175493</v>
      </c>
      <c r="O4" s="122">
        <f t="shared" si="3"/>
        <v>3.1462371652787633</v>
      </c>
      <c r="P4" s="122">
        <f t="shared" si="3"/>
        <v>2.9379621742180499</v>
      </c>
      <c r="Q4" s="122">
        <f t="shared" si="3"/>
        <v>2.3984985940049581</v>
      </c>
      <c r="R4" s="122">
        <f t="shared" ref="R4:V4" si="4">SUM(R5:R6)</f>
        <v>2.581293176878706</v>
      </c>
      <c r="S4" s="122">
        <f t="shared" si="4"/>
        <v>2.4666606966122231</v>
      </c>
      <c r="T4" s="122">
        <f t="shared" si="4"/>
        <v>2.6001869899604761</v>
      </c>
      <c r="U4" s="122">
        <f t="shared" si="4"/>
        <v>2.7433101041609622</v>
      </c>
      <c r="V4" s="122">
        <f t="shared" si="4"/>
        <v>2.6040485825120649</v>
      </c>
      <c r="W4" s="122">
        <f t="shared" ref="W4" si="5">SUM(W5:W6)</f>
        <v>3.0790027451047641</v>
      </c>
      <c r="DA4" s="130" t="s">
        <v>1740</v>
      </c>
    </row>
    <row r="5" spans="1:105" ht="12" customHeight="1" x14ac:dyDescent="0.25">
      <c r="A5" s="97" t="s">
        <v>51</v>
      </c>
      <c r="B5" s="98">
        <v>7.1964725891595558</v>
      </c>
      <c r="C5" s="98">
        <v>8.0154565876279964</v>
      </c>
      <c r="D5" s="98">
        <v>7.7334368405650444</v>
      </c>
      <c r="E5" s="98">
        <v>7.6146776241054592</v>
      </c>
      <c r="F5" s="98">
        <v>7.5839461180347154</v>
      </c>
      <c r="G5" s="98">
        <v>7.5573130435545073</v>
      </c>
      <c r="H5" s="98">
        <v>7.6516316436500018</v>
      </c>
      <c r="I5" s="98">
        <v>7.1641177565841456</v>
      </c>
      <c r="J5" s="98">
        <v>4.6459577996546688</v>
      </c>
      <c r="K5" s="98">
        <v>4.5605899336078446</v>
      </c>
      <c r="L5" s="98">
        <v>5.131415916070285</v>
      </c>
      <c r="M5" s="98">
        <v>3.5472313912029461</v>
      </c>
      <c r="N5" s="98">
        <v>3.6555632452965265</v>
      </c>
      <c r="O5" s="98">
        <v>3.1224414641676241</v>
      </c>
      <c r="P5" s="98">
        <v>2.9159706228613724</v>
      </c>
      <c r="Q5" s="98">
        <v>2.3807409073556514</v>
      </c>
      <c r="R5" s="98">
        <v>2.5622292533771742</v>
      </c>
      <c r="S5" s="98">
        <v>2.4496698390343505</v>
      </c>
      <c r="T5" s="98">
        <v>2.5824691817185124</v>
      </c>
      <c r="U5" s="98">
        <v>2.7251371984650001</v>
      </c>
      <c r="V5" s="98">
        <v>2.586475493672169</v>
      </c>
      <c r="W5" s="98">
        <v>3.0580110899004649</v>
      </c>
      <c r="DA5" s="63" t="s">
        <v>1741</v>
      </c>
    </row>
    <row r="6" spans="1:105" ht="12" customHeight="1" x14ac:dyDescent="0.25">
      <c r="A6" s="97" t="s">
        <v>53</v>
      </c>
      <c r="B6" s="98">
        <v>6.6896015795555319E-2</v>
      </c>
      <c r="C6" s="98">
        <v>7.4310237677816304E-2</v>
      </c>
      <c r="D6" s="98">
        <v>6.9902344634733313E-2</v>
      </c>
      <c r="E6" s="98">
        <v>6.7807333510867415E-2</v>
      </c>
      <c r="F6" s="98">
        <v>6.5612000093898504E-2</v>
      </c>
      <c r="G6" s="98">
        <v>6.4181508895857844E-2</v>
      </c>
      <c r="H6" s="98">
        <v>6.3913970888823543E-2</v>
      </c>
      <c r="I6" s="98">
        <v>5.8948435482663139E-2</v>
      </c>
      <c r="J6" s="98">
        <v>3.7530841259567814E-2</v>
      </c>
      <c r="K6" s="98">
        <v>3.6461047605894081E-2</v>
      </c>
      <c r="L6" s="98">
        <v>4.0779953109302249E-2</v>
      </c>
      <c r="M6" s="98">
        <v>2.7602800534590608E-2</v>
      </c>
      <c r="N6" s="98">
        <v>2.825425802102274E-2</v>
      </c>
      <c r="O6" s="98">
        <v>2.3795701111139083E-2</v>
      </c>
      <c r="P6" s="98">
        <v>2.1991551356677578E-2</v>
      </c>
      <c r="Q6" s="98">
        <v>1.7757686649306569E-2</v>
      </c>
      <c r="R6" s="98">
        <v>1.9063923501531733E-2</v>
      </c>
      <c r="S6" s="98">
        <v>1.6990857577872439E-2</v>
      </c>
      <c r="T6" s="98">
        <v>1.7717808241963735E-2</v>
      </c>
      <c r="U6" s="98">
        <v>1.817290569596227E-2</v>
      </c>
      <c r="V6" s="98">
        <v>1.7573088839896056E-2</v>
      </c>
      <c r="W6" s="98">
        <v>2.0991655204299062E-2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1.0938587077582834E-2</v>
      </c>
      <c r="C7" s="122">
        <f t="shared" si="6"/>
        <v>1.2004475695881941E-2</v>
      </c>
      <c r="D7" s="122">
        <f t="shared" si="6"/>
        <v>1.2876201596025193E-2</v>
      </c>
      <c r="E7" s="122">
        <f t="shared" si="6"/>
        <v>1.563935499134891E-2</v>
      </c>
      <c r="F7" s="122">
        <f t="shared" si="6"/>
        <v>1.3233147365312036E-2</v>
      </c>
      <c r="G7" s="122">
        <f t="shared" si="6"/>
        <v>1.3763067816297356E-2</v>
      </c>
      <c r="H7" s="122">
        <f t="shared" si="6"/>
        <v>1.4669471630946812E-2</v>
      </c>
      <c r="I7" s="122">
        <f t="shared" si="6"/>
        <v>1.4717426638319138E-2</v>
      </c>
      <c r="J7" s="122">
        <f t="shared" si="6"/>
        <v>1.4061816324386979E-2</v>
      </c>
      <c r="K7" s="122">
        <f t="shared" si="6"/>
        <v>1.1521660601081351E-2</v>
      </c>
      <c r="L7" s="122">
        <f t="shared" si="6"/>
        <v>1.2603706694034907E-2</v>
      </c>
      <c r="M7" s="122">
        <f t="shared" si="6"/>
        <v>8.2726436021452743E-3</v>
      </c>
      <c r="N7" s="122">
        <f t="shared" si="6"/>
        <v>5.9482354551551996E-3</v>
      </c>
      <c r="O7" s="122">
        <f t="shared" si="6"/>
        <v>4.9068126064037761E-3</v>
      </c>
      <c r="P7" s="122">
        <f t="shared" si="6"/>
        <v>4.9486159164618751E-3</v>
      </c>
      <c r="Q7" s="122">
        <f t="shared" si="6"/>
        <v>4.5023303050035551E-3</v>
      </c>
      <c r="R7" s="122">
        <f t="shared" si="6"/>
        <v>4.5243241511119907E-3</v>
      </c>
      <c r="S7" s="122">
        <f t="shared" si="6"/>
        <v>4.9119168771577385E-3</v>
      </c>
      <c r="T7" s="122">
        <f t="shared" si="6"/>
        <v>6.030122593872464E-3</v>
      </c>
      <c r="U7" s="122">
        <f t="shared" si="6"/>
        <v>8.5910436837404146E-3</v>
      </c>
      <c r="V7" s="122">
        <f t="shared" si="6"/>
        <v>1.2171615069905405E-2</v>
      </c>
      <c r="W7" s="122">
        <f t="shared" si="6"/>
        <v>1.8452299595103441E-2</v>
      </c>
      <c r="DA7" s="130" t="s">
        <v>1743</v>
      </c>
    </row>
    <row r="8" spans="1:105" ht="12" customHeight="1" x14ac:dyDescent="0.25">
      <c r="A8" s="97" t="s">
        <v>53</v>
      </c>
      <c r="B8" s="98">
        <v>1.0938587077582834E-2</v>
      </c>
      <c r="C8" s="98">
        <v>1.2004475695881941E-2</v>
      </c>
      <c r="D8" s="98">
        <v>1.2876201596025193E-2</v>
      </c>
      <c r="E8" s="98">
        <v>1.563935499134891E-2</v>
      </c>
      <c r="F8" s="98">
        <v>1.3233147365312036E-2</v>
      </c>
      <c r="G8" s="98">
        <v>1.3763067816297356E-2</v>
      </c>
      <c r="H8" s="98">
        <v>1.4669471630946812E-2</v>
      </c>
      <c r="I8" s="98">
        <v>1.4717426638319138E-2</v>
      </c>
      <c r="J8" s="98">
        <v>1.4061816324386979E-2</v>
      </c>
      <c r="K8" s="98">
        <v>1.1521660601081351E-2</v>
      </c>
      <c r="L8" s="98">
        <v>1.2603706694034907E-2</v>
      </c>
      <c r="M8" s="98">
        <v>8.2726436021452743E-3</v>
      </c>
      <c r="N8" s="98">
        <v>5.9482354551551996E-3</v>
      </c>
      <c r="O8" s="98">
        <v>4.9068126064037761E-3</v>
      </c>
      <c r="P8" s="98">
        <v>4.9486159164618751E-3</v>
      </c>
      <c r="Q8" s="98">
        <v>4.5023303050035551E-3</v>
      </c>
      <c r="R8" s="98">
        <v>4.5243241511119907E-3</v>
      </c>
      <c r="S8" s="98">
        <v>4.9119168771577385E-3</v>
      </c>
      <c r="T8" s="98">
        <v>6.030122593872464E-3</v>
      </c>
      <c r="U8" s="98">
        <v>8.5910436837404146E-3</v>
      </c>
      <c r="V8" s="98">
        <v>1.2171615069905405E-2</v>
      </c>
      <c r="W8" s="98">
        <v>1.8452299595103441E-2</v>
      </c>
      <c r="DA8" s="63" t="s">
        <v>1744</v>
      </c>
    </row>
    <row r="9" spans="1:105" ht="12" customHeight="1" x14ac:dyDescent="0.25">
      <c r="A9" s="121" t="s">
        <v>55</v>
      </c>
      <c r="B9" s="122">
        <v>0.78917791784133318</v>
      </c>
      <c r="C9" s="122">
        <v>0.79210368893274885</v>
      </c>
      <c r="D9" s="122">
        <v>0.76667841534110048</v>
      </c>
      <c r="E9" s="122">
        <v>0.72858482887899689</v>
      </c>
      <c r="F9" s="122">
        <v>0.7450067348418028</v>
      </c>
      <c r="G9" s="122">
        <v>0.79003624393424909</v>
      </c>
      <c r="H9" s="122">
        <v>0.79992203578081755</v>
      </c>
      <c r="I9" s="122">
        <v>0.72626677713313903</v>
      </c>
      <c r="J9" s="122">
        <v>0.47509366364598771</v>
      </c>
      <c r="K9" s="122">
        <v>0.44264511468377238</v>
      </c>
      <c r="L9" s="122">
        <v>0.45147269624181346</v>
      </c>
      <c r="M9" s="122">
        <v>0.36637063023439598</v>
      </c>
      <c r="N9" s="122">
        <v>0.33765067779645952</v>
      </c>
      <c r="O9" s="122">
        <v>0.30403325477580861</v>
      </c>
      <c r="P9" s="122">
        <v>0.27848977679061843</v>
      </c>
      <c r="Q9" s="122">
        <v>0.23471305424376993</v>
      </c>
      <c r="R9" s="122">
        <v>0.22345486622935332</v>
      </c>
      <c r="S9" s="122">
        <v>0.2085871160287478</v>
      </c>
      <c r="T9" s="122">
        <v>0.21503003484853903</v>
      </c>
      <c r="U9" s="122">
        <v>0.22536103430118756</v>
      </c>
      <c r="V9" s="122">
        <v>0.23077574469600162</v>
      </c>
      <c r="W9" s="122">
        <v>0.2307814717227773</v>
      </c>
      <c r="DA9" s="130" t="s">
        <v>1745</v>
      </c>
    </row>
    <row r="10" spans="1:105" ht="12" customHeight="1" x14ac:dyDescent="0.25">
      <c r="A10" s="97" t="s">
        <v>143</v>
      </c>
      <c r="B10" s="98">
        <v>0.2686777256355446</v>
      </c>
      <c r="C10" s="98">
        <v>0.30357977842328071</v>
      </c>
      <c r="D10" s="98">
        <v>0.32325345612300382</v>
      </c>
      <c r="E10" s="98">
        <v>0.33749986750757399</v>
      </c>
      <c r="F10" s="98">
        <v>0.39246982234592126</v>
      </c>
      <c r="G10" s="98">
        <v>0.44434815556162088</v>
      </c>
      <c r="H10" s="98">
        <v>0.49127551508667222</v>
      </c>
      <c r="I10" s="98">
        <v>0.49927787483627001</v>
      </c>
      <c r="J10" s="98">
        <v>0.36038478904936178</v>
      </c>
      <c r="K10" s="98">
        <v>0.37965801085665846</v>
      </c>
      <c r="L10" s="98">
        <v>0.42502856916837789</v>
      </c>
      <c r="M10" s="98">
        <v>0.35367310827752263</v>
      </c>
      <c r="N10" s="98">
        <v>0.33015953926459757</v>
      </c>
      <c r="O10" s="98">
        <v>0.2975019304036855</v>
      </c>
      <c r="P10" s="98">
        <v>0.27260574196327586</v>
      </c>
      <c r="Q10" s="98">
        <v>0.22940632089509996</v>
      </c>
      <c r="R10" s="98">
        <v>0.21840735720653992</v>
      </c>
      <c r="S10" s="98">
        <v>0.20394462453695755</v>
      </c>
      <c r="T10" s="98">
        <v>0.21051957558255516</v>
      </c>
      <c r="U10" s="98">
        <v>0.22123411531950085</v>
      </c>
      <c r="V10" s="98">
        <v>0.22702788509751085</v>
      </c>
      <c r="W10" s="98">
        <v>0.22751773480072568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0.5124284664240657</v>
      </c>
      <c r="C15" s="101">
        <v>0.48092972987640564</v>
      </c>
      <c r="D15" s="101">
        <v>0.43654172022270221</v>
      </c>
      <c r="E15" s="101">
        <v>0.38505172233516394</v>
      </c>
      <c r="F15" s="101">
        <v>0.3468776902150717</v>
      </c>
      <c r="G15" s="101">
        <v>0.33956210955190747</v>
      </c>
      <c r="H15" s="101">
        <v>0.30174906501612531</v>
      </c>
      <c r="I15" s="101">
        <v>0.22113323809573054</v>
      </c>
      <c r="J15" s="101">
        <v>0.11126279400823817</v>
      </c>
      <c r="K15" s="101">
        <v>6.0706291176961975E-2</v>
      </c>
      <c r="L15" s="101">
        <v>2.5300243891162838E-2</v>
      </c>
      <c r="M15" s="101">
        <v>1.2297127033737526E-2</v>
      </c>
      <c r="N15" s="101">
        <v>7.0901654781644766E-3</v>
      </c>
      <c r="O15" s="101">
        <v>6.265231712700158E-3</v>
      </c>
      <c r="P15" s="101">
        <v>5.7522624877962645E-3</v>
      </c>
      <c r="Q15" s="101">
        <v>5.1763088731542669E-3</v>
      </c>
      <c r="R15" s="101">
        <v>4.9171962472173677E-3</v>
      </c>
      <c r="S15" s="101">
        <v>4.5159271485654302E-3</v>
      </c>
      <c r="T15" s="101">
        <v>4.3870645049664822E-3</v>
      </c>
      <c r="U15" s="101">
        <v>4.0066867423714046E-3</v>
      </c>
      <c r="V15" s="101">
        <v>3.6277089464250979E-3</v>
      </c>
      <c r="W15" s="101">
        <v>3.2637369220516179E-3</v>
      </c>
      <c r="DA15" s="131" t="s">
        <v>1751</v>
      </c>
    </row>
    <row r="16" spans="1:105" ht="12" customHeight="1" x14ac:dyDescent="0.25">
      <c r="A16" s="107" t="s">
        <v>121</v>
      </c>
      <c r="B16" s="104">
        <v>8.0717257817229156E-3</v>
      </c>
      <c r="C16" s="104">
        <v>7.5941806330624634E-3</v>
      </c>
      <c r="D16" s="104">
        <v>6.883238995394456E-3</v>
      </c>
      <c r="E16" s="104">
        <v>6.0332390362590124E-3</v>
      </c>
      <c r="F16" s="104">
        <v>5.6592222808098808E-3</v>
      </c>
      <c r="G16" s="104">
        <v>6.1259788207207776E-3</v>
      </c>
      <c r="H16" s="104">
        <v>6.897455678020011E-3</v>
      </c>
      <c r="I16" s="104">
        <v>5.8556642011384418E-3</v>
      </c>
      <c r="J16" s="104">
        <v>3.4460805883877233E-3</v>
      </c>
      <c r="K16" s="104">
        <v>2.2808126501519554E-3</v>
      </c>
      <c r="L16" s="104">
        <v>1.1438831822726994E-3</v>
      </c>
      <c r="M16" s="104">
        <v>4.0039492313581311E-4</v>
      </c>
      <c r="N16" s="104">
        <v>4.0097305369746965E-4</v>
      </c>
      <c r="O16" s="104">
        <v>2.6609265942293585E-4</v>
      </c>
      <c r="P16" s="104">
        <v>1.3177233954633538E-4</v>
      </c>
      <c r="Q16" s="104">
        <v>1.3042447551570672E-4</v>
      </c>
      <c r="R16" s="104">
        <v>1.3031277559601978E-4</v>
      </c>
      <c r="S16" s="104">
        <v>1.2656434322480726E-4</v>
      </c>
      <c r="T16" s="104">
        <v>1.2339476101739952E-4</v>
      </c>
      <c r="U16" s="104">
        <v>1.2023223931532467E-4</v>
      </c>
      <c r="V16" s="104">
        <v>1.2015065206570545E-4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6.489402387699233E-3</v>
      </c>
      <c r="C17" s="98">
        <v>6.0592721560389353E-3</v>
      </c>
      <c r="D17" s="98">
        <v>5.5071195045232682E-3</v>
      </c>
      <c r="E17" s="98">
        <v>4.8055968398863077E-3</v>
      </c>
      <c r="F17" s="98">
        <v>4.5142618318455736E-3</v>
      </c>
      <c r="G17" s="98">
        <v>4.9085688465957877E-3</v>
      </c>
      <c r="H17" s="98">
        <v>5.5232347834786909E-3</v>
      </c>
      <c r="I17" s="98">
        <v>4.7557438419346468E-3</v>
      </c>
      <c r="J17" s="98">
        <v>2.7721358882913522E-3</v>
      </c>
      <c r="K17" s="98">
        <v>1.8355524705674176E-3</v>
      </c>
      <c r="L17" s="98">
        <v>9.1772681720310564E-4</v>
      </c>
      <c r="M17" s="98">
        <v>3.2237721777495258E-4</v>
      </c>
      <c r="N17" s="98">
        <v>3.2250937772051942E-4</v>
      </c>
      <c r="O17" s="98">
        <v>2.1372246874362368E-4</v>
      </c>
      <c r="P17" s="98">
        <v>1.0590677547313246E-4</v>
      </c>
      <c r="Q17" s="98">
        <v>1.0463929280344112E-4</v>
      </c>
      <c r="R17" s="98">
        <v>1.0481417095510061E-4</v>
      </c>
      <c r="S17" s="98">
        <v>1.0179155138548798E-4</v>
      </c>
      <c r="T17" s="98">
        <v>9.9332777034663057E-5</v>
      </c>
      <c r="U17" s="98">
        <v>9.6672349428932402E-5</v>
      </c>
      <c r="V17" s="98">
        <v>9.6521737806736204E-5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1.5823233940236833E-3</v>
      </c>
      <c r="C18" s="98">
        <v>1.5349084770235281E-3</v>
      </c>
      <c r="D18" s="98">
        <v>1.3761194908711873E-3</v>
      </c>
      <c r="E18" s="98">
        <v>1.2276421963727043E-3</v>
      </c>
      <c r="F18" s="98">
        <v>1.1449604489643071E-3</v>
      </c>
      <c r="G18" s="98">
        <v>1.2174099741249901E-3</v>
      </c>
      <c r="H18" s="98">
        <v>1.3742208945413199E-3</v>
      </c>
      <c r="I18" s="98">
        <v>1.0999203592037949E-3</v>
      </c>
      <c r="J18" s="98">
        <v>6.7394470009637128E-4</v>
      </c>
      <c r="K18" s="98">
        <v>4.4526017958453784E-4</v>
      </c>
      <c r="L18" s="98">
        <v>2.2615636506959378E-4</v>
      </c>
      <c r="M18" s="98">
        <v>7.8017705360860522E-5</v>
      </c>
      <c r="N18" s="98">
        <v>7.8463675976950194E-5</v>
      </c>
      <c r="O18" s="98">
        <v>5.2370190679312185E-5</v>
      </c>
      <c r="P18" s="98">
        <v>2.5865564073202915E-5</v>
      </c>
      <c r="Q18" s="98">
        <v>2.5785182712265613E-5</v>
      </c>
      <c r="R18" s="98">
        <v>2.549860464091917E-5</v>
      </c>
      <c r="S18" s="98">
        <v>2.4772791839319286E-5</v>
      </c>
      <c r="T18" s="98">
        <v>2.4061983982736476E-5</v>
      </c>
      <c r="U18" s="98">
        <v>2.3559889886392269E-5</v>
      </c>
      <c r="V18" s="98">
        <v>2.3628914258969243E-5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7.8538427950179235E-2</v>
      </c>
      <c r="C19" s="122">
        <v>8.0210600999743739E-2</v>
      </c>
      <c r="D19" s="122">
        <v>7.8040606541180751E-2</v>
      </c>
      <c r="E19" s="122">
        <v>7.7464097732213952E-2</v>
      </c>
      <c r="F19" s="122">
        <v>7.7051440066668794E-2</v>
      </c>
      <c r="G19" s="122">
        <v>7.9711425552663542E-2</v>
      </c>
      <c r="H19" s="122">
        <v>7.4044599737240133E-2</v>
      </c>
      <c r="I19" s="122">
        <v>6.7540698712606706E-2</v>
      </c>
      <c r="J19" s="122">
        <v>5.8415049182488132E-2</v>
      </c>
      <c r="K19" s="122">
        <v>5.3913032029868094E-2</v>
      </c>
      <c r="L19" s="122">
        <v>4.8622470365047958E-2</v>
      </c>
      <c r="M19" s="122">
        <v>4.3449036742598153E-2</v>
      </c>
      <c r="N19" s="122">
        <v>4.0715648650763062E-2</v>
      </c>
      <c r="O19" s="122">
        <v>3.6781864304959666E-2</v>
      </c>
      <c r="P19" s="122">
        <v>3.3469300865086628E-2</v>
      </c>
      <c r="Q19" s="122">
        <v>3.028523544551897E-2</v>
      </c>
      <c r="R19" s="122">
        <v>2.8635773993301309E-2</v>
      </c>
      <c r="S19" s="122">
        <v>2.7997103554643521E-2</v>
      </c>
      <c r="T19" s="122">
        <v>2.9536355326828186E-2</v>
      </c>
      <c r="U19" s="122">
        <v>3.1012534038041831E-2</v>
      </c>
      <c r="V19" s="122">
        <v>4.306716645728384E-2</v>
      </c>
      <c r="W19" s="122">
        <v>4.3315269742791505E-2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5.7518784282078227E-3</v>
      </c>
      <c r="C21" s="98">
        <v>9.2696037372649812E-3</v>
      </c>
      <c r="D21" s="98">
        <v>8.7849409448313293E-3</v>
      </c>
      <c r="E21" s="98">
        <v>1.010507551604649E-2</v>
      </c>
      <c r="F21" s="98">
        <v>8.3042689827475397E-3</v>
      </c>
      <c r="G21" s="98">
        <v>9.860967151597233E-3</v>
      </c>
      <c r="H21" s="98">
        <v>4.7078393815528303E-3</v>
      </c>
      <c r="I21" s="98">
        <v>5.5775467093416645E-3</v>
      </c>
      <c r="J21" s="98">
        <v>6.3573198105176922E-3</v>
      </c>
      <c r="K21" s="98">
        <v>6.1647250687456683E-3</v>
      </c>
      <c r="L21" s="98">
        <v>4.0111230404115544E-3</v>
      </c>
      <c r="M21" s="98">
        <v>2.8226909878131799E-3</v>
      </c>
      <c r="N21" s="98">
        <v>1.7214980440854214E-3</v>
      </c>
      <c r="O21" s="98">
        <v>1.941561684236482E-3</v>
      </c>
      <c r="P21" s="98">
        <v>1.6535872329295404E-3</v>
      </c>
      <c r="Q21" s="98">
        <v>1.7683725690933933E-3</v>
      </c>
      <c r="R21" s="98">
        <v>1.3296799862155405E-3</v>
      </c>
      <c r="S21" s="98">
        <v>1.3680655575998939E-3</v>
      </c>
      <c r="T21" s="98">
        <v>1.1945112106454283E-3</v>
      </c>
      <c r="U21" s="98">
        <v>1.2980892739270493E-3</v>
      </c>
      <c r="V21" s="98">
        <v>1.7791299977240084E-3</v>
      </c>
      <c r="W21" s="98">
        <v>1.7773378356811353E-3</v>
      </c>
      <c r="DA21" s="63" t="s">
        <v>1757</v>
      </c>
    </row>
    <row r="22" spans="1:105" ht="12" customHeight="1" x14ac:dyDescent="0.25">
      <c r="A22" s="109" t="s">
        <v>120</v>
      </c>
      <c r="B22" s="33">
        <v>7.2786549521971416E-2</v>
      </c>
      <c r="C22" s="33">
        <v>7.0940997262478753E-2</v>
      </c>
      <c r="D22" s="33">
        <v>6.9255665596349422E-2</v>
      </c>
      <c r="E22" s="33">
        <v>6.7359022216167463E-2</v>
      </c>
      <c r="F22" s="33">
        <v>6.8747171083921255E-2</v>
      </c>
      <c r="G22" s="33">
        <v>6.9850458401066309E-2</v>
      </c>
      <c r="H22" s="33">
        <v>6.9336760355687296E-2</v>
      </c>
      <c r="I22" s="33">
        <v>6.1963152003265048E-2</v>
      </c>
      <c r="J22" s="33">
        <v>5.2057729371970438E-2</v>
      </c>
      <c r="K22" s="33">
        <v>4.7748306961122429E-2</v>
      </c>
      <c r="L22" s="33">
        <v>4.4611347324636404E-2</v>
      </c>
      <c r="M22" s="33">
        <v>4.0626345754784972E-2</v>
      </c>
      <c r="N22" s="33">
        <v>3.8994150606677637E-2</v>
      </c>
      <c r="O22" s="33">
        <v>3.4840302620723185E-2</v>
      </c>
      <c r="P22" s="33">
        <v>3.1815713632157086E-2</v>
      </c>
      <c r="Q22" s="33">
        <v>2.8516862876425575E-2</v>
      </c>
      <c r="R22" s="33">
        <v>2.7306094007085769E-2</v>
      </c>
      <c r="S22" s="33">
        <v>2.6629037997043626E-2</v>
      </c>
      <c r="T22" s="33">
        <v>2.8341844116182759E-2</v>
      </c>
      <c r="U22" s="33">
        <v>2.9714444764114781E-2</v>
      </c>
      <c r="V22" s="33">
        <v>4.1288036459559828E-2</v>
      </c>
      <c r="W22" s="33">
        <v>4.1537931907110373E-2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1760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1761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1763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1764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1773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454.9704350636041</v>
      </c>
      <c r="C43" s="117">
        <f t="shared" si="14"/>
        <v>560.68030298497092</v>
      </c>
      <c r="D43" s="117">
        <f t="shared" si="14"/>
        <v>523.39326237485193</v>
      </c>
      <c r="E43" s="117">
        <f t="shared" si="14"/>
        <v>568.92834632759127</v>
      </c>
      <c r="F43" s="117">
        <f t="shared" si="14"/>
        <v>479.59810244220836</v>
      </c>
      <c r="G43" s="117">
        <f t="shared" si="14"/>
        <v>446.12111754263043</v>
      </c>
      <c r="H43" s="117">
        <f t="shared" si="14"/>
        <v>419.1382247163769</v>
      </c>
      <c r="I43" s="117">
        <f t="shared" si="14"/>
        <v>427.24758647221745</v>
      </c>
      <c r="J43" s="117">
        <f t="shared" si="14"/>
        <v>346.46253633976903</v>
      </c>
      <c r="K43" s="117">
        <f t="shared" si="14"/>
        <v>346.32189677481119</v>
      </c>
      <c r="L43" s="117">
        <f t="shared" si="14"/>
        <v>417.51468228154175</v>
      </c>
      <c r="M43" s="117">
        <f t="shared" si="14"/>
        <v>346.87064997523657</v>
      </c>
      <c r="N43" s="117">
        <f t="shared" si="14"/>
        <v>373.42633909797979</v>
      </c>
      <c r="O43" s="117">
        <f t="shared" si="14"/>
        <v>344.30452649640227</v>
      </c>
      <c r="P43" s="117">
        <f t="shared" si="14"/>
        <v>344.37650662249769</v>
      </c>
      <c r="Q43" s="117">
        <f t="shared" si="14"/>
        <v>325.6086634540527</v>
      </c>
      <c r="R43" s="117">
        <f t="shared" ref="R43:V43" si="15">R44+R47+R49+R58</f>
        <v>328.27169670423922</v>
      </c>
      <c r="S43" s="117">
        <f t="shared" si="15"/>
        <v>309.79201870376886</v>
      </c>
      <c r="T43" s="117">
        <f t="shared" si="15"/>
        <v>292.523456790941</v>
      </c>
      <c r="U43" s="117">
        <f t="shared" si="15"/>
        <v>274.80279378479531</v>
      </c>
      <c r="V43" s="117">
        <f t="shared" si="15"/>
        <v>287.73872578548497</v>
      </c>
      <c r="W43" s="117">
        <f t="shared" ref="W43" si="16">W44+W47+W49+W58</f>
        <v>241.55085847467075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405.56931061077427</v>
      </c>
      <c r="C44" s="122">
        <f t="shared" si="17"/>
        <v>505.21160949854237</v>
      </c>
      <c r="D44" s="122">
        <f t="shared" si="17"/>
        <v>471.44839384200674</v>
      </c>
      <c r="E44" s="122">
        <f t="shared" si="17"/>
        <v>514.96426436370439</v>
      </c>
      <c r="F44" s="122">
        <f t="shared" si="17"/>
        <v>431.78651199029264</v>
      </c>
      <c r="G44" s="122">
        <f t="shared" si="17"/>
        <v>400.59056856001183</v>
      </c>
      <c r="H44" s="122">
        <f t="shared" si="17"/>
        <v>377.14414150244534</v>
      </c>
      <c r="I44" s="122">
        <f t="shared" si="17"/>
        <v>385.60886229455389</v>
      </c>
      <c r="J44" s="122">
        <f t="shared" si="17"/>
        <v>311.90442562993388</v>
      </c>
      <c r="K44" s="122">
        <f t="shared" si="17"/>
        <v>312.66992099920475</v>
      </c>
      <c r="L44" s="122">
        <f t="shared" si="17"/>
        <v>381.07945920071518</v>
      </c>
      <c r="M44" s="122">
        <f t="shared" si="17"/>
        <v>311.07304190932035</v>
      </c>
      <c r="N44" s="122">
        <f t="shared" si="17"/>
        <v>337.93526068113863</v>
      </c>
      <c r="O44" s="122">
        <f t="shared" si="17"/>
        <v>309.71668101496516</v>
      </c>
      <c r="P44" s="122">
        <f t="shared" si="17"/>
        <v>310.18719107402143</v>
      </c>
      <c r="Q44" s="122">
        <f t="shared" si="17"/>
        <v>292.38556994400074</v>
      </c>
      <c r="R44" s="122">
        <f t="shared" ref="R44:V44" si="18">SUM(R45:R46)</f>
        <v>297.99803877868584</v>
      </c>
      <c r="S44" s="122">
        <f t="shared" si="18"/>
        <v>281.74963254880163</v>
      </c>
      <c r="T44" s="122">
        <f t="shared" si="18"/>
        <v>266.36660683741292</v>
      </c>
      <c r="U44" s="122">
        <f t="shared" si="18"/>
        <v>250.23884875144444</v>
      </c>
      <c r="V44" s="122">
        <f t="shared" si="18"/>
        <v>259.91082598637854</v>
      </c>
      <c r="W44" s="122">
        <f t="shared" ref="W44" si="19">SUM(W45:W46)</f>
        <v>220.46406855560613</v>
      </c>
      <c r="DA44" s="130" t="s">
        <v>1778</v>
      </c>
    </row>
    <row r="45" spans="1:105" ht="12" customHeight="1" x14ac:dyDescent="0.25">
      <c r="A45" s="97" t="s">
        <v>216</v>
      </c>
      <c r="B45" s="98">
        <v>396.35827387664841</v>
      </c>
      <c r="C45" s="98">
        <v>493.7674770965117</v>
      </c>
      <c r="D45" s="98">
        <v>461.03029031790192</v>
      </c>
      <c r="E45" s="98">
        <v>503.74976198965754</v>
      </c>
      <c r="F45" s="98">
        <v>422.64529361506777</v>
      </c>
      <c r="G45" s="98">
        <v>392.26221796544104</v>
      </c>
      <c r="H45" s="98">
        <v>369.42954215219373</v>
      </c>
      <c r="I45" s="98">
        <v>377.8364921174612</v>
      </c>
      <c r="J45" s="98">
        <v>305.73007609376106</v>
      </c>
      <c r="K45" s="98">
        <v>306.54303803786382</v>
      </c>
      <c r="L45" s="98">
        <v>373.65574610934408</v>
      </c>
      <c r="M45" s="98">
        <v>305.13697921415491</v>
      </c>
      <c r="N45" s="98">
        <v>331.52919492172879</v>
      </c>
      <c r="O45" s="98">
        <v>303.92623000725047</v>
      </c>
      <c r="P45" s="98">
        <v>304.44702489161847</v>
      </c>
      <c r="Q45" s="98">
        <v>287.03319670868405</v>
      </c>
      <c r="R45" s="98">
        <v>292.5562252766162</v>
      </c>
      <c r="S45" s="98">
        <v>276.94737980051855</v>
      </c>
      <c r="T45" s="98">
        <v>261.87492715393643</v>
      </c>
      <c r="U45" s="98">
        <v>246.13539000312417</v>
      </c>
      <c r="V45" s="98">
        <v>255.56983053924313</v>
      </c>
      <c r="W45" s="98">
        <v>216.74447343316459</v>
      </c>
      <c r="DA45" s="63" t="s">
        <v>1779</v>
      </c>
    </row>
    <row r="46" spans="1:105" ht="12" customHeight="1" x14ac:dyDescent="0.25">
      <c r="A46" s="97" t="s">
        <v>53</v>
      </c>
      <c r="B46" s="98">
        <v>9.2110367341258303</v>
      </c>
      <c r="C46" s="98">
        <v>11.444132402030672</v>
      </c>
      <c r="D46" s="98">
        <v>10.418103524104833</v>
      </c>
      <c r="E46" s="98">
        <v>11.214502374046832</v>
      </c>
      <c r="F46" s="98">
        <v>9.1412183752248382</v>
      </c>
      <c r="G46" s="98">
        <v>8.3283505945707805</v>
      </c>
      <c r="H46" s="98">
        <v>7.7145993502515955</v>
      </c>
      <c r="I46" s="98">
        <v>7.7723701770926885</v>
      </c>
      <c r="J46" s="98">
        <v>6.17434953617283</v>
      </c>
      <c r="K46" s="98">
        <v>6.1268829613409377</v>
      </c>
      <c r="L46" s="98">
        <v>7.423713091371094</v>
      </c>
      <c r="M46" s="98">
        <v>5.9360626951654343</v>
      </c>
      <c r="N46" s="98">
        <v>6.406065759409838</v>
      </c>
      <c r="O46" s="98">
        <v>5.7904510077147124</v>
      </c>
      <c r="P46" s="98">
        <v>5.7401661824029526</v>
      </c>
      <c r="Q46" s="98">
        <v>5.3523732353166951</v>
      </c>
      <c r="R46" s="98">
        <v>5.4418135020696443</v>
      </c>
      <c r="S46" s="98">
        <v>4.8022527482830899</v>
      </c>
      <c r="T46" s="98">
        <v>4.4916796834764829</v>
      </c>
      <c r="U46" s="98">
        <v>4.1034587483202634</v>
      </c>
      <c r="V46" s="98">
        <v>4.3409954471354375</v>
      </c>
      <c r="W46" s="98">
        <v>3.7195951224415342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0.65318991406137494</v>
      </c>
      <c r="C47" s="122">
        <f t="shared" si="20"/>
        <v>0.72038475415805114</v>
      </c>
      <c r="D47" s="122">
        <f t="shared" si="20"/>
        <v>0.77903171670387106</v>
      </c>
      <c r="E47" s="122">
        <f t="shared" si="20"/>
        <v>0.96787267980940073</v>
      </c>
      <c r="F47" s="122">
        <f t="shared" si="20"/>
        <v>0.81094380847387759</v>
      </c>
      <c r="G47" s="122">
        <f t="shared" si="20"/>
        <v>0.77097730807782339</v>
      </c>
      <c r="H47" s="122">
        <f t="shared" si="20"/>
        <v>0.68918710500025238</v>
      </c>
      <c r="I47" s="122">
        <f t="shared" si="20"/>
        <v>0.63425495068797266</v>
      </c>
      <c r="J47" s="122">
        <f t="shared" si="20"/>
        <v>0.62605148197289129</v>
      </c>
      <c r="K47" s="122">
        <f t="shared" si="20"/>
        <v>0.58463779909782554</v>
      </c>
      <c r="L47" s="122">
        <f t="shared" si="20"/>
        <v>0.79251490425767357</v>
      </c>
      <c r="M47" s="122">
        <f t="shared" si="20"/>
        <v>0.7097629958925542</v>
      </c>
      <c r="N47" s="122">
        <f t="shared" si="20"/>
        <v>0.83219868045737566</v>
      </c>
      <c r="O47" s="122">
        <f t="shared" si="20"/>
        <v>1.0003904032701501</v>
      </c>
      <c r="P47" s="122">
        <f t="shared" si="20"/>
        <v>1.2239686313744473</v>
      </c>
      <c r="Q47" s="122">
        <f t="shared" si="20"/>
        <v>1.2235126494874125</v>
      </c>
      <c r="R47" s="122">
        <f t="shared" si="20"/>
        <v>1.2191631028068839</v>
      </c>
      <c r="S47" s="122">
        <f t="shared" si="20"/>
        <v>1.1111700963919455</v>
      </c>
      <c r="T47" s="122">
        <f t="shared" si="20"/>
        <v>1.0347088827731934</v>
      </c>
      <c r="U47" s="122">
        <f t="shared" si="20"/>
        <v>1.0016096405110491</v>
      </c>
      <c r="V47" s="122">
        <f t="shared" si="20"/>
        <v>0.94620519534414893</v>
      </c>
      <c r="W47" s="122">
        <f t="shared" si="20"/>
        <v>0.97942204212401074</v>
      </c>
      <c r="DA47" s="130" t="s">
        <v>1781</v>
      </c>
    </row>
    <row r="48" spans="1:105" ht="12" customHeight="1" x14ac:dyDescent="0.25">
      <c r="A48" s="97" t="s">
        <v>53</v>
      </c>
      <c r="B48" s="98">
        <v>0.65318991406137494</v>
      </c>
      <c r="C48" s="98">
        <v>0.72038475415805114</v>
      </c>
      <c r="D48" s="98">
        <v>0.77903171670387106</v>
      </c>
      <c r="E48" s="98">
        <v>0.96787267980940073</v>
      </c>
      <c r="F48" s="98">
        <v>0.81094380847387759</v>
      </c>
      <c r="G48" s="98">
        <v>0.77097730807782339</v>
      </c>
      <c r="H48" s="98">
        <v>0.68918710500025238</v>
      </c>
      <c r="I48" s="98">
        <v>0.63425495068797266</v>
      </c>
      <c r="J48" s="98">
        <v>0.62605148197289129</v>
      </c>
      <c r="K48" s="98">
        <v>0.58463779909782554</v>
      </c>
      <c r="L48" s="98">
        <v>0.79251490425767357</v>
      </c>
      <c r="M48" s="98">
        <v>0.7097629958925542</v>
      </c>
      <c r="N48" s="98">
        <v>0.83219868045737566</v>
      </c>
      <c r="O48" s="98">
        <v>1.0003904032701501</v>
      </c>
      <c r="P48" s="98">
        <v>1.2239686313744473</v>
      </c>
      <c r="Q48" s="98">
        <v>1.2235126494874125</v>
      </c>
      <c r="R48" s="98">
        <v>1.2191631028068839</v>
      </c>
      <c r="S48" s="98">
        <v>1.1111700963919455</v>
      </c>
      <c r="T48" s="98">
        <v>1.0347088827731934</v>
      </c>
      <c r="U48" s="98">
        <v>1.0016096405110491</v>
      </c>
      <c r="V48" s="98">
        <v>0.94620519534414893</v>
      </c>
      <c r="W48" s="98">
        <v>0.97942204212401074</v>
      </c>
      <c r="DA48" s="63" t="s">
        <v>1782</v>
      </c>
    </row>
    <row r="49" spans="1:105" ht="12" customHeight="1" x14ac:dyDescent="0.25">
      <c r="A49" s="121" t="s">
        <v>55</v>
      </c>
      <c r="B49" s="122">
        <v>44.066217016113001</v>
      </c>
      <c r="C49" s="122">
        <v>49.912432918275407</v>
      </c>
      <c r="D49" s="122">
        <v>46.388325628087607</v>
      </c>
      <c r="E49" s="122">
        <v>48.22557791789059</v>
      </c>
      <c r="F49" s="122">
        <v>42.582533587815412</v>
      </c>
      <c r="G49" s="122">
        <v>40.444225968110047</v>
      </c>
      <c r="H49" s="122">
        <v>37.426751671608208</v>
      </c>
      <c r="I49" s="122">
        <v>37.285281763335497</v>
      </c>
      <c r="J49" s="122">
        <v>30.341211072435183</v>
      </c>
      <c r="K49" s="122">
        <v>29.394060918545112</v>
      </c>
      <c r="L49" s="122">
        <v>31.978972259748993</v>
      </c>
      <c r="M49" s="122">
        <v>31.467562992347279</v>
      </c>
      <c r="N49" s="122">
        <v>30.970938094878182</v>
      </c>
      <c r="O49" s="122">
        <v>29.952359052005239</v>
      </c>
      <c r="P49" s="122">
        <v>29.419320330020494</v>
      </c>
      <c r="Q49" s="122">
        <v>28.552901760762857</v>
      </c>
      <c r="R49" s="122">
        <v>25.791644021796458</v>
      </c>
      <c r="S49" s="122">
        <v>23.842701431986765</v>
      </c>
      <c r="T49" s="122">
        <v>22.073965396254518</v>
      </c>
      <c r="U49" s="122">
        <v>20.613625228774428</v>
      </c>
      <c r="V49" s="122">
        <v>22.988745442034734</v>
      </c>
      <c r="W49" s="122">
        <v>16.6081607226408</v>
      </c>
      <c r="DA49" s="130" t="s">
        <v>1783</v>
      </c>
    </row>
    <row r="50" spans="1:105" ht="12" customHeight="1" x14ac:dyDescent="0.25">
      <c r="A50" s="97" t="s">
        <v>138</v>
      </c>
      <c r="B50" s="98">
        <v>42.435026926086152</v>
      </c>
      <c r="C50" s="98">
        <v>48.262173286924401</v>
      </c>
      <c r="D50" s="98">
        <v>44.770912303189782</v>
      </c>
      <c r="E50" s="98">
        <v>46.678444594097272</v>
      </c>
      <c r="F50" s="98">
        <v>41.148897968789754</v>
      </c>
      <c r="G50" s="98">
        <v>39.057870644955187</v>
      </c>
      <c r="H50" s="98">
        <v>36.141757423591287</v>
      </c>
      <c r="I50" s="98">
        <v>36.107682850757634</v>
      </c>
      <c r="J50" s="98">
        <v>29.277200371239822</v>
      </c>
      <c r="K50" s="98">
        <v>28.360371217886982</v>
      </c>
      <c r="L50" s="98">
        <v>30.964829345984747</v>
      </c>
      <c r="M50" s="98">
        <v>30.425875654515274</v>
      </c>
      <c r="N50" s="98">
        <v>29.95049453968447</v>
      </c>
      <c r="O50" s="98">
        <v>28.96455417252951</v>
      </c>
      <c r="P50" s="98">
        <v>28.476241334606453</v>
      </c>
      <c r="Q50" s="98">
        <v>27.655295149089639</v>
      </c>
      <c r="R50" s="98">
        <v>24.940166162945438</v>
      </c>
      <c r="S50" s="98">
        <v>23.053286246735457</v>
      </c>
      <c r="T50" s="98">
        <v>21.330736156738645</v>
      </c>
      <c r="U50" s="98">
        <v>19.920355288039207</v>
      </c>
      <c r="V50" s="98">
        <v>22.318450513983763</v>
      </c>
      <c r="W50" s="98">
        <v>16.020841121572662</v>
      </c>
      <c r="DA50" s="63" t="s">
        <v>1784</v>
      </c>
    </row>
    <row r="51" spans="1:105" ht="12" customHeight="1" x14ac:dyDescent="0.25">
      <c r="A51" s="97" t="s">
        <v>137</v>
      </c>
      <c r="B51" s="98">
        <v>5.9985521630746552E-3</v>
      </c>
      <c r="C51" s="98">
        <v>7.9954546582345024E-3</v>
      </c>
      <c r="D51" s="98">
        <v>7.0336137661081259E-3</v>
      </c>
      <c r="E51" s="98">
        <v>7.4549409790721031E-3</v>
      </c>
      <c r="F51" s="98">
        <v>6.5400105035320509E-3</v>
      </c>
      <c r="G51" s="98">
        <v>6.2407166051000216E-3</v>
      </c>
      <c r="H51" s="98">
        <v>7.2189932082801301E-3</v>
      </c>
      <c r="I51" s="98">
        <v>8.5839090769017426E-3</v>
      </c>
      <c r="J51" s="98">
        <v>7.3531545206064223E-3</v>
      </c>
      <c r="K51" s="98">
        <v>7.3879660749947042E-3</v>
      </c>
      <c r="L51" s="98">
        <v>9.5176781787395092E-3</v>
      </c>
      <c r="M51" s="98">
        <v>9.6780885128782239E-3</v>
      </c>
      <c r="N51" s="98">
        <v>1.0102239623057292E-2</v>
      </c>
      <c r="O51" s="98">
        <v>1.0418089576974019E-2</v>
      </c>
      <c r="P51" s="98">
        <v>1.162029731577478E-2</v>
      </c>
      <c r="Q51" s="98">
        <v>1.1935363069808131E-2</v>
      </c>
      <c r="R51" s="98">
        <v>1.1604050827083641E-2</v>
      </c>
      <c r="S51" s="98">
        <v>1.180482377693853E-2</v>
      </c>
      <c r="T51" s="98">
        <v>1.1900854195077221E-2</v>
      </c>
      <c r="U51" s="98">
        <v>1.1969650700933183E-2</v>
      </c>
      <c r="V51" s="98">
        <v>1.6444039026844704E-2</v>
      </c>
      <c r="W51" s="98">
        <v>1.2147500774730242E-2</v>
      </c>
      <c r="DA51" s="63" t="s">
        <v>1785</v>
      </c>
    </row>
    <row r="52" spans="1:105" ht="12" customHeight="1" x14ac:dyDescent="0.25">
      <c r="A52" s="100" t="s">
        <v>216</v>
      </c>
      <c r="B52" s="101">
        <v>4.8226128372146695E-3</v>
      </c>
      <c r="C52" s="101">
        <v>6.379467148508013E-3</v>
      </c>
      <c r="D52" s="101">
        <v>5.6274347678791116E-3</v>
      </c>
      <c r="E52" s="101">
        <v>5.9380372806895863E-3</v>
      </c>
      <c r="F52" s="101">
        <v>5.2168650769941699E-3</v>
      </c>
      <c r="G52" s="101">
        <v>5.0004949599405961E-3</v>
      </c>
      <c r="H52" s="101">
        <v>5.7806497706186892E-3</v>
      </c>
      <c r="I52" s="101">
        <v>6.971632539172273E-3</v>
      </c>
      <c r="J52" s="101">
        <v>5.9149823941797618E-3</v>
      </c>
      <c r="K52" s="101">
        <v>5.9455067263392098E-3</v>
      </c>
      <c r="L52" s="101">
        <v>7.636010316006546E-3</v>
      </c>
      <c r="M52" s="101">
        <v>7.7922852522878065E-3</v>
      </c>
      <c r="N52" s="101">
        <v>8.1253612321436439E-3</v>
      </c>
      <c r="O52" s="101">
        <v>8.3676132471525479E-3</v>
      </c>
      <c r="P52" s="101">
        <v>9.3392505754146295E-3</v>
      </c>
      <c r="Q52" s="101">
        <v>9.5755349576777671E-3</v>
      </c>
      <c r="R52" s="101">
        <v>9.3328589900802273E-3</v>
      </c>
      <c r="S52" s="101">
        <v>9.4937228092763382E-3</v>
      </c>
      <c r="T52" s="101">
        <v>9.5792491647817331E-3</v>
      </c>
      <c r="U52" s="101">
        <v>9.6228526010746461E-3</v>
      </c>
      <c r="V52" s="101">
        <v>1.3211729198333473E-2</v>
      </c>
      <c r="W52" s="101">
        <v>9.5287310553697803E-3</v>
      </c>
      <c r="DA52" s="131" t="s">
        <v>1786</v>
      </c>
    </row>
    <row r="53" spans="1:105" ht="12" customHeight="1" x14ac:dyDescent="0.25">
      <c r="A53" s="103" t="s">
        <v>52</v>
      </c>
      <c r="B53" s="104">
        <v>1.1759393258599861E-3</v>
      </c>
      <c r="C53" s="104">
        <v>1.6159875097264893E-3</v>
      </c>
      <c r="D53" s="104">
        <v>1.4061789982290139E-3</v>
      </c>
      <c r="E53" s="104">
        <v>1.5169036983825172E-3</v>
      </c>
      <c r="F53" s="104">
        <v>1.3231454265378809E-3</v>
      </c>
      <c r="G53" s="104">
        <v>1.2402216451594254E-3</v>
      </c>
      <c r="H53" s="104">
        <v>1.4383434376614411E-3</v>
      </c>
      <c r="I53" s="104">
        <v>1.612276537729469E-3</v>
      </c>
      <c r="J53" s="104">
        <v>1.4381721264266607E-3</v>
      </c>
      <c r="K53" s="104">
        <v>1.4424593486554943E-3</v>
      </c>
      <c r="L53" s="104">
        <v>1.8816678627329633E-3</v>
      </c>
      <c r="M53" s="104">
        <v>1.8858032605904166E-3</v>
      </c>
      <c r="N53" s="104">
        <v>1.9768783909136479E-3</v>
      </c>
      <c r="O53" s="104">
        <v>2.0504763298214716E-3</v>
      </c>
      <c r="P53" s="104">
        <v>2.2810467403601496E-3</v>
      </c>
      <c r="Q53" s="104">
        <v>2.3598281121303632E-3</v>
      </c>
      <c r="R53" s="104">
        <v>2.2711918370034137E-3</v>
      </c>
      <c r="S53" s="104">
        <v>2.3111009676621912E-3</v>
      </c>
      <c r="T53" s="104">
        <v>2.3216050302954866E-3</v>
      </c>
      <c r="U53" s="104">
        <v>2.3467980998585366E-3</v>
      </c>
      <c r="V53" s="104">
        <v>3.232309828511231E-3</v>
      </c>
      <c r="W53" s="104">
        <v>2.6187697193604613E-3</v>
      </c>
      <c r="DA53" s="132" t="s">
        <v>1787</v>
      </c>
    </row>
    <row r="54" spans="1:105" ht="12" customHeight="1" x14ac:dyDescent="0.25">
      <c r="A54" s="106" t="s">
        <v>122</v>
      </c>
      <c r="B54" s="101">
        <v>1.599967394795889</v>
      </c>
      <c r="C54" s="101">
        <v>1.6164949606120969</v>
      </c>
      <c r="D54" s="101">
        <v>1.5853522167919563</v>
      </c>
      <c r="E54" s="101">
        <v>1.5162872113589487</v>
      </c>
      <c r="F54" s="101">
        <v>1.405196672569597</v>
      </c>
      <c r="G54" s="101">
        <v>1.3579088671807504</v>
      </c>
      <c r="H54" s="101">
        <v>1.2519970071732958</v>
      </c>
      <c r="I54" s="101">
        <v>1.1436319331684579</v>
      </c>
      <c r="J54" s="101">
        <v>1.0315861354187217</v>
      </c>
      <c r="K54" s="101">
        <v>1.0000118327790195</v>
      </c>
      <c r="L54" s="101">
        <v>0.97625404655191095</v>
      </c>
      <c r="M54" s="101">
        <v>1.0008607460145034</v>
      </c>
      <c r="N54" s="101">
        <v>0.97758484035204285</v>
      </c>
      <c r="O54" s="101">
        <v>0.94275866327831992</v>
      </c>
      <c r="P54" s="101">
        <v>0.89472816189699622</v>
      </c>
      <c r="Q54" s="101">
        <v>0.84839354700302061</v>
      </c>
      <c r="R54" s="101">
        <v>0.80129383326776704</v>
      </c>
      <c r="S54" s="101">
        <v>0.73800822321406767</v>
      </c>
      <c r="T54" s="101">
        <v>0.68886133969313257</v>
      </c>
      <c r="U54" s="101">
        <v>0.63832906072706408</v>
      </c>
      <c r="V54" s="101">
        <v>0.60845814156342048</v>
      </c>
      <c r="W54" s="101">
        <v>0.53533798228031149</v>
      </c>
      <c r="DA54" s="131" t="s">
        <v>1788</v>
      </c>
    </row>
    <row r="55" spans="1:105" ht="12" customHeight="1" x14ac:dyDescent="0.25">
      <c r="A55" s="107" t="s">
        <v>121</v>
      </c>
      <c r="B55" s="104">
        <v>2.5224143067884112E-2</v>
      </c>
      <c r="C55" s="104">
        <v>2.5769216080679051E-2</v>
      </c>
      <c r="D55" s="104">
        <v>2.5027494339761588E-2</v>
      </c>
      <c r="E55" s="104">
        <v>2.3391171455298031E-2</v>
      </c>
      <c r="F55" s="104">
        <v>2.1898935952529872E-2</v>
      </c>
      <c r="G55" s="104">
        <v>2.2205739369012756E-2</v>
      </c>
      <c r="H55" s="104">
        <v>2.5778247635346738E-2</v>
      </c>
      <c r="I55" s="104">
        <v>2.5383070332502138E-2</v>
      </c>
      <c r="J55" s="104">
        <v>2.5071411256031587E-2</v>
      </c>
      <c r="K55" s="104">
        <v>2.6289901804115834E-2</v>
      </c>
      <c r="L55" s="104">
        <v>2.8371189033595149E-2</v>
      </c>
      <c r="M55" s="104">
        <v>3.1148503304624164E-2</v>
      </c>
      <c r="N55" s="104">
        <v>3.2756475218608729E-2</v>
      </c>
      <c r="O55" s="104">
        <v>3.4628126620434969E-2</v>
      </c>
      <c r="P55" s="104">
        <v>3.6730536201268579E-2</v>
      </c>
      <c r="Q55" s="104">
        <v>3.7277701600390685E-2</v>
      </c>
      <c r="R55" s="104">
        <v>3.8579974756167777E-2</v>
      </c>
      <c r="S55" s="104">
        <v>3.960213826030367E-2</v>
      </c>
      <c r="T55" s="104">
        <v>4.2467045627663971E-2</v>
      </c>
      <c r="U55" s="104">
        <v>4.2971229307223975E-2</v>
      </c>
      <c r="V55" s="104">
        <v>4.5392747460705818E-2</v>
      </c>
      <c r="W55" s="104">
        <v>3.9834118013096623E-2</v>
      </c>
      <c r="DA55" s="132" t="s">
        <v>1789</v>
      </c>
    </row>
    <row r="56" spans="1:105" ht="12" customHeight="1" x14ac:dyDescent="0.25">
      <c r="A56" s="108" t="s">
        <v>53</v>
      </c>
      <c r="B56" s="98">
        <v>2.0279382461560101E-2</v>
      </c>
      <c r="C56" s="98">
        <v>2.0560834805642823E-2</v>
      </c>
      <c r="D56" s="98">
        <v>2.0023916403319394E-2</v>
      </c>
      <c r="E56" s="98">
        <v>1.8631540860764469E-2</v>
      </c>
      <c r="F56" s="98">
        <v>1.7468395094456173E-2</v>
      </c>
      <c r="G56" s="98">
        <v>1.779281379714874E-2</v>
      </c>
      <c r="H56" s="98">
        <v>2.0642294875542561E-2</v>
      </c>
      <c r="I56" s="98">
        <v>2.0615147364447899E-2</v>
      </c>
      <c r="J56" s="98">
        <v>2.0168233774670283E-2</v>
      </c>
      <c r="K56" s="98">
        <v>2.1157587934416543E-2</v>
      </c>
      <c r="L56" s="98">
        <v>2.2761940568387307E-2</v>
      </c>
      <c r="M56" s="98">
        <v>2.5079158732970688E-2</v>
      </c>
      <c r="N56" s="98">
        <v>2.6346584494033758E-2</v>
      </c>
      <c r="O56" s="98">
        <v>2.7812900684054884E-2</v>
      </c>
      <c r="P56" s="98">
        <v>2.9520707182311669E-2</v>
      </c>
      <c r="Q56" s="98">
        <v>2.990782456574136E-2</v>
      </c>
      <c r="R56" s="98">
        <v>3.1030941141736722E-2</v>
      </c>
      <c r="S56" s="98">
        <v>3.1850701303278058E-2</v>
      </c>
      <c r="T56" s="98">
        <v>3.4185969808384231E-2</v>
      </c>
      <c r="U56" s="98">
        <v>3.4550880185172224E-2</v>
      </c>
      <c r="V56" s="98">
        <v>3.6465776867641443E-2</v>
      </c>
      <c r="W56" s="98">
        <v>3.1239400501774671E-2</v>
      </c>
      <c r="DA56" s="63" t="s">
        <v>1790</v>
      </c>
    </row>
    <row r="57" spans="1:105" ht="12" customHeight="1" x14ac:dyDescent="0.25">
      <c r="A57" s="108" t="s">
        <v>52</v>
      </c>
      <c r="B57" s="98">
        <v>4.9447606063240121E-3</v>
      </c>
      <c r="C57" s="98">
        <v>5.2083812750362297E-3</v>
      </c>
      <c r="D57" s="98">
        <v>5.0035779364421933E-3</v>
      </c>
      <c r="E57" s="98">
        <v>4.7596305945335638E-3</v>
      </c>
      <c r="F57" s="98">
        <v>4.4305408580736991E-3</v>
      </c>
      <c r="G57" s="98">
        <v>4.412925571864016E-3</v>
      </c>
      <c r="H57" s="98">
        <v>5.1359527598041754E-3</v>
      </c>
      <c r="I57" s="98">
        <v>4.7679229680542383E-3</v>
      </c>
      <c r="J57" s="98">
        <v>4.9031774813613014E-3</v>
      </c>
      <c r="K57" s="98">
        <v>5.1323138696992921E-3</v>
      </c>
      <c r="L57" s="98">
        <v>5.6092484652078426E-3</v>
      </c>
      <c r="M57" s="98">
        <v>6.0693445716534745E-3</v>
      </c>
      <c r="N57" s="98">
        <v>6.4098907245749709E-3</v>
      </c>
      <c r="O57" s="98">
        <v>6.8152259363800849E-3</v>
      </c>
      <c r="P57" s="98">
        <v>7.2098290189569108E-3</v>
      </c>
      <c r="Q57" s="98">
        <v>7.3698770346493281E-3</v>
      </c>
      <c r="R57" s="98">
        <v>7.5490336144310539E-3</v>
      </c>
      <c r="S57" s="98">
        <v>7.751436957025612E-3</v>
      </c>
      <c r="T57" s="98">
        <v>8.2810758192797401E-3</v>
      </c>
      <c r="U57" s="98">
        <v>8.4203491220517512E-3</v>
      </c>
      <c r="V57" s="98">
        <v>8.9269705930643765E-3</v>
      </c>
      <c r="W57" s="98">
        <v>8.59471751132195E-3</v>
      </c>
      <c r="DA57" s="63" t="s">
        <v>1791</v>
      </c>
    </row>
    <row r="58" spans="1:105" ht="12" customHeight="1" x14ac:dyDescent="0.25">
      <c r="A58" s="121" t="s">
        <v>54</v>
      </c>
      <c r="B58" s="122">
        <v>4.6817175226554708</v>
      </c>
      <c r="C58" s="122">
        <v>4.8358758139951696</v>
      </c>
      <c r="D58" s="122">
        <v>4.77751118805371</v>
      </c>
      <c r="E58" s="122">
        <v>4.7706313661868247</v>
      </c>
      <c r="F58" s="122">
        <v>4.4181130556264243</v>
      </c>
      <c r="G58" s="122">
        <v>4.3153457064306995</v>
      </c>
      <c r="H58" s="122">
        <v>3.8781444373231104</v>
      </c>
      <c r="I58" s="122">
        <v>3.719187463640103</v>
      </c>
      <c r="J58" s="122">
        <v>3.5908481554271319</v>
      </c>
      <c r="K58" s="122">
        <v>3.6732770579635172</v>
      </c>
      <c r="L58" s="122">
        <v>3.6637359168198373</v>
      </c>
      <c r="M58" s="122">
        <v>3.6202820776764084</v>
      </c>
      <c r="N58" s="122">
        <v>3.6879416415055903</v>
      </c>
      <c r="O58" s="122">
        <v>3.6350960261617322</v>
      </c>
      <c r="P58" s="122">
        <v>3.546026587081323</v>
      </c>
      <c r="Q58" s="122">
        <v>3.4466790998017087</v>
      </c>
      <c r="R58" s="122">
        <v>3.2628508009500297</v>
      </c>
      <c r="S58" s="122">
        <v>3.0885146265885051</v>
      </c>
      <c r="T58" s="122">
        <v>3.0481756745003916</v>
      </c>
      <c r="U58" s="122">
        <v>2.948710164065377</v>
      </c>
      <c r="V58" s="122">
        <v>3.8929491617275782</v>
      </c>
      <c r="W58" s="122">
        <v>3.4992071542997985</v>
      </c>
      <c r="DA58" s="130" t="s">
        <v>1792</v>
      </c>
    </row>
    <row r="59" spans="1:105" ht="12" customHeight="1" x14ac:dyDescent="0.25">
      <c r="A59" s="97" t="s">
        <v>50</v>
      </c>
      <c r="B59" s="98">
        <v>0.34302934815154373</v>
      </c>
      <c r="C59" s="98">
        <v>0.56144910018932026</v>
      </c>
      <c r="D59" s="98">
        <v>0.54149105871996461</v>
      </c>
      <c r="E59" s="98">
        <v>0.62741961413064784</v>
      </c>
      <c r="F59" s="98">
        <v>0.49197950642112714</v>
      </c>
      <c r="G59" s="98">
        <v>0.55885227496222734</v>
      </c>
      <c r="H59" s="98">
        <v>0.26083289643576363</v>
      </c>
      <c r="I59" s="98">
        <v>0.32363347092784489</v>
      </c>
      <c r="J59" s="98">
        <v>0.42457017792196733</v>
      </c>
      <c r="K59" s="98">
        <v>0.45932806057672299</v>
      </c>
      <c r="L59" s="98">
        <v>0.31317614507828673</v>
      </c>
      <c r="M59" s="98">
        <v>0.23910188508890243</v>
      </c>
      <c r="N59" s="98">
        <v>0.17384739275757055</v>
      </c>
      <c r="O59" s="98">
        <v>0.22380169430816679</v>
      </c>
      <c r="P59" s="98">
        <v>0.21323475365013059</v>
      </c>
      <c r="Q59" s="98">
        <v>0.2519354267729037</v>
      </c>
      <c r="R59" s="98">
        <v>0.18968572768874736</v>
      </c>
      <c r="S59" s="98">
        <v>0.17792714694531925</v>
      </c>
      <c r="T59" s="98">
        <v>0.17272959369278326</v>
      </c>
      <c r="U59" s="98">
        <v>0.16886810080176567</v>
      </c>
      <c r="V59" s="98">
        <v>0.21010882214085294</v>
      </c>
      <c r="W59" s="98">
        <v>0.18391111628968823</v>
      </c>
      <c r="DA59" s="63" t="s">
        <v>1793</v>
      </c>
    </row>
    <row r="60" spans="1:105" ht="12" customHeight="1" x14ac:dyDescent="0.25">
      <c r="A60" s="109" t="s">
        <v>120</v>
      </c>
      <c r="B60" s="33">
        <v>4.3386881745039272</v>
      </c>
      <c r="C60" s="33">
        <v>4.2744267138058492</v>
      </c>
      <c r="D60" s="33">
        <v>4.2360201293337454</v>
      </c>
      <c r="E60" s="33">
        <v>4.1432117520561764</v>
      </c>
      <c r="F60" s="33">
        <v>3.9261335492052969</v>
      </c>
      <c r="G60" s="33">
        <v>3.7564934314684719</v>
      </c>
      <c r="H60" s="33">
        <v>3.6173115408873469</v>
      </c>
      <c r="I60" s="33">
        <v>3.3955539927122582</v>
      </c>
      <c r="J60" s="33">
        <v>3.1662779775051644</v>
      </c>
      <c r="K60" s="33">
        <v>3.2139489973867943</v>
      </c>
      <c r="L60" s="33">
        <v>3.3505597717415507</v>
      </c>
      <c r="M60" s="33">
        <v>3.381180192587506</v>
      </c>
      <c r="N60" s="33">
        <v>3.5140942487480196</v>
      </c>
      <c r="O60" s="33">
        <v>3.4112943318535653</v>
      </c>
      <c r="P60" s="33">
        <v>3.3327918334311923</v>
      </c>
      <c r="Q60" s="33">
        <v>3.194743673028805</v>
      </c>
      <c r="R60" s="33">
        <v>3.0731650732612823</v>
      </c>
      <c r="S60" s="33">
        <v>2.9105874796431856</v>
      </c>
      <c r="T60" s="33">
        <v>2.8754460808076083</v>
      </c>
      <c r="U60" s="33">
        <v>2.7798420632636112</v>
      </c>
      <c r="V60" s="33">
        <v>3.6828403395867251</v>
      </c>
      <c r="W60" s="33">
        <v>3.3152960380101102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12.793669938809453</v>
      </c>
      <c r="C62" s="117">
        <f t="shared" si="21"/>
        <v>15.167604454435597</v>
      </c>
      <c r="D62" s="117">
        <f t="shared" si="21"/>
        <v>17.073828705961855</v>
      </c>
      <c r="E62" s="117">
        <f t="shared" si="21"/>
        <v>17.206424877956891</v>
      </c>
      <c r="F62" s="117">
        <f t="shared" si="21"/>
        <v>18.22734941159699</v>
      </c>
      <c r="G62" s="117">
        <f t="shared" si="21"/>
        <v>19.072445716354487</v>
      </c>
      <c r="H62" s="117">
        <f t="shared" si="21"/>
        <v>23.098644123083687</v>
      </c>
      <c r="I62" s="117">
        <f t="shared" si="21"/>
        <v>25.513589763779915</v>
      </c>
      <c r="J62" s="117">
        <f t="shared" si="21"/>
        <v>25.607897511745232</v>
      </c>
      <c r="K62" s="117">
        <f t="shared" si="21"/>
        <v>27.690171755784778</v>
      </c>
      <c r="L62" s="117">
        <f t="shared" si="21"/>
        <v>31.346714605618903</v>
      </c>
      <c r="M62" s="117">
        <f t="shared" si="21"/>
        <v>21.283749619006382</v>
      </c>
      <c r="N62" s="117">
        <f t="shared" si="21"/>
        <v>23.150579381715655</v>
      </c>
      <c r="O62" s="117">
        <f t="shared" si="21"/>
        <v>20.705040142816578</v>
      </c>
      <c r="P62" s="117">
        <f t="shared" si="21"/>
        <v>20.221346096688155</v>
      </c>
      <c r="Q62" s="117">
        <f t="shared" si="21"/>
        <v>17.982491726119445</v>
      </c>
      <c r="R62" s="117">
        <f t="shared" ref="R62:V62" si="22">R63+R66+R68+R77</f>
        <v>18.801814968199164</v>
      </c>
      <c r="S62" s="117">
        <f t="shared" si="22"/>
        <v>18.929515136976761</v>
      </c>
      <c r="T62" s="117">
        <f t="shared" si="22"/>
        <v>18.332827807042971</v>
      </c>
      <c r="U62" s="117">
        <f t="shared" si="22"/>
        <v>20.429690586630514</v>
      </c>
      <c r="V62" s="117">
        <f t="shared" si="22"/>
        <v>18.824279780167927</v>
      </c>
      <c r="W62" s="117">
        <f t="shared" ref="W62" si="23">W63+W66+W68+W77</f>
        <v>22.537343559173252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11.412834166517557</v>
      </c>
      <c r="C63" s="122">
        <f t="shared" si="24"/>
        <v>13.658811659691665</v>
      </c>
      <c r="D63" s="122">
        <f t="shared" si="24"/>
        <v>15.386074163726065</v>
      </c>
      <c r="E63" s="122">
        <f t="shared" si="24"/>
        <v>15.561228067962679</v>
      </c>
      <c r="F63" s="122">
        <f t="shared" si="24"/>
        <v>16.411229288624252</v>
      </c>
      <c r="G63" s="122">
        <f t="shared" si="24"/>
        <v>17.123814610115652</v>
      </c>
      <c r="H63" s="122">
        <f t="shared" si="24"/>
        <v>20.783489194589496</v>
      </c>
      <c r="I63" s="122">
        <f t="shared" si="24"/>
        <v>23.000415033562817</v>
      </c>
      <c r="J63" s="122">
        <f t="shared" si="24"/>
        <v>23.051096486828275</v>
      </c>
      <c r="K63" s="122">
        <f t="shared" si="24"/>
        <v>24.994480354617391</v>
      </c>
      <c r="L63" s="122">
        <f t="shared" si="24"/>
        <v>28.560396069028794</v>
      </c>
      <c r="M63" s="122">
        <f t="shared" si="24"/>
        <v>19.047839553388474</v>
      </c>
      <c r="N63" s="122">
        <f t="shared" si="24"/>
        <v>20.931306266335259</v>
      </c>
      <c r="O63" s="122">
        <f t="shared" si="24"/>
        <v>18.628510783167478</v>
      </c>
      <c r="P63" s="122">
        <f t="shared" si="24"/>
        <v>18.230581504352678</v>
      </c>
      <c r="Q63" s="122">
        <f t="shared" si="24"/>
        <v>16.168152827255913</v>
      </c>
      <c r="R63" s="122">
        <f t="shared" ref="R63:V63" si="25">SUM(R64:R65)</f>
        <v>17.102998618128904</v>
      </c>
      <c r="S63" s="122">
        <f t="shared" si="25"/>
        <v>17.25405258452211</v>
      </c>
      <c r="T63" s="122">
        <f t="shared" si="25"/>
        <v>16.72484560808342</v>
      </c>
      <c r="U63" s="122">
        <f t="shared" si="25"/>
        <v>18.633422408752402</v>
      </c>
      <c r="V63" s="122">
        <f t="shared" si="25"/>
        <v>16.96610631355313</v>
      </c>
      <c r="W63" s="122">
        <f t="shared" ref="W63" si="26">SUM(W64:W65)</f>
        <v>20.580829407062307</v>
      </c>
      <c r="DA63" s="130" t="s">
        <v>1796</v>
      </c>
    </row>
    <row r="64" spans="1:105" ht="12" customHeight="1" x14ac:dyDescent="0.25">
      <c r="A64" s="97" t="s">
        <v>217</v>
      </c>
      <c r="B64" s="98">
        <v>11.15363300903854</v>
      </c>
      <c r="C64" s="98">
        <v>13.349410121506381</v>
      </c>
      <c r="D64" s="98">
        <v>15.046071492042405</v>
      </c>
      <c r="E64" s="98">
        <v>15.222347409269052</v>
      </c>
      <c r="F64" s="98">
        <v>16.063792241455506</v>
      </c>
      <c r="G64" s="98">
        <v>16.767807397808774</v>
      </c>
      <c r="H64" s="98">
        <v>20.358356534175357</v>
      </c>
      <c r="I64" s="98">
        <v>22.536816404620872</v>
      </c>
      <c r="J64" s="98">
        <v>22.594785145255365</v>
      </c>
      <c r="K64" s="98">
        <v>24.504704250402156</v>
      </c>
      <c r="L64" s="98">
        <v>28.00401817703457</v>
      </c>
      <c r="M64" s="98">
        <v>18.684358458715774</v>
      </c>
      <c r="N64" s="98">
        <v>20.534522207453016</v>
      </c>
      <c r="O64" s="98">
        <v>18.280232870970025</v>
      </c>
      <c r="P64" s="98">
        <v>17.893215647708217</v>
      </c>
      <c r="Q64" s="98">
        <v>15.872180668049531</v>
      </c>
      <c r="R64" s="98">
        <v>16.79067666732864</v>
      </c>
      <c r="S64" s="98">
        <v>16.959967652827689</v>
      </c>
      <c r="T64" s="98">
        <v>16.44281832951782</v>
      </c>
      <c r="U64" s="98">
        <v>18.327868412736823</v>
      </c>
      <c r="V64" s="98">
        <v>16.682740701585086</v>
      </c>
      <c r="W64" s="98">
        <v>20.233596621330594</v>
      </c>
      <c r="DA64" s="63" t="s">
        <v>1797</v>
      </c>
    </row>
    <row r="65" spans="1:105" ht="12" customHeight="1" x14ac:dyDescent="0.25">
      <c r="A65" s="97" t="s">
        <v>53</v>
      </c>
      <c r="B65" s="98">
        <v>0.25920115747901673</v>
      </c>
      <c r="C65" s="98">
        <v>0.30940153818528326</v>
      </c>
      <c r="D65" s="98">
        <v>0.3400026716836605</v>
      </c>
      <c r="E65" s="98">
        <v>0.33888065869362793</v>
      </c>
      <c r="F65" s="98">
        <v>0.34743704716874685</v>
      </c>
      <c r="G65" s="98">
        <v>0.35600721230687654</v>
      </c>
      <c r="H65" s="98">
        <v>0.425132660414139</v>
      </c>
      <c r="I65" s="98">
        <v>0.46359862894194348</v>
      </c>
      <c r="J65" s="98">
        <v>0.45631134157291048</v>
      </c>
      <c r="K65" s="98">
        <v>0.4897761042152356</v>
      </c>
      <c r="L65" s="98">
        <v>0.55637789199422372</v>
      </c>
      <c r="M65" s="98">
        <v>0.36348109467269862</v>
      </c>
      <c r="N65" s="98">
        <v>0.39678405888224211</v>
      </c>
      <c r="O65" s="98">
        <v>0.34827791219745263</v>
      </c>
      <c r="P65" s="98">
        <v>0.33736585664445962</v>
      </c>
      <c r="Q65" s="98">
        <v>0.29597215920638181</v>
      </c>
      <c r="R65" s="98">
        <v>0.31232195080026554</v>
      </c>
      <c r="S65" s="98">
        <v>0.29408493169441985</v>
      </c>
      <c r="T65" s="98">
        <v>0.28202727856560172</v>
      </c>
      <c r="U65" s="98">
        <v>0.30555399601557864</v>
      </c>
      <c r="V65" s="98">
        <v>0.28336561196804377</v>
      </c>
      <c r="W65" s="98">
        <v>0.34723278573171168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1.7615386982081448E-2</v>
      </c>
      <c r="C66" s="122">
        <f t="shared" si="27"/>
        <v>2.007635441756872E-2</v>
      </c>
      <c r="D66" s="122">
        <f t="shared" si="27"/>
        <v>2.2864536315933617E-2</v>
      </c>
      <c r="E66" s="122">
        <f t="shared" si="27"/>
        <v>3.2103144391201571E-2</v>
      </c>
      <c r="F66" s="122">
        <f t="shared" si="27"/>
        <v>3.1093367083741354E-2</v>
      </c>
      <c r="G66" s="122">
        <f t="shared" si="27"/>
        <v>3.6889285121468891E-2</v>
      </c>
      <c r="H66" s="122">
        <f t="shared" si="27"/>
        <v>4.6559363499219707E-2</v>
      </c>
      <c r="I66" s="122">
        <f t="shared" si="27"/>
        <v>5.5677277391345863E-2</v>
      </c>
      <c r="J66" s="122">
        <f t="shared" si="27"/>
        <v>6.7962058625591043E-2</v>
      </c>
      <c r="K66" s="122">
        <f t="shared" si="27"/>
        <v>7.6930815341433104E-2</v>
      </c>
      <c r="L66" s="122">
        <f t="shared" si="27"/>
        <v>0.10833831904578535</v>
      </c>
      <c r="M66" s="122">
        <f t="shared" si="27"/>
        <v>8.2937635023025799E-2</v>
      </c>
      <c r="N66" s="122">
        <f t="shared" si="27"/>
        <v>7.1844106409725703E-2</v>
      </c>
      <c r="O66" s="122">
        <f t="shared" si="27"/>
        <v>5.996268218167556E-2</v>
      </c>
      <c r="P66" s="122">
        <f t="shared" si="27"/>
        <v>5.1008843556207654E-2</v>
      </c>
      <c r="Q66" s="122">
        <f t="shared" si="27"/>
        <v>3.8952472891865035E-2</v>
      </c>
      <c r="R66" s="122">
        <f t="shared" si="27"/>
        <v>3.1284734134750171E-2</v>
      </c>
      <c r="S66" s="122">
        <f t="shared" si="27"/>
        <v>2.637190006029607E-2</v>
      </c>
      <c r="T66" s="122">
        <f t="shared" si="27"/>
        <v>3.1950524808161025E-2</v>
      </c>
      <c r="U66" s="122">
        <f t="shared" si="27"/>
        <v>4.7287598798078909E-2</v>
      </c>
      <c r="V66" s="122">
        <f t="shared" si="27"/>
        <v>7.1869129157128689E-2</v>
      </c>
      <c r="W66" s="122">
        <f t="shared" si="27"/>
        <v>0.11897830467378784</v>
      </c>
      <c r="DA66" s="130" t="s">
        <v>1799</v>
      </c>
    </row>
    <row r="67" spans="1:105" ht="12" customHeight="1" x14ac:dyDescent="0.25">
      <c r="A67" s="97" t="s">
        <v>53</v>
      </c>
      <c r="B67" s="98">
        <v>1.7615386982081448E-2</v>
      </c>
      <c r="C67" s="98">
        <v>2.007635441756872E-2</v>
      </c>
      <c r="D67" s="98">
        <v>2.2864536315933617E-2</v>
      </c>
      <c r="E67" s="98">
        <v>3.2103144391201571E-2</v>
      </c>
      <c r="F67" s="98">
        <v>3.1093367083741354E-2</v>
      </c>
      <c r="G67" s="98">
        <v>3.6889285121468891E-2</v>
      </c>
      <c r="H67" s="98">
        <v>4.6559363499219707E-2</v>
      </c>
      <c r="I67" s="98">
        <v>5.5677277391345863E-2</v>
      </c>
      <c r="J67" s="98">
        <v>6.7962058625591043E-2</v>
      </c>
      <c r="K67" s="98">
        <v>7.6930815341433104E-2</v>
      </c>
      <c r="L67" s="98">
        <v>0.10833831904578535</v>
      </c>
      <c r="M67" s="98">
        <v>8.2937635023025799E-2</v>
      </c>
      <c r="N67" s="98">
        <v>7.1844106409725703E-2</v>
      </c>
      <c r="O67" s="98">
        <v>5.996268218167556E-2</v>
      </c>
      <c r="P67" s="98">
        <v>5.1008843556207654E-2</v>
      </c>
      <c r="Q67" s="98">
        <v>3.8952472891865035E-2</v>
      </c>
      <c r="R67" s="98">
        <v>3.1284734134750171E-2</v>
      </c>
      <c r="S67" s="98">
        <v>2.637190006029607E-2</v>
      </c>
      <c r="T67" s="98">
        <v>3.1950524808161025E-2</v>
      </c>
      <c r="U67" s="98">
        <v>4.7287598798078909E-2</v>
      </c>
      <c r="V67" s="98">
        <v>7.1869129157128689E-2</v>
      </c>
      <c r="W67" s="98">
        <v>0.11897830467378784</v>
      </c>
      <c r="DA67" s="63" t="s">
        <v>1800</v>
      </c>
    </row>
    <row r="68" spans="1:105" ht="12" customHeight="1" x14ac:dyDescent="0.25">
      <c r="A68" s="121" t="s">
        <v>55</v>
      </c>
      <c r="B68" s="122">
        <v>1.2392435364699872</v>
      </c>
      <c r="C68" s="122">
        <v>1.3520864640894577</v>
      </c>
      <c r="D68" s="122">
        <v>1.5112835331513668</v>
      </c>
      <c r="E68" s="122">
        <v>1.4614507136540771</v>
      </c>
      <c r="F68" s="122">
        <v>1.6182429791319821</v>
      </c>
      <c r="G68" s="122">
        <v>1.7297433002189109</v>
      </c>
      <c r="H68" s="122">
        <v>2.0583607694818324</v>
      </c>
      <c r="I68" s="122">
        <v>2.2242040228130286</v>
      </c>
      <c r="J68" s="122">
        <v>2.2371394084392353</v>
      </c>
      <c r="K68" s="122">
        <v>2.3422511169737033</v>
      </c>
      <c r="L68" s="122">
        <v>2.3927566258686888</v>
      </c>
      <c r="M68" s="122">
        <v>1.9315939737685768</v>
      </c>
      <c r="N68" s="122">
        <v>1.9191770908266386</v>
      </c>
      <c r="O68" s="122">
        <v>1.8009492938529077</v>
      </c>
      <c r="P68" s="122">
        <v>1.7289401397406581</v>
      </c>
      <c r="Q68" s="122">
        <v>1.5807847126555474</v>
      </c>
      <c r="R68" s="122">
        <v>1.4816885458021947</v>
      </c>
      <c r="S68" s="122">
        <v>1.4610941492398615</v>
      </c>
      <c r="T68" s="122">
        <v>1.3883649811576346</v>
      </c>
      <c r="U68" s="122">
        <v>1.5339543336548978</v>
      </c>
      <c r="V68" s="122">
        <v>1.5069367513760032</v>
      </c>
      <c r="W68" s="122">
        <v>1.544328521973843</v>
      </c>
      <c r="DA68" s="130" t="s">
        <v>1801</v>
      </c>
    </row>
    <row r="69" spans="1:105" ht="12" customHeight="1" x14ac:dyDescent="0.25">
      <c r="A69" s="97" t="s">
        <v>134</v>
      </c>
      <c r="B69" s="98">
        <v>1.1940981774038752</v>
      </c>
      <c r="C69" s="98">
        <v>1.3047832333036138</v>
      </c>
      <c r="D69" s="98">
        <v>1.4611004209481218</v>
      </c>
      <c r="E69" s="98">
        <v>1.4105006385169987</v>
      </c>
      <c r="F69" s="98">
        <v>1.5638888750495055</v>
      </c>
      <c r="G69" s="98">
        <v>1.6689067903491794</v>
      </c>
      <c r="H69" s="98">
        <v>1.9904605964371211</v>
      </c>
      <c r="I69" s="98">
        <v>2.1525172985148777</v>
      </c>
      <c r="J69" s="98">
        <v>2.1630429843046857</v>
      </c>
      <c r="K69" s="98">
        <v>2.266270229538355</v>
      </c>
      <c r="L69" s="98">
        <v>2.3195821666645382</v>
      </c>
      <c r="M69" s="98">
        <v>1.8625032729780566</v>
      </c>
      <c r="N69" s="98">
        <v>1.8543529305003017</v>
      </c>
      <c r="O69" s="98">
        <v>1.7410979638648594</v>
      </c>
      <c r="P69" s="98">
        <v>1.6726725382382506</v>
      </c>
      <c r="Q69" s="98">
        <v>1.528362845942608</v>
      </c>
      <c r="R69" s="98">
        <v>1.4308864417960783</v>
      </c>
      <c r="S69" s="98">
        <v>1.4118862528613301</v>
      </c>
      <c r="T69" s="98">
        <v>1.3399545250861533</v>
      </c>
      <c r="U69" s="98">
        <v>1.4847940986278887</v>
      </c>
      <c r="V69" s="98">
        <v>1.4578086600680984</v>
      </c>
      <c r="W69" s="98">
        <v>1.4954403421807076</v>
      </c>
      <c r="DA69" s="63" t="s">
        <v>1802</v>
      </c>
    </row>
    <row r="70" spans="1:105" ht="12" customHeight="1" x14ac:dyDescent="0.25">
      <c r="A70" s="97" t="s">
        <v>133</v>
      </c>
      <c r="B70" s="98">
        <v>1.202636899389541E-4</v>
      </c>
      <c r="C70" s="98">
        <v>2.4734935953530263E-4</v>
      </c>
      <c r="D70" s="98">
        <v>2.5977166861009947E-4</v>
      </c>
      <c r="E70" s="98">
        <v>2.4046583415740424E-4</v>
      </c>
      <c r="F70" s="98">
        <v>2.4694236502095595E-4</v>
      </c>
      <c r="G70" s="98">
        <v>2.4250386931872186E-4</v>
      </c>
      <c r="H70" s="98">
        <v>3.8924599880476717E-4</v>
      </c>
      <c r="I70" s="98">
        <v>5.1664329365227882E-4</v>
      </c>
      <c r="J70" s="98">
        <v>6.1957595939133529E-4</v>
      </c>
      <c r="K70" s="98">
        <v>6.4927075735435184E-4</v>
      </c>
      <c r="L70" s="98">
        <v>8.2913972010566792E-4</v>
      </c>
      <c r="M70" s="98">
        <v>7.3972893176657215E-4</v>
      </c>
      <c r="N70" s="98">
        <v>7.9172801278149549E-4</v>
      </c>
      <c r="O70" s="98">
        <v>7.9636142479151348E-4</v>
      </c>
      <c r="P70" s="98">
        <v>6.6538658401752858E-4</v>
      </c>
      <c r="Q70" s="98">
        <v>6.4159726993625872E-4</v>
      </c>
      <c r="R70" s="98">
        <v>6.2554505822801749E-4</v>
      </c>
      <c r="S70" s="98">
        <v>6.2102289217370128E-4</v>
      </c>
      <c r="T70" s="98">
        <v>8.0934701376190858E-4</v>
      </c>
      <c r="U70" s="98">
        <v>9.7135149830881919E-4</v>
      </c>
      <c r="V70" s="98">
        <v>9.169280671513084E-4</v>
      </c>
      <c r="W70" s="98">
        <v>1.0347639164022468E-3</v>
      </c>
      <c r="DA70" s="63" t="s">
        <v>1803</v>
      </c>
    </row>
    <row r="71" spans="1:105" ht="12" customHeight="1" x14ac:dyDescent="0.25">
      <c r="A71" s="100" t="s">
        <v>217</v>
      </c>
      <c r="B71" s="101">
        <v>9.6686594866395972E-5</v>
      </c>
      <c r="C71" s="101">
        <v>1.9735679194057137E-4</v>
      </c>
      <c r="D71" s="101">
        <v>2.0783630100931153E-4</v>
      </c>
      <c r="E71" s="101">
        <v>1.9153353997636096E-4</v>
      </c>
      <c r="F71" s="101">
        <v>1.9698054033497278E-4</v>
      </c>
      <c r="G71" s="101">
        <v>1.943200680825766E-4</v>
      </c>
      <c r="H71" s="101">
        <v>3.1170531967560712E-4</v>
      </c>
      <c r="I71" s="101">
        <v>4.1960932589401852E-4</v>
      </c>
      <c r="J71" s="101">
        <v>4.9841093122768472E-4</v>
      </c>
      <c r="K71" s="101">
        <v>5.2251961456647393E-4</v>
      </c>
      <c r="L71" s="101">
        <v>6.6519160390154496E-4</v>
      </c>
      <c r="M71" s="101">
        <v>5.9556265400031257E-4</v>
      </c>
      <c r="N71" s="101">
        <v>6.3676162957332176E-4</v>
      </c>
      <c r="O71" s="101">
        <v>6.3958126466686315E-4</v>
      </c>
      <c r="P71" s="101">
        <v>5.3478498940970213E-4</v>
      </c>
      <c r="Q71" s="101">
        <v>5.1476692916293837E-4</v>
      </c>
      <c r="R71" s="101">
        <v>5.0319899687336202E-4</v>
      </c>
      <c r="S71" s="101">
        <v>4.9964765536413284E-4</v>
      </c>
      <c r="T71" s="101">
        <v>6.5152068762547278E-4</v>
      </c>
      <c r="U71" s="101">
        <v>7.8101941534904041E-4</v>
      </c>
      <c r="V71" s="101">
        <v>7.3643663351389221E-4</v>
      </c>
      <c r="W71" s="101">
        <v>8.1147256572152988E-4</v>
      </c>
      <c r="DA71" s="131" t="s">
        <v>1804</v>
      </c>
    </row>
    <row r="72" spans="1:105" ht="12" customHeight="1" x14ac:dyDescent="0.25">
      <c r="A72" s="103" t="s">
        <v>52</v>
      </c>
      <c r="B72" s="104">
        <v>2.3577095072558128E-5</v>
      </c>
      <c r="C72" s="104">
        <v>4.9992567594731244E-5</v>
      </c>
      <c r="D72" s="104">
        <v>5.1935367600787914E-5</v>
      </c>
      <c r="E72" s="104">
        <v>4.893229418104328E-5</v>
      </c>
      <c r="F72" s="104">
        <v>4.996182468598315E-5</v>
      </c>
      <c r="G72" s="104">
        <v>4.8183801236145244E-5</v>
      </c>
      <c r="H72" s="104">
        <v>7.754067912916006E-5</v>
      </c>
      <c r="I72" s="104">
        <v>9.7033967758260306E-5</v>
      </c>
      <c r="J72" s="104">
        <v>1.2116502816365054E-4</v>
      </c>
      <c r="K72" s="104">
        <v>1.2675114278787794E-4</v>
      </c>
      <c r="L72" s="104">
        <v>1.6394811620412295E-4</v>
      </c>
      <c r="M72" s="104">
        <v>1.4416627776625961E-4</v>
      </c>
      <c r="N72" s="104">
        <v>1.549663832081737E-4</v>
      </c>
      <c r="O72" s="104">
        <v>1.5678016012465033E-4</v>
      </c>
      <c r="P72" s="104">
        <v>1.3060159460782651E-4</v>
      </c>
      <c r="Q72" s="104">
        <v>1.268303407733204E-4</v>
      </c>
      <c r="R72" s="104">
        <v>1.223460613546555E-4</v>
      </c>
      <c r="S72" s="104">
        <v>1.2137523680956841E-4</v>
      </c>
      <c r="T72" s="104">
        <v>1.5782632613643583E-4</v>
      </c>
      <c r="U72" s="104">
        <v>1.9033208295977876E-4</v>
      </c>
      <c r="V72" s="104">
        <v>1.8049143363741619E-4</v>
      </c>
      <c r="W72" s="104">
        <v>2.2329135068071681E-4</v>
      </c>
      <c r="DA72" s="132" t="s">
        <v>1805</v>
      </c>
    </row>
    <row r="73" spans="1:105" ht="12" customHeight="1" x14ac:dyDescent="0.25">
      <c r="A73" s="106" t="s">
        <v>122</v>
      </c>
      <c r="B73" s="101">
        <v>4.4268371084136615E-2</v>
      </c>
      <c r="C73" s="101">
        <v>4.6184581362856705E-2</v>
      </c>
      <c r="D73" s="101">
        <v>4.9047312173845482E-2</v>
      </c>
      <c r="E73" s="101">
        <v>4.9847475325377519E-2</v>
      </c>
      <c r="F73" s="101">
        <v>5.3123151563795996E-2</v>
      </c>
      <c r="G73" s="101">
        <v>5.9446185615336579E-2</v>
      </c>
      <c r="H73" s="101">
        <v>6.5853191731714292E-2</v>
      </c>
      <c r="I73" s="101">
        <v>6.9180100572889577E-2</v>
      </c>
      <c r="J73" s="101">
        <v>7.1389266323991507E-2</v>
      </c>
      <c r="K73" s="101">
        <v>7.3058698932294872E-2</v>
      </c>
      <c r="L73" s="101">
        <v>6.9941478954840069E-2</v>
      </c>
      <c r="M73" s="101">
        <v>6.6223566121847433E-2</v>
      </c>
      <c r="N73" s="101">
        <v>6.230127663815932E-2</v>
      </c>
      <c r="O73" s="101">
        <v>5.7333395304040267E-2</v>
      </c>
      <c r="P73" s="101">
        <v>5.4051123885377493E-2</v>
      </c>
      <c r="Q73" s="101">
        <v>5.024959081078726E-2</v>
      </c>
      <c r="R73" s="101">
        <v>4.8782363491296755E-2</v>
      </c>
      <c r="S73" s="101">
        <v>4.7237825112786298E-2</v>
      </c>
      <c r="T73" s="101">
        <v>4.604869491463795E-2</v>
      </c>
      <c r="U73" s="101">
        <v>4.6336216829349026E-2</v>
      </c>
      <c r="V73" s="101">
        <v>4.6250549398968117E-2</v>
      </c>
      <c r="W73" s="101">
        <v>4.573113753606909E-2</v>
      </c>
      <c r="DA73" s="131" t="s">
        <v>1806</v>
      </c>
    </row>
    <row r="74" spans="1:105" ht="12" customHeight="1" x14ac:dyDescent="0.25">
      <c r="A74" s="107" t="s">
        <v>121</v>
      </c>
      <c r="B74" s="104">
        <v>7.5672429203652329E-4</v>
      </c>
      <c r="C74" s="104">
        <v>8.7130006345166925E-4</v>
      </c>
      <c r="D74" s="104">
        <v>8.7602836078933888E-4</v>
      </c>
      <c r="E74" s="104">
        <v>8.6213397754331567E-4</v>
      </c>
      <c r="F74" s="104">
        <v>9.8401015365969131E-4</v>
      </c>
      <c r="G74" s="104">
        <v>1.1478203850761341E-3</v>
      </c>
      <c r="H74" s="104">
        <v>1.6577353141922152E-3</v>
      </c>
      <c r="I74" s="104">
        <v>1.9899804316094575E-3</v>
      </c>
      <c r="J74" s="104">
        <v>2.0875818511667931E-3</v>
      </c>
      <c r="K74" s="104">
        <v>2.2729177456990253E-3</v>
      </c>
      <c r="L74" s="104">
        <v>2.4038405292045968E-3</v>
      </c>
      <c r="M74" s="104">
        <v>2.1274057369061626E-3</v>
      </c>
      <c r="N74" s="104">
        <v>1.7311556753960957E-3</v>
      </c>
      <c r="O74" s="104">
        <v>1.7215732592165268E-3</v>
      </c>
      <c r="P74" s="104">
        <v>1.5510910330122868E-3</v>
      </c>
      <c r="Q74" s="104">
        <v>1.5306786322160104E-3</v>
      </c>
      <c r="R74" s="104">
        <v>1.3941954565917329E-3</v>
      </c>
      <c r="S74" s="104">
        <v>1.3490483735713629E-3</v>
      </c>
      <c r="T74" s="104">
        <v>1.5524141430813825E-3</v>
      </c>
      <c r="U74" s="104">
        <v>1.8526666993513197E-3</v>
      </c>
      <c r="V74" s="104">
        <v>1.9606138417853406E-3</v>
      </c>
      <c r="W74" s="104">
        <v>2.1222783406638752E-3</v>
      </c>
      <c r="DA74" s="132" t="s">
        <v>1807</v>
      </c>
    </row>
    <row r="75" spans="1:105" ht="12" customHeight="1" x14ac:dyDescent="0.25">
      <c r="A75" s="108" t="s">
        <v>53</v>
      </c>
      <c r="B75" s="98">
        <v>6.0838147384680301E-4</v>
      </c>
      <c r="C75" s="98">
        <v>6.9519602826442707E-4</v>
      </c>
      <c r="D75" s="98">
        <v>7.0088992630453406E-4</v>
      </c>
      <c r="E75" s="98">
        <v>6.8670713909086778E-4</v>
      </c>
      <c r="F75" s="98">
        <v>7.849275498291162E-4</v>
      </c>
      <c r="G75" s="98">
        <v>9.1971512611422679E-4</v>
      </c>
      <c r="H75" s="98">
        <v>1.3274549017146806E-3</v>
      </c>
      <c r="I75" s="98">
        <v>1.6161850915831538E-3</v>
      </c>
      <c r="J75" s="98">
        <v>1.6793166674238125E-3</v>
      </c>
      <c r="K75" s="98">
        <v>1.8291988091334089E-3</v>
      </c>
      <c r="L75" s="98">
        <v>1.9285788550083267E-3</v>
      </c>
      <c r="M75" s="98">
        <v>1.712876719742149E-3</v>
      </c>
      <c r="N75" s="98">
        <v>1.3923976548074546E-3</v>
      </c>
      <c r="O75" s="98">
        <v>1.3827472275285471E-3</v>
      </c>
      <c r="P75" s="98">
        <v>1.2466277091017146E-3</v>
      </c>
      <c r="Q75" s="98">
        <v>1.2280603694291494E-3</v>
      </c>
      <c r="R75" s="98">
        <v>1.1213899808645764E-3</v>
      </c>
      <c r="S75" s="98">
        <v>1.0849953734282296E-3</v>
      </c>
      <c r="T75" s="98">
        <v>1.2496933149245808E-3</v>
      </c>
      <c r="U75" s="98">
        <v>1.4896307642189074E-3</v>
      </c>
      <c r="V75" s="98">
        <v>1.5750381036099066E-3</v>
      </c>
      <c r="W75" s="98">
        <v>1.6643698007432462E-3</v>
      </c>
      <c r="DA75" s="63" t="s">
        <v>1808</v>
      </c>
    </row>
    <row r="76" spans="1:105" ht="12" customHeight="1" x14ac:dyDescent="0.25">
      <c r="A76" s="108" t="s">
        <v>52</v>
      </c>
      <c r="B76" s="98">
        <v>1.4834281818972033E-4</v>
      </c>
      <c r="C76" s="98">
        <v>1.7610403518724218E-4</v>
      </c>
      <c r="D76" s="98">
        <v>1.7513843448480485E-4</v>
      </c>
      <c r="E76" s="98">
        <v>1.7542683845244786E-4</v>
      </c>
      <c r="F76" s="98">
        <v>1.9908260383057503E-4</v>
      </c>
      <c r="G76" s="98">
        <v>2.2810525896190724E-4</v>
      </c>
      <c r="H76" s="98">
        <v>3.3028041247753457E-4</v>
      </c>
      <c r="I76" s="98">
        <v>3.7379534002630351E-4</v>
      </c>
      <c r="J76" s="98">
        <v>4.0826518374298041E-4</v>
      </c>
      <c r="K76" s="98">
        <v>4.4371893656561652E-4</v>
      </c>
      <c r="L76" s="98">
        <v>4.7526167419627009E-4</v>
      </c>
      <c r="M76" s="98">
        <v>4.145290171640135E-4</v>
      </c>
      <c r="N76" s="98">
        <v>3.3875802058864097E-4</v>
      </c>
      <c r="O76" s="98">
        <v>3.3882603168797969E-4</v>
      </c>
      <c r="P76" s="98">
        <v>3.0446332391057223E-4</v>
      </c>
      <c r="Q76" s="98">
        <v>3.0261826278686101E-4</v>
      </c>
      <c r="R76" s="98">
        <v>2.7280547572715655E-4</v>
      </c>
      <c r="S76" s="98">
        <v>2.6405300014313338E-4</v>
      </c>
      <c r="T76" s="98">
        <v>3.0272082815680157E-4</v>
      </c>
      <c r="U76" s="98">
        <v>3.6303593513241237E-4</v>
      </c>
      <c r="V76" s="98">
        <v>3.8557573817543401E-4</v>
      </c>
      <c r="W76" s="98">
        <v>4.5790853992062902E-4</v>
      </c>
      <c r="DA76" s="63" t="s">
        <v>1809</v>
      </c>
    </row>
    <row r="77" spans="1:105" ht="12" customHeight="1" x14ac:dyDescent="0.25">
      <c r="A77" s="121" t="s">
        <v>54</v>
      </c>
      <c r="B77" s="122">
        <v>0.12397684883982783</v>
      </c>
      <c r="C77" s="122">
        <v>0.13662997623690604</v>
      </c>
      <c r="D77" s="122">
        <v>0.15360647276849268</v>
      </c>
      <c r="E77" s="122">
        <v>0.15164295194893265</v>
      </c>
      <c r="F77" s="122">
        <v>0.16678377675701447</v>
      </c>
      <c r="G77" s="122">
        <v>0.18199852089845669</v>
      </c>
      <c r="H77" s="122">
        <v>0.21023479551313723</v>
      </c>
      <c r="I77" s="122">
        <v>0.23329343001272118</v>
      </c>
      <c r="J77" s="122">
        <v>0.25169955785212944</v>
      </c>
      <c r="K77" s="122">
        <v>0.27650946885224942</v>
      </c>
      <c r="L77" s="122">
        <v>0.28522359167563333</v>
      </c>
      <c r="M77" s="122">
        <v>0.22137845682630347</v>
      </c>
      <c r="N77" s="122">
        <v>0.22825191814403378</v>
      </c>
      <c r="O77" s="122">
        <v>0.21561738361451344</v>
      </c>
      <c r="P77" s="122">
        <v>0.21081560903861268</v>
      </c>
      <c r="Q77" s="122">
        <v>0.19460171331612164</v>
      </c>
      <c r="R77" s="122">
        <v>0.18584307013331375</v>
      </c>
      <c r="S77" s="122">
        <v>0.18799650315449151</v>
      </c>
      <c r="T77" s="122">
        <v>0.18766669299375432</v>
      </c>
      <c r="U77" s="122">
        <v>0.21502624542513482</v>
      </c>
      <c r="V77" s="122">
        <v>0.27936758608166584</v>
      </c>
      <c r="W77" s="122">
        <v>0.29320732546331524</v>
      </c>
      <c r="DA77" s="130" t="s">
        <v>1810</v>
      </c>
    </row>
    <row r="78" spans="1:105" ht="12" customHeight="1" x14ac:dyDescent="0.25">
      <c r="A78" s="97" t="s">
        <v>192</v>
      </c>
      <c r="B78" s="98">
        <v>0.11385530536380191</v>
      </c>
      <c r="C78" s="98">
        <v>0.12600009507279653</v>
      </c>
      <c r="D78" s="98">
        <v>0.14230846228666219</v>
      </c>
      <c r="E78" s="98">
        <v>0.14000361621514462</v>
      </c>
      <c r="F78" s="98">
        <v>0.15384253100981798</v>
      </c>
      <c r="G78" s="98">
        <v>0.16751621852384516</v>
      </c>
      <c r="H78" s="98">
        <v>0.19336038936268246</v>
      </c>
      <c r="I78" s="98">
        <v>0.21509885614509577</v>
      </c>
      <c r="J78" s="98">
        <v>0.23264076571803982</v>
      </c>
      <c r="K78" s="98">
        <v>0.25619320320790323</v>
      </c>
      <c r="L78" s="98">
        <v>0.26468748626776528</v>
      </c>
      <c r="M78" s="98">
        <v>0.20044368704559826</v>
      </c>
      <c r="N78" s="98">
        <v>0.20632374592013</v>
      </c>
      <c r="O78" s="98">
        <v>0.19363823953697734</v>
      </c>
      <c r="P78" s="98">
        <v>0.18942944410213763</v>
      </c>
      <c r="Q78" s="98">
        <v>0.17417597588658859</v>
      </c>
      <c r="R78" s="98">
        <v>0.16618718256964929</v>
      </c>
      <c r="S78" s="98">
        <v>0.16895746155588365</v>
      </c>
      <c r="T78" s="98">
        <v>0.16853226851831643</v>
      </c>
      <c r="U78" s="98">
        <v>0.1963645245964579</v>
      </c>
      <c r="V78" s="98">
        <v>0.25503674530634496</v>
      </c>
      <c r="W78" s="98">
        <v>0.26945288801565792</v>
      </c>
      <c r="DA78" s="63" t="s">
        <v>1811</v>
      </c>
    </row>
    <row r="79" spans="1:105" ht="12" customHeight="1" x14ac:dyDescent="0.25">
      <c r="A79" s="109" t="s">
        <v>120</v>
      </c>
      <c r="B79" s="33">
        <v>1.0121543476025924E-2</v>
      </c>
      <c r="C79" s="33">
        <v>1.062988116410951E-2</v>
      </c>
      <c r="D79" s="33">
        <v>1.1298010481830479E-2</v>
      </c>
      <c r="E79" s="33">
        <v>1.1639335733788038E-2</v>
      </c>
      <c r="F79" s="33">
        <v>1.2941245747196488E-2</v>
      </c>
      <c r="G79" s="33">
        <v>1.4482302374611542E-2</v>
      </c>
      <c r="H79" s="33">
        <v>1.6874406150454779E-2</v>
      </c>
      <c r="I79" s="33">
        <v>1.8194573867625411E-2</v>
      </c>
      <c r="J79" s="33">
        <v>1.9058792134089605E-2</v>
      </c>
      <c r="K79" s="33">
        <v>2.0316265644346188E-2</v>
      </c>
      <c r="L79" s="33">
        <v>2.053610540786804E-2</v>
      </c>
      <c r="M79" s="33">
        <v>2.0934769780705211E-2</v>
      </c>
      <c r="N79" s="33">
        <v>2.1928172223903787E-2</v>
      </c>
      <c r="O79" s="33">
        <v>2.1979144077536102E-2</v>
      </c>
      <c r="P79" s="33">
        <v>2.1386164936475063E-2</v>
      </c>
      <c r="Q79" s="33">
        <v>2.0425737429533037E-2</v>
      </c>
      <c r="R79" s="33">
        <v>1.9655887563664449E-2</v>
      </c>
      <c r="S79" s="33">
        <v>1.9039041598607864E-2</v>
      </c>
      <c r="T79" s="33">
        <v>1.9134424475437891E-2</v>
      </c>
      <c r="U79" s="33">
        <v>1.8661720828676929E-2</v>
      </c>
      <c r="V79" s="33">
        <v>2.4330840775320876E-2</v>
      </c>
      <c r="W79" s="33">
        <v>2.375443744765731E-2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510.18185243183234</v>
      </c>
      <c r="C81" s="117">
        <f t="shared" si="28"/>
        <v>579.66288627905703</v>
      </c>
      <c r="D81" s="117">
        <f t="shared" si="28"/>
        <v>609.92331020422978</v>
      </c>
      <c r="E81" s="117">
        <f t="shared" si="28"/>
        <v>629.91698425966422</v>
      </c>
      <c r="F81" s="117">
        <f t="shared" si="28"/>
        <v>652.52292601915781</v>
      </c>
      <c r="G81" s="117">
        <f t="shared" si="28"/>
        <v>675.30326582964426</v>
      </c>
      <c r="H81" s="117">
        <f t="shared" si="28"/>
        <v>714.72474025549695</v>
      </c>
      <c r="I81" s="117">
        <f t="shared" si="28"/>
        <v>740.80080814532118</v>
      </c>
      <c r="J81" s="117">
        <f t="shared" si="28"/>
        <v>803.48022773443279</v>
      </c>
      <c r="K81" s="117">
        <f t="shared" si="28"/>
        <v>869.482737406345</v>
      </c>
      <c r="L81" s="117">
        <f t="shared" si="28"/>
        <v>986.21058118361202</v>
      </c>
      <c r="M81" s="117">
        <f t="shared" si="28"/>
        <v>878.74791734213716</v>
      </c>
      <c r="N81" s="117">
        <f t="shared" si="28"/>
        <v>982.40796551876861</v>
      </c>
      <c r="O81" s="117">
        <f t="shared" si="28"/>
        <v>952.78971661378273</v>
      </c>
      <c r="P81" s="117">
        <f t="shared" si="28"/>
        <v>970.38773504671894</v>
      </c>
      <c r="Q81" s="117">
        <f t="shared" si="28"/>
        <v>924.93259448672814</v>
      </c>
      <c r="R81" s="117">
        <f t="shared" ref="R81:V81" si="29">R82+R85+R87+R100</f>
        <v>1010.3290359527651</v>
      </c>
      <c r="S81" s="117">
        <f t="shared" si="29"/>
        <v>1002.2570566552292</v>
      </c>
      <c r="T81" s="117">
        <f t="shared" si="29"/>
        <v>999.93432463337388</v>
      </c>
      <c r="U81" s="117">
        <f t="shared" si="29"/>
        <v>998.06465012939111</v>
      </c>
      <c r="V81" s="117">
        <f t="shared" si="29"/>
        <v>941.78369677406693</v>
      </c>
      <c r="W81" s="117">
        <f t="shared" ref="W81" si="30">W82+W85+W87+W100</f>
        <v>1063.1999560292033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454.21931476244686</v>
      </c>
      <c r="C82" s="122">
        <f t="shared" si="31"/>
        <v>522.06051444579714</v>
      </c>
      <c r="D82" s="122">
        <f t="shared" si="31"/>
        <v>549.96909523790612</v>
      </c>
      <c r="E82" s="122">
        <f t="shared" si="31"/>
        <v>569.12138116744541</v>
      </c>
      <c r="F82" s="122">
        <f t="shared" si="31"/>
        <v>588.35208283459576</v>
      </c>
      <c r="G82" s="122">
        <f t="shared" si="31"/>
        <v>606.39270359980253</v>
      </c>
      <c r="H82" s="122">
        <f t="shared" si="31"/>
        <v>642.66462896858889</v>
      </c>
      <c r="I82" s="122">
        <f t="shared" si="31"/>
        <v>667.02020489944698</v>
      </c>
      <c r="J82" s="122">
        <f t="shared" si="31"/>
        <v>724.68434494064661</v>
      </c>
      <c r="K82" s="122">
        <f t="shared" si="31"/>
        <v>785.17471589498564</v>
      </c>
      <c r="L82" s="122">
        <f t="shared" si="31"/>
        <v>897.93186339334943</v>
      </c>
      <c r="M82" s="122">
        <f t="shared" si="31"/>
        <v>786.99495620039647</v>
      </c>
      <c r="N82" s="122">
        <f t="shared" si="31"/>
        <v>888.47926895173475</v>
      </c>
      <c r="O82" s="122">
        <f t="shared" si="31"/>
        <v>857.29334353202626</v>
      </c>
      <c r="P82" s="122">
        <f t="shared" si="31"/>
        <v>875.09567058139544</v>
      </c>
      <c r="Q82" s="122">
        <f t="shared" si="31"/>
        <v>831.04566983401958</v>
      </c>
      <c r="R82" s="122">
        <f t="shared" ref="R82:V82" si="32">SUM(R83:R84)</f>
        <v>917.32447207574228</v>
      </c>
      <c r="S82" s="122">
        <f t="shared" si="32"/>
        <v>912.07015897451186</v>
      </c>
      <c r="T82" s="122">
        <f t="shared" si="32"/>
        <v>910.50783738581629</v>
      </c>
      <c r="U82" s="122">
        <f t="shared" si="32"/>
        <v>909.5282526023301</v>
      </c>
      <c r="V82" s="122">
        <f t="shared" si="32"/>
        <v>849.05600607124802</v>
      </c>
      <c r="W82" s="122">
        <f t="shared" ref="W82" si="33">SUM(W83:W84)</f>
        <v>971.06137843188378</v>
      </c>
      <c r="DA82" s="130" t="s">
        <v>1814</v>
      </c>
    </row>
    <row r="83" spans="1:105" ht="12" customHeight="1" x14ac:dyDescent="0.25">
      <c r="A83" s="97" t="s">
        <v>204</v>
      </c>
      <c r="B83" s="98">
        <v>450.03593042556139</v>
      </c>
      <c r="C83" s="98">
        <v>517.26501888351265</v>
      </c>
      <c r="D83" s="98">
        <v>545.04246981238475</v>
      </c>
      <c r="E83" s="98">
        <v>564.09818834456485</v>
      </c>
      <c r="F83" s="98">
        <v>583.30565318231243</v>
      </c>
      <c r="G83" s="98">
        <v>601.28619877550125</v>
      </c>
      <c r="H83" s="98">
        <v>637.34092920200669</v>
      </c>
      <c r="I83" s="98">
        <v>661.57656137346999</v>
      </c>
      <c r="J83" s="98">
        <v>718.87713258281929</v>
      </c>
      <c r="K83" s="98">
        <v>778.94718158827823</v>
      </c>
      <c r="L83" s="98">
        <v>890.85215871651599</v>
      </c>
      <c r="M83" s="98">
        <v>780.91823665688946</v>
      </c>
      <c r="N83" s="98">
        <v>881.6647830308973</v>
      </c>
      <c r="O83" s="98">
        <v>850.80944066787276</v>
      </c>
      <c r="P83" s="98">
        <v>868.54531007965784</v>
      </c>
      <c r="Q83" s="98">
        <v>824.89288382319523</v>
      </c>
      <c r="R83" s="98">
        <v>910.54964939446859</v>
      </c>
      <c r="S83" s="98">
        <v>905.78763532079358</v>
      </c>
      <c r="T83" s="98">
        <v>904.30359002672458</v>
      </c>
      <c r="U83" s="98">
        <v>903.50313311719231</v>
      </c>
      <c r="V83" s="98">
        <v>843.32626019594488</v>
      </c>
      <c r="W83" s="98">
        <v>964.44099276621273</v>
      </c>
      <c r="DA83" s="63" t="s">
        <v>1815</v>
      </c>
    </row>
    <row r="84" spans="1:105" ht="12" customHeight="1" x14ac:dyDescent="0.25">
      <c r="A84" s="97" t="s">
        <v>53</v>
      </c>
      <c r="B84" s="98">
        <v>4.1833843368854806</v>
      </c>
      <c r="C84" s="98">
        <v>4.7954955622844802</v>
      </c>
      <c r="D84" s="98">
        <v>4.926625425521391</v>
      </c>
      <c r="E84" s="98">
        <v>5.0231928228805947</v>
      </c>
      <c r="F84" s="98">
        <v>5.0464296522833294</v>
      </c>
      <c r="G84" s="98">
        <v>5.1065048243013171</v>
      </c>
      <c r="H84" s="98">
        <v>5.3236997665822425</v>
      </c>
      <c r="I84" s="98">
        <v>5.4436435259769942</v>
      </c>
      <c r="J84" s="98">
        <v>5.8072123578273711</v>
      </c>
      <c r="K84" s="98">
        <v>6.2275343067073923</v>
      </c>
      <c r="L84" s="98">
        <v>7.079704676833412</v>
      </c>
      <c r="M84" s="98">
        <v>6.0767195435069707</v>
      </c>
      <c r="N84" s="98">
        <v>6.8144859208374466</v>
      </c>
      <c r="O84" s="98">
        <v>6.4839028641535146</v>
      </c>
      <c r="P84" s="98">
        <v>6.5503605017375666</v>
      </c>
      <c r="Q84" s="98">
        <v>6.1527860108243617</v>
      </c>
      <c r="R84" s="98">
        <v>6.7748226812737196</v>
      </c>
      <c r="S84" s="98">
        <v>6.2825236537182407</v>
      </c>
      <c r="T84" s="98">
        <v>6.2042473590917453</v>
      </c>
      <c r="U84" s="98">
        <v>6.0251194851377567</v>
      </c>
      <c r="V84" s="98">
        <v>5.7297458753030934</v>
      </c>
      <c r="W84" s="98">
        <v>6.6203856656710798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0.69254041562618585</v>
      </c>
      <c r="C85" s="122">
        <f t="shared" si="34"/>
        <v>0.77444466696903036</v>
      </c>
      <c r="D85" s="122">
        <f t="shared" si="34"/>
        <v>0.86077116871671289</v>
      </c>
      <c r="E85" s="122">
        <f t="shared" si="34"/>
        <v>1.1465954853266942</v>
      </c>
      <c r="F85" s="122">
        <f t="shared" si="34"/>
        <v>1.0776829396765872</v>
      </c>
      <c r="G85" s="122">
        <f t="shared" si="34"/>
        <v>1.2295106041034767</v>
      </c>
      <c r="H85" s="122">
        <f t="shared" si="34"/>
        <v>1.4537853139976935</v>
      </c>
      <c r="I85" s="122">
        <f t="shared" si="34"/>
        <v>1.6390112785734401</v>
      </c>
      <c r="J85" s="122">
        <f t="shared" si="34"/>
        <v>1.941366348075072</v>
      </c>
      <c r="K85" s="122">
        <f t="shared" si="34"/>
        <v>2.2329788398457269</v>
      </c>
      <c r="L85" s="122">
        <f t="shared" si="34"/>
        <v>3.3344566985111443</v>
      </c>
      <c r="M85" s="122">
        <f t="shared" si="34"/>
        <v>2.8100308414338437</v>
      </c>
      <c r="N85" s="122">
        <f t="shared" si="34"/>
        <v>2.8390506575672432</v>
      </c>
      <c r="O85" s="122">
        <f t="shared" si="34"/>
        <v>2.9653201078979485</v>
      </c>
      <c r="P85" s="122">
        <f t="shared" si="34"/>
        <v>3.2314658484889134</v>
      </c>
      <c r="Q85" s="122">
        <f t="shared" si="34"/>
        <v>3.138964170039706</v>
      </c>
      <c r="R85" s="122">
        <f t="shared" si="34"/>
        <v>3.1488716235694221</v>
      </c>
      <c r="S85" s="122">
        <f t="shared" si="34"/>
        <v>3.0018494612599707</v>
      </c>
      <c r="T85" s="122">
        <f t="shared" si="34"/>
        <v>3.0656611062028065</v>
      </c>
      <c r="U85" s="122">
        <f t="shared" si="34"/>
        <v>3.4640166304482061</v>
      </c>
      <c r="V85" s="122">
        <f t="shared" si="34"/>
        <v>3.9683997616728948</v>
      </c>
      <c r="W85" s="122">
        <f t="shared" si="34"/>
        <v>5.1409498753472302</v>
      </c>
      <c r="DA85" s="130" t="s">
        <v>1817</v>
      </c>
    </row>
    <row r="86" spans="1:105" ht="12" customHeight="1" x14ac:dyDescent="0.25">
      <c r="A86" s="97" t="s">
        <v>53</v>
      </c>
      <c r="B86" s="98">
        <v>0.69254041562618585</v>
      </c>
      <c r="C86" s="98">
        <v>0.77444466696903036</v>
      </c>
      <c r="D86" s="98">
        <v>0.86077116871671289</v>
      </c>
      <c r="E86" s="98">
        <v>1.1465954853266942</v>
      </c>
      <c r="F86" s="98">
        <v>1.0776829396765872</v>
      </c>
      <c r="G86" s="98">
        <v>1.2295106041034767</v>
      </c>
      <c r="H86" s="98">
        <v>1.4537853139976935</v>
      </c>
      <c r="I86" s="98">
        <v>1.6390112785734401</v>
      </c>
      <c r="J86" s="98">
        <v>1.941366348075072</v>
      </c>
      <c r="K86" s="98">
        <v>2.2329788398457269</v>
      </c>
      <c r="L86" s="98">
        <v>3.3344566985111443</v>
      </c>
      <c r="M86" s="98">
        <v>2.8100308414338437</v>
      </c>
      <c r="N86" s="98">
        <v>2.8390506575672432</v>
      </c>
      <c r="O86" s="98">
        <v>2.9653201078979485</v>
      </c>
      <c r="P86" s="98">
        <v>3.2314658484889134</v>
      </c>
      <c r="Q86" s="98">
        <v>3.138964170039706</v>
      </c>
      <c r="R86" s="98">
        <v>3.1488716235694221</v>
      </c>
      <c r="S86" s="98">
        <v>3.0018494612599707</v>
      </c>
      <c r="T86" s="98">
        <v>3.0656611062028065</v>
      </c>
      <c r="U86" s="98">
        <v>3.4640166304482061</v>
      </c>
      <c r="V86" s="98">
        <v>3.9683997616728948</v>
      </c>
      <c r="W86" s="98">
        <v>5.1409498753472302</v>
      </c>
      <c r="DA86" s="63" t="s">
        <v>1818</v>
      </c>
    </row>
    <row r="87" spans="1:105" ht="12" customHeight="1" x14ac:dyDescent="0.25">
      <c r="A87" s="121" t="s">
        <v>55</v>
      </c>
      <c r="B87" s="122">
        <v>50.30582626061917</v>
      </c>
      <c r="C87" s="122">
        <v>51.575454140628935</v>
      </c>
      <c r="D87" s="122">
        <v>53.651022109254633</v>
      </c>
      <c r="E87" s="122">
        <v>53.956921934641521</v>
      </c>
      <c r="F87" s="122">
        <v>57.170521614553806</v>
      </c>
      <c r="G87" s="122">
        <v>61.271982427229517</v>
      </c>
      <c r="H87" s="122">
        <v>64.080142002873075</v>
      </c>
      <c r="I87" s="122">
        <v>65.194719621143278</v>
      </c>
      <c r="J87" s="122">
        <v>69.125369565145562</v>
      </c>
      <c r="K87" s="122">
        <v>73.442725185278306</v>
      </c>
      <c r="L87" s="122">
        <v>75.996274910848612</v>
      </c>
      <c r="M87" s="122">
        <v>79.775057912361831</v>
      </c>
      <c r="N87" s="122">
        <v>81.422816057961626</v>
      </c>
      <c r="O87" s="122">
        <v>82.59591237922136</v>
      </c>
      <c r="P87" s="122">
        <v>82.068658847512097</v>
      </c>
      <c r="Q87" s="122">
        <v>80.703381282254966</v>
      </c>
      <c r="R87" s="122">
        <v>79.876275133860759</v>
      </c>
      <c r="S87" s="122">
        <v>77.2132171464023</v>
      </c>
      <c r="T87" s="122">
        <v>76.093696618382978</v>
      </c>
      <c r="U87" s="122">
        <v>74.665126058141865</v>
      </c>
      <c r="V87" s="122">
        <v>74.789395356252058</v>
      </c>
      <c r="W87" s="122">
        <v>73.189340215668338</v>
      </c>
      <c r="DA87" s="130" t="s">
        <v>1819</v>
      </c>
    </row>
    <row r="88" spans="1:105" ht="12" customHeight="1" x14ac:dyDescent="0.25">
      <c r="A88" s="97" t="s">
        <v>132</v>
      </c>
      <c r="B88" s="98">
        <v>11.743755393536269</v>
      </c>
      <c r="C88" s="98">
        <v>12.972525198822355</v>
      </c>
      <c r="D88" s="98">
        <v>14.294696528680724</v>
      </c>
      <c r="E88" s="98">
        <v>14.85886228934106</v>
      </c>
      <c r="F88" s="98">
        <v>16.991992257002664</v>
      </c>
      <c r="G88" s="98">
        <v>18.844792242103626</v>
      </c>
      <c r="H88" s="98">
        <v>20.65179056098351</v>
      </c>
      <c r="I88" s="98">
        <v>22.04158410112959</v>
      </c>
      <c r="J88" s="98">
        <v>25.276879202859206</v>
      </c>
      <c r="K88" s="98">
        <v>27.862316508771631</v>
      </c>
      <c r="L88" s="98">
        <v>30.046591876619591</v>
      </c>
      <c r="M88" s="98">
        <v>30.737303635962</v>
      </c>
      <c r="N88" s="98">
        <v>31.410528658707662</v>
      </c>
      <c r="O88" s="98">
        <v>31.833214508178138</v>
      </c>
      <c r="P88" s="98">
        <v>31.786046345095546</v>
      </c>
      <c r="Q88" s="98">
        <v>31.260415442593583</v>
      </c>
      <c r="R88" s="98">
        <v>31.036753171502379</v>
      </c>
      <c r="S88" s="98">
        <v>30.086687153798064</v>
      </c>
      <c r="T88" s="98">
        <v>30.278697705674077</v>
      </c>
      <c r="U88" s="98">
        <v>29.88652298288104</v>
      </c>
      <c r="V88" s="98">
        <v>29.930021282048337</v>
      </c>
      <c r="W88" s="98">
        <v>29.834238849482094</v>
      </c>
      <c r="DA88" s="63" t="s">
        <v>1820</v>
      </c>
    </row>
    <row r="89" spans="1:105" ht="12" customHeight="1" x14ac:dyDescent="0.25">
      <c r="A89" s="97" t="s">
        <v>131</v>
      </c>
      <c r="B89" s="98">
        <v>1.7972384931188496E-3</v>
      </c>
      <c r="C89" s="98">
        <v>1.9923992971533936E-3</v>
      </c>
      <c r="D89" s="98">
        <v>2.1408527604876381E-3</v>
      </c>
      <c r="E89" s="98">
        <v>2.0523353962904828E-3</v>
      </c>
      <c r="F89" s="98">
        <v>2.6224058300206386E-3</v>
      </c>
      <c r="G89" s="98">
        <v>2.9096009081562057E-3</v>
      </c>
      <c r="H89" s="98">
        <v>4.1478471042701755E-3</v>
      </c>
      <c r="I89" s="98">
        <v>4.6267170021572759E-3</v>
      </c>
      <c r="J89" s="98">
        <v>6.7721591389004708E-3</v>
      </c>
      <c r="K89" s="98">
        <v>7.693852778892972E-3</v>
      </c>
      <c r="L89" s="98">
        <v>9.3316832385156121E-3</v>
      </c>
      <c r="M89" s="98">
        <v>9.5104779021138175E-3</v>
      </c>
      <c r="N89" s="98">
        <v>1.0649126957103688E-2</v>
      </c>
      <c r="O89" s="98">
        <v>1.1620730668676527E-2</v>
      </c>
      <c r="P89" s="98">
        <v>1.2928841837663354E-2</v>
      </c>
      <c r="Q89" s="98">
        <v>1.3730082879773231E-2</v>
      </c>
      <c r="R89" s="98">
        <v>1.4705941728949658E-2</v>
      </c>
      <c r="S89" s="98">
        <v>1.5598114860956639E-2</v>
      </c>
      <c r="T89" s="98">
        <v>1.734509377616518E-2</v>
      </c>
      <c r="U89" s="98">
        <v>1.8624940691936761E-2</v>
      </c>
      <c r="V89" s="98">
        <v>2.0170890045885733E-2</v>
      </c>
      <c r="W89" s="98">
        <v>2.0193811778051456E-2</v>
      </c>
      <c r="DA89" s="63" t="s">
        <v>1821</v>
      </c>
    </row>
    <row r="90" spans="1:105" ht="12" customHeight="1" x14ac:dyDescent="0.25">
      <c r="A90" s="100" t="s">
        <v>204</v>
      </c>
      <c r="B90" s="101">
        <v>1.4449169360931163E-3</v>
      </c>
      <c r="C90" s="101">
        <v>1.589702049918716E-3</v>
      </c>
      <c r="D90" s="101">
        <v>1.7128453230722907E-3</v>
      </c>
      <c r="E90" s="101">
        <v>1.6347284153908868E-3</v>
      </c>
      <c r="F90" s="101">
        <v>2.0918499356948651E-3</v>
      </c>
      <c r="G90" s="101">
        <v>2.3313720680306913E-3</v>
      </c>
      <c r="H90" s="101">
        <v>3.3214331861156424E-3</v>
      </c>
      <c r="I90" s="101">
        <v>3.7576061672182559E-3</v>
      </c>
      <c r="J90" s="101">
        <v>5.4477503145323467E-3</v>
      </c>
      <c r="K90" s="101">
        <v>6.1918381174010306E-3</v>
      </c>
      <c r="L90" s="101">
        <v>7.4867556004643383E-3</v>
      </c>
      <c r="M90" s="101">
        <v>7.6573221700527707E-3</v>
      </c>
      <c r="N90" s="101">
        <v>8.5652741825762817E-3</v>
      </c>
      <c r="O90" s="101">
        <v>9.33363463706143E-3</v>
      </c>
      <c r="P90" s="101">
        <v>1.0391016431538206E-2</v>
      </c>
      <c r="Q90" s="101">
        <v>1.1015622761840718E-2</v>
      </c>
      <c r="R90" s="101">
        <v>1.1828399487940823E-2</v>
      </c>
      <c r="S90" s="101">
        <v>1.2545005936909923E-2</v>
      </c>
      <c r="T90" s="101">
        <v>1.3962579807307723E-2</v>
      </c>
      <c r="U90" s="101">
        <v>1.497507084589907E-2</v>
      </c>
      <c r="V90" s="101">
        <v>1.6203671294482171E-2</v>
      </c>
      <c r="W90" s="101">
        <v>1.5836414183892138E-2</v>
      </c>
      <c r="DA90" s="131" t="s">
        <v>1822</v>
      </c>
    </row>
    <row r="91" spans="1:105" ht="12" customHeight="1" x14ac:dyDescent="0.25">
      <c r="A91" s="103" t="s">
        <v>52</v>
      </c>
      <c r="B91" s="104">
        <v>3.5232155702573327E-4</v>
      </c>
      <c r="C91" s="104">
        <v>4.0269724723467786E-4</v>
      </c>
      <c r="D91" s="104">
        <v>4.2800743741534759E-4</v>
      </c>
      <c r="E91" s="104">
        <v>4.1760698089959576E-4</v>
      </c>
      <c r="F91" s="104">
        <v>5.3055589432577342E-4</v>
      </c>
      <c r="G91" s="104">
        <v>5.7822884012551415E-4</v>
      </c>
      <c r="H91" s="104">
        <v>8.2641391815453321E-4</v>
      </c>
      <c r="I91" s="104">
        <v>8.6911083493902014E-4</v>
      </c>
      <c r="J91" s="104">
        <v>1.3244088243681241E-3</v>
      </c>
      <c r="K91" s="104">
        <v>1.5020146614919418E-3</v>
      </c>
      <c r="L91" s="104">
        <v>1.8449276380512745E-3</v>
      </c>
      <c r="M91" s="104">
        <v>1.8531557320610474E-3</v>
      </c>
      <c r="N91" s="104">
        <v>2.0838527745274059E-3</v>
      </c>
      <c r="O91" s="104">
        <v>2.2870960316150961E-3</v>
      </c>
      <c r="P91" s="104">
        <v>2.5378254061251479E-3</v>
      </c>
      <c r="Q91" s="104">
        <v>2.7144601179325133E-3</v>
      </c>
      <c r="R91" s="104">
        <v>2.8775422410088347E-3</v>
      </c>
      <c r="S91" s="104">
        <v>3.0531089240467156E-3</v>
      </c>
      <c r="T91" s="104">
        <v>3.3825139688574576E-3</v>
      </c>
      <c r="U91" s="104">
        <v>3.6498698460376918E-3</v>
      </c>
      <c r="V91" s="104">
        <v>3.9672187514035633E-3</v>
      </c>
      <c r="W91" s="104">
        <v>4.3573975941593197E-3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37.961578592873551</v>
      </c>
      <c r="C96" s="101">
        <v>37.99602321346142</v>
      </c>
      <c r="D96" s="101">
        <v>38.747619078781973</v>
      </c>
      <c r="E96" s="101">
        <v>38.509342827671176</v>
      </c>
      <c r="F96" s="101">
        <v>39.560427540554613</v>
      </c>
      <c r="G96" s="101">
        <v>41.726251296749702</v>
      </c>
      <c r="H96" s="101">
        <v>42.500988052532342</v>
      </c>
      <c r="I96" s="101">
        <v>42.162540473151303</v>
      </c>
      <c r="J96" s="101">
        <v>42.667857285452861</v>
      </c>
      <c r="K96" s="101">
        <v>44.292741597347991</v>
      </c>
      <c r="L96" s="101">
        <v>44.549393820400212</v>
      </c>
      <c r="M96" s="101">
        <v>47.474135050380639</v>
      </c>
      <c r="N96" s="101">
        <v>48.300380156754734</v>
      </c>
      <c r="O96" s="101">
        <v>48.868373487306251</v>
      </c>
      <c r="P96" s="101">
        <v>48.189334691417159</v>
      </c>
      <c r="Q96" s="101">
        <v>47.258957731459148</v>
      </c>
      <c r="R96" s="101">
        <v>46.470370417641249</v>
      </c>
      <c r="S96" s="101">
        <v>44.645255336040556</v>
      </c>
      <c r="T96" s="101">
        <v>43.133733265703356</v>
      </c>
      <c r="U96" s="101">
        <v>41.93542142306331</v>
      </c>
      <c r="V96" s="101">
        <v>41.756836778599897</v>
      </c>
      <c r="W96" s="101">
        <v>40.344914700060521</v>
      </c>
      <c r="DA96" s="131" t="s">
        <v>1828</v>
      </c>
    </row>
    <row r="97" spans="1:105" ht="12" customHeight="1" x14ac:dyDescent="0.25">
      <c r="A97" s="107" t="s">
        <v>121</v>
      </c>
      <c r="B97" s="104">
        <v>0.5986950357162294</v>
      </c>
      <c r="C97" s="104">
        <v>0.6049133290480001</v>
      </c>
      <c r="D97" s="104">
        <v>0.60656564903144738</v>
      </c>
      <c r="E97" s="104">
        <v>0.5866644822329985</v>
      </c>
      <c r="F97" s="104">
        <v>0.61547941116650462</v>
      </c>
      <c r="G97" s="104">
        <v>0.69802928746803206</v>
      </c>
      <c r="H97" s="104">
        <v>0.92321554225294711</v>
      </c>
      <c r="I97" s="104">
        <v>0.9859683298602272</v>
      </c>
      <c r="J97" s="104">
        <v>1.1738609176945984</v>
      </c>
      <c r="K97" s="104">
        <v>1.2799732263797965</v>
      </c>
      <c r="L97" s="104">
        <v>1.3909575305902941</v>
      </c>
      <c r="M97" s="104">
        <v>1.5541087481170757</v>
      </c>
      <c r="N97" s="104">
        <v>1.7012581155421225</v>
      </c>
      <c r="O97" s="104">
        <v>1.8827036530682841</v>
      </c>
      <c r="P97" s="104">
        <v>2.0803489691617298</v>
      </c>
      <c r="Q97" s="104">
        <v>2.1702780253224669</v>
      </c>
      <c r="R97" s="104">
        <v>2.3544456029881831</v>
      </c>
      <c r="S97" s="104">
        <v>2.4656765417027211</v>
      </c>
      <c r="T97" s="104">
        <v>2.6639205532293904</v>
      </c>
      <c r="U97" s="104">
        <v>2.8245567115055747</v>
      </c>
      <c r="V97" s="104">
        <v>3.0823664055579396</v>
      </c>
      <c r="W97" s="104">
        <v>2.9899928543476828</v>
      </c>
      <c r="DA97" s="132" t="s">
        <v>1829</v>
      </c>
    </row>
    <row r="98" spans="1:105" ht="12" customHeight="1" x14ac:dyDescent="0.25">
      <c r="A98" s="108" t="s">
        <v>53</v>
      </c>
      <c r="B98" s="98">
        <v>0.48133114272512906</v>
      </c>
      <c r="C98" s="98">
        <v>0.48265042255641821</v>
      </c>
      <c r="D98" s="98">
        <v>0.48529907486721963</v>
      </c>
      <c r="E98" s="98">
        <v>0.467290118118801</v>
      </c>
      <c r="F98" s="98">
        <v>0.49095707435582892</v>
      </c>
      <c r="G98" s="98">
        <v>0.55931058770358255</v>
      </c>
      <c r="H98" s="98">
        <v>0.73927784876805192</v>
      </c>
      <c r="I98" s="98">
        <v>0.80076531918680371</v>
      </c>
      <c r="J98" s="98">
        <v>0.94429073677765474</v>
      </c>
      <c r="K98" s="98">
        <v>1.0300968901523126</v>
      </c>
      <c r="L98" s="98">
        <v>1.1159522643536886</v>
      </c>
      <c r="M98" s="98">
        <v>1.25128772965924</v>
      </c>
      <c r="N98" s="98">
        <v>1.3683505440728221</v>
      </c>
      <c r="O98" s="98">
        <v>1.5121652491993158</v>
      </c>
      <c r="P98" s="98">
        <v>1.6719977192580784</v>
      </c>
      <c r="Q98" s="98">
        <v>1.7412096683435989</v>
      </c>
      <c r="R98" s="98">
        <v>1.8937457421759185</v>
      </c>
      <c r="S98" s="98">
        <v>1.983062796358986</v>
      </c>
      <c r="T98" s="98">
        <v>2.1444559247914814</v>
      </c>
      <c r="U98" s="98">
        <v>2.2710758358278342</v>
      </c>
      <c r="V98" s="98">
        <v>2.4761859957185788</v>
      </c>
      <c r="W98" s="98">
        <v>2.3448638738204757</v>
      </c>
      <c r="DA98" s="63" t="s">
        <v>1830</v>
      </c>
    </row>
    <row r="99" spans="1:105" ht="12" customHeight="1" x14ac:dyDescent="0.25">
      <c r="A99" s="108" t="s">
        <v>52</v>
      </c>
      <c r="B99" s="98">
        <v>0.11736389299110038</v>
      </c>
      <c r="C99" s="98">
        <v>0.12226290649158189</v>
      </c>
      <c r="D99" s="98">
        <v>0.1212665741642278</v>
      </c>
      <c r="E99" s="98">
        <v>0.11937436411419754</v>
      </c>
      <c r="F99" s="98">
        <v>0.12452233681067573</v>
      </c>
      <c r="G99" s="98">
        <v>0.13871869976444956</v>
      </c>
      <c r="H99" s="98">
        <v>0.18393769348489519</v>
      </c>
      <c r="I99" s="98">
        <v>0.18520301067342348</v>
      </c>
      <c r="J99" s="98">
        <v>0.22957018091694367</v>
      </c>
      <c r="K99" s="98">
        <v>0.24987633622748379</v>
      </c>
      <c r="L99" s="98">
        <v>0.27500526623660548</v>
      </c>
      <c r="M99" s="98">
        <v>0.30282101845783571</v>
      </c>
      <c r="N99" s="98">
        <v>0.33290757146930045</v>
      </c>
      <c r="O99" s="98">
        <v>0.37053840386896819</v>
      </c>
      <c r="P99" s="98">
        <v>0.40835124990365129</v>
      </c>
      <c r="Q99" s="98">
        <v>0.42906835697886786</v>
      </c>
      <c r="R99" s="98">
        <v>0.46069986081226444</v>
      </c>
      <c r="S99" s="98">
        <v>0.48261374534373491</v>
      </c>
      <c r="T99" s="98">
        <v>0.51946462843790908</v>
      </c>
      <c r="U99" s="98">
        <v>0.55348087567774062</v>
      </c>
      <c r="V99" s="98">
        <v>0.60618040983936083</v>
      </c>
      <c r="W99" s="98">
        <v>0.64512898052720713</v>
      </c>
      <c r="DA99" s="63" t="s">
        <v>1831</v>
      </c>
    </row>
    <row r="100" spans="1:105" ht="12" customHeight="1" x14ac:dyDescent="0.25">
      <c r="A100" s="121" t="s">
        <v>54</v>
      </c>
      <c r="B100" s="122">
        <v>4.9641709931401294</v>
      </c>
      <c r="C100" s="122">
        <v>5.2524730256619474</v>
      </c>
      <c r="D100" s="122">
        <v>5.4424216883523115</v>
      </c>
      <c r="E100" s="122">
        <v>5.6920856722505997</v>
      </c>
      <c r="F100" s="122">
        <v>5.9226386303316723</v>
      </c>
      <c r="G100" s="122">
        <v>6.4090691985087966</v>
      </c>
      <c r="H100" s="122">
        <v>6.526183970037259</v>
      </c>
      <c r="I100" s="122">
        <v>6.9468723461575612</v>
      </c>
      <c r="J100" s="122">
        <v>7.7291468805655157</v>
      </c>
      <c r="K100" s="122">
        <v>8.6323174862353103</v>
      </c>
      <c r="L100" s="122">
        <v>8.9479861809028822</v>
      </c>
      <c r="M100" s="122">
        <v>9.1678723879449269</v>
      </c>
      <c r="N100" s="122">
        <v>9.6668298515050264</v>
      </c>
      <c r="O100" s="122">
        <v>9.9351405946372306</v>
      </c>
      <c r="P100" s="122">
        <v>9.9919397693224639</v>
      </c>
      <c r="Q100" s="122">
        <v>10.044579200413905</v>
      </c>
      <c r="R100" s="122">
        <v>9.9794171195926253</v>
      </c>
      <c r="S100" s="122">
        <v>9.9718310730551121</v>
      </c>
      <c r="T100" s="122">
        <v>10.2671295229718</v>
      </c>
      <c r="U100" s="122">
        <v>10.407254838470919</v>
      </c>
      <c r="V100" s="122">
        <v>13.969895584893946</v>
      </c>
      <c r="W100" s="122">
        <v>13.808287506303996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0.36372705241682696</v>
      </c>
      <c r="C102" s="98">
        <v>0.61381324596079911</v>
      </c>
      <c r="D102" s="98">
        <v>0.62476277303738725</v>
      </c>
      <c r="E102" s="98">
        <v>0.75904199327771893</v>
      </c>
      <c r="F102" s="98">
        <v>0.64697100262945229</v>
      </c>
      <c r="G102" s="98">
        <v>0.79955607801877682</v>
      </c>
      <c r="H102" s="98">
        <v>0.41401094511059666</v>
      </c>
      <c r="I102" s="98">
        <v>0.57504167168847498</v>
      </c>
      <c r="J102" s="98">
        <v>0.91899120809784396</v>
      </c>
      <c r="K102" s="98">
        <v>1.1050176280801316</v>
      </c>
      <c r="L102" s="98">
        <v>0.80519254527704898</v>
      </c>
      <c r="M102" s="98">
        <v>0.65686015128525321</v>
      </c>
      <c r="N102" s="98">
        <v>0.49869646464599515</v>
      </c>
      <c r="O102" s="98">
        <v>0.6692677335073991</v>
      </c>
      <c r="P102" s="98">
        <v>0.67132521681028257</v>
      </c>
      <c r="Q102" s="98">
        <v>0.81862194940346278</v>
      </c>
      <c r="R102" s="98">
        <v>0.64487950963653318</v>
      </c>
      <c r="S102" s="98">
        <v>0.63959423551515193</v>
      </c>
      <c r="T102" s="98">
        <v>0.63865441851357452</v>
      </c>
      <c r="U102" s="98">
        <v>0.63444945371693318</v>
      </c>
      <c r="V102" s="98">
        <v>0.79214155501072847</v>
      </c>
      <c r="W102" s="98">
        <v>0.77615476290128826</v>
      </c>
      <c r="DA102" s="63" t="s">
        <v>1834</v>
      </c>
    </row>
    <row r="103" spans="1:105" ht="12" customHeight="1" x14ac:dyDescent="0.25">
      <c r="A103" s="109" t="s">
        <v>120</v>
      </c>
      <c r="B103" s="33">
        <v>4.6004439407233022</v>
      </c>
      <c r="C103" s="33">
        <v>4.6386597797011486</v>
      </c>
      <c r="D103" s="33">
        <v>4.8176589153149241</v>
      </c>
      <c r="E103" s="33">
        <v>4.9330436789728811</v>
      </c>
      <c r="F103" s="33">
        <v>5.2756676277022203</v>
      </c>
      <c r="G103" s="33">
        <v>5.6095131204900195</v>
      </c>
      <c r="H103" s="33">
        <v>6.1121730249266628</v>
      </c>
      <c r="I103" s="33">
        <v>6.371830674469086</v>
      </c>
      <c r="J103" s="33">
        <v>6.8101556724676717</v>
      </c>
      <c r="K103" s="33">
        <v>7.5272998581551791</v>
      </c>
      <c r="L103" s="33">
        <v>8.1427936356258339</v>
      </c>
      <c r="M103" s="33">
        <v>8.5110122366596741</v>
      </c>
      <c r="N103" s="33">
        <v>9.1681333868590311</v>
      </c>
      <c r="O103" s="33">
        <v>9.2658728611298322</v>
      </c>
      <c r="P103" s="33">
        <v>9.3206145525121809</v>
      </c>
      <c r="Q103" s="33">
        <v>9.225957251010442</v>
      </c>
      <c r="R103" s="33">
        <v>9.3345376099560919</v>
      </c>
      <c r="S103" s="33">
        <v>9.3322368375399609</v>
      </c>
      <c r="T103" s="33">
        <v>9.6284751044582251</v>
      </c>
      <c r="U103" s="33">
        <v>9.7728053847539869</v>
      </c>
      <c r="V103" s="33">
        <v>13.177754029883218</v>
      </c>
      <c r="W103" s="33">
        <v>13.032132743402707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1088.4454220194575</v>
      </c>
      <c r="C124" s="117">
        <f t="shared" si="42"/>
        <v>1192.734211746653</v>
      </c>
      <c r="D124" s="117">
        <f t="shared" si="42"/>
        <v>1225.1763226673763</v>
      </c>
      <c r="E124" s="117">
        <f t="shared" si="42"/>
        <v>1306.1008831249574</v>
      </c>
      <c r="F124" s="117">
        <f t="shared" si="42"/>
        <v>1267.7295507595552</v>
      </c>
      <c r="G124" s="117">
        <f t="shared" si="42"/>
        <v>1240.9907008453229</v>
      </c>
      <c r="H124" s="117">
        <f t="shared" si="42"/>
        <v>1277.6017616900567</v>
      </c>
      <c r="I124" s="117">
        <f t="shared" si="42"/>
        <v>1298.5721779354192</v>
      </c>
      <c r="J124" s="117">
        <f t="shared" si="42"/>
        <v>1295.0157330215584</v>
      </c>
      <c r="K124" s="117">
        <f t="shared" si="42"/>
        <v>1378.2351573549317</v>
      </c>
      <c r="L124" s="117">
        <f t="shared" si="42"/>
        <v>1536.7768166060821</v>
      </c>
      <c r="M124" s="117">
        <f t="shared" si="42"/>
        <v>1340.2442252867065</v>
      </c>
      <c r="N124" s="117">
        <f t="shared" si="42"/>
        <v>1479.1145269376113</v>
      </c>
      <c r="O124" s="117">
        <f t="shared" si="42"/>
        <v>1431.2357846809516</v>
      </c>
      <c r="P124" s="117">
        <f t="shared" si="42"/>
        <v>1410.3433843288992</v>
      </c>
      <c r="Q124" s="117">
        <f t="shared" si="42"/>
        <v>1391.7337786966727</v>
      </c>
      <c r="R124" s="117">
        <f t="shared" ref="R124:V124" si="43">R125+R128+R130+R139</f>
        <v>1517.2600935504006</v>
      </c>
      <c r="S124" s="117">
        <f t="shared" si="43"/>
        <v>1501.9092025792543</v>
      </c>
      <c r="T124" s="117">
        <f t="shared" si="43"/>
        <v>1462.870985769023</v>
      </c>
      <c r="U124" s="117">
        <f t="shared" si="43"/>
        <v>1456.0922935383351</v>
      </c>
      <c r="V124" s="117">
        <f t="shared" si="43"/>
        <v>1346.7365978913429</v>
      </c>
      <c r="W124" s="117">
        <f t="shared" ref="W124" si="44">W125+W128+W130+W139</f>
        <v>1569.9132783208493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974.08872726438744</v>
      </c>
      <c r="C125" s="122">
        <f t="shared" si="45"/>
        <v>1074.0798742380223</v>
      </c>
      <c r="D125" s="122">
        <f t="shared" si="45"/>
        <v>1103.8477452920968</v>
      </c>
      <c r="E125" s="122">
        <f t="shared" si="45"/>
        <v>1181.2959986885414</v>
      </c>
      <c r="F125" s="122">
        <f t="shared" si="45"/>
        <v>1140.1380720184181</v>
      </c>
      <c r="G125" s="122">
        <f t="shared" si="45"/>
        <v>1114.1525715263558</v>
      </c>
      <c r="H125" s="122">
        <f t="shared" si="45"/>
        <v>1149.7026187270101</v>
      </c>
      <c r="I125" s="122">
        <f t="shared" si="45"/>
        <v>1170.884206058435</v>
      </c>
      <c r="J125" s="122">
        <f t="shared" si="45"/>
        <v>1165.8895026338669</v>
      </c>
      <c r="K125" s="122">
        <f t="shared" si="45"/>
        <v>1244.5698119996289</v>
      </c>
      <c r="L125" s="122">
        <f t="shared" si="45"/>
        <v>1400.8026689047836</v>
      </c>
      <c r="M125" s="122">
        <f t="shared" si="45"/>
        <v>1201.1245787708347</v>
      </c>
      <c r="N125" s="122">
        <f t="shared" si="45"/>
        <v>1337.8055951028509</v>
      </c>
      <c r="O125" s="122">
        <f t="shared" si="45"/>
        <v>1287.238779144114</v>
      </c>
      <c r="P125" s="122">
        <f t="shared" si="45"/>
        <v>1270.555672577724</v>
      </c>
      <c r="Q125" s="122">
        <f t="shared" si="45"/>
        <v>1249.1631195956732</v>
      </c>
      <c r="R125" s="122">
        <f t="shared" ref="R125:V125" si="46">SUM(R126:R127)</f>
        <v>1379.2272499075573</v>
      </c>
      <c r="S125" s="122">
        <f t="shared" si="46"/>
        <v>1367.3339810143034</v>
      </c>
      <c r="T125" s="122">
        <f t="shared" si="46"/>
        <v>1333.6345360212554</v>
      </c>
      <c r="U125" s="122">
        <f t="shared" si="46"/>
        <v>1325.6972461154976</v>
      </c>
      <c r="V125" s="122">
        <f t="shared" si="46"/>
        <v>1214.0186191764476</v>
      </c>
      <c r="W125" s="122">
        <f t="shared" ref="W125" si="47">SUM(W126:W127)</f>
        <v>1432.6527802861624</v>
      </c>
      <c r="DA125" s="130" t="s">
        <v>1855</v>
      </c>
    </row>
    <row r="126" spans="1:105" ht="12" customHeight="1" x14ac:dyDescent="0.25">
      <c r="A126" s="97" t="s">
        <v>203</v>
      </c>
      <c r="B126" s="98">
        <v>969.58227010413361</v>
      </c>
      <c r="C126" s="98">
        <v>1069.1240205566951</v>
      </c>
      <c r="D126" s="98">
        <v>1098.8813645328116</v>
      </c>
      <c r="E126" s="98">
        <v>1176.0596987322451</v>
      </c>
      <c r="F126" s="98">
        <v>1135.2274002433223</v>
      </c>
      <c r="G126" s="98">
        <v>1109.4415299818552</v>
      </c>
      <c r="H126" s="98">
        <v>1144.9208648323599</v>
      </c>
      <c r="I126" s="98">
        <v>1166.0867563055961</v>
      </c>
      <c r="J126" s="98">
        <v>1161.1993193386102</v>
      </c>
      <c r="K126" s="98">
        <v>1239.6145708424076</v>
      </c>
      <c r="L126" s="98">
        <v>1395.258528816441</v>
      </c>
      <c r="M126" s="98">
        <v>1196.4694121230548</v>
      </c>
      <c r="N126" s="98">
        <v>1332.6554733472599</v>
      </c>
      <c r="O126" s="98">
        <v>1282.3524624164872</v>
      </c>
      <c r="P126" s="98">
        <v>1265.7825582811349</v>
      </c>
      <c r="Q126" s="98">
        <v>1244.5217436517944</v>
      </c>
      <c r="R126" s="98">
        <v>1374.1152895457635</v>
      </c>
      <c r="S126" s="98">
        <v>1362.6084694230158</v>
      </c>
      <c r="T126" s="98">
        <v>1329.0752752500687</v>
      </c>
      <c r="U126" s="98">
        <v>1321.2916498462448</v>
      </c>
      <c r="V126" s="98">
        <v>1209.9084259214037</v>
      </c>
      <c r="W126" s="98">
        <v>1427.7523915955408</v>
      </c>
      <c r="DA126" s="63" t="s">
        <v>1856</v>
      </c>
    </row>
    <row r="127" spans="1:105" ht="12" customHeight="1" x14ac:dyDescent="0.25">
      <c r="A127" s="97" t="s">
        <v>53</v>
      </c>
      <c r="B127" s="98">
        <v>4.5064571602537953</v>
      </c>
      <c r="C127" s="98">
        <v>4.95585368132729</v>
      </c>
      <c r="D127" s="98">
        <v>4.9663807592851663</v>
      </c>
      <c r="E127" s="98">
        <v>5.2362999562962944</v>
      </c>
      <c r="F127" s="98">
        <v>4.9106717750958113</v>
      </c>
      <c r="G127" s="98">
        <v>4.711041544500695</v>
      </c>
      <c r="H127" s="98">
        <v>4.7817538946500653</v>
      </c>
      <c r="I127" s="98">
        <v>4.7974497528390128</v>
      </c>
      <c r="J127" s="98">
        <v>4.6901832952566744</v>
      </c>
      <c r="K127" s="98">
        <v>4.9552411572212449</v>
      </c>
      <c r="L127" s="98">
        <v>5.5441400883425462</v>
      </c>
      <c r="M127" s="98">
        <v>4.6551666477798861</v>
      </c>
      <c r="N127" s="98">
        <v>5.1501217555910976</v>
      </c>
      <c r="O127" s="98">
        <v>4.8863167276268644</v>
      </c>
      <c r="P127" s="98">
        <v>4.7731142965889983</v>
      </c>
      <c r="Q127" s="98">
        <v>4.6413759438787556</v>
      </c>
      <c r="R127" s="98">
        <v>5.1119603617938543</v>
      </c>
      <c r="S127" s="98">
        <v>4.7255115912876589</v>
      </c>
      <c r="T127" s="98">
        <v>4.5592607711867439</v>
      </c>
      <c r="U127" s="98">
        <v>4.4055962692526869</v>
      </c>
      <c r="V127" s="98">
        <v>4.1101932550439511</v>
      </c>
      <c r="W127" s="98">
        <v>4.9003886906215355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1.4242182434585287</v>
      </c>
      <c r="C128" s="122">
        <f t="shared" si="48"/>
        <v>1.5957593691514742</v>
      </c>
      <c r="D128" s="122">
        <f t="shared" si="48"/>
        <v>1.7615191234372189</v>
      </c>
      <c r="E128" s="122">
        <f t="shared" si="48"/>
        <v>2.319175459237516</v>
      </c>
      <c r="F128" s="122">
        <f t="shared" si="48"/>
        <v>2.1185482583187394</v>
      </c>
      <c r="G128" s="122">
        <f t="shared" si="48"/>
        <v>2.3005473899474627</v>
      </c>
      <c r="H128" s="122">
        <f t="shared" si="48"/>
        <v>2.5053502866834405</v>
      </c>
      <c r="I128" s="122">
        <f t="shared" si="48"/>
        <v>2.6260965583910738</v>
      </c>
      <c r="J128" s="122">
        <f t="shared" si="48"/>
        <v>2.9471062505368031</v>
      </c>
      <c r="K128" s="122">
        <f t="shared" si="48"/>
        <v>3.215166022797503</v>
      </c>
      <c r="L128" s="122">
        <f t="shared" si="48"/>
        <v>4.6463202503393539</v>
      </c>
      <c r="M128" s="122">
        <f t="shared" si="48"/>
        <v>3.8660582394635332</v>
      </c>
      <c r="N128" s="122">
        <f t="shared" si="48"/>
        <v>3.9327640424378183</v>
      </c>
      <c r="O128" s="122">
        <f t="shared" si="48"/>
        <v>4.187094077254006</v>
      </c>
      <c r="P128" s="122">
        <f t="shared" si="48"/>
        <v>4.6969908143441952</v>
      </c>
      <c r="Q128" s="122">
        <f t="shared" si="48"/>
        <v>4.6549701850683389</v>
      </c>
      <c r="R128" s="122">
        <f t="shared" si="48"/>
        <v>4.7813354426553776</v>
      </c>
      <c r="S128" s="122">
        <f t="shared" si="48"/>
        <v>4.6758832077868373</v>
      </c>
      <c r="T128" s="122">
        <f t="shared" si="48"/>
        <v>4.7802773372998582</v>
      </c>
      <c r="U128" s="122">
        <f t="shared" si="48"/>
        <v>5.3417327805409034</v>
      </c>
      <c r="V128" s="122">
        <f t="shared" si="48"/>
        <v>5.9623400059613871</v>
      </c>
      <c r="W128" s="122">
        <f t="shared" si="48"/>
        <v>7.5287711011123886</v>
      </c>
      <c r="DA128" s="130" t="s">
        <v>1858</v>
      </c>
    </row>
    <row r="129" spans="1:105" ht="12" customHeight="1" x14ac:dyDescent="0.25">
      <c r="A129" s="97" t="s">
        <v>53</v>
      </c>
      <c r="B129" s="98">
        <v>1.4242182434585287</v>
      </c>
      <c r="C129" s="98">
        <v>1.5957593691514742</v>
      </c>
      <c r="D129" s="98">
        <v>1.7615191234372189</v>
      </c>
      <c r="E129" s="98">
        <v>2.319175459237516</v>
      </c>
      <c r="F129" s="98">
        <v>2.1185482583187394</v>
      </c>
      <c r="G129" s="98">
        <v>2.3005473899474627</v>
      </c>
      <c r="H129" s="98">
        <v>2.5053502866834405</v>
      </c>
      <c r="I129" s="98">
        <v>2.6260965583910738</v>
      </c>
      <c r="J129" s="98">
        <v>2.9471062505368031</v>
      </c>
      <c r="K129" s="98">
        <v>3.215166022797503</v>
      </c>
      <c r="L129" s="98">
        <v>4.6463202503393539</v>
      </c>
      <c r="M129" s="98">
        <v>3.8660582394635332</v>
      </c>
      <c r="N129" s="98">
        <v>3.9327640424378183</v>
      </c>
      <c r="O129" s="98">
        <v>4.187094077254006</v>
      </c>
      <c r="P129" s="98">
        <v>4.6969908143441952</v>
      </c>
      <c r="Q129" s="98">
        <v>4.6549701850683389</v>
      </c>
      <c r="R129" s="98">
        <v>4.7813354426553776</v>
      </c>
      <c r="S129" s="98">
        <v>4.6758832077868373</v>
      </c>
      <c r="T129" s="98">
        <v>4.7802773372998582</v>
      </c>
      <c r="U129" s="98">
        <v>5.3417327805409034</v>
      </c>
      <c r="V129" s="98">
        <v>5.9623400059613871</v>
      </c>
      <c r="W129" s="98">
        <v>7.5287711011123886</v>
      </c>
      <c r="DA129" s="63" t="s">
        <v>1859</v>
      </c>
    </row>
    <row r="130" spans="1:105" ht="12" customHeight="1" x14ac:dyDescent="0.25">
      <c r="A130" s="121" t="s">
        <v>55</v>
      </c>
      <c r="B130" s="122">
        <v>102.72419017137122</v>
      </c>
      <c r="C130" s="122">
        <v>106.22055954104083</v>
      </c>
      <c r="D130" s="122">
        <v>108.49602254178345</v>
      </c>
      <c r="E130" s="122">
        <v>111.04164229976199</v>
      </c>
      <c r="F130" s="122">
        <v>113.86322480845195</v>
      </c>
      <c r="G130" s="122">
        <v>112.59849426818595</v>
      </c>
      <c r="H130" s="122">
        <v>113.7742118916659</v>
      </c>
      <c r="I130" s="122">
        <v>113.14567971271202</v>
      </c>
      <c r="J130" s="122">
        <v>113.45149316062069</v>
      </c>
      <c r="K130" s="122">
        <v>116.68267720015456</v>
      </c>
      <c r="L130" s="122">
        <v>117.36939508324238</v>
      </c>
      <c r="M130" s="122">
        <v>121.22914181765987</v>
      </c>
      <c r="N130" s="122">
        <v>122.78604448986475</v>
      </c>
      <c r="O130" s="122">
        <v>124.95706391752437</v>
      </c>
      <c r="P130" s="122">
        <v>120.3266174703932</v>
      </c>
      <c r="Q130" s="122">
        <v>122.83456855099045</v>
      </c>
      <c r="R130" s="122">
        <v>118.45676251789565</v>
      </c>
      <c r="S130" s="122">
        <v>115.11195813256892</v>
      </c>
      <c r="T130" s="122">
        <v>109.48539847048332</v>
      </c>
      <c r="U130" s="122">
        <v>109.76138629487359</v>
      </c>
      <c r="V130" s="122">
        <v>106.7043354861127</v>
      </c>
      <c r="W130" s="122">
        <v>109.22421428970397</v>
      </c>
      <c r="DA130" s="130" t="s">
        <v>1860</v>
      </c>
    </row>
    <row r="131" spans="1:105" ht="12" customHeight="1" x14ac:dyDescent="0.25">
      <c r="A131" s="97" t="s">
        <v>128</v>
      </c>
      <c r="B131" s="98">
        <v>100.62698058783675</v>
      </c>
      <c r="C131" s="98">
        <v>101.30485136494903</v>
      </c>
      <c r="D131" s="98">
        <v>103.45425894459942</v>
      </c>
      <c r="E131" s="98">
        <v>105.65201546580785</v>
      </c>
      <c r="F131" s="98">
        <v>107.15766548099138</v>
      </c>
      <c r="G131" s="98">
        <v>107.10993081751015</v>
      </c>
      <c r="H131" s="98">
        <v>108.6083510260615</v>
      </c>
      <c r="I131" s="98">
        <v>108.06544716455176</v>
      </c>
      <c r="J131" s="98">
        <v>107.82864325399788</v>
      </c>
      <c r="K131" s="98">
        <v>111.17777288209689</v>
      </c>
      <c r="L131" s="98">
        <v>112.059172866732</v>
      </c>
      <c r="M131" s="98">
        <v>116.85638824458977</v>
      </c>
      <c r="N131" s="98">
        <v>119.13515736941758</v>
      </c>
      <c r="O131" s="98">
        <v>122.15437497373847</v>
      </c>
      <c r="P131" s="98">
        <v>118.33358003192116</v>
      </c>
      <c r="Q131" s="98">
        <v>119.84016575874192</v>
      </c>
      <c r="R131" s="98">
        <v>117.07636157519318</v>
      </c>
      <c r="S131" s="98">
        <v>113.3717556454026</v>
      </c>
      <c r="T131" s="98">
        <v>108.22902970332044</v>
      </c>
      <c r="U131" s="98">
        <v>106.91694598267979</v>
      </c>
      <c r="V131" s="98">
        <v>105.67151752373064</v>
      </c>
      <c r="W131" s="98">
        <v>105.55879084442024</v>
      </c>
      <c r="DA131" s="63" t="s">
        <v>1861</v>
      </c>
    </row>
    <row r="132" spans="1:105" ht="12" customHeight="1" x14ac:dyDescent="0.25">
      <c r="A132" s="97" t="s">
        <v>127</v>
      </c>
      <c r="B132" s="98">
        <v>1.5334935426649706E-2</v>
      </c>
      <c r="C132" s="98">
        <v>1.5780742684665137E-2</v>
      </c>
      <c r="D132" s="98">
        <v>1.5947433388239157E-2</v>
      </c>
      <c r="E132" s="98">
        <v>1.6057387953509604E-2</v>
      </c>
      <c r="F132" s="98">
        <v>1.684511568461896E-2</v>
      </c>
      <c r="G132" s="98">
        <v>1.7319536583267434E-2</v>
      </c>
      <c r="H132" s="98">
        <v>2.2636488271581431E-2</v>
      </c>
      <c r="I132" s="98">
        <v>2.4236445473753032E-2</v>
      </c>
      <c r="J132" s="98">
        <v>2.8498168770070928E-2</v>
      </c>
      <c r="K132" s="98">
        <v>3.0624449892464586E-2</v>
      </c>
      <c r="L132" s="98">
        <v>3.384105832528584E-2</v>
      </c>
      <c r="M132" s="98">
        <v>3.6767477852948108E-2</v>
      </c>
      <c r="N132" s="98">
        <v>4.0304647649325918E-2</v>
      </c>
      <c r="O132" s="98">
        <v>4.6062345594524844E-2</v>
      </c>
      <c r="P132" s="98">
        <v>4.8520862439820345E-2</v>
      </c>
      <c r="Q132" s="98">
        <v>5.3284494163939038E-2</v>
      </c>
      <c r="R132" s="98">
        <v>5.707965469731436E-2</v>
      </c>
      <c r="S132" s="98">
        <v>6.0110312003294156E-2</v>
      </c>
      <c r="T132" s="98">
        <v>6.3219590207913984E-2</v>
      </c>
      <c r="U132" s="98">
        <v>6.8963030728437069E-2</v>
      </c>
      <c r="V132" s="98">
        <v>7.2581433487103289E-2</v>
      </c>
      <c r="W132" s="98">
        <v>7.3974908342425982E-2</v>
      </c>
      <c r="DA132" s="63" t="s">
        <v>1862</v>
      </c>
    </row>
    <row r="133" spans="1:105" ht="12" customHeight="1" x14ac:dyDescent="0.25">
      <c r="A133" s="100" t="s">
        <v>203</v>
      </c>
      <c r="B133" s="101">
        <v>1.2328750239944739E-2</v>
      </c>
      <c r="C133" s="101">
        <v>1.2591196138148235E-2</v>
      </c>
      <c r="D133" s="101">
        <v>1.2759169984460262E-2</v>
      </c>
      <c r="E133" s="101">
        <v>1.2790049665881235E-2</v>
      </c>
      <c r="F133" s="101">
        <v>1.3437086507740306E-2</v>
      </c>
      <c r="G133" s="101">
        <v>1.3877602018985051E-2</v>
      </c>
      <c r="H133" s="101">
        <v>1.8126424230125501E-2</v>
      </c>
      <c r="I133" s="101">
        <v>1.9683873566795025E-2</v>
      </c>
      <c r="J133" s="101">
        <v>2.2924772993027205E-2</v>
      </c>
      <c r="K133" s="101">
        <v>2.4645770870183211E-2</v>
      </c>
      <c r="L133" s="101">
        <v>2.7150357208500016E-2</v>
      </c>
      <c r="M133" s="101">
        <v>2.9603114108191126E-2</v>
      </c>
      <c r="N133" s="101">
        <v>3.2417571690061806E-2</v>
      </c>
      <c r="O133" s="101">
        <v>3.6996874047487492E-2</v>
      </c>
      <c r="P133" s="101">
        <v>3.8996525864830552E-2</v>
      </c>
      <c r="Q133" s="101">
        <v>4.2750454104075609E-2</v>
      </c>
      <c r="R133" s="101">
        <v>4.5910577317860433E-2</v>
      </c>
      <c r="S133" s="101">
        <v>4.8344495561116516E-2</v>
      </c>
      <c r="T133" s="101">
        <v>5.0890782032596192E-2</v>
      </c>
      <c r="U133" s="101">
        <v>5.5449461098135311E-2</v>
      </c>
      <c r="V133" s="101">
        <v>5.8306145383430701E-2</v>
      </c>
      <c r="W133" s="101">
        <v>5.8014089043741036E-2</v>
      </c>
      <c r="DA133" s="131" t="s">
        <v>1863</v>
      </c>
    </row>
    <row r="134" spans="1:105" ht="12" customHeight="1" x14ac:dyDescent="0.25">
      <c r="A134" s="103" t="s">
        <v>52</v>
      </c>
      <c r="B134" s="104">
        <v>3.0061851867049664E-3</v>
      </c>
      <c r="C134" s="104">
        <v>3.1895465465169026E-3</v>
      </c>
      <c r="D134" s="104">
        <v>3.1882634037788942E-3</v>
      </c>
      <c r="E134" s="104">
        <v>3.2673382876283689E-3</v>
      </c>
      <c r="F134" s="104">
        <v>3.4080291768786549E-3</v>
      </c>
      <c r="G134" s="104">
        <v>3.4419345642823845E-3</v>
      </c>
      <c r="H134" s="104">
        <v>4.5100640414559301E-3</v>
      </c>
      <c r="I134" s="104">
        <v>4.5525719069580087E-3</v>
      </c>
      <c r="J134" s="104">
        <v>5.5733957770437211E-3</v>
      </c>
      <c r="K134" s="104">
        <v>5.9786790222813744E-3</v>
      </c>
      <c r="L134" s="104">
        <v>6.6907011167858252E-3</v>
      </c>
      <c r="M134" s="104">
        <v>7.16436374475698E-3</v>
      </c>
      <c r="N134" s="104">
        <v>7.8870759592641112E-3</v>
      </c>
      <c r="O134" s="104">
        <v>9.0654715470373497E-3</v>
      </c>
      <c r="P134" s="104">
        <v>9.5243365749897949E-3</v>
      </c>
      <c r="Q134" s="104">
        <v>1.053404005986343E-2</v>
      </c>
      <c r="R134" s="104">
        <v>1.1169077379453928E-2</v>
      </c>
      <c r="S134" s="104">
        <v>1.176581644217764E-2</v>
      </c>
      <c r="T134" s="104">
        <v>1.2328808175317795E-2</v>
      </c>
      <c r="U134" s="104">
        <v>1.3513569630301755E-2</v>
      </c>
      <c r="V134" s="104">
        <v>1.4275288103672583E-2</v>
      </c>
      <c r="W134" s="104">
        <v>1.5960819298684946E-2</v>
      </c>
      <c r="DA134" s="132" t="s">
        <v>1864</v>
      </c>
    </row>
    <row r="135" spans="1:105" ht="12" customHeight="1" x14ac:dyDescent="0.25">
      <c r="A135" s="106" t="s">
        <v>122</v>
      </c>
      <c r="B135" s="101">
        <v>2.0495877449809234</v>
      </c>
      <c r="C135" s="101">
        <v>4.8212803387400278</v>
      </c>
      <c r="D135" s="101">
        <v>4.9457513827648469</v>
      </c>
      <c r="E135" s="101">
        <v>5.2902442812443287</v>
      </c>
      <c r="F135" s="101">
        <v>6.5821182144678483</v>
      </c>
      <c r="G135" s="101">
        <v>5.383975177406902</v>
      </c>
      <c r="H135" s="101">
        <v>5.0612010775812832</v>
      </c>
      <c r="I135" s="101">
        <v>4.9691739063922657</v>
      </c>
      <c r="J135" s="101">
        <v>5.4493925033234776</v>
      </c>
      <c r="K135" s="101">
        <v>5.3171619601429541</v>
      </c>
      <c r="L135" s="101">
        <v>5.1140337104626852</v>
      </c>
      <c r="M135" s="101">
        <v>4.187511076907942</v>
      </c>
      <c r="N135" s="101">
        <v>3.4809774713049784</v>
      </c>
      <c r="O135" s="101">
        <v>2.6592045669542306</v>
      </c>
      <c r="P135" s="101">
        <v>1.8807842586140016</v>
      </c>
      <c r="Q135" s="101">
        <v>2.818317151201795</v>
      </c>
      <c r="R135" s="101">
        <v>1.2549886935145458</v>
      </c>
      <c r="S135" s="101">
        <v>1.5896215051976523</v>
      </c>
      <c r="T135" s="101">
        <v>1.1277903319095166</v>
      </c>
      <c r="U135" s="101">
        <v>2.5931411431661346</v>
      </c>
      <c r="V135" s="101">
        <v>0.88976868088475891</v>
      </c>
      <c r="W135" s="101">
        <v>3.3660839091831929</v>
      </c>
      <c r="DA135" s="131" t="s">
        <v>1865</v>
      </c>
    </row>
    <row r="136" spans="1:105" ht="12" customHeight="1" x14ac:dyDescent="0.25">
      <c r="A136" s="107" t="s">
        <v>121</v>
      </c>
      <c r="B136" s="104">
        <v>3.2286903126891663E-2</v>
      </c>
      <c r="C136" s="104">
        <v>7.8647094667103332E-2</v>
      </c>
      <c r="D136" s="104">
        <v>8.0064781030953103E-2</v>
      </c>
      <c r="E136" s="104">
        <v>8.3325164756309286E-2</v>
      </c>
      <c r="F136" s="104">
        <v>0.10659599730808618</v>
      </c>
      <c r="G136" s="104">
        <v>8.7268736685627402E-2</v>
      </c>
      <c r="H136" s="104">
        <v>8.2023299751529666E-2</v>
      </c>
      <c r="I136" s="104">
        <v>8.6822196294246923E-2</v>
      </c>
      <c r="J136" s="104">
        <v>0.14495923452925744</v>
      </c>
      <c r="K136" s="104">
        <v>0.15711790802223807</v>
      </c>
      <c r="L136" s="104">
        <v>0.16234744772242987</v>
      </c>
      <c r="M136" s="104">
        <v>0.14847501830921955</v>
      </c>
      <c r="N136" s="104">
        <v>0.12960500149286083</v>
      </c>
      <c r="O136" s="104">
        <v>9.7422031237142326E-2</v>
      </c>
      <c r="P136" s="104">
        <v>6.3732317418230253E-2</v>
      </c>
      <c r="Q136" s="104">
        <v>0.12280114688280856</v>
      </c>
      <c r="R136" s="104">
        <v>6.833259449060794E-2</v>
      </c>
      <c r="S136" s="104">
        <v>9.0470669965374145E-2</v>
      </c>
      <c r="T136" s="104">
        <v>6.5358845045449004E-2</v>
      </c>
      <c r="U136" s="104">
        <v>0.18233613829921577</v>
      </c>
      <c r="V136" s="104">
        <v>7.0467848010198064E-2</v>
      </c>
      <c r="W136" s="104">
        <v>0.22536462775811311</v>
      </c>
      <c r="DA136" s="132" t="s">
        <v>1866</v>
      </c>
    </row>
    <row r="137" spans="1:105" ht="12" customHeight="1" x14ac:dyDescent="0.25">
      <c r="A137" s="108" t="s">
        <v>53</v>
      </c>
      <c r="B137" s="98">
        <v>2.5957609550796932E-2</v>
      </c>
      <c r="C137" s="98">
        <v>6.2751226747889993E-2</v>
      </c>
      <c r="D137" s="98">
        <v>6.4057970024863048E-2</v>
      </c>
      <c r="E137" s="98">
        <v>6.637017794743566E-2</v>
      </c>
      <c r="F137" s="98">
        <v>8.5029747586896867E-2</v>
      </c>
      <c r="G137" s="98">
        <v>6.9925903225117672E-2</v>
      </c>
      <c r="H137" s="98">
        <v>6.5681312558052707E-2</v>
      </c>
      <c r="I137" s="98">
        <v>7.0513627692197628E-2</v>
      </c>
      <c r="J137" s="98">
        <v>0.11660977915951894</v>
      </c>
      <c r="K137" s="98">
        <v>0.12644535456315947</v>
      </c>
      <c r="L137" s="98">
        <v>0.13024984437950596</v>
      </c>
      <c r="M137" s="98">
        <v>0.11954438117432287</v>
      </c>
      <c r="N137" s="98">
        <v>0.10424348468180697</v>
      </c>
      <c r="O137" s="98">
        <v>7.8248220267235935E-2</v>
      </c>
      <c r="P137" s="98">
        <v>5.122231459525324E-2</v>
      </c>
      <c r="Q137" s="98">
        <v>9.8523111666422677E-2</v>
      </c>
      <c r="R137" s="98">
        <v>5.4961796400896448E-2</v>
      </c>
      <c r="S137" s="98">
        <v>7.2762593444682486E-2</v>
      </c>
      <c r="T137" s="98">
        <v>5.261386730371171E-2</v>
      </c>
      <c r="U137" s="98">
        <v>0.14660679178531469</v>
      </c>
      <c r="V137" s="98">
        <v>5.6609589981465244E-2</v>
      </c>
      <c r="W137" s="98">
        <v>0.17673934347320988</v>
      </c>
      <c r="DA137" s="63" t="s">
        <v>1867</v>
      </c>
    </row>
    <row r="138" spans="1:105" ht="12" customHeight="1" x14ac:dyDescent="0.25">
      <c r="A138" s="108" t="s">
        <v>52</v>
      </c>
      <c r="B138" s="98">
        <v>6.3292935760947333E-3</v>
      </c>
      <c r="C138" s="98">
        <v>1.5895867919213338E-2</v>
      </c>
      <c r="D138" s="98">
        <v>1.6006811006090062E-2</v>
      </c>
      <c r="E138" s="98">
        <v>1.695498680887363E-2</v>
      </c>
      <c r="F138" s="98">
        <v>2.1566249721189312E-2</v>
      </c>
      <c r="G138" s="98">
        <v>1.7342833460509723E-2</v>
      </c>
      <c r="H138" s="98">
        <v>1.6341987193476955E-2</v>
      </c>
      <c r="I138" s="98">
        <v>1.6308568602049298E-2</v>
      </c>
      <c r="J138" s="98">
        <v>2.8349455369738503E-2</v>
      </c>
      <c r="K138" s="98">
        <v>3.0672553459078607E-2</v>
      </c>
      <c r="L138" s="98">
        <v>3.2097603342923921E-2</v>
      </c>
      <c r="M138" s="98">
        <v>2.89306371348967E-2</v>
      </c>
      <c r="N138" s="98">
        <v>2.5361516811053857E-2</v>
      </c>
      <c r="O138" s="98">
        <v>1.9173810969906384E-2</v>
      </c>
      <c r="P138" s="98">
        <v>1.2510002822977016E-2</v>
      </c>
      <c r="Q138" s="98">
        <v>2.4278035216385881E-2</v>
      </c>
      <c r="R138" s="98">
        <v>1.3370798089711484E-2</v>
      </c>
      <c r="S138" s="98">
        <v>1.7708076520691653E-2</v>
      </c>
      <c r="T138" s="98">
        <v>1.2744977741737294E-2</v>
      </c>
      <c r="U138" s="98">
        <v>3.5729346513901084E-2</v>
      </c>
      <c r="V138" s="98">
        <v>1.3858258028732827E-2</v>
      </c>
      <c r="W138" s="98">
        <v>4.8625284284903245E-2</v>
      </c>
      <c r="DA138" s="63" t="s">
        <v>1868</v>
      </c>
    </row>
    <row r="139" spans="1:105" ht="12" customHeight="1" x14ac:dyDescent="0.25">
      <c r="A139" s="121" t="s">
        <v>54</v>
      </c>
      <c r="B139" s="122">
        <v>10.208286340240134</v>
      </c>
      <c r="C139" s="122">
        <v>10.838018598438637</v>
      </c>
      <c r="D139" s="122">
        <v>11.071035710058794</v>
      </c>
      <c r="E139" s="122">
        <v>11.444066677416163</v>
      </c>
      <c r="F139" s="122">
        <v>11.6097056743662</v>
      </c>
      <c r="G139" s="122">
        <v>11.939087660833525</v>
      </c>
      <c r="H139" s="122">
        <v>11.619580784697382</v>
      </c>
      <c r="I139" s="122">
        <v>11.916195605881146</v>
      </c>
      <c r="J139" s="122">
        <v>12.727630976534156</v>
      </c>
      <c r="K139" s="122">
        <v>13.767502132350653</v>
      </c>
      <c r="L139" s="122">
        <v>13.958432367716721</v>
      </c>
      <c r="M139" s="122">
        <v>14.024446458748658</v>
      </c>
      <c r="N139" s="122">
        <v>14.590123302457927</v>
      </c>
      <c r="O139" s="122">
        <v>14.852847542059138</v>
      </c>
      <c r="P139" s="122">
        <v>14.764103466438019</v>
      </c>
      <c r="Q139" s="122">
        <v>15.081120364940755</v>
      </c>
      <c r="R139" s="122">
        <v>14.794745682292458</v>
      </c>
      <c r="S139" s="122">
        <v>14.787380224595067</v>
      </c>
      <c r="T139" s="122">
        <v>14.970773939984532</v>
      </c>
      <c r="U139" s="122">
        <v>15.291928347423038</v>
      </c>
      <c r="V139" s="122">
        <v>20.051303222821069</v>
      </c>
      <c r="W139" s="122">
        <v>20.507512643870513</v>
      </c>
      <c r="DA139" s="130" t="s">
        <v>1869</v>
      </c>
    </row>
    <row r="140" spans="1:105" ht="12" customHeight="1" x14ac:dyDescent="0.25">
      <c r="A140" s="97" t="s">
        <v>50</v>
      </c>
      <c r="B140" s="98">
        <v>0.74797064757363918</v>
      </c>
      <c r="C140" s="98">
        <v>1.2677199822163638</v>
      </c>
      <c r="D140" s="98">
        <v>1.2691196688749176</v>
      </c>
      <c r="E140" s="98">
        <v>1.5231063599089358</v>
      </c>
      <c r="F140" s="98">
        <v>1.2749700439281801</v>
      </c>
      <c r="G140" s="98">
        <v>1.5129609747277444</v>
      </c>
      <c r="H140" s="98">
        <v>0.75453057348402686</v>
      </c>
      <c r="I140" s="98">
        <v>1.0048521727728541</v>
      </c>
      <c r="J140" s="98">
        <v>1.5161331425805071</v>
      </c>
      <c r="K140" s="98">
        <v>1.7560873192799036</v>
      </c>
      <c r="L140" s="98">
        <v>1.248664071755957</v>
      </c>
      <c r="M140" s="98">
        <v>0.99707995140728145</v>
      </c>
      <c r="N140" s="98">
        <v>0.74660413784182411</v>
      </c>
      <c r="O140" s="98">
        <v>0.99274169948783675</v>
      </c>
      <c r="P140" s="98">
        <v>0.97625606249022123</v>
      </c>
      <c r="Q140" s="98">
        <v>1.2182357071366348</v>
      </c>
      <c r="R140" s="98">
        <v>0.9455094559452687</v>
      </c>
      <c r="S140" s="98">
        <v>0.93531654443725776</v>
      </c>
      <c r="T140" s="98">
        <v>0.92646616761005063</v>
      </c>
      <c r="U140" s="98">
        <v>0.92538787277838663</v>
      </c>
      <c r="V140" s="98">
        <v>1.136328186016202</v>
      </c>
      <c r="W140" s="98">
        <v>1.1605149072931567</v>
      </c>
      <c r="DA140" s="63" t="s">
        <v>1870</v>
      </c>
    </row>
    <row r="141" spans="1:105" ht="12" customHeight="1" x14ac:dyDescent="0.25">
      <c r="A141" s="109" t="s">
        <v>120</v>
      </c>
      <c r="B141" s="33">
        <v>9.4603156926664944</v>
      </c>
      <c r="C141" s="33">
        <v>9.5702986162222743</v>
      </c>
      <c r="D141" s="33">
        <v>9.8019160411838762</v>
      </c>
      <c r="E141" s="33">
        <v>9.9209603175072285</v>
      </c>
      <c r="F141" s="33">
        <v>10.33473563043802</v>
      </c>
      <c r="G141" s="33">
        <v>10.42612668610578</v>
      </c>
      <c r="H141" s="33">
        <v>10.865050211213354</v>
      </c>
      <c r="I141" s="33">
        <v>10.911343433108293</v>
      </c>
      <c r="J141" s="33">
        <v>11.211497833953649</v>
      </c>
      <c r="K141" s="33">
        <v>12.011414813070751</v>
      </c>
      <c r="L141" s="33">
        <v>12.709768295960764</v>
      </c>
      <c r="M141" s="33">
        <v>13.027366507341377</v>
      </c>
      <c r="N141" s="33">
        <v>13.843519164616103</v>
      </c>
      <c r="O141" s="33">
        <v>13.860105842571301</v>
      </c>
      <c r="P141" s="33">
        <v>13.787847403947797</v>
      </c>
      <c r="Q141" s="33">
        <v>13.86288465780412</v>
      </c>
      <c r="R141" s="33">
        <v>13.849236226347189</v>
      </c>
      <c r="S141" s="33">
        <v>13.852063680157809</v>
      </c>
      <c r="T141" s="33">
        <v>14.044307772374482</v>
      </c>
      <c r="U141" s="33">
        <v>14.366540474644651</v>
      </c>
      <c r="V141" s="33">
        <v>18.914975036804869</v>
      </c>
      <c r="W141" s="33">
        <v>19.346997736577357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249.12769071856641</v>
      </c>
      <c r="C143" s="117">
        <f t="shared" si="49"/>
        <v>300.23489827798892</v>
      </c>
      <c r="D143" s="117">
        <f t="shared" si="49"/>
        <v>339.82687323880407</v>
      </c>
      <c r="E143" s="117">
        <f t="shared" si="49"/>
        <v>398.93356498745919</v>
      </c>
      <c r="F143" s="117">
        <f t="shared" si="49"/>
        <v>418.5715428153174</v>
      </c>
      <c r="G143" s="117">
        <f t="shared" si="49"/>
        <v>464.15656809262441</v>
      </c>
      <c r="H143" s="117">
        <f t="shared" si="49"/>
        <v>499.61903545327385</v>
      </c>
      <c r="I143" s="117">
        <f t="shared" si="49"/>
        <v>526.82503891472618</v>
      </c>
      <c r="J143" s="117">
        <f t="shared" si="49"/>
        <v>537.20305740543097</v>
      </c>
      <c r="K143" s="117">
        <f t="shared" si="49"/>
        <v>590.53450677207707</v>
      </c>
      <c r="L143" s="117">
        <f t="shared" si="49"/>
        <v>687.41117623725108</v>
      </c>
      <c r="M143" s="117">
        <f t="shared" si="49"/>
        <v>622.19063219632471</v>
      </c>
      <c r="N143" s="117">
        <f t="shared" si="49"/>
        <v>727.36826431517704</v>
      </c>
      <c r="O143" s="117">
        <f t="shared" si="49"/>
        <v>733.18417000630109</v>
      </c>
      <c r="P143" s="117">
        <f t="shared" si="49"/>
        <v>769.14129898160934</v>
      </c>
      <c r="Q143" s="117">
        <f t="shared" si="49"/>
        <v>794.82632314333273</v>
      </c>
      <c r="R143" s="117">
        <f t="shared" ref="R143:V143" si="50">R144+R146+R148+R157</f>
        <v>904.72535004281121</v>
      </c>
      <c r="S143" s="117">
        <f t="shared" si="50"/>
        <v>929.43290122183191</v>
      </c>
      <c r="T143" s="117">
        <f t="shared" si="50"/>
        <v>931.55595601822051</v>
      </c>
      <c r="U143" s="117">
        <f t="shared" si="50"/>
        <v>954.09475992476791</v>
      </c>
      <c r="V143" s="117">
        <f t="shared" si="50"/>
        <v>891.77120006797486</v>
      </c>
      <c r="W143" s="117">
        <f t="shared" ref="W143" si="51">W144+W146+W148+W157</f>
        <v>1091.3968800041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218.27361913003386</v>
      </c>
      <c r="C144" s="122">
        <f t="shared" si="52"/>
        <v>267.23053755065388</v>
      </c>
      <c r="D144" s="122">
        <f t="shared" si="52"/>
        <v>302.4503361875619</v>
      </c>
      <c r="E144" s="122">
        <f t="shared" si="52"/>
        <v>356.50866900421704</v>
      </c>
      <c r="F144" s="122">
        <f t="shared" si="52"/>
        <v>372.59884878652952</v>
      </c>
      <c r="G144" s="122">
        <f t="shared" si="52"/>
        <v>411.93336306237427</v>
      </c>
      <c r="H144" s="122">
        <f t="shared" si="52"/>
        <v>443.68648602037166</v>
      </c>
      <c r="I144" s="122">
        <f t="shared" si="52"/>
        <v>469.07361581500845</v>
      </c>
      <c r="J144" s="122">
        <f t="shared" si="52"/>
        <v>476.83314699676629</v>
      </c>
      <c r="K144" s="122">
        <f t="shared" si="52"/>
        <v>526.13556669020761</v>
      </c>
      <c r="L144" s="122">
        <f t="shared" si="52"/>
        <v>617.73057831195251</v>
      </c>
      <c r="M144" s="122">
        <f t="shared" si="52"/>
        <v>549.55027304584371</v>
      </c>
      <c r="N144" s="122">
        <f t="shared" si="52"/>
        <v>651.0775240880331</v>
      </c>
      <c r="O144" s="122">
        <f t="shared" si="52"/>
        <v>652.643443327456</v>
      </c>
      <c r="P144" s="122">
        <f t="shared" si="52"/>
        <v>684.9189142940993</v>
      </c>
      <c r="Q144" s="122">
        <f t="shared" si="52"/>
        <v>706.51605195305581</v>
      </c>
      <c r="R144" s="122">
        <f t="shared" si="52"/>
        <v>811.9136283378615</v>
      </c>
      <c r="S144" s="122">
        <f t="shared" si="52"/>
        <v>835.76533997957597</v>
      </c>
      <c r="T144" s="122">
        <f t="shared" si="52"/>
        <v>836.46686832533214</v>
      </c>
      <c r="U144" s="122">
        <f t="shared" si="52"/>
        <v>856.02761482117205</v>
      </c>
      <c r="V144" s="122">
        <f t="shared" si="52"/>
        <v>786.17155150416227</v>
      </c>
      <c r="W144" s="122">
        <f t="shared" si="52"/>
        <v>980.59831305590842</v>
      </c>
      <c r="DA144" s="130" t="s">
        <v>1873</v>
      </c>
    </row>
    <row r="145" spans="1:105" ht="12" customHeight="1" x14ac:dyDescent="0.25">
      <c r="A145" s="97" t="s">
        <v>53</v>
      </c>
      <c r="B145" s="98">
        <v>218.27361913003386</v>
      </c>
      <c r="C145" s="98">
        <v>267.23053755065388</v>
      </c>
      <c r="D145" s="98">
        <v>302.4503361875619</v>
      </c>
      <c r="E145" s="98">
        <v>356.50866900421704</v>
      </c>
      <c r="F145" s="98">
        <v>372.59884878652952</v>
      </c>
      <c r="G145" s="98">
        <v>411.93336306237427</v>
      </c>
      <c r="H145" s="98">
        <v>443.68648602037166</v>
      </c>
      <c r="I145" s="98">
        <v>469.07361581500845</v>
      </c>
      <c r="J145" s="98">
        <v>476.83314699676629</v>
      </c>
      <c r="K145" s="98">
        <v>526.13556669020761</v>
      </c>
      <c r="L145" s="98">
        <v>617.73057831195251</v>
      </c>
      <c r="M145" s="98">
        <v>549.55027304584371</v>
      </c>
      <c r="N145" s="98">
        <v>651.0775240880331</v>
      </c>
      <c r="O145" s="98">
        <v>652.643443327456</v>
      </c>
      <c r="P145" s="98">
        <v>684.9189142940993</v>
      </c>
      <c r="Q145" s="98">
        <v>706.51605195305581</v>
      </c>
      <c r="R145" s="98">
        <v>811.9136283378615</v>
      </c>
      <c r="S145" s="98">
        <v>835.76533997957597</v>
      </c>
      <c r="T145" s="98">
        <v>836.46686832533214</v>
      </c>
      <c r="U145" s="98">
        <v>856.02761482117205</v>
      </c>
      <c r="V145" s="98">
        <v>786.17155150416227</v>
      </c>
      <c r="W145" s="98">
        <v>980.59831305590842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3.4019005811282614</v>
      </c>
      <c r="C146" s="122">
        <f t="shared" si="53"/>
        <v>3.7799850396852808</v>
      </c>
      <c r="D146" s="122">
        <f t="shared" si="53"/>
        <v>4.3049281037577609</v>
      </c>
      <c r="E146" s="122">
        <f t="shared" si="53"/>
        <v>5.9848111570356926</v>
      </c>
      <c r="F146" s="122">
        <f t="shared" si="53"/>
        <v>5.757571544327809</v>
      </c>
      <c r="G146" s="122">
        <f t="shared" si="53"/>
        <v>6.7280140283785919</v>
      </c>
      <c r="H146" s="122">
        <f t="shared" si="53"/>
        <v>7.5544917311816873</v>
      </c>
      <c r="I146" s="122">
        <f t="shared" si="53"/>
        <v>7.9755375018617727</v>
      </c>
      <c r="J146" s="122">
        <f t="shared" si="53"/>
        <v>8.8186916216716185</v>
      </c>
      <c r="K146" s="122">
        <f t="shared" si="53"/>
        <v>9.0358690904639598</v>
      </c>
      <c r="L146" s="122">
        <f t="shared" si="53"/>
        <v>11.894109920819462</v>
      </c>
      <c r="M146" s="122">
        <f t="shared" si="53"/>
        <v>9.4884347548153656</v>
      </c>
      <c r="N146" s="122">
        <f t="shared" si="53"/>
        <v>9.4131686064463302</v>
      </c>
      <c r="O146" s="122">
        <f t="shared" si="53"/>
        <v>9.9733736985861885</v>
      </c>
      <c r="P146" s="122">
        <f t="shared" si="53"/>
        <v>11.071647765679074</v>
      </c>
      <c r="Q146" s="122">
        <f t="shared" si="53"/>
        <v>12.114977551622449</v>
      </c>
      <c r="R146" s="122">
        <f t="shared" si="53"/>
        <v>13.886437790695698</v>
      </c>
      <c r="S146" s="122">
        <f t="shared" si="53"/>
        <v>14.395705031650824</v>
      </c>
      <c r="T146" s="122">
        <f t="shared" si="53"/>
        <v>15.863598761895544</v>
      </c>
      <c r="U146" s="122">
        <f t="shared" si="53"/>
        <v>18.540844864443606</v>
      </c>
      <c r="V146" s="122">
        <f t="shared" si="53"/>
        <v>21.26975324273651</v>
      </c>
      <c r="W146" s="122">
        <f t="shared" si="53"/>
        <v>25.736288163918942</v>
      </c>
      <c r="DA146" s="130" t="s">
        <v>1875</v>
      </c>
    </row>
    <row r="147" spans="1:105" ht="12" customHeight="1" x14ac:dyDescent="0.25">
      <c r="A147" s="97" t="s">
        <v>53</v>
      </c>
      <c r="B147" s="98">
        <v>3.4019005811282614</v>
      </c>
      <c r="C147" s="98">
        <v>3.7799850396852808</v>
      </c>
      <c r="D147" s="98">
        <v>4.3049281037577609</v>
      </c>
      <c r="E147" s="98">
        <v>5.9848111570356926</v>
      </c>
      <c r="F147" s="98">
        <v>5.757571544327809</v>
      </c>
      <c r="G147" s="98">
        <v>6.7280140283785919</v>
      </c>
      <c r="H147" s="98">
        <v>7.5544917311816873</v>
      </c>
      <c r="I147" s="98">
        <v>7.9755375018617727</v>
      </c>
      <c r="J147" s="98">
        <v>8.8186916216716185</v>
      </c>
      <c r="K147" s="98">
        <v>9.0358690904639598</v>
      </c>
      <c r="L147" s="98">
        <v>11.894109920819462</v>
      </c>
      <c r="M147" s="98">
        <v>9.4884347548153656</v>
      </c>
      <c r="N147" s="98">
        <v>9.4131686064463302</v>
      </c>
      <c r="O147" s="98">
        <v>9.9733736985861885</v>
      </c>
      <c r="P147" s="98">
        <v>11.071647765679074</v>
      </c>
      <c r="Q147" s="98">
        <v>12.114977551622449</v>
      </c>
      <c r="R147" s="98">
        <v>13.886437790695698</v>
      </c>
      <c r="S147" s="98">
        <v>14.395705031650824</v>
      </c>
      <c r="T147" s="98">
        <v>15.863598761895544</v>
      </c>
      <c r="U147" s="98">
        <v>18.540844864443606</v>
      </c>
      <c r="V147" s="98">
        <v>21.26975324273651</v>
      </c>
      <c r="W147" s="98">
        <v>25.736288163918942</v>
      </c>
      <c r="DA147" s="63" t="s">
        <v>1876</v>
      </c>
    </row>
    <row r="148" spans="1:105" ht="12" customHeight="1" x14ac:dyDescent="0.25">
      <c r="A148" s="121" t="s">
        <v>55</v>
      </c>
      <c r="B148" s="122">
        <v>25.013773714697955</v>
      </c>
      <c r="C148" s="122">
        <v>26.522688694978239</v>
      </c>
      <c r="D148" s="122">
        <v>30.020666643434144</v>
      </c>
      <c r="E148" s="122">
        <v>32.978040501299823</v>
      </c>
      <c r="F148" s="122">
        <v>36.424491018819282</v>
      </c>
      <c r="G148" s="122">
        <v>41.197511908497148</v>
      </c>
      <c r="H148" s="122">
        <v>43.929755981200806</v>
      </c>
      <c r="I148" s="122">
        <v>45.017879406980825</v>
      </c>
      <c r="J148" s="122">
        <v>46.335065611970265</v>
      </c>
      <c r="K148" s="122">
        <v>49.517177332869856</v>
      </c>
      <c r="L148" s="122">
        <v>51.626495791958412</v>
      </c>
      <c r="M148" s="122">
        <v>56.666372279508522</v>
      </c>
      <c r="N148" s="122">
        <v>59.783577901713187</v>
      </c>
      <c r="O148" s="122">
        <v>62.984064955171675</v>
      </c>
      <c r="P148" s="122">
        <v>65.180237888339434</v>
      </c>
      <c r="Q148" s="122">
        <v>67.742739322262196</v>
      </c>
      <c r="R148" s="122">
        <v>70.173241489927278</v>
      </c>
      <c r="S148" s="122">
        <v>70.245928736607581</v>
      </c>
      <c r="T148" s="122">
        <v>69.798513119455237</v>
      </c>
      <c r="U148" s="122">
        <v>69.789462911182852</v>
      </c>
      <c r="V148" s="122">
        <v>71.084177252561375</v>
      </c>
      <c r="W148" s="122">
        <v>71.536609087781713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24.625448032167878</v>
      </c>
      <c r="C153" s="101">
        <v>26.106013033711076</v>
      </c>
      <c r="D153" s="101">
        <v>29.561048680565364</v>
      </c>
      <c r="E153" s="101">
        <v>32.490794937558789</v>
      </c>
      <c r="F153" s="101">
        <v>35.870814453756999</v>
      </c>
      <c r="G153" s="101">
        <v>40.519125546467798</v>
      </c>
      <c r="H153" s="101">
        <v>43.008914119558789</v>
      </c>
      <c r="I153" s="101">
        <v>44.005643894265809</v>
      </c>
      <c r="J153" s="101">
        <v>45.103297086925046</v>
      </c>
      <c r="K153" s="101">
        <v>48.138910882925998</v>
      </c>
      <c r="L153" s="101">
        <v>50.067895355686417</v>
      </c>
      <c r="M153" s="101">
        <v>54.873799105195779</v>
      </c>
      <c r="N153" s="101">
        <v>57.750531512931538</v>
      </c>
      <c r="O153" s="101">
        <v>60.632036927358769</v>
      </c>
      <c r="P153" s="101">
        <v>62.451974892910471</v>
      </c>
      <c r="Q153" s="101">
        <v>64.731793311641482</v>
      </c>
      <c r="R153" s="101">
        <v>66.732060391142497</v>
      </c>
      <c r="S153" s="101">
        <v>66.524240740497703</v>
      </c>
      <c r="T153" s="101">
        <v>65.705251913517614</v>
      </c>
      <c r="U153" s="101">
        <v>65.369376628348277</v>
      </c>
      <c r="V153" s="101">
        <v>66.189999788618209</v>
      </c>
      <c r="W153" s="101">
        <v>66.627458077301753</v>
      </c>
      <c r="DA153" s="131" t="s">
        <v>1882</v>
      </c>
    </row>
    <row r="154" spans="1:105" ht="12" customHeight="1" x14ac:dyDescent="0.25">
      <c r="A154" s="107" t="s">
        <v>121</v>
      </c>
      <c r="B154" s="104">
        <v>0.38832568253007593</v>
      </c>
      <c r="C154" s="104">
        <v>0.41667566126716354</v>
      </c>
      <c r="D154" s="104">
        <v>0.4596179628687812</v>
      </c>
      <c r="E154" s="104">
        <v>0.487245563741034</v>
      </c>
      <c r="F154" s="104">
        <v>0.55367656506228269</v>
      </c>
      <c r="G154" s="104">
        <v>0.67838636202934688</v>
      </c>
      <c r="H154" s="104">
        <v>0.92084186164202009</v>
      </c>
      <c r="I154" s="104">
        <v>1.012235512715014</v>
      </c>
      <c r="J154" s="104">
        <v>1.2317685250452175</v>
      </c>
      <c r="K154" s="104">
        <v>1.3782664499438573</v>
      </c>
      <c r="L154" s="104">
        <v>1.5586004362719936</v>
      </c>
      <c r="M154" s="104">
        <v>1.7925731743127398</v>
      </c>
      <c r="N154" s="104">
        <v>2.0330463887816461</v>
      </c>
      <c r="O154" s="104">
        <v>2.3520280278129095</v>
      </c>
      <c r="P154" s="104">
        <v>2.7282629954289566</v>
      </c>
      <c r="Q154" s="104">
        <v>3.0109460106207084</v>
      </c>
      <c r="R154" s="104">
        <v>3.4411810987847833</v>
      </c>
      <c r="S154" s="104">
        <v>3.7216879961098788</v>
      </c>
      <c r="T154" s="104">
        <v>4.0932612059376217</v>
      </c>
      <c r="U154" s="104">
        <v>4.4200862828345819</v>
      </c>
      <c r="V154" s="104">
        <v>4.894177463943171</v>
      </c>
      <c r="W154" s="104">
        <v>4.9091510104799605</v>
      </c>
      <c r="DA154" s="132" t="s">
        <v>1883</v>
      </c>
    </row>
    <row r="155" spans="1:105" ht="12" customHeight="1" x14ac:dyDescent="0.25">
      <c r="A155" s="108" t="s">
        <v>53</v>
      </c>
      <c r="B155" s="98">
        <v>0.3122010929957178</v>
      </c>
      <c r="C155" s="98">
        <v>0.33245867518917471</v>
      </c>
      <c r="D155" s="98">
        <v>0.3677296472834245</v>
      </c>
      <c r="E155" s="98">
        <v>0.38810094002415269</v>
      </c>
      <c r="F155" s="98">
        <v>0.4416580337060616</v>
      </c>
      <c r="G155" s="98">
        <v>0.54357128224953766</v>
      </c>
      <c r="H155" s="98">
        <v>0.73737709058602852</v>
      </c>
      <c r="I155" s="98">
        <v>0.82209850852548483</v>
      </c>
      <c r="J155" s="98">
        <v>0.99087344209298212</v>
      </c>
      <c r="K155" s="98">
        <v>1.1092013134555712</v>
      </c>
      <c r="L155" s="98">
        <v>1.2504506053051416</v>
      </c>
      <c r="M155" s="98">
        <v>1.443286912998492</v>
      </c>
      <c r="N155" s="98">
        <v>1.6352134381020516</v>
      </c>
      <c r="O155" s="98">
        <v>1.889121021784349</v>
      </c>
      <c r="P155" s="98">
        <v>2.1927328412268898</v>
      </c>
      <c r="Q155" s="98">
        <v>2.4156758919283581</v>
      </c>
      <c r="R155" s="98">
        <v>2.7678371696543453</v>
      </c>
      <c r="S155" s="98">
        <v>2.9932316262556853</v>
      </c>
      <c r="T155" s="98">
        <v>3.2950750855354798</v>
      </c>
      <c r="U155" s="98">
        <v>3.5539563104997605</v>
      </c>
      <c r="V155" s="98">
        <v>3.9316849790879758</v>
      </c>
      <c r="W155" s="98">
        <v>3.849939252819762</v>
      </c>
      <c r="DA155" s="63" t="s">
        <v>1884</v>
      </c>
    </row>
    <row r="156" spans="1:105" ht="12" customHeight="1" x14ac:dyDescent="0.25">
      <c r="A156" s="108" t="s">
        <v>52</v>
      </c>
      <c r="B156" s="98">
        <v>7.6124589534358147E-2</v>
      </c>
      <c r="C156" s="98">
        <v>8.4216986077988817E-2</v>
      </c>
      <c r="D156" s="98">
        <v>9.188831558535672E-2</v>
      </c>
      <c r="E156" s="98">
        <v>9.9144623716881333E-2</v>
      </c>
      <c r="F156" s="98">
        <v>0.11201853135622107</v>
      </c>
      <c r="G156" s="98">
        <v>0.13481507977980917</v>
      </c>
      <c r="H156" s="98">
        <v>0.1834647710559916</v>
      </c>
      <c r="I156" s="98">
        <v>0.19013700418952911</v>
      </c>
      <c r="J156" s="98">
        <v>0.24089508295223536</v>
      </c>
      <c r="K156" s="98">
        <v>0.26906513648828606</v>
      </c>
      <c r="L156" s="98">
        <v>0.30814983096685195</v>
      </c>
      <c r="M156" s="98">
        <v>0.34928626131424789</v>
      </c>
      <c r="N156" s="98">
        <v>0.39783295067959473</v>
      </c>
      <c r="O156" s="98">
        <v>0.46290700602856044</v>
      </c>
      <c r="P156" s="98">
        <v>0.53553015420206673</v>
      </c>
      <c r="Q156" s="98">
        <v>0.59527011869235025</v>
      </c>
      <c r="R156" s="98">
        <v>0.67334392913043795</v>
      </c>
      <c r="S156" s="98">
        <v>0.72845636985419349</v>
      </c>
      <c r="T156" s="98">
        <v>0.79818612040214221</v>
      </c>
      <c r="U156" s="98">
        <v>0.86612997233482147</v>
      </c>
      <c r="V156" s="98">
        <v>0.96249248485519567</v>
      </c>
      <c r="W156" s="98">
        <v>1.0592117576601985</v>
      </c>
      <c r="DA156" s="63" t="s">
        <v>1885</v>
      </c>
    </row>
    <row r="157" spans="1:105" ht="12" customHeight="1" x14ac:dyDescent="0.25">
      <c r="A157" s="121" t="s">
        <v>54</v>
      </c>
      <c r="B157" s="122">
        <v>2.4383972927063216</v>
      </c>
      <c r="C157" s="122">
        <v>2.7016869926715263</v>
      </c>
      <c r="D157" s="122">
        <v>3.0509423040502384</v>
      </c>
      <c r="E157" s="122">
        <v>3.4620443249066972</v>
      </c>
      <c r="F157" s="122">
        <v>3.7906314656408351</v>
      </c>
      <c r="G157" s="122">
        <v>4.2976790933744509</v>
      </c>
      <c r="H157" s="122">
        <v>4.4483017205196589</v>
      </c>
      <c r="I157" s="122">
        <v>4.7580061908750979</v>
      </c>
      <c r="J157" s="122">
        <v>5.2161531750227805</v>
      </c>
      <c r="K157" s="122">
        <v>5.8458936585356422</v>
      </c>
      <c r="L157" s="122">
        <v>6.159992212520752</v>
      </c>
      <c r="M157" s="122">
        <v>6.4855521161571703</v>
      </c>
      <c r="N157" s="122">
        <v>7.0939937189843505</v>
      </c>
      <c r="O157" s="122">
        <v>7.5832880250872066</v>
      </c>
      <c r="P157" s="122">
        <v>7.9704990334916435</v>
      </c>
      <c r="Q157" s="122">
        <v>8.4525543163922823</v>
      </c>
      <c r="R157" s="122">
        <v>8.7520424243267794</v>
      </c>
      <c r="S157" s="122">
        <v>9.0259274739976139</v>
      </c>
      <c r="T157" s="122">
        <v>9.4269758115375861</v>
      </c>
      <c r="U157" s="122">
        <v>9.736837327969365</v>
      </c>
      <c r="V157" s="122">
        <v>13.245718068514654</v>
      </c>
      <c r="W157" s="122">
        <v>13.525669696490914</v>
      </c>
      <c r="DA157" s="130" t="s">
        <v>1886</v>
      </c>
    </row>
    <row r="158" spans="1:105" ht="12" customHeight="1" x14ac:dyDescent="0.25">
      <c r="A158" s="97" t="s">
        <v>50</v>
      </c>
      <c r="B158" s="98">
        <v>0.17866149624877339</v>
      </c>
      <c r="C158" s="98">
        <v>0.31954189221984847</v>
      </c>
      <c r="D158" s="98">
        <v>0.35754974252118471</v>
      </c>
      <c r="E158" s="98">
        <v>0.47130373850886098</v>
      </c>
      <c r="F158" s="98">
        <v>0.41817095706435864</v>
      </c>
      <c r="G158" s="98">
        <v>0.53831260191963248</v>
      </c>
      <c r="H158" s="98">
        <v>0.28465946594491515</v>
      </c>
      <c r="I158" s="98">
        <v>0.39699008931196517</v>
      </c>
      <c r="J158" s="98">
        <v>0.6190499914737948</v>
      </c>
      <c r="K158" s="98">
        <v>0.74677237764578153</v>
      </c>
      <c r="L158" s="98">
        <v>0.54382306628114563</v>
      </c>
      <c r="M158" s="98">
        <v>0.44186518771348265</v>
      </c>
      <c r="N158" s="98">
        <v>0.34039037367530661</v>
      </c>
      <c r="O158" s="98">
        <v>0.48180097928994431</v>
      </c>
      <c r="P158" s="98">
        <v>0.52295476235374605</v>
      </c>
      <c r="Q158" s="98">
        <v>0.69218331071328421</v>
      </c>
      <c r="R158" s="98">
        <v>0.5815897990282739</v>
      </c>
      <c r="S158" s="98">
        <v>0.59520286690475488</v>
      </c>
      <c r="T158" s="98">
        <v>0.59912100639139176</v>
      </c>
      <c r="U158" s="98">
        <v>0.59930119029983142</v>
      </c>
      <c r="V158" s="98">
        <v>0.75452260144439598</v>
      </c>
      <c r="W158" s="98">
        <v>0.7682434420473413</v>
      </c>
      <c r="DA158" s="63" t="s">
        <v>1887</v>
      </c>
    </row>
    <row r="159" spans="1:105" ht="12" customHeight="1" x14ac:dyDescent="0.25">
      <c r="A159" s="109" t="s">
        <v>120</v>
      </c>
      <c r="B159" s="33">
        <v>2.259735796457548</v>
      </c>
      <c r="C159" s="33">
        <v>2.382145100451678</v>
      </c>
      <c r="D159" s="33">
        <v>2.6933925615290537</v>
      </c>
      <c r="E159" s="33">
        <v>2.9907405863978362</v>
      </c>
      <c r="F159" s="33">
        <v>3.3724605085764763</v>
      </c>
      <c r="G159" s="33">
        <v>3.7593664914548182</v>
      </c>
      <c r="H159" s="33">
        <v>4.1636422545747438</v>
      </c>
      <c r="I159" s="33">
        <v>4.3610161015631324</v>
      </c>
      <c r="J159" s="33">
        <v>4.5971031835489855</v>
      </c>
      <c r="K159" s="33">
        <v>5.0991212808898609</v>
      </c>
      <c r="L159" s="33">
        <v>5.6161691462396064</v>
      </c>
      <c r="M159" s="33">
        <v>6.0436869284436874</v>
      </c>
      <c r="N159" s="33">
        <v>6.7536033453090436</v>
      </c>
      <c r="O159" s="33">
        <v>7.1014870457972625</v>
      </c>
      <c r="P159" s="33">
        <v>7.4475442711378976</v>
      </c>
      <c r="Q159" s="33">
        <v>7.7603710056789978</v>
      </c>
      <c r="R159" s="33">
        <v>8.1704526252985055</v>
      </c>
      <c r="S159" s="33">
        <v>8.4307246070928592</v>
      </c>
      <c r="T159" s="33">
        <v>8.8278548051461936</v>
      </c>
      <c r="U159" s="33">
        <v>9.1375361376695334</v>
      </c>
      <c r="V159" s="33">
        <v>12.491195467070257</v>
      </c>
      <c r="W159" s="33">
        <v>12.757426254443573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580.27710675287972</v>
      </c>
      <c r="C161" s="117">
        <f t="shared" si="54"/>
        <v>610.21485341722541</v>
      </c>
      <c r="D161" s="117">
        <f t="shared" si="54"/>
        <v>605.91804341256011</v>
      </c>
      <c r="E161" s="117">
        <f t="shared" si="54"/>
        <v>620.07674856855135</v>
      </c>
      <c r="F161" s="117">
        <f t="shared" si="54"/>
        <v>590.35687304126031</v>
      </c>
      <c r="G161" s="117">
        <f t="shared" si="54"/>
        <v>597.42029059049435</v>
      </c>
      <c r="H161" s="117">
        <f t="shared" si="54"/>
        <v>602.09648539009549</v>
      </c>
      <c r="I161" s="117">
        <f t="shared" si="54"/>
        <v>585.49935427218497</v>
      </c>
      <c r="J161" s="117">
        <f t="shared" si="54"/>
        <v>560.00437903518366</v>
      </c>
      <c r="K161" s="117">
        <f t="shared" si="54"/>
        <v>602.04472091750324</v>
      </c>
      <c r="L161" s="117">
        <f t="shared" si="54"/>
        <v>669.82990942866354</v>
      </c>
      <c r="M161" s="117">
        <f t="shared" si="54"/>
        <v>606.25518470155316</v>
      </c>
      <c r="N161" s="117">
        <f t="shared" si="54"/>
        <v>642.40135145127465</v>
      </c>
      <c r="O161" s="117">
        <f t="shared" si="54"/>
        <v>593.34248346952029</v>
      </c>
      <c r="P161" s="117">
        <f t="shared" si="54"/>
        <v>570.77654289188308</v>
      </c>
      <c r="Q161" s="117">
        <f t="shared" si="54"/>
        <v>551.53282957422653</v>
      </c>
      <c r="R161" s="117">
        <f t="shared" ref="R161:V161" si="55">R162+R164+R166+R175</f>
        <v>649.34296801733717</v>
      </c>
      <c r="S161" s="117">
        <f t="shared" si="55"/>
        <v>676.32365556601383</v>
      </c>
      <c r="T161" s="117">
        <f t="shared" si="55"/>
        <v>727.40800740784027</v>
      </c>
      <c r="U161" s="117">
        <f t="shared" si="55"/>
        <v>736.8150548276094</v>
      </c>
      <c r="V161" s="117">
        <f t="shared" si="55"/>
        <v>723.75379435116452</v>
      </c>
      <c r="W161" s="117">
        <f t="shared" ref="W161" si="56">W162+W164+W166+W175</f>
        <v>836.5273901792018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514.7652596946466</v>
      </c>
      <c r="C162" s="122">
        <f t="shared" si="57"/>
        <v>546.3514880512289</v>
      </c>
      <c r="D162" s="122">
        <f t="shared" si="57"/>
        <v>542.51191974212406</v>
      </c>
      <c r="E162" s="122">
        <f t="shared" si="57"/>
        <v>557.34768963515194</v>
      </c>
      <c r="F162" s="122">
        <f t="shared" si="57"/>
        <v>528.6558912569933</v>
      </c>
      <c r="G162" s="122">
        <f t="shared" si="57"/>
        <v>533.57589505433464</v>
      </c>
      <c r="H162" s="122">
        <f t="shared" si="57"/>
        <v>538.85612235795952</v>
      </c>
      <c r="I162" s="122">
        <f t="shared" si="57"/>
        <v>524.48277442370613</v>
      </c>
      <c r="J162" s="122">
        <f t="shared" si="57"/>
        <v>499.84012195562514</v>
      </c>
      <c r="K162" s="122">
        <f t="shared" si="57"/>
        <v>539.93109504572533</v>
      </c>
      <c r="L162" s="122">
        <f t="shared" si="57"/>
        <v>605.41994244613056</v>
      </c>
      <c r="M162" s="122">
        <f t="shared" si="57"/>
        <v>540.16791253789131</v>
      </c>
      <c r="N162" s="122">
        <f t="shared" si="57"/>
        <v>577.05179878676313</v>
      </c>
      <c r="O162" s="122">
        <f t="shared" si="57"/>
        <v>529.40377824593793</v>
      </c>
      <c r="P162" s="122">
        <f t="shared" si="57"/>
        <v>508.44389111855605</v>
      </c>
      <c r="Q162" s="122">
        <f t="shared" si="57"/>
        <v>489.73167281926709</v>
      </c>
      <c r="R162" s="122">
        <f t="shared" si="57"/>
        <v>585.20738823569013</v>
      </c>
      <c r="S162" s="122">
        <f t="shared" si="57"/>
        <v>610.50507470063576</v>
      </c>
      <c r="T162" s="122">
        <f t="shared" si="57"/>
        <v>658.47120496789069</v>
      </c>
      <c r="U162" s="122">
        <f t="shared" si="57"/>
        <v>665.06700523375821</v>
      </c>
      <c r="V162" s="122">
        <f t="shared" si="57"/>
        <v>645.08025429091867</v>
      </c>
      <c r="W162" s="122">
        <f t="shared" si="57"/>
        <v>754.55357437495286</v>
      </c>
      <c r="DA162" s="130" t="s">
        <v>1890</v>
      </c>
    </row>
    <row r="163" spans="1:105" ht="12" customHeight="1" x14ac:dyDescent="0.25">
      <c r="A163" s="97" t="s">
        <v>53</v>
      </c>
      <c r="B163" s="33">
        <v>514.7652596946466</v>
      </c>
      <c r="C163" s="33">
        <v>546.3514880512289</v>
      </c>
      <c r="D163" s="33">
        <v>542.51191974212406</v>
      </c>
      <c r="E163" s="33">
        <v>557.34768963515194</v>
      </c>
      <c r="F163" s="33">
        <v>528.6558912569933</v>
      </c>
      <c r="G163" s="33">
        <v>533.57589505433464</v>
      </c>
      <c r="H163" s="33">
        <v>538.85612235795952</v>
      </c>
      <c r="I163" s="33">
        <v>524.48277442370613</v>
      </c>
      <c r="J163" s="33">
        <v>499.84012195562514</v>
      </c>
      <c r="K163" s="33">
        <v>539.93109504572533</v>
      </c>
      <c r="L163" s="33">
        <v>605.41994244613056</v>
      </c>
      <c r="M163" s="33">
        <v>540.16791253789131</v>
      </c>
      <c r="N163" s="33">
        <v>577.05179878676313</v>
      </c>
      <c r="O163" s="33">
        <v>529.40377824593793</v>
      </c>
      <c r="P163" s="33">
        <v>508.44389111855605</v>
      </c>
      <c r="Q163" s="33">
        <v>489.73167281926709</v>
      </c>
      <c r="R163" s="33">
        <v>585.20738823569013</v>
      </c>
      <c r="S163" s="33">
        <v>610.50507470063576</v>
      </c>
      <c r="T163" s="33">
        <v>658.47120496789069</v>
      </c>
      <c r="U163" s="33">
        <v>665.06700523375821</v>
      </c>
      <c r="V163" s="33">
        <v>645.08025429091867</v>
      </c>
      <c r="W163" s="33">
        <v>754.55357437495286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3.8222548559668019</v>
      </c>
      <c r="C164" s="122">
        <f t="shared" si="58"/>
        <v>4.0942033329711389</v>
      </c>
      <c r="D164" s="122">
        <f t="shared" si="58"/>
        <v>4.3440372301240906</v>
      </c>
      <c r="E164" s="122">
        <f t="shared" si="58"/>
        <v>5.2131108896022047</v>
      </c>
      <c r="F164" s="122">
        <f t="shared" si="58"/>
        <v>4.3768878089612482</v>
      </c>
      <c r="G164" s="122">
        <f t="shared" si="58"/>
        <v>4.4696016600703912</v>
      </c>
      <c r="H164" s="122">
        <f t="shared" si="58"/>
        <v>4.6334060551514442</v>
      </c>
      <c r="I164" s="122">
        <f t="shared" si="58"/>
        <v>4.7434488138579294</v>
      </c>
      <c r="J164" s="122">
        <f t="shared" si="58"/>
        <v>5.1691476635309481</v>
      </c>
      <c r="K164" s="122">
        <f t="shared" si="58"/>
        <v>5.3262234479249528</v>
      </c>
      <c r="L164" s="122">
        <f t="shared" si="58"/>
        <v>7.4377308158293749</v>
      </c>
      <c r="M164" s="122">
        <f t="shared" si="58"/>
        <v>6.2967853022578755</v>
      </c>
      <c r="N164" s="122">
        <f t="shared" si="58"/>
        <v>6.4607061698520969</v>
      </c>
      <c r="O164" s="122">
        <f t="shared" si="58"/>
        <v>6.6219632606683145</v>
      </c>
      <c r="P164" s="122">
        <f t="shared" si="58"/>
        <v>7.0399088446461944</v>
      </c>
      <c r="Q164" s="122">
        <f t="shared" si="58"/>
        <v>6.6466105551479373</v>
      </c>
      <c r="R164" s="122">
        <f t="shared" si="58"/>
        <v>6.7020925902424162</v>
      </c>
      <c r="S164" s="122">
        <f t="shared" si="58"/>
        <v>6.8849862456137156</v>
      </c>
      <c r="T164" s="122">
        <f t="shared" si="58"/>
        <v>7.6982080876123717</v>
      </c>
      <c r="U164" s="122">
        <f t="shared" si="58"/>
        <v>9.3762668985227009</v>
      </c>
      <c r="V164" s="122">
        <f t="shared" si="58"/>
        <v>11.404363080481529</v>
      </c>
      <c r="W164" s="122">
        <f t="shared" si="58"/>
        <v>15.047002931716268</v>
      </c>
      <c r="DA164" s="130" t="s">
        <v>1892</v>
      </c>
    </row>
    <row r="165" spans="1:105" ht="12" customHeight="1" x14ac:dyDescent="0.25">
      <c r="A165" s="97" t="s">
        <v>53</v>
      </c>
      <c r="B165" s="98">
        <v>3.8222548559668019</v>
      </c>
      <c r="C165" s="98">
        <v>4.0942033329711389</v>
      </c>
      <c r="D165" s="98">
        <v>4.3440372301240906</v>
      </c>
      <c r="E165" s="98">
        <v>5.2131108896022047</v>
      </c>
      <c r="F165" s="98">
        <v>4.3768878089612482</v>
      </c>
      <c r="G165" s="98">
        <v>4.4696016600703912</v>
      </c>
      <c r="H165" s="98">
        <v>4.6334060551514442</v>
      </c>
      <c r="I165" s="98">
        <v>4.7434488138579294</v>
      </c>
      <c r="J165" s="98">
        <v>5.1691476635309481</v>
      </c>
      <c r="K165" s="98">
        <v>5.3262234479249528</v>
      </c>
      <c r="L165" s="98">
        <v>7.4377308158293749</v>
      </c>
      <c r="M165" s="98">
        <v>6.2967853022578755</v>
      </c>
      <c r="N165" s="98">
        <v>6.4607061698520969</v>
      </c>
      <c r="O165" s="98">
        <v>6.6219632606683145</v>
      </c>
      <c r="P165" s="98">
        <v>7.0399088446461944</v>
      </c>
      <c r="Q165" s="98">
        <v>6.6466105551479373</v>
      </c>
      <c r="R165" s="98">
        <v>6.7020925902424162</v>
      </c>
      <c r="S165" s="98">
        <v>6.8849862456137156</v>
      </c>
      <c r="T165" s="98">
        <v>7.6982080876123717</v>
      </c>
      <c r="U165" s="98">
        <v>9.3762668985227009</v>
      </c>
      <c r="V165" s="98">
        <v>11.404363080481529</v>
      </c>
      <c r="W165" s="98">
        <v>15.047002931716268</v>
      </c>
      <c r="DA165" s="63" t="s">
        <v>1893</v>
      </c>
    </row>
    <row r="166" spans="1:105" ht="12" customHeight="1" x14ac:dyDescent="0.25">
      <c r="A166" s="121" t="s">
        <v>55</v>
      </c>
      <c r="B166" s="122">
        <v>56.210111016049645</v>
      </c>
      <c r="C166" s="122">
        <v>54.245675754745236</v>
      </c>
      <c r="D166" s="122">
        <v>53.615676673683197</v>
      </c>
      <c r="E166" s="122">
        <v>52.058137467150985</v>
      </c>
      <c r="F166" s="122">
        <v>51.924084308541033</v>
      </c>
      <c r="G166" s="122">
        <v>53.770590656781472</v>
      </c>
      <c r="H166" s="122">
        <v>53.221245536575523</v>
      </c>
      <c r="I166" s="122">
        <v>50.897677748056935</v>
      </c>
      <c r="J166" s="122">
        <v>49.436898149136617</v>
      </c>
      <c r="K166" s="122">
        <v>50.79892723844673</v>
      </c>
      <c r="L166" s="122">
        <v>50.901037937407771</v>
      </c>
      <c r="M166" s="122">
        <v>53.650821134809206</v>
      </c>
      <c r="N166" s="122">
        <v>52.643706814887764</v>
      </c>
      <c r="O166" s="122">
        <v>51.157446824864131</v>
      </c>
      <c r="P166" s="122">
        <v>49.276525326117266</v>
      </c>
      <c r="Q166" s="122">
        <v>49.054409154534667</v>
      </c>
      <c r="R166" s="122">
        <v>51.07618637189438</v>
      </c>
      <c r="S166" s="122">
        <v>52.233310302615898</v>
      </c>
      <c r="T166" s="122">
        <v>53.958857923891792</v>
      </c>
      <c r="U166" s="122">
        <v>54.740265125127131</v>
      </c>
      <c r="V166" s="122">
        <v>56.704950644237115</v>
      </c>
      <c r="W166" s="122">
        <v>56.28915631202257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55.337481786616195</v>
      </c>
      <c r="C171" s="101">
        <v>53.397325321601606</v>
      </c>
      <c r="D171" s="101">
        <v>52.78921953512814</v>
      </c>
      <c r="E171" s="101">
        <v>51.276087008451647</v>
      </c>
      <c r="F171" s="101">
        <v>51.129644306060563</v>
      </c>
      <c r="G171" s="101">
        <v>52.886540827866369</v>
      </c>
      <c r="H171" s="101">
        <v>52.099244237456858</v>
      </c>
      <c r="I171" s="101">
        <v>49.747973205785435</v>
      </c>
      <c r="J171" s="101">
        <v>48.153157586608963</v>
      </c>
      <c r="K171" s="101">
        <v>49.409436677115771</v>
      </c>
      <c r="L171" s="101">
        <v>49.387069223368613</v>
      </c>
      <c r="M171" s="101">
        <v>51.965685558125166</v>
      </c>
      <c r="N171" s="101">
        <v>50.867457919320216</v>
      </c>
      <c r="O171" s="101">
        <v>49.284719317872629</v>
      </c>
      <c r="P171" s="101">
        <v>47.325391822289625</v>
      </c>
      <c r="Q171" s="101">
        <v>46.98677477042574</v>
      </c>
      <c r="R171" s="101">
        <v>48.641691617095908</v>
      </c>
      <c r="S171" s="101">
        <v>49.488518737816676</v>
      </c>
      <c r="T171" s="101">
        <v>50.752372418633279</v>
      </c>
      <c r="U171" s="101">
        <v>51.220704736196808</v>
      </c>
      <c r="V171" s="101">
        <v>52.764380199047011</v>
      </c>
      <c r="W171" s="101">
        <v>52.385960405537539</v>
      </c>
      <c r="DA171" s="131" t="s">
        <v>1899</v>
      </c>
    </row>
    <row r="172" spans="1:105" ht="12" customHeight="1" x14ac:dyDescent="0.25">
      <c r="A172" s="107" t="s">
        <v>121</v>
      </c>
      <c r="B172" s="104">
        <v>0.87262922943345089</v>
      </c>
      <c r="C172" s="104">
        <v>0.84835043314362912</v>
      </c>
      <c r="D172" s="104">
        <v>0.82645713855505964</v>
      </c>
      <c r="E172" s="104">
        <v>0.78205045869933865</v>
      </c>
      <c r="F172" s="104">
        <v>0.79444000248046986</v>
      </c>
      <c r="G172" s="104">
        <v>0.88404982891509998</v>
      </c>
      <c r="H172" s="104">
        <v>1.1220012991186619</v>
      </c>
      <c r="I172" s="104">
        <v>1.1497045422715026</v>
      </c>
      <c r="J172" s="104">
        <v>1.2837405625276572</v>
      </c>
      <c r="K172" s="104">
        <v>1.3894905613309603</v>
      </c>
      <c r="L172" s="104">
        <v>1.513968714039162</v>
      </c>
      <c r="M172" s="104">
        <v>1.6851355766840403</v>
      </c>
      <c r="N172" s="104">
        <v>1.7762488955675488</v>
      </c>
      <c r="O172" s="104">
        <v>1.8727275069915006</v>
      </c>
      <c r="P172" s="104">
        <v>1.9511335038276396</v>
      </c>
      <c r="Q172" s="104">
        <v>2.067634384108926</v>
      </c>
      <c r="R172" s="104">
        <v>2.4344947547984748</v>
      </c>
      <c r="S172" s="104">
        <v>2.7447915647992236</v>
      </c>
      <c r="T172" s="104">
        <v>3.2064855052585131</v>
      </c>
      <c r="U172" s="104">
        <v>3.519560388930322</v>
      </c>
      <c r="V172" s="104">
        <v>3.9405704451901049</v>
      </c>
      <c r="W172" s="104">
        <v>3.9031959064850295</v>
      </c>
      <c r="DA172" s="132" t="s">
        <v>1900</v>
      </c>
    </row>
    <row r="173" spans="1:105" ht="12" customHeight="1" x14ac:dyDescent="0.25">
      <c r="A173" s="108" t="s">
        <v>53</v>
      </c>
      <c r="B173" s="98">
        <v>0.70156523625767175</v>
      </c>
      <c r="C173" s="98">
        <v>0.67688489469572</v>
      </c>
      <c r="D173" s="98">
        <v>0.66122914378454356</v>
      </c>
      <c r="E173" s="98">
        <v>0.62291899763472858</v>
      </c>
      <c r="F173" s="98">
        <v>0.63371078267236003</v>
      </c>
      <c r="G173" s="98">
        <v>0.70836344297717035</v>
      </c>
      <c r="H173" s="98">
        <v>0.89845834343649023</v>
      </c>
      <c r="I173" s="98">
        <v>0.93374553409141481</v>
      </c>
      <c r="J173" s="98">
        <v>1.032681387843926</v>
      </c>
      <c r="K173" s="98">
        <v>1.1182342541423689</v>
      </c>
      <c r="L173" s="98">
        <v>1.2146429904841514</v>
      </c>
      <c r="M173" s="98">
        <v>1.3567837337456004</v>
      </c>
      <c r="N173" s="98">
        <v>1.4286668909638629</v>
      </c>
      <c r="O173" s="98">
        <v>1.5041525269667635</v>
      </c>
      <c r="P173" s="98">
        <v>1.5681459297102294</v>
      </c>
      <c r="Q173" s="98">
        <v>1.6588588826886348</v>
      </c>
      <c r="R173" s="98">
        <v>1.9581314898071815</v>
      </c>
      <c r="S173" s="98">
        <v>2.2075458576389226</v>
      </c>
      <c r="T173" s="98">
        <v>2.5812206866206484</v>
      </c>
      <c r="U173" s="98">
        <v>2.8298913310810652</v>
      </c>
      <c r="V173" s="98">
        <v>3.1656150073294227</v>
      </c>
      <c r="W173" s="98">
        <v>3.0610317547255392</v>
      </c>
      <c r="DA173" s="63" t="s">
        <v>1901</v>
      </c>
    </row>
    <row r="174" spans="1:105" ht="12" customHeight="1" x14ac:dyDescent="0.25">
      <c r="A174" s="115" t="s">
        <v>52</v>
      </c>
      <c r="B174" s="33">
        <v>0.17106399317577914</v>
      </c>
      <c r="C174" s="33">
        <v>0.17146553844790915</v>
      </c>
      <c r="D174" s="33">
        <v>0.16522799477051606</v>
      </c>
      <c r="E174" s="33">
        <v>0.15913146106461007</v>
      </c>
      <c r="F174" s="33">
        <v>0.16072921980810978</v>
      </c>
      <c r="G174" s="33">
        <v>0.17568638593792968</v>
      </c>
      <c r="H174" s="33">
        <v>0.2235429556821717</v>
      </c>
      <c r="I174" s="33">
        <v>0.21595900818008795</v>
      </c>
      <c r="J174" s="33">
        <v>0.25105917468373129</v>
      </c>
      <c r="K174" s="33">
        <v>0.27125630718859134</v>
      </c>
      <c r="L174" s="33">
        <v>0.29932572355501069</v>
      </c>
      <c r="M174" s="33">
        <v>0.32835184293844</v>
      </c>
      <c r="N174" s="33">
        <v>0.34758200460368582</v>
      </c>
      <c r="O174" s="33">
        <v>0.36857498002473721</v>
      </c>
      <c r="P174" s="33">
        <v>0.38298757411741025</v>
      </c>
      <c r="Q174" s="33">
        <v>0.40877550142029101</v>
      </c>
      <c r="R174" s="33">
        <v>0.47636326499129328</v>
      </c>
      <c r="S174" s="33">
        <v>0.53724570716030118</v>
      </c>
      <c r="T174" s="33">
        <v>0.62526481863786443</v>
      </c>
      <c r="U174" s="33">
        <v>0.68966905784925669</v>
      </c>
      <c r="V174" s="33">
        <v>0.77495543786068233</v>
      </c>
      <c r="W174" s="33">
        <v>0.84216415175949022</v>
      </c>
      <c r="DA174" s="60" t="s">
        <v>1902</v>
      </c>
    </row>
    <row r="175" spans="1:105" ht="12" customHeight="1" x14ac:dyDescent="0.25">
      <c r="A175" s="121" t="s">
        <v>54</v>
      </c>
      <c r="B175" s="122">
        <v>5.4794811862167219</v>
      </c>
      <c r="C175" s="122">
        <v>5.5234862782802052</v>
      </c>
      <c r="D175" s="122">
        <v>5.4464097666287934</v>
      </c>
      <c r="E175" s="122">
        <v>5.457810576646196</v>
      </c>
      <c r="F175" s="122">
        <v>5.4000096667647624</v>
      </c>
      <c r="G175" s="122">
        <v>5.6042032193079176</v>
      </c>
      <c r="H175" s="122">
        <v>5.3857114404089597</v>
      </c>
      <c r="I175" s="122">
        <v>5.3754532865638822</v>
      </c>
      <c r="J175" s="122">
        <v>5.5582112668908712</v>
      </c>
      <c r="K175" s="122">
        <v>5.9884751854063367</v>
      </c>
      <c r="L175" s="122">
        <v>6.0711982292958639</v>
      </c>
      <c r="M175" s="122">
        <v>6.1396657265947567</v>
      </c>
      <c r="N175" s="122">
        <v>6.2451396797717349</v>
      </c>
      <c r="O175" s="122">
        <v>6.159295138049969</v>
      </c>
      <c r="P175" s="122">
        <v>6.0162176025634855</v>
      </c>
      <c r="Q175" s="122">
        <v>6.1001370452768713</v>
      </c>
      <c r="R175" s="122">
        <v>6.357300819510364</v>
      </c>
      <c r="S175" s="122">
        <v>6.7002843171484043</v>
      </c>
      <c r="T175" s="122">
        <v>7.2797364284455703</v>
      </c>
      <c r="U175" s="122">
        <v>7.6315175702013294</v>
      </c>
      <c r="V175" s="122">
        <v>10.564226335527202</v>
      </c>
      <c r="W175" s="122">
        <v>10.637656560510068</v>
      </c>
      <c r="DA175" s="130" t="s">
        <v>1903</v>
      </c>
    </row>
    <row r="176" spans="1:105" ht="12" customHeight="1" x14ac:dyDescent="0.25">
      <c r="A176" s="97" t="s">
        <v>50</v>
      </c>
      <c r="B176" s="98">
        <v>0.40149017236517093</v>
      </c>
      <c r="C176" s="98">
        <v>0.63689610186327739</v>
      </c>
      <c r="D176" s="98">
        <v>0.61354345086687967</v>
      </c>
      <c r="E176" s="98">
        <v>0.71445900338901236</v>
      </c>
      <c r="F176" s="98">
        <v>0.58541867607925879</v>
      </c>
      <c r="G176" s="98">
        <v>0.69735476968661314</v>
      </c>
      <c r="H176" s="98">
        <v>0.342962295485223</v>
      </c>
      <c r="I176" s="98">
        <v>0.44500450763741356</v>
      </c>
      <c r="J176" s="98">
        <v>0.64266289362714613</v>
      </c>
      <c r="K176" s="98">
        <v>0.74372737708152248</v>
      </c>
      <c r="L176" s="98">
        <v>0.52664723172348604</v>
      </c>
      <c r="M176" s="98">
        <v>0.41584796017429526</v>
      </c>
      <c r="N176" s="98">
        <v>0.30421500505445598</v>
      </c>
      <c r="O176" s="98">
        <v>0.3908575773745312</v>
      </c>
      <c r="P176" s="98">
        <v>0.37533310211589443</v>
      </c>
      <c r="Q176" s="98">
        <v>0.46861873080974853</v>
      </c>
      <c r="R176" s="98">
        <v>0.39869002437262596</v>
      </c>
      <c r="S176" s="98">
        <v>0.41307717393783555</v>
      </c>
      <c r="T176" s="98">
        <v>0.42506599614981133</v>
      </c>
      <c r="U176" s="98">
        <v>0.43527596102002447</v>
      </c>
      <c r="V176" s="98">
        <v>0.5637912915679113</v>
      </c>
      <c r="W176" s="98">
        <v>0.5729747034906193</v>
      </c>
      <c r="DA176" s="63" t="s">
        <v>1904</v>
      </c>
    </row>
    <row r="177" spans="1:105" ht="12" customHeight="1" x14ac:dyDescent="0.25">
      <c r="A177" s="109" t="s">
        <v>120</v>
      </c>
      <c r="B177" s="33">
        <v>5.0779910138515509</v>
      </c>
      <c r="C177" s="33">
        <v>4.8865901764169282</v>
      </c>
      <c r="D177" s="33">
        <v>4.8328663157619136</v>
      </c>
      <c r="E177" s="33">
        <v>4.7433515732571836</v>
      </c>
      <c r="F177" s="33">
        <v>4.8145909906855033</v>
      </c>
      <c r="G177" s="33">
        <v>4.9068484496213047</v>
      </c>
      <c r="H177" s="33">
        <v>5.0427491449237367</v>
      </c>
      <c r="I177" s="33">
        <v>4.9304487789264684</v>
      </c>
      <c r="J177" s="33">
        <v>4.9155483732637251</v>
      </c>
      <c r="K177" s="33">
        <v>5.2447478083248145</v>
      </c>
      <c r="L177" s="33">
        <v>5.5445509975723777</v>
      </c>
      <c r="M177" s="33">
        <v>5.7238177664204617</v>
      </c>
      <c r="N177" s="33">
        <v>5.9409246747172793</v>
      </c>
      <c r="O177" s="33">
        <v>5.7684375606754381</v>
      </c>
      <c r="P177" s="33">
        <v>5.6408845004475907</v>
      </c>
      <c r="Q177" s="33">
        <v>5.6315183144671224</v>
      </c>
      <c r="R177" s="33">
        <v>5.9586107951377381</v>
      </c>
      <c r="S177" s="33">
        <v>6.2872071432105692</v>
      </c>
      <c r="T177" s="33">
        <v>6.8546704322957588</v>
      </c>
      <c r="U177" s="33">
        <v>7.1962416091813051</v>
      </c>
      <c r="V177" s="33">
        <v>10.000435043959291</v>
      </c>
      <c r="W177" s="33">
        <v>10.064681857019449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0.66578315266712684</v>
      </c>
      <c r="C3" s="119">
        <f>IF(RES_hhdet_tes!C3=0,"",RES_hhdet_tes!C3/RES_hhdet_fec!C3)</f>
        <v>0.66789666093669653</v>
      </c>
      <c r="D3" s="119">
        <f>IF(RES_hhdet_tes!D3=0,"",RES_hhdet_tes!D3/RES_hhdet_fec!D3)</f>
        <v>0.66985514913409039</v>
      </c>
      <c r="E3" s="119">
        <f>IF(RES_hhdet_tes!E3=0,"",RES_hhdet_tes!E3/RES_hhdet_fec!E3)</f>
        <v>0.67265514867437726</v>
      </c>
      <c r="F3" s="119">
        <f>IF(RES_hhdet_tes!F3=0,"",RES_hhdet_tes!F3/RES_hhdet_fec!F3)</f>
        <v>0.67639027250444561</v>
      </c>
      <c r="G3" s="119">
        <f>IF(RES_hhdet_tes!G3=0,"",RES_hhdet_tes!G3/RES_hhdet_fec!G3)</f>
        <v>0.68065373819081831</v>
      </c>
      <c r="H3" s="119">
        <f>IF(RES_hhdet_tes!H3=0,"",RES_hhdet_tes!H3/RES_hhdet_fec!H3)</f>
        <v>0.6837648886049702</v>
      </c>
      <c r="I3" s="119">
        <f>IF(RES_hhdet_tes!I3=0,"",RES_hhdet_tes!I3/RES_hhdet_fec!I3)</f>
        <v>0.68519944178038983</v>
      </c>
      <c r="J3" s="119">
        <f>IF(RES_hhdet_tes!J3=0,"",RES_hhdet_tes!J3/RES_hhdet_fec!J3)</f>
        <v>0.68769063310671708</v>
      </c>
      <c r="K3" s="119">
        <f>IF(RES_hhdet_tes!K3=0,"",RES_hhdet_tes!K3/RES_hhdet_fec!K3)</f>
        <v>0.68860723807412016</v>
      </c>
      <c r="L3" s="119">
        <f>IF(RES_hhdet_tes!L3=0,"",RES_hhdet_tes!L3/RES_hhdet_fec!L3)</f>
        <v>0.6911225947671894</v>
      </c>
      <c r="M3" s="119">
        <f>IF(RES_hhdet_tes!M3=0,"",RES_hhdet_tes!M3/RES_hhdet_fec!M3)</f>
        <v>0.69762873907949974</v>
      </c>
      <c r="N3" s="119">
        <f>IF(RES_hhdet_tes!N3=0,"",RES_hhdet_tes!N3/RES_hhdet_fec!N3)</f>
        <v>0.71087113354356513</v>
      </c>
      <c r="O3" s="119">
        <f>IF(RES_hhdet_tes!O3=0,"",RES_hhdet_tes!O3/RES_hhdet_fec!O3)</f>
        <v>0.72464475509862714</v>
      </c>
      <c r="P3" s="119">
        <f>IF(RES_hhdet_tes!P3=0,"",RES_hhdet_tes!P3/RES_hhdet_fec!P3)</f>
        <v>0.72620939531123185</v>
      </c>
      <c r="Q3" s="119">
        <f>IF(RES_hhdet_tes!Q3=0,"",RES_hhdet_tes!Q3/RES_hhdet_fec!Q3)</f>
        <v>0.72796547937822331</v>
      </c>
      <c r="R3" s="119">
        <f>IF(RES_hhdet_tes!R3=0,"",RES_hhdet_tes!R3/RES_hhdet_fec!R3)</f>
        <v>0.73417724833981746</v>
      </c>
      <c r="S3" s="119">
        <f>IF(RES_hhdet_tes!S3=0,"",RES_hhdet_tes!S3/RES_hhdet_fec!S3)</f>
        <v>0.74948710196042956</v>
      </c>
      <c r="T3" s="119">
        <f>IF(RES_hhdet_tes!T3=0,"",RES_hhdet_tes!T3/RES_hhdet_fec!T3)</f>
        <v>0.76945351892564706</v>
      </c>
      <c r="U3" s="119">
        <f>IF(RES_hhdet_tes!U3=0,"",RES_hhdet_tes!U3/RES_hhdet_fec!U3)</f>
        <v>0.79098057735869176</v>
      </c>
      <c r="V3" s="119">
        <f>IF(RES_hhdet_tes!V3=0,"",RES_hhdet_tes!V3/RES_hhdet_fec!V3)</f>
        <v>0.81248775220524116</v>
      </c>
      <c r="W3" s="119">
        <f>IF(RES_hhdet_tes!W3=0,"",RES_hhdet_tes!W3/RES_hhdet_fec!W3)</f>
        <v>0.82846668785194366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0.66466812550445487</v>
      </c>
      <c r="C4" s="124">
        <f>IF(RES_hhdet_tes!C4=0,"",RES_hhdet_tes!C4/RES_hhdet_fec!C4)</f>
        <v>0.66725881860613545</v>
      </c>
      <c r="D4" s="124">
        <f>IF(RES_hhdet_tes!D4=0,"",RES_hhdet_tes!D4/RES_hhdet_fec!D4)</f>
        <v>0.66942298987055104</v>
      </c>
      <c r="E4" s="124">
        <f>IF(RES_hhdet_tes!E4=0,"",RES_hhdet_tes!E4/RES_hhdet_fec!E4)</f>
        <v>0.67235535418814274</v>
      </c>
      <c r="F4" s="124">
        <f>IF(RES_hhdet_tes!F4=0,"",RES_hhdet_tes!F4/RES_hhdet_fec!F4)</f>
        <v>0.67680572529997729</v>
      </c>
      <c r="G4" s="124">
        <f>IF(RES_hhdet_tes!G4=0,"",RES_hhdet_tes!G4/RES_hhdet_fec!G4)</f>
        <v>0.68151460732067537</v>
      </c>
      <c r="H4" s="124">
        <f>IF(RES_hhdet_tes!H4=0,"",RES_hhdet_tes!H4/RES_hhdet_fec!H4)</f>
        <v>0.68499334964110792</v>
      </c>
      <c r="I4" s="124">
        <f>IF(RES_hhdet_tes!I4=0,"",RES_hhdet_tes!I4/RES_hhdet_fec!I4)</f>
        <v>0.68690284856382922</v>
      </c>
      <c r="J4" s="124">
        <f>IF(RES_hhdet_tes!J4=0,"",RES_hhdet_tes!J4/RES_hhdet_fec!J4)</f>
        <v>0.68909432591790298</v>
      </c>
      <c r="K4" s="124">
        <f>IF(RES_hhdet_tes!K4=0,"",RES_hhdet_tes!K4/RES_hhdet_fec!K4)</f>
        <v>0.69085171312973015</v>
      </c>
      <c r="L4" s="124">
        <f>IF(RES_hhdet_tes!L4=0,"",RES_hhdet_tes!L4/RES_hhdet_fec!L4)</f>
        <v>0.69367432878707691</v>
      </c>
      <c r="M4" s="124">
        <f>IF(RES_hhdet_tes!M4=0,"",RES_hhdet_tes!M4/RES_hhdet_fec!M4)</f>
        <v>0.7010130292773713</v>
      </c>
      <c r="N4" s="124">
        <f>IF(RES_hhdet_tes!N4=0,"",RES_hhdet_tes!N4/RES_hhdet_fec!N4)</f>
        <v>0.71467378743386434</v>
      </c>
      <c r="O4" s="124">
        <f>IF(RES_hhdet_tes!O4=0,"",RES_hhdet_tes!O4/RES_hhdet_fec!O4)</f>
        <v>0.72934963756688143</v>
      </c>
      <c r="P4" s="124">
        <f>IF(RES_hhdet_tes!P4=0,"",RES_hhdet_tes!P4/RES_hhdet_fec!P4)</f>
        <v>0.73061469241038712</v>
      </c>
      <c r="Q4" s="124">
        <f>IF(RES_hhdet_tes!Q4=0,"",RES_hhdet_tes!Q4/RES_hhdet_fec!Q4)</f>
        <v>0.73225303297574018</v>
      </c>
      <c r="R4" s="124">
        <f>IF(RES_hhdet_tes!R4=0,"",RES_hhdet_tes!R4/RES_hhdet_fec!R4)</f>
        <v>0.73808655965744896</v>
      </c>
      <c r="S4" s="124">
        <f>IF(RES_hhdet_tes!S4=0,"",RES_hhdet_tes!S4/RES_hhdet_fec!S4)</f>
        <v>0.75371857780958973</v>
      </c>
      <c r="T4" s="124">
        <f>IF(RES_hhdet_tes!T4=0,"",RES_hhdet_tes!T4/RES_hhdet_fec!T4)</f>
        <v>0.77405866258243894</v>
      </c>
      <c r="U4" s="124">
        <f>IF(RES_hhdet_tes!U4=0,"",RES_hhdet_tes!U4/RES_hhdet_fec!U4)</f>
        <v>0.79573407770773741</v>
      </c>
      <c r="V4" s="124">
        <f>IF(RES_hhdet_tes!V4=0,"",RES_hhdet_tes!V4/RES_hhdet_fec!V4)</f>
        <v>0.81747690681692231</v>
      </c>
      <c r="W4" s="124">
        <f>IF(RES_hhdet_tes!W4=0,"",RES_hhdet_tes!W4/RES_hhdet_fec!W4)</f>
        <v>0.83199272219133624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0.66260270436376667</v>
      </c>
      <c r="C5" s="111">
        <f>IF(RES_hhdet_tes!C5=0,"",RES_hhdet_tes!C5/RES_hhdet_fec!C5)</f>
        <v>0.66520678905240271</v>
      </c>
      <c r="D5" s="111">
        <f>IF(RES_hhdet_tes!D5=0,"",RES_hhdet_tes!D5/RES_hhdet_fec!D5)</f>
        <v>0.66742866135050538</v>
      </c>
      <c r="E5" s="111">
        <f>IF(RES_hhdet_tes!E5=0,"",RES_hhdet_tes!E5/RES_hhdet_fec!E5)</f>
        <v>0.67039938581744962</v>
      </c>
      <c r="F5" s="111">
        <f>IF(RES_hhdet_tes!F5=0,"",RES_hhdet_tes!F5/RES_hhdet_fec!F5)</f>
        <v>0.67491858978805297</v>
      </c>
      <c r="G5" s="111">
        <f>IF(RES_hhdet_tes!G5=0,"",RES_hhdet_tes!G5/RES_hhdet_fec!G5)</f>
        <v>0.67967623229129137</v>
      </c>
      <c r="H5" s="111">
        <f>IF(RES_hhdet_tes!H5=0,"",RES_hhdet_tes!H5/RES_hhdet_fec!H5)</f>
        <v>0.68319569364026655</v>
      </c>
      <c r="I5" s="111">
        <f>IF(RES_hhdet_tes!I5=0,"",RES_hhdet_tes!I5/RES_hhdet_fec!I5)</f>
        <v>0.68513775965043378</v>
      </c>
      <c r="J5" s="111">
        <f>IF(RES_hhdet_tes!J5=0,"",RES_hhdet_tes!J5/RES_hhdet_fec!J5)</f>
        <v>0.6873679674630645</v>
      </c>
      <c r="K5" s="111">
        <f>IF(RES_hhdet_tes!K5=0,"",RES_hhdet_tes!K5/RES_hhdet_fec!K5)</f>
        <v>0.68914842652283015</v>
      </c>
      <c r="L5" s="111">
        <f>IF(RES_hhdet_tes!L5=0,"",RES_hhdet_tes!L5/RES_hhdet_fec!L5)</f>
        <v>0.691989745229042</v>
      </c>
      <c r="M5" s="111">
        <f>IF(RES_hhdet_tes!M5=0,"",RES_hhdet_tes!M5/RES_hhdet_fec!M5)</f>
        <v>0.69938585998906033</v>
      </c>
      <c r="N5" s="111">
        <f>IF(RES_hhdet_tes!N5=0,"",RES_hhdet_tes!N5/RES_hhdet_fec!N5)</f>
        <v>0.71310117238652837</v>
      </c>
      <c r="O5" s="111">
        <f>IF(RES_hhdet_tes!O5=0,"",RES_hhdet_tes!O5/RES_hhdet_fec!O5)</f>
        <v>0.72784838509482574</v>
      </c>
      <c r="P5" s="111">
        <f>IF(RES_hhdet_tes!P5=0,"",RES_hhdet_tes!P5/RES_hhdet_fec!P5)</f>
        <v>0.7291333563507838</v>
      </c>
      <c r="Q5" s="111">
        <f>IF(RES_hhdet_tes!Q5=0,"",RES_hhdet_tes!Q5/RES_hhdet_fec!Q5)</f>
        <v>0.7307935684934499</v>
      </c>
      <c r="R5" s="111">
        <f>IF(RES_hhdet_tes!R5=0,"",RES_hhdet_tes!R5/RES_hhdet_fec!R5)</f>
        <v>0.73665102433316965</v>
      </c>
      <c r="S5" s="111">
        <f>IF(RES_hhdet_tes!S5=0,"",RES_hhdet_tes!S5/RES_hhdet_fec!S5)</f>
        <v>0.75243326928727616</v>
      </c>
      <c r="T5" s="111">
        <f>IF(RES_hhdet_tes!T5=0,"",RES_hhdet_tes!T5/RES_hhdet_fec!T5)</f>
        <v>0.77286062146226231</v>
      </c>
      <c r="U5" s="111">
        <f>IF(RES_hhdet_tes!U5=0,"",RES_hhdet_tes!U5/RES_hhdet_fec!U5)</f>
        <v>0.79465162558510882</v>
      </c>
      <c r="V5" s="111">
        <f>IF(RES_hhdet_tes!V5=0,"",RES_hhdet_tes!V5/RES_hhdet_fec!V5)</f>
        <v>0.81646440732549297</v>
      </c>
      <c r="W5" s="111">
        <f>IF(RES_hhdet_tes!W5=0,"",RES_hhdet_tes!W5/RES_hhdet_fec!W5)</f>
        <v>0.8310343048237282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1.9750400444877318</v>
      </c>
      <c r="C7" s="124">
        <f>IF(RES_hhdet_tes!C7=0,"",RES_hhdet_tes!C7/RES_hhdet_fec!C7)</f>
        <v>2.0719973700519758</v>
      </c>
      <c r="D7" s="124">
        <f>IF(RES_hhdet_tes!D7=0,"",RES_hhdet_tes!D7/RES_hhdet_fec!D7)</f>
        <v>2.1717144804968154</v>
      </c>
      <c r="E7" s="124">
        <f>IF(RES_hhdet_tes!E7=0,"",RES_hhdet_tes!E7/RES_hhdet_fec!E7)</f>
        <v>2.2607246810982082</v>
      </c>
      <c r="F7" s="124">
        <f>IF(RES_hhdet_tes!F7=0,"",RES_hhdet_tes!F7/RES_hhdet_fec!F7)</f>
        <v>2.3760245545952436</v>
      </c>
      <c r="G7" s="124">
        <f>IF(RES_hhdet_tes!G7=0,"",RES_hhdet_tes!G7/RES_hhdet_fec!G7)</f>
        <v>2.5288749767235825</v>
      </c>
      <c r="H7" s="124">
        <f>IF(RES_hhdet_tes!H7=0,"",RES_hhdet_tes!H7/RES_hhdet_fec!H7)</f>
        <v>2.7236403549301258</v>
      </c>
      <c r="I7" s="124">
        <f>IF(RES_hhdet_tes!I7=0,"",RES_hhdet_tes!I7/RES_hhdet_fec!I7)</f>
        <v>2.835496623758655</v>
      </c>
      <c r="J7" s="124">
        <f>IF(RES_hhdet_tes!J7=0,"",RES_hhdet_tes!J7/RES_hhdet_fec!J7)</f>
        <v>2.8745255009676378</v>
      </c>
      <c r="K7" s="124">
        <f>IF(RES_hhdet_tes!K7=0,"",RES_hhdet_tes!K7/RES_hhdet_fec!K7)</f>
        <v>2.9315696285643678</v>
      </c>
      <c r="L7" s="124">
        <f>IF(RES_hhdet_tes!L7=0,"",RES_hhdet_tes!L7/RES_hhdet_fec!L7)</f>
        <v>2.9785750737771819</v>
      </c>
      <c r="M7" s="124">
        <f>IF(RES_hhdet_tes!M7=0,"",RES_hhdet_tes!M7/RES_hhdet_fec!M7)</f>
        <v>3.0160430992275216</v>
      </c>
      <c r="N7" s="124">
        <f>IF(RES_hhdet_tes!N7=0,"",RES_hhdet_tes!N7/RES_hhdet_fec!N7)</f>
        <v>3.1040501698723357</v>
      </c>
      <c r="O7" s="124">
        <f>IF(RES_hhdet_tes!O7=0,"",RES_hhdet_tes!O7/RES_hhdet_fec!O7)</f>
        <v>3.346304264312097</v>
      </c>
      <c r="P7" s="124">
        <f>IF(RES_hhdet_tes!P7=0,"",RES_hhdet_tes!P7/RES_hhdet_fec!P7)</f>
        <v>3.6916239498817816</v>
      </c>
      <c r="Q7" s="124">
        <f>IF(RES_hhdet_tes!Q7=0,"",RES_hhdet_tes!Q7/RES_hhdet_fec!Q7)</f>
        <v>3.8695031516964873</v>
      </c>
      <c r="R7" s="124">
        <f>IF(RES_hhdet_tes!R7=0,"",RES_hhdet_tes!R7/RES_hhdet_fec!R7)</f>
        <v>3.9231092447138423</v>
      </c>
      <c r="S7" s="124">
        <f>IF(RES_hhdet_tes!S7=0,"",RES_hhdet_tes!S7/RES_hhdet_fec!S7)</f>
        <v>3.9681867837969151</v>
      </c>
      <c r="T7" s="124">
        <f>IF(RES_hhdet_tes!T7=0,"",RES_hhdet_tes!T7/RES_hhdet_fec!T7)</f>
        <v>4.0910414831420132</v>
      </c>
      <c r="U7" s="124">
        <f>IF(RES_hhdet_tes!U7=0,"",RES_hhdet_tes!U7/RES_hhdet_fec!U7)</f>
        <v>4.2389891233359567</v>
      </c>
      <c r="V7" s="124">
        <f>IF(RES_hhdet_tes!V7=0,"",RES_hhdet_tes!V7/RES_hhdet_fec!V7)</f>
        <v>4.3771202339665276</v>
      </c>
      <c r="W7" s="124">
        <f>IF(RES_hhdet_tes!W7=0,"",RES_hhdet_tes!W7/RES_hhdet_fec!W7)</f>
        <v>4.5000865956007718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1.9750400444877318</v>
      </c>
      <c r="C8" s="111">
        <f>IF(RES_hhdet_tes!C8=0,"",RES_hhdet_tes!C8/RES_hhdet_fec!C8)</f>
        <v>2.0719973700519758</v>
      </c>
      <c r="D8" s="111">
        <f>IF(RES_hhdet_tes!D8=0,"",RES_hhdet_tes!D8/RES_hhdet_fec!D8)</f>
        <v>2.1717144804968154</v>
      </c>
      <c r="E8" s="111">
        <f>IF(RES_hhdet_tes!E8=0,"",RES_hhdet_tes!E8/RES_hhdet_fec!E8)</f>
        <v>2.2607246810982082</v>
      </c>
      <c r="F8" s="111">
        <f>IF(RES_hhdet_tes!F8=0,"",RES_hhdet_tes!F8/RES_hhdet_fec!F8)</f>
        <v>2.3760245545952436</v>
      </c>
      <c r="G8" s="111">
        <f>IF(RES_hhdet_tes!G8=0,"",RES_hhdet_tes!G8/RES_hhdet_fec!G8)</f>
        <v>2.5288749767235825</v>
      </c>
      <c r="H8" s="111">
        <f>IF(RES_hhdet_tes!H8=0,"",RES_hhdet_tes!H8/RES_hhdet_fec!H8)</f>
        <v>2.7236403549301258</v>
      </c>
      <c r="I8" s="111">
        <f>IF(RES_hhdet_tes!I8=0,"",RES_hhdet_tes!I8/RES_hhdet_fec!I8)</f>
        <v>2.835496623758655</v>
      </c>
      <c r="J8" s="111">
        <f>IF(RES_hhdet_tes!J8=0,"",RES_hhdet_tes!J8/RES_hhdet_fec!J8)</f>
        <v>2.8745255009676378</v>
      </c>
      <c r="K8" s="111">
        <f>IF(RES_hhdet_tes!K8=0,"",RES_hhdet_tes!K8/RES_hhdet_fec!K8)</f>
        <v>2.9315696285643678</v>
      </c>
      <c r="L8" s="111">
        <f>IF(RES_hhdet_tes!L8=0,"",RES_hhdet_tes!L8/RES_hhdet_fec!L8)</f>
        <v>2.9785750737771819</v>
      </c>
      <c r="M8" s="111">
        <f>IF(RES_hhdet_tes!M8=0,"",RES_hhdet_tes!M8/RES_hhdet_fec!M8)</f>
        <v>3.0160430992275216</v>
      </c>
      <c r="N8" s="111">
        <f>IF(RES_hhdet_tes!N8=0,"",RES_hhdet_tes!N8/RES_hhdet_fec!N8)</f>
        <v>3.1040501698723357</v>
      </c>
      <c r="O8" s="111">
        <f>IF(RES_hhdet_tes!O8=0,"",RES_hhdet_tes!O8/RES_hhdet_fec!O8)</f>
        <v>3.346304264312097</v>
      </c>
      <c r="P8" s="111">
        <f>IF(RES_hhdet_tes!P8=0,"",RES_hhdet_tes!P8/RES_hhdet_fec!P8)</f>
        <v>3.6916239498817816</v>
      </c>
      <c r="Q8" s="111">
        <f>IF(RES_hhdet_tes!Q8=0,"",RES_hhdet_tes!Q8/RES_hhdet_fec!Q8)</f>
        <v>3.8695031516964873</v>
      </c>
      <c r="R8" s="111">
        <f>IF(RES_hhdet_tes!R8=0,"",RES_hhdet_tes!R8/RES_hhdet_fec!R8)</f>
        <v>3.9231092447138423</v>
      </c>
      <c r="S8" s="111">
        <f>IF(RES_hhdet_tes!S8=0,"",RES_hhdet_tes!S8/RES_hhdet_fec!S8)</f>
        <v>3.9681867837969151</v>
      </c>
      <c r="T8" s="111">
        <f>IF(RES_hhdet_tes!T8=0,"",RES_hhdet_tes!T8/RES_hhdet_fec!T8)</f>
        <v>4.0910414831420132</v>
      </c>
      <c r="U8" s="111">
        <f>IF(RES_hhdet_tes!U8=0,"",RES_hhdet_tes!U8/RES_hhdet_fec!U8)</f>
        <v>4.2389891233359567</v>
      </c>
      <c r="V8" s="111">
        <f>IF(RES_hhdet_tes!V8=0,"",RES_hhdet_tes!V8/RES_hhdet_fec!V8)</f>
        <v>4.3771202339665276</v>
      </c>
      <c r="W8" s="111">
        <f>IF(RES_hhdet_tes!W8=0,"",RES_hhdet_tes!W8/RES_hhdet_fec!W8)</f>
        <v>4.5000865956007718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0.66264143747380222</v>
      </c>
      <c r="C9" s="124">
        <f>IF(RES_hhdet_tes!C9=0,"",RES_hhdet_tes!C9/RES_hhdet_fec!C9)</f>
        <v>0.66078707986591501</v>
      </c>
      <c r="D9" s="124">
        <f>IF(RES_hhdet_tes!D9=0,"",RES_hhdet_tes!D9/RES_hhdet_fec!D9)</f>
        <v>0.65970664749711649</v>
      </c>
      <c r="E9" s="124">
        <f>IF(RES_hhdet_tes!E9=0,"",RES_hhdet_tes!E9/RES_hhdet_fec!E9)</f>
        <v>0.65902734941920327</v>
      </c>
      <c r="F9" s="124">
        <f>IF(RES_hhdet_tes!F9=0,"",RES_hhdet_tes!F9/RES_hhdet_fec!F9)</f>
        <v>0.65709110904768808</v>
      </c>
      <c r="G9" s="124">
        <f>IF(RES_hhdet_tes!G9=0,"",RES_hhdet_tes!G9/RES_hhdet_fec!G9)</f>
        <v>0.65796271937137574</v>
      </c>
      <c r="H9" s="124">
        <f>IF(RES_hhdet_tes!H9=0,"",RES_hhdet_tes!H9/RES_hhdet_fec!H9)</f>
        <v>0.65682102857688551</v>
      </c>
      <c r="I9" s="124">
        <f>IF(RES_hhdet_tes!I9=0,"",RES_hhdet_tes!I9/RES_hhdet_fec!I9)</f>
        <v>0.6527743193653629</v>
      </c>
      <c r="J9" s="124">
        <f>IF(RES_hhdet_tes!J9=0,"",RES_hhdet_tes!J9/RES_hhdet_fec!J9)</f>
        <v>0.65228212947934394</v>
      </c>
      <c r="K9" s="124">
        <f>IF(RES_hhdet_tes!K9=0,"",RES_hhdet_tes!K9/RES_hhdet_fec!K9)</f>
        <v>0.64654200069562628</v>
      </c>
      <c r="L9" s="124">
        <f>IF(RES_hhdet_tes!L9=0,"",RES_hhdet_tes!L9/RES_hhdet_fec!L9)</f>
        <v>0.64335866583862755</v>
      </c>
      <c r="M9" s="124">
        <f>IF(RES_hhdet_tes!M9=0,"",RES_hhdet_tes!M9/RES_hhdet_fec!M9)</f>
        <v>0.64835739491122613</v>
      </c>
      <c r="N9" s="124">
        <f>IF(RES_hhdet_tes!N9=0,"",RES_hhdet_tes!N9/RES_hhdet_fec!N9)</f>
        <v>0.65670619832232568</v>
      </c>
      <c r="O9" s="124">
        <f>IF(RES_hhdet_tes!O9=0,"",RES_hhdet_tes!O9/RES_hhdet_fec!O9)</f>
        <v>0.66578423914173723</v>
      </c>
      <c r="P9" s="124">
        <f>IF(RES_hhdet_tes!P9=0,"",RES_hhdet_tes!P9/RES_hhdet_fec!P9)</f>
        <v>0.66816921475175506</v>
      </c>
      <c r="Q9" s="124">
        <f>IF(RES_hhdet_tes!Q9=0,"",RES_hhdet_tes!Q9/RES_hhdet_fec!Q9)</f>
        <v>0.67120808140659849</v>
      </c>
      <c r="R9" s="124">
        <f>IF(RES_hhdet_tes!R9=0,"",RES_hhdet_tes!R9/RES_hhdet_fec!R9)</f>
        <v>0.67572555350216656</v>
      </c>
      <c r="S9" s="124">
        <f>IF(RES_hhdet_tes!S9=0,"",RES_hhdet_tes!S9/RES_hhdet_fec!S9)</f>
        <v>0.68547338190607021</v>
      </c>
      <c r="T9" s="124">
        <f>IF(RES_hhdet_tes!T9=0,"",RES_hhdet_tes!T9/RES_hhdet_fec!T9)</f>
        <v>0.69833670112175028</v>
      </c>
      <c r="U9" s="124">
        <f>IF(RES_hhdet_tes!U9=0,"",RES_hhdet_tes!U9/RES_hhdet_fec!U9)</f>
        <v>0.7126885378198925</v>
      </c>
      <c r="V9" s="124">
        <f>IF(RES_hhdet_tes!V9=0,"",RES_hhdet_tes!V9/RES_hhdet_fec!V9)</f>
        <v>0.72633919184138873</v>
      </c>
      <c r="W9" s="124">
        <f>IF(RES_hhdet_tes!W9=0,"",RES_hhdet_tes!W9/RES_hhdet_fec!W9)</f>
        <v>0.73510087628044718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0.58817829608970673</v>
      </c>
      <c r="C10" s="111">
        <f>IF(RES_hhdet_tes!C10=0,"",RES_hhdet_tes!C10/RES_hhdet_fec!C10)</f>
        <v>0.59253851954204118</v>
      </c>
      <c r="D10" s="111">
        <f>IF(RES_hhdet_tes!D10=0,"",RES_hhdet_tes!D10/RES_hhdet_fec!D10)</f>
        <v>0.59747406047997387</v>
      </c>
      <c r="E10" s="111">
        <f>IF(RES_hhdet_tes!E10=0,"",RES_hhdet_tes!E10/RES_hhdet_fec!E10)</f>
        <v>0.60269885016362434</v>
      </c>
      <c r="F10" s="111">
        <f>IF(RES_hhdet_tes!F10=0,"",RES_hhdet_tes!F10/RES_hhdet_fec!F10)</f>
        <v>0.60861780964643586</v>
      </c>
      <c r="G10" s="111">
        <f>IF(RES_hhdet_tes!G10=0,"",RES_hhdet_tes!G10/RES_hhdet_fec!G10)</f>
        <v>0.61257438055673352</v>
      </c>
      <c r="H10" s="111">
        <f>IF(RES_hhdet_tes!H10=0,"",RES_hhdet_tes!H10/RES_hhdet_fec!H10)</f>
        <v>0.61589987279302505</v>
      </c>
      <c r="I10" s="111">
        <f>IF(RES_hhdet_tes!I10=0,"",RES_hhdet_tes!I10/RES_hhdet_fec!I10)</f>
        <v>0.62014258656765719</v>
      </c>
      <c r="J10" s="111">
        <f>IF(RES_hhdet_tes!J10=0,"",RES_hhdet_tes!J10/RES_hhdet_fec!J10)</f>
        <v>0.62864172729487433</v>
      </c>
      <c r="K10" s="111">
        <f>IF(RES_hhdet_tes!K10=0,"",RES_hhdet_tes!K10/RES_hhdet_fec!K10)</f>
        <v>0.63322253451445176</v>
      </c>
      <c r="L10" s="111">
        <f>IF(RES_hhdet_tes!L10=0,"",RES_hhdet_tes!L10/RES_hhdet_fec!L10)</f>
        <v>0.63812113321374664</v>
      </c>
      <c r="M10" s="111">
        <f>IF(RES_hhdet_tes!M10=0,"",RES_hhdet_tes!M10/RES_hhdet_fec!M10)</f>
        <v>0.64546050502780217</v>
      </c>
      <c r="N10" s="111">
        <f>IF(RES_hhdet_tes!N10=0,"",RES_hhdet_tes!N10/RES_hhdet_fec!N10)</f>
        <v>0.65499688028798286</v>
      </c>
      <c r="O10" s="111">
        <f>IF(RES_hhdet_tes!O10=0,"",RES_hhdet_tes!O10/RES_hhdet_fec!O10)</f>
        <v>0.66425688158596963</v>
      </c>
      <c r="P10" s="111">
        <f>IF(RES_hhdet_tes!P10=0,"",RES_hhdet_tes!P10/RES_hhdet_fec!P10)</f>
        <v>0.66619460704572431</v>
      </c>
      <c r="Q10" s="111">
        <f>IF(RES_hhdet_tes!Q10=0,"",RES_hhdet_tes!Q10/RES_hhdet_fec!Q10)</f>
        <v>0.66910710257358608</v>
      </c>
      <c r="R10" s="111">
        <f>IF(RES_hhdet_tes!R10=0,"",RES_hhdet_tes!R10/RES_hhdet_fec!R10)</f>
        <v>0.67369245685975931</v>
      </c>
      <c r="S10" s="111">
        <f>IF(RES_hhdet_tes!S10=0,"",RES_hhdet_tes!S10/RES_hhdet_fec!S10)</f>
        <v>0.68361088901881517</v>
      </c>
      <c r="T10" s="111">
        <f>IF(RES_hhdet_tes!T10=0,"",RES_hhdet_tes!T10/RES_hhdet_fec!T10)</f>
        <v>0.69673437946434369</v>
      </c>
      <c r="U10" s="111">
        <f>IF(RES_hhdet_tes!U10=0,"",RES_hhdet_tes!U10/RES_hhdet_fec!U10)</f>
        <v>0.71141302253622263</v>
      </c>
      <c r="V10" s="111">
        <f>IF(RES_hhdet_tes!V10=0,"",RES_hhdet_tes!V10/RES_hhdet_fec!V10)</f>
        <v>0.72529623995062453</v>
      </c>
      <c r="W10" s="111">
        <f>IF(RES_hhdet_tes!W10=0,"",RES_hhdet_tes!W10/RES_hhdet_fec!W10)</f>
        <v>0.73412547336700151</v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0.70834392883856612</v>
      </c>
      <c r="C15" s="112">
        <f>IF(RES_hhdet_tes!C15=0,"",RES_hhdet_tes!C15/RES_hhdet_fec!C15)</f>
        <v>0.71108268771744942</v>
      </c>
      <c r="D15" s="112">
        <f>IF(RES_hhdet_tes!D15=0,"",RES_hhdet_tes!D15/RES_hhdet_fec!D15)</f>
        <v>0.71327985041271713</v>
      </c>
      <c r="E15" s="112">
        <f>IF(RES_hhdet_tes!E15=0,"",RES_hhdet_tes!E15/RES_hhdet_fec!E15)</f>
        <v>0.71620709708617114</v>
      </c>
      <c r="F15" s="112">
        <f>IF(RES_hhdet_tes!F15=0,"",RES_hhdet_tes!F15/RES_hhdet_fec!F15)</f>
        <v>0.72035985751376785</v>
      </c>
      <c r="G15" s="112">
        <f>IF(RES_hhdet_tes!G15=0,"",RES_hhdet_tes!G15/RES_hhdet_fec!G15)</f>
        <v>0.72650503950984491</v>
      </c>
      <c r="H15" s="112">
        <f>IF(RES_hhdet_tes!H15=0,"",RES_hhdet_tes!H15/RES_hhdet_fec!H15)</f>
        <v>0.73359734687028599</v>
      </c>
      <c r="I15" s="112">
        <f>IF(RES_hhdet_tes!I15=0,"",RES_hhdet_tes!I15/RES_hhdet_fec!I15)</f>
        <v>0.7372660151267818</v>
      </c>
      <c r="J15" s="112">
        <f>IF(RES_hhdet_tes!J15=0,"",RES_hhdet_tes!J15/RES_hhdet_fec!J15)</f>
        <v>0.73852972531123484</v>
      </c>
      <c r="K15" s="112">
        <f>IF(RES_hhdet_tes!K15=0,"",RES_hhdet_tes!K15/RES_hhdet_fec!K15)</f>
        <v>0.73904668228444736</v>
      </c>
      <c r="L15" s="112">
        <f>IF(RES_hhdet_tes!L15=0,"",RES_hhdet_tes!L15/RES_hhdet_fec!L15)</f>
        <v>0.73947752340218131</v>
      </c>
      <c r="M15" s="112">
        <f>IF(RES_hhdet_tes!M15=0,"",RES_hhdet_tes!M15/RES_hhdet_fec!M15)</f>
        <v>0.73981241942440235</v>
      </c>
      <c r="N15" s="112">
        <f>IF(RES_hhdet_tes!N15=0,"",RES_hhdet_tes!N15/RES_hhdet_fec!N15)</f>
        <v>0.7400593983734497</v>
      </c>
      <c r="O15" s="112">
        <f>IF(RES_hhdet_tes!O15=0,"",RES_hhdet_tes!O15/RES_hhdet_fec!O15)</f>
        <v>0.74222644010739069</v>
      </c>
      <c r="P15" s="112">
        <f>IF(RES_hhdet_tes!P15=0,"",RES_hhdet_tes!P15/RES_hhdet_fec!P15)</f>
        <v>0.77370564363109218</v>
      </c>
      <c r="Q15" s="112">
        <f>IF(RES_hhdet_tes!Q15=0,"",RES_hhdet_tes!Q15/RES_hhdet_fec!Q15)</f>
        <v>0.77576284377861049</v>
      </c>
      <c r="R15" s="112">
        <f>IF(RES_hhdet_tes!R15=0,"",RES_hhdet_tes!R15/RES_hhdet_fec!R15)</f>
        <v>0.77633209370911604</v>
      </c>
      <c r="S15" s="112">
        <f>IF(RES_hhdet_tes!S15=0,"",RES_hhdet_tes!S15/RES_hhdet_fec!S15)</f>
        <v>0.77777136123199209</v>
      </c>
      <c r="T15" s="112">
        <f>IF(RES_hhdet_tes!T15=0,"",RES_hhdet_tes!T15/RES_hhdet_fec!T15)</f>
        <v>0.78150410978332185</v>
      </c>
      <c r="U15" s="112">
        <f>IF(RES_hhdet_tes!U15=0,"",RES_hhdet_tes!U15/RES_hhdet_fec!U15)</f>
        <v>0.78778190855995389</v>
      </c>
      <c r="V15" s="112">
        <f>IF(RES_hhdet_tes!V15=0,"",RES_hhdet_tes!V15/RES_hhdet_fec!V15)</f>
        <v>0.79510315350355931</v>
      </c>
      <c r="W15" s="112">
        <f>IF(RES_hhdet_tes!W15=0,"",RES_hhdet_tes!W15/RES_hhdet_fec!W15)</f>
        <v>0.81013736973989403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0.75129881524265818</v>
      </c>
      <c r="C16" s="113">
        <f>IF(RES_hhdet_tes!C16=0,"",RES_hhdet_tes!C16/RES_hhdet_fec!C16)</f>
        <v>0.75522839103430739</v>
      </c>
      <c r="D16" s="113">
        <f>IF(RES_hhdet_tes!D16=0,"",RES_hhdet_tes!D16/RES_hhdet_fec!D16)</f>
        <v>0.75666678523030106</v>
      </c>
      <c r="E16" s="113">
        <f>IF(RES_hhdet_tes!E16=0,"",RES_hhdet_tes!E16/RES_hhdet_fec!E16)</f>
        <v>0.75999782341426891</v>
      </c>
      <c r="F16" s="113">
        <f>IF(RES_hhdet_tes!F16=0,"",RES_hhdet_tes!F16/RES_hhdet_fec!F16)</f>
        <v>0.76404031042395992</v>
      </c>
      <c r="G16" s="113">
        <f>IF(RES_hhdet_tes!G16=0,"",RES_hhdet_tes!G16/RES_hhdet_fec!G16)</f>
        <v>0.76945402763950599</v>
      </c>
      <c r="H16" s="113">
        <f>IF(RES_hhdet_tes!H16=0,"",RES_hhdet_tes!H16/RES_hhdet_fec!H16)</f>
        <v>0.7761856180613137</v>
      </c>
      <c r="I16" s="113">
        <f>IF(RES_hhdet_tes!I16=0,"",RES_hhdet_tes!I16/RES_hhdet_fec!I16)</f>
        <v>0.77597428019263348</v>
      </c>
      <c r="J16" s="113">
        <f>IF(RES_hhdet_tes!J16=0,"",RES_hhdet_tes!J16/RES_hhdet_fec!J16)</f>
        <v>0.77854394914566138</v>
      </c>
      <c r="K16" s="113">
        <f>IF(RES_hhdet_tes!K16=0,"",RES_hhdet_tes!K16/RES_hhdet_fec!K16)</f>
        <v>0.77883752202991308</v>
      </c>
      <c r="L16" s="113">
        <f>IF(RES_hhdet_tes!L16=0,"",RES_hhdet_tes!L16/RES_hhdet_fec!L16)</f>
        <v>0.77963473201312838</v>
      </c>
      <c r="M16" s="113">
        <f>IF(RES_hhdet_tes!M16=0,"",RES_hhdet_tes!M16/RES_hhdet_fec!M16)</f>
        <v>0.7790233141365317</v>
      </c>
      <c r="N16" s="113">
        <f>IF(RES_hhdet_tes!N16=0,"",RES_hhdet_tes!N16/RES_hhdet_fec!N16)</f>
        <v>0.779201087805373</v>
      </c>
      <c r="O16" s="113">
        <f>IF(RES_hhdet_tes!O16=0,"",RES_hhdet_tes!O16/RES_hhdet_fec!O16)</f>
        <v>0.77944259492914458</v>
      </c>
      <c r="P16" s="113">
        <f>IF(RES_hhdet_tes!P16=0,"",RES_hhdet_tes!P16/RES_hhdet_fec!P16)</f>
        <v>0.81225809156680995</v>
      </c>
      <c r="Q16" s="113">
        <f>IF(RES_hhdet_tes!Q16=0,"",RES_hhdet_tes!Q16/RES_hhdet_fec!Q16)</f>
        <v>0.81252613637050008</v>
      </c>
      <c r="R16" s="113">
        <f>IF(RES_hhdet_tes!R16=0,"",RES_hhdet_tes!R16/RES_hhdet_fec!R16)</f>
        <v>0.81214095387732199</v>
      </c>
      <c r="S16" s="113">
        <f>IF(RES_hhdet_tes!S16=0,"",RES_hhdet_tes!S16/RES_hhdet_fec!S16)</f>
        <v>0.81215242175984248</v>
      </c>
      <c r="T16" s="113">
        <f>IF(RES_hhdet_tes!T16=0,"",RES_hhdet_tes!T16/RES_hhdet_fec!T16)</f>
        <v>0.81201345198460406</v>
      </c>
      <c r="U16" s="113">
        <f>IF(RES_hhdet_tes!U16=0,"",RES_hhdet_tes!U16/RES_hhdet_fec!U16)</f>
        <v>0.81219423019411263</v>
      </c>
      <c r="V16" s="113">
        <f>IF(RES_hhdet_tes!V16=0,"",RES_hhdet_tes!V16/RES_hhdet_fec!V16)</f>
        <v>0.8123284793628186</v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0.70834392883856612</v>
      </c>
      <c r="C17" s="111">
        <f>IF(RES_hhdet_tes!C17=0,"",RES_hhdet_tes!C17/RES_hhdet_fec!C17)</f>
        <v>0.71113484495958912</v>
      </c>
      <c r="D17" s="111">
        <f>IF(RES_hhdet_tes!D17=0,"",RES_hhdet_tes!D17/RES_hhdet_fec!D17)</f>
        <v>0.71329547821533568</v>
      </c>
      <c r="E17" s="111">
        <f>IF(RES_hhdet_tes!E17=0,"",RES_hhdet_tes!E17/RES_hhdet_fec!E17)</f>
        <v>0.71609330022297746</v>
      </c>
      <c r="F17" s="111">
        <f>IF(RES_hhdet_tes!F17=0,"",RES_hhdet_tes!F17/RES_hhdet_fec!F17)</f>
        <v>0.72089687736389085</v>
      </c>
      <c r="G17" s="111">
        <f>IF(RES_hhdet_tes!G17=0,"",RES_hhdet_tes!G17/RES_hhdet_fec!G17)</f>
        <v>0.72783676624189408</v>
      </c>
      <c r="H17" s="111">
        <f>IF(RES_hhdet_tes!H17=0,"",RES_hhdet_tes!H17/RES_hhdet_fec!H17)</f>
        <v>0.73524243549457324</v>
      </c>
      <c r="I17" s="111">
        <f>IF(RES_hhdet_tes!I17=0,"",RES_hhdet_tes!I17/RES_hhdet_fec!I17)</f>
        <v>0.73774911548158484</v>
      </c>
      <c r="J17" s="111">
        <f>IF(RES_hhdet_tes!J17=0,"",RES_hhdet_tes!J17/RES_hhdet_fec!J17)</f>
        <v>0.73876931907724364</v>
      </c>
      <c r="K17" s="111">
        <f>IF(RES_hhdet_tes!K17=0,"",RES_hhdet_tes!K17/RES_hhdet_fec!K17)</f>
        <v>0.73918146164639331</v>
      </c>
      <c r="L17" s="111">
        <f>IF(RES_hhdet_tes!L17=0,"",RES_hhdet_tes!L17/RES_hhdet_fec!L17)</f>
        <v>0.73947752340218154</v>
      </c>
      <c r="M17" s="111">
        <f>IF(RES_hhdet_tes!M17=0,"",RES_hhdet_tes!M17/RES_hhdet_fec!M17)</f>
        <v>0.73947752340218142</v>
      </c>
      <c r="N17" s="111">
        <f>IF(RES_hhdet_tes!N17=0,"",RES_hhdet_tes!N17/RES_hhdet_fec!N17)</f>
        <v>0.73947752340218142</v>
      </c>
      <c r="O17" s="111">
        <f>IF(RES_hhdet_tes!O17=0,"",RES_hhdet_tes!O17/RES_hhdet_fec!O17)</f>
        <v>0.73947752340218142</v>
      </c>
      <c r="P17" s="111">
        <f>IF(RES_hhdet_tes!P17=0,"",RES_hhdet_tes!P17/RES_hhdet_fec!P17)</f>
        <v>0.77664717093799385</v>
      </c>
      <c r="Q17" s="111">
        <f>IF(RES_hhdet_tes!Q17=0,"",RES_hhdet_tes!Q17/RES_hhdet_fec!Q17)</f>
        <v>0.77664717093799385</v>
      </c>
      <c r="R17" s="111">
        <f>IF(RES_hhdet_tes!R17=0,"",RES_hhdet_tes!R17/RES_hhdet_fec!R17)</f>
        <v>0.77664717093799385</v>
      </c>
      <c r="S17" s="111">
        <f>IF(RES_hhdet_tes!S17=0,"",RES_hhdet_tes!S17/RES_hhdet_fec!S17)</f>
        <v>0.77664717093799385</v>
      </c>
      <c r="T17" s="111">
        <f>IF(RES_hhdet_tes!T17=0,"",RES_hhdet_tes!T17/RES_hhdet_fec!T17)</f>
        <v>0.77664717093799385</v>
      </c>
      <c r="U17" s="111">
        <f>IF(RES_hhdet_tes!U17=0,"",RES_hhdet_tes!U17/RES_hhdet_fec!U17)</f>
        <v>0.77664717093799385</v>
      </c>
      <c r="V17" s="111">
        <f>IF(RES_hhdet_tes!V17=0,"",RES_hhdet_tes!V17/RES_hhdet_fec!V17)</f>
        <v>0.77664717093799385</v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0.74845670524151409</v>
      </c>
      <c r="C19" s="124">
        <f>IF(RES_hhdet_tes!C19=0,"",RES_hhdet_tes!C19/RES_hhdet_fec!C19)</f>
        <v>0.74313285517509808</v>
      </c>
      <c r="D19" s="124">
        <f>IF(RES_hhdet_tes!D19=0,"",RES_hhdet_tes!D19/RES_hhdet_fec!D19)</f>
        <v>0.74558949321964152</v>
      </c>
      <c r="E19" s="124">
        <f>IF(RES_hhdet_tes!E19=0,"",RES_hhdet_tes!E19/RES_hhdet_fec!E19)</f>
        <v>0.74482244200013392</v>
      </c>
      <c r="F19" s="124">
        <f>IF(RES_hhdet_tes!F19=0,"",RES_hhdet_tes!F19/RES_hhdet_fec!F19)</f>
        <v>0.75170188942101313</v>
      </c>
      <c r="G19" s="124">
        <f>IF(RES_hhdet_tes!G19=0,"",RES_hhdet_tes!G19/RES_hhdet_fec!G19)</f>
        <v>0.75197096406224395</v>
      </c>
      <c r="H19" s="124">
        <f>IF(RES_hhdet_tes!H19=0,"",RES_hhdet_tes!H19/RES_hhdet_fec!H19)</f>
        <v>0.76647781265349146</v>
      </c>
      <c r="I19" s="124">
        <f>IF(RES_hhdet_tes!I19=0,"",RES_hhdet_tes!I19/RES_hhdet_fec!I19)</f>
        <v>0.76445980015636694</v>
      </c>
      <c r="J19" s="124">
        <f>IF(RES_hhdet_tes!J19=0,"",RES_hhdet_tes!J19/RES_hhdet_fec!J19)</f>
        <v>0.75991553102044374</v>
      </c>
      <c r="K19" s="124">
        <f>IF(RES_hhdet_tes!K19=0,"",RES_hhdet_tes!K19/RES_hhdet_fec!K19)</f>
        <v>0.75975759961699896</v>
      </c>
      <c r="L19" s="124">
        <f>IF(RES_hhdet_tes!L19=0,"",RES_hhdet_tes!L19/RES_hhdet_fec!L19)</f>
        <v>0.76704116657592891</v>
      </c>
      <c r="M19" s="124">
        <f>IF(RES_hhdet_tes!M19=0,"",RES_hhdet_tes!M19/RES_hhdet_fec!M19)</f>
        <v>0.77276568725706141</v>
      </c>
      <c r="N19" s="124">
        <f>IF(RES_hhdet_tes!N19=0,"",RES_hhdet_tes!N19/RES_hhdet_fec!N19)</f>
        <v>0.78113423003019722</v>
      </c>
      <c r="O19" s="124">
        <f>IF(RES_hhdet_tes!O19=0,"",RES_hhdet_tes!O19/RES_hhdet_fec!O19)</f>
        <v>0.78294664795281521</v>
      </c>
      <c r="P19" s="124">
        <f>IF(RES_hhdet_tes!P19=0,"",RES_hhdet_tes!P19/RES_hhdet_fec!P19)</f>
        <v>0.78485990931968774</v>
      </c>
      <c r="Q19" s="124">
        <f>IF(RES_hhdet_tes!Q19=0,"",RES_hhdet_tes!Q19/RES_hhdet_fec!Q19)</f>
        <v>0.78354221445255134</v>
      </c>
      <c r="R19" s="124">
        <f>IF(RES_hhdet_tes!R19=0,"",RES_hhdet_tes!R19/RES_hhdet_fec!R19)</f>
        <v>0.78870452320746587</v>
      </c>
      <c r="S19" s="124">
        <f>IF(RES_hhdet_tes!S19=0,"",RES_hhdet_tes!S19/RES_hhdet_fec!S19)</f>
        <v>0.79632750431839583</v>
      </c>
      <c r="T19" s="124">
        <f>IF(RES_hhdet_tes!T19=0,"",RES_hhdet_tes!T19/RES_hhdet_fec!T19)</f>
        <v>0.81156823633138253</v>
      </c>
      <c r="U19" s="124">
        <f>IF(RES_hhdet_tes!U19=0,"",RES_hhdet_tes!U19/RES_hhdet_fec!U19)</f>
        <v>0.82784886111793532</v>
      </c>
      <c r="V19" s="124">
        <f>IF(RES_hhdet_tes!V19=0,"",RES_hhdet_tes!V19/RES_hhdet_fec!V19)</f>
        <v>0.84315420744008118</v>
      </c>
      <c r="W19" s="124">
        <f>IF(RES_hhdet_tes!W19=0,"",RES_hhdet_tes!W19/RES_hhdet_fec!W19)</f>
        <v>0.8522248476933485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0.61642944992186521</v>
      </c>
      <c r="C21" s="111">
        <f>IF(RES_hhdet_tes!C21=0,"",RES_hhdet_tes!C21/RES_hhdet_fec!C21)</f>
        <v>0.61762743007840493</v>
      </c>
      <c r="D21" s="111">
        <f>IF(RES_hhdet_tes!D21=0,"",RES_hhdet_tes!D21/RES_hhdet_fec!D21)</f>
        <v>0.61862304052212125</v>
      </c>
      <c r="E21" s="111">
        <f>IF(RES_hhdet_tes!E21=0,"",RES_hhdet_tes!E21/RES_hhdet_fec!E21)</f>
        <v>0.61966351023633259</v>
      </c>
      <c r="F21" s="111">
        <f>IF(RES_hhdet_tes!F21=0,"",RES_hhdet_tes!F21/RES_hhdet_fec!F21)</f>
        <v>0.62057412013602631</v>
      </c>
      <c r="G21" s="111">
        <f>IF(RES_hhdet_tes!G21=0,"",RES_hhdet_tes!G21/RES_hhdet_fec!G21)</f>
        <v>0.62159023418030812</v>
      </c>
      <c r="H21" s="111">
        <f>IF(RES_hhdet_tes!H21=0,"",RES_hhdet_tes!H21/RES_hhdet_fec!H21)</f>
        <v>0.62270086111608414</v>
      </c>
      <c r="I21" s="111">
        <f>IF(RES_hhdet_tes!I21=0,"",RES_hhdet_tes!I21/RES_hhdet_fec!I21)</f>
        <v>0.62323838601472581</v>
      </c>
      <c r="J21" s="111">
        <f>IF(RES_hhdet_tes!J21=0,"",RES_hhdet_tes!J21/RES_hhdet_fec!J21)</f>
        <v>0.6233029521547927</v>
      </c>
      <c r="K21" s="111">
        <f>IF(RES_hhdet_tes!K21=0,"",RES_hhdet_tes!K21/RES_hhdet_fec!K21)</f>
        <v>0.62343803458871694</v>
      </c>
      <c r="L21" s="111">
        <f>IF(RES_hhdet_tes!L21=0,"",RES_hhdet_tes!L21/RES_hhdet_fec!L21)</f>
        <v>0.62356105494671887</v>
      </c>
      <c r="M21" s="111">
        <f>IF(RES_hhdet_tes!M21=0,"",RES_hhdet_tes!M21/RES_hhdet_fec!M21)</f>
        <v>0.62369228347536432</v>
      </c>
      <c r="N21" s="111">
        <f>IF(RES_hhdet_tes!N21=0,"",RES_hhdet_tes!N21/RES_hhdet_fec!N21)</f>
        <v>0.62385746426032285</v>
      </c>
      <c r="O21" s="111">
        <f>IF(RES_hhdet_tes!O21=0,"",RES_hhdet_tes!O21/RES_hhdet_fec!O21)</f>
        <v>0.62409245699514071</v>
      </c>
      <c r="P21" s="111">
        <f>IF(RES_hhdet_tes!P21=0,"",RES_hhdet_tes!P21/RES_hhdet_fec!P21)</f>
        <v>0.62416847247467566</v>
      </c>
      <c r="Q21" s="111">
        <f>IF(RES_hhdet_tes!Q21=0,"",RES_hhdet_tes!Q21/RES_hhdet_fec!Q21)</f>
        <v>0.62420019333230103</v>
      </c>
      <c r="R21" s="111">
        <f>IF(RES_hhdet_tes!R21=0,"",RES_hhdet_tes!R21/RES_hhdet_fec!R21)</f>
        <v>0.62429437081032391</v>
      </c>
      <c r="S21" s="111">
        <f>IF(RES_hhdet_tes!S21=0,"",RES_hhdet_tes!S21/RES_hhdet_fec!S21)</f>
        <v>0.62451485375470528</v>
      </c>
      <c r="T21" s="111">
        <f>IF(RES_hhdet_tes!T21=0,"",RES_hhdet_tes!T21/RES_hhdet_fec!T21)</f>
        <v>0.6248290862187007</v>
      </c>
      <c r="U21" s="111">
        <f>IF(RES_hhdet_tes!U21=0,"",RES_hhdet_tes!U21/RES_hhdet_fec!U21)</f>
        <v>0.62537480291426162</v>
      </c>
      <c r="V21" s="111">
        <f>IF(RES_hhdet_tes!V21=0,"",RES_hhdet_tes!V21/RES_hhdet_fec!V21)</f>
        <v>0.62619670860549914</v>
      </c>
      <c r="W21" s="111">
        <f>IF(RES_hhdet_tes!W21=0,"",RES_hhdet_tes!W21/RES_hhdet_fec!W21)</f>
        <v>0.62697108039840099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0.76134273078031511</v>
      </c>
      <c r="C22" s="45">
        <f>IF(RES_hhdet_tes!C22=0,"",RES_hhdet_tes!C22/RES_hhdet_fec!C22)</f>
        <v>0.76340284723124907</v>
      </c>
      <c r="D22" s="45">
        <f>IF(RES_hhdet_tes!D22=0,"",RES_hhdet_tes!D22/RES_hhdet_fec!D22)</f>
        <v>0.7655192759674817</v>
      </c>
      <c r="E22" s="45">
        <f>IF(RES_hhdet_tes!E22=0,"",RES_hhdet_tes!E22/RES_hhdet_fec!E22)</f>
        <v>0.76809613458310488</v>
      </c>
      <c r="F22" s="45">
        <f>IF(RES_hhdet_tes!F22=0,"",RES_hhdet_tes!F22/RES_hhdet_fec!F22)</f>
        <v>0.77139081662869846</v>
      </c>
      <c r="G22" s="45">
        <f>IF(RES_hhdet_tes!G22=0,"",RES_hhdet_tes!G22/RES_hhdet_fec!G22)</f>
        <v>0.77491738091061868</v>
      </c>
      <c r="H22" s="45">
        <f>IF(RES_hhdet_tes!H22=0,"",RES_hhdet_tes!H22/RES_hhdet_fec!H22)</f>
        <v>0.77868540250728313</v>
      </c>
      <c r="I22" s="45">
        <f>IF(RES_hhdet_tes!I22=0,"",RES_hhdet_tes!I22/RES_hhdet_fec!I22)</f>
        <v>0.78037677058232591</v>
      </c>
      <c r="J22" s="45">
        <f>IF(RES_hhdet_tes!J22=0,"",RES_hhdet_tes!J22/RES_hhdet_fec!J22)</f>
        <v>0.78081466576127545</v>
      </c>
      <c r="K22" s="45">
        <f>IF(RES_hhdet_tes!K22=0,"",RES_hhdet_tes!K22/RES_hhdet_fec!K22)</f>
        <v>0.78182913177463986</v>
      </c>
      <c r="L22" s="45">
        <f>IF(RES_hhdet_tes!L22=0,"",RES_hhdet_tes!L22/RES_hhdet_fec!L22)</f>
        <v>0.78324550399172432</v>
      </c>
      <c r="M22" s="45">
        <f>IF(RES_hhdet_tes!M22=0,"",RES_hhdet_tes!M22/RES_hhdet_fec!M22)</f>
        <v>0.78581555146635695</v>
      </c>
      <c r="N22" s="45">
        <f>IF(RES_hhdet_tes!N22=0,"",RES_hhdet_tes!N22/RES_hhdet_fec!N22)</f>
        <v>0.78992592538271889</v>
      </c>
      <c r="O22" s="45">
        <f>IF(RES_hhdet_tes!O22=0,"",RES_hhdet_tes!O22/RES_hhdet_fec!O22)</f>
        <v>0.79421228139634059</v>
      </c>
      <c r="P22" s="45">
        <f>IF(RES_hhdet_tes!P22=0,"",RES_hhdet_tes!P22/RES_hhdet_fec!P22)</f>
        <v>0.79550425212807019</v>
      </c>
      <c r="Q22" s="45">
        <f>IF(RES_hhdet_tes!Q22=0,"",RES_hhdet_tes!Q22/RES_hhdet_fec!Q22)</f>
        <v>0.79614512002566462</v>
      </c>
      <c r="R22" s="45">
        <f>IF(RES_hhdet_tes!R22=0,"",RES_hhdet_tes!R22/RES_hhdet_fec!R22)</f>
        <v>0.79895033913674229</v>
      </c>
      <c r="S22" s="45">
        <f>IF(RES_hhdet_tes!S22=0,"",RES_hhdet_tes!S22/RES_hhdet_fec!S22)</f>
        <v>0.80774412589238409</v>
      </c>
      <c r="T22" s="45">
        <f>IF(RES_hhdet_tes!T22=0,"",RES_hhdet_tes!T22/RES_hhdet_fec!T22)</f>
        <v>0.82192124242721087</v>
      </c>
      <c r="U22" s="45">
        <f>IF(RES_hhdet_tes!U22=0,"",RES_hhdet_tes!U22/RES_hhdet_fec!U22)</f>
        <v>0.8397257701932318</v>
      </c>
      <c r="V22" s="45">
        <f>IF(RES_hhdet_tes!V22=0,"",RES_hhdet_tes!V22/RES_hhdet_fec!V22)</f>
        <v>0.855932918996966</v>
      </c>
      <c r="W22" s="45">
        <f>IF(RES_hhdet_tes!W22=0,"",RES_hhdet_tes!W22/RES_hhdet_fec!W22)</f>
        <v>0.86553037167807734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 t="str">
        <f>IF(RES_hhdet_tes!B24=0,"",RES_hhdet_tes!B24/RES_hhdet_fec!B24)</f>
        <v/>
      </c>
      <c r="C24" s="119" t="str">
        <f>IF(RES_hhdet_tes!C24=0,"",RES_hhdet_tes!C24/RES_hhdet_fec!C24)</f>
        <v/>
      </c>
      <c r="D24" s="119" t="str">
        <f>IF(RES_hhdet_tes!D24=0,"",RES_hhdet_tes!D24/RES_hhdet_fec!D24)</f>
        <v/>
      </c>
      <c r="E24" s="119" t="str">
        <f>IF(RES_hhdet_tes!E24=0,"",RES_hhdet_tes!E24/RES_hhdet_fec!E24)</f>
        <v/>
      </c>
      <c r="F24" s="119" t="str">
        <f>IF(RES_hhdet_tes!F24=0,"",RES_hhdet_tes!F24/RES_hhdet_fec!F24)</f>
        <v/>
      </c>
      <c r="G24" s="119" t="str">
        <f>IF(RES_hhdet_tes!G24=0,"",RES_hhdet_tes!G24/RES_hhdet_fec!G24)</f>
        <v/>
      </c>
      <c r="H24" s="119" t="str">
        <f>IF(RES_hhdet_tes!H24=0,"",RES_hhdet_tes!H24/RES_hhdet_fec!H24)</f>
        <v/>
      </c>
      <c r="I24" s="119" t="str">
        <f>IF(RES_hhdet_tes!I24=0,"",RES_hhdet_tes!I24/RES_hhdet_fec!I24)</f>
        <v/>
      </c>
      <c r="J24" s="119" t="str">
        <f>IF(RES_hhdet_tes!J24=0,"",RES_hhdet_tes!J24/RES_hhdet_fec!J24)</f>
        <v/>
      </c>
      <c r="K24" s="119" t="str">
        <f>IF(RES_hhdet_tes!K24=0,"",RES_hhdet_tes!K24/RES_hhdet_fec!K24)</f>
        <v/>
      </c>
      <c r="L24" s="119" t="str">
        <f>IF(RES_hhdet_tes!L24=0,"",RES_hhdet_tes!L24/RES_hhdet_fec!L24)</f>
        <v/>
      </c>
      <c r="M24" s="119" t="str">
        <f>IF(RES_hhdet_tes!M24=0,"",RES_hhdet_tes!M24/RES_hhdet_fec!M24)</f>
        <v/>
      </c>
      <c r="N24" s="119" t="str">
        <f>IF(RES_hhdet_tes!N24=0,"",RES_hhdet_tes!N24/RES_hhdet_fec!N24)</f>
        <v/>
      </c>
      <c r="O24" s="119" t="str">
        <f>IF(RES_hhdet_tes!O24=0,"",RES_hhdet_tes!O24/RES_hhdet_fec!O24)</f>
        <v/>
      </c>
      <c r="P24" s="119" t="str">
        <f>IF(RES_hhdet_tes!P24=0,"",RES_hhdet_tes!P24/RES_hhdet_fec!P24)</f>
        <v/>
      </c>
      <c r="Q24" s="119" t="str">
        <f>IF(RES_hhdet_tes!Q24=0,"",RES_hhdet_tes!Q24/RES_hhdet_fec!Q24)</f>
        <v/>
      </c>
      <c r="R24" s="119" t="str">
        <f>IF(RES_hhdet_tes!R24=0,"",RES_hhdet_tes!R24/RES_hhdet_fec!R24)</f>
        <v/>
      </c>
      <c r="S24" s="119" t="str">
        <f>IF(RES_hhdet_tes!S24=0,"",RES_hhdet_tes!S24/RES_hhdet_fec!S24)</f>
        <v/>
      </c>
      <c r="T24" s="119" t="str">
        <f>IF(RES_hhdet_tes!T24=0,"",RES_hhdet_tes!T24/RES_hhdet_fec!T24)</f>
        <v/>
      </c>
      <c r="U24" s="119" t="str">
        <f>IF(RES_hhdet_tes!U24=0,"",RES_hhdet_tes!U24/RES_hhdet_fec!U24)</f>
        <v/>
      </c>
      <c r="V24" s="119" t="str">
        <f>IF(RES_hhdet_tes!V24=0,"",RES_hhdet_tes!V24/RES_hhdet_fec!V24)</f>
        <v/>
      </c>
      <c r="W24" s="119" t="str">
        <f>IF(RES_hhdet_tes!W24=0,"",RES_hhdet_tes!W24/RES_hhdet_fec!W24)</f>
        <v/>
      </c>
      <c r="DA24" s="129" t="s">
        <v>1927</v>
      </c>
    </row>
    <row r="25" spans="1:105" ht="12.95" customHeight="1" x14ac:dyDescent="0.25">
      <c r="A25" s="121" t="s">
        <v>57</v>
      </c>
      <c r="B25" s="124" t="str">
        <f>IF(RES_hhdet_tes!B25=0,"",RES_hhdet_tes!B25/RES_hhdet_fec!B25)</f>
        <v/>
      </c>
      <c r="C25" s="124" t="str">
        <f>IF(RES_hhdet_tes!C25=0,"",RES_hhdet_tes!C25/RES_hhdet_fec!C25)</f>
        <v/>
      </c>
      <c r="D25" s="124" t="str">
        <f>IF(RES_hhdet_tes!D25=0,"",RES_hhdet_tes!D25/RES_hhdet_fec!D25)</f>
        <v/>
      </c>
      <c r="E25" s="124" t="str">
        <f>IF(RES_hhdet_tes!E25=0,"",RES_hhdet_tes!E25/RES_hhdet_fec!E25)</f>
        <v/>
      </c>
      <c r="F25" s="124" t="str">
        <f>IF(RES_hhdet_tes!F25=0,"",RES_hhdet_tes!F25/RES_hhdet_fec!F25)</f>
        <v/>
      </c>
      <c r="G25" s="124" t="str">
        <f>IF(RES_hhdet_tes!G25=0,"",RES_hhdet_tes!G25/RES_hhdet_fec!G25)</f>
        <v/>
      </c>
      <c r="H25" s="124" t="str">
        <f>IF(RES_hhdet_tes!H25=0,"",RES_hhdet_tes!H25/RES_hhdet_fec!H25)</f>
        <v/>
      </c>
      <c r="I25" s="124" t="str">
        <f>IF(RES_hhdet_tes!I25=0,"",RES_hhdet_tes!I25/RES_hhdet_fec!I25)</f>
        <v/>
      </c>
      <c r="J25" s="124" t="str">
        <f>IF(RES_hhdet_tes!J25=0,"",RES_hhdet_tes!J25/RES_hhdet_fec!J25)</f>
        <v/>
      </c>
      <c r="K25" s="124" t="str">
        <f>IF(RES_hhdet_tes!K25=0,"",RES_hhdet_tes!K25/RES_hhdet_fec!K25)</f>
        <v/>
      </c>
      <c r="L25" s="124" t="str">
        <f>IF(RES_hhdet_tes!L25=0,"",RES_hhdet_tes!L25/RES_hhdet_fec!L25)</f>
        <v/>
      </c>
      <c r="M25" s="124" t="str">
        <f>IF(RES_hhdet_tes!M25=0,"",RES_hhdet_tes!M25/RES_hhdet_fec!M25)</f>
        <v/>
      </c>
      <c r="N25" s="124" t="str">
        <f>IF(RES_hhdet_tes!N25=0,"",RES_hhdet_tes!N25/RES_hhdet_fec!N25)</f>
        <v/>
      </c>
      <c r="O25" s="124" t="str">
        <f>IF(RES_hhdet_tes!O25=0,"",RES_hhdet_tes!O25/RES_hhdet_fec!O25)</f>
        <v/>
      </c>
      <c r="P25" s="124" t="str">
        <f>IF(RES_hhdet_tes!P25=0,"",RES_hhdet_tes!P25/RES_hhdet_fec!P25)</f>
        <v/>
      </c>
      <c r="Q25" s="124" t="str">
        <f>IF(RES_hhdet_tes!Q25=0,"",RES_hhdet_tes!Q25/RES_hhdet_fec!Q25)</f>
        <v/>
      </c>
      <c r="R25" s="124" t="str">
        <f>IF(RES_hhdet_tes!R25=0,"",RES_hhdet_tes!R25/RES_hhdet_fec!R25)</f>
        <v/>
      </c>
      <c r="S25" s="124" t="str">
        <f>IF(RES_hhdet_tes!S25=0,"",RES_hhdet_tes!S25/RES_hhdet_fec!S25)</f>
        <v/>
      </c>
      <c r="T25" s="124" t="str">
        <f>IF(RES_hhdet_tes!T25=0,"",RES_hhdet_tes!T25/RES_hhdet_fec!T25)</f>
        <v/>
      </c>
      <c r="U25" s="124" t="str">
        <f>IF(RES_hhdet_tes!U25=0,"",RES_hhdet_tes!U25/RES_hhdet_fec!U25)</f>
        <v/>
      </c>
      <c r="V25" s="124" t="str">
        <f>IF(RES_hhdet_tes!V25=0,"",RES_hhdet_tes!V25/RES_hhdet_fec!V25)</f>
        <v/>
      </c>
      <c r="W25" s="124" t="str">
        <f>IF(RES_hhdet_tes!W25=0,"",RES_hhdet_tes!W25/RES_hhdet_fec!W25)</f>
        <v/>
      </c>
      <c r="DA25" s="130" t="s">
        <v>1928</v>
      </c>
    </row>
    <row r="26" spans="1:105" ht="12" customHeight="1" x14ac:dyDescent="0.25">
      <c r="A26" s="97" t="s">
        <v>74</v>
      </c>
      <c r="B26" s="111" t="str">
        <f>IF(RES_hhdet_tes!B26=0,"",RES_hhdet_tes!B26/RES_hhdet_fec!B26)</f>
        <v/>
      </c>
      <c r="C26" s="111" t="str">
        <f>IF(RES_hhdet_tes!C26=0,"",RES_hhdet_tes!C26/RES_hhdet_fec!C26)</f>
        <v/>
      </c>
      <c r="D26" s="111" t="str">
        <f>IF(RES_hhdet_tes!D26=0,"",RES_hhdet_tes!D26/RES_hhdet_fec!D26)</f>
        <v/>
      </c>
      <c r="E26" s="111" t="str">
        <f>IF(RES_hhdet_tes!E26=0,"",RES_hhdet_tes!E26/RES_hhdet_fec!E26)</f>
        <v/>
      </c>
      <c r="F26" s="111" t="str">
        <f>IF(RES_hhdet_tes!F26=0,"",RES_hhdet_tes!F26/RES_hhdet_fec!F26)</f>
        <v/>
      </c>
      <c r="G26" s="111" t="str">
        <f>IF(RES_hhdet_tes!G26=0,"",RES_hhdet_tes!G26/RES_hhdet_fec!G26)</f>
        <v/>
      </c>
      <c r="H26" s="111" t="str">
        <f>IF(RES_hhdet_tes!H26=0,"",RES_hhdet_tes!H26/RES_hhdet_fec!H26)</f>
        <v/>
      </c>
      <c r="I26" s="111" t="str">
        <f>IF(RES_hhdet_tes!I26=0,"",RES_hhdet_tes!I26/RES_hhdet_fec!I26)</f>
        <v/>
      </c>
      <c r="J26" s="111" t="str">
        <f>IF(RES_hhdet_tes!J26=0,"",RES_hhdet_tes!J26/RES_hhdet_fec!J26)</f>
        <v/>
      </c>
      <c r="K26" s="111" t="str">
        <f>IF(RES_hhdet_tes!K26=0,"",RES_hhdet_tes!K26/RES_hhdet_fec!K26)</f>
        <v/>
      </c>
      <c r="L26" s="111" t="str">
        <f>IF(RES_hhdet_tes!L26=0,"",RES_hhdet_tes!L26/RES_hhdet_fec!L26)</f>
        <v/>
      </c>
      <c r="M26" s="111" t="str">
        <f>IF(RES_hhdet_tes!M26=0,"",RES_hhdet_tes!M26/RES_hhdet_fec!M26)</f>
        <v/>
      </c>
      <c r="N26" s="111" t="str">
        <f>IF(RES_hhdet_tes!N26=0,"",RES_hhdet_tes!N26/RES_hhdet_fec!N26)</f>
        <v/>
      </c>
      <c r="O26" s="111" t="str">
        <f>IF(RES_hhdet_tes!O26=0,"",RES_hhdet_tes!O26/RES_hhdet_fec!O26)</f>
        <v/>
      </c>
      <c r="P26" s="111" t="str">
        <f>IF(RES_hhdet_tes!P26=0,"",RES_hhdet_tes!P26/RES_hhdet_fec!P26)</f>
        <v/>
      </c>
      <c r="Q26" s="111" t="str">
        <f>IF(RES_hhdet_tes!Q26=0,"",RES_hhdet_tes!Q26/RES_hhdet_fec!Q26)</f>
        <v/>
      </c>
      <c r="R26" s="111" t="str">
        <f>IF(RES_hhdet_tes!R26=0,"",RES_hhdet_tes!R26/RES_hhdet_fec!R26)</f>
        <v/>
      </c>
      <c r="S26" s="111" t="str">
        <f>IF(RES_hhdet_tes!S26=0,"",RES_hhdet_tes!S26/RES_hhdet_fec!S26)</f>
        <v/>
      </c>
      <c r="T26" s="111" t="str">
        <f>IF(RES_hhdet_tes!T26=0,"",RES_hhdet_tes!T26/RES_hhdet_fec!T26)</f>
        <v/>
      </c>
      <c r="U26" s="111" t="str">
        <f>IF(RES_hhdet_tes!U26=0,"",RES_hhdet_tes!U26/RES_hhdet_fec!U26)</f>
        <v/>
      </c>
      <c r="V26" s="111" t="str">
        <f>IF(RES_hhdet_tes!V26=0,"",RES_hhdet_tes!V26/RES_hhdet_fec!V26)</f>
        <v/>
      </c>
      <c r="W26" s="111" t="str">
        <f>IF(RES_hhdet_tes!W26=0,"",RES_hhdet_tes!W26/RES_hhdet_fec!W26)</f>
        <v/>
      </c>
      <c r="DA26" s="63" t="s">
        <v>1929</v>
      </c>
    </row>
    <row r="27" spans="1:105" ht="12" customHeight="1" x14ac:dyDescent="0.25">
      <c r="A27" s="97" t="s">
        <v>53</v>
      </c>
      <c r="B27" s="111" t="str">
        <f>IF(RES_hhdet_tes!B27=0,"",RES_hhdet_tes!B27/RES_hhdet_fec!B27)</f>
        <v/>
      </c>
      <c r="C27" s="111" t="str">
        <f>IF(RES_hhdet_tes!C27=0,"",RES_hhdet_tes!C27/RES_hhdet_fec!C27)</f>
        <v/>
      </c>
      <c r="D27" s="111" t="str">
        <f>IF(RES_hhdet_tes!D27=0,"",RES_hhdet_tes!D27/RES_hhdet_fec!D27)</f>
        <v/>
      </c>
      <c r="E27" s="111" t="str">
        <f>IF(RES_hhdet_tes!E27=0,"",RES_hhdet_tes!E27/RES_hhdet_fec!E27)</f>
        <v/>
      </c>
      <c r="F27" s="111" t="str">
        <f>IF(RES_hhdet_tes!F27=0,"",RES_hhdet_tes!F27/RES_hhdet_fec!F27)</f>
        <v/>
      </c>
      <c r="G27" s="111" t="str">
        <f>IF(RES_hhdet_tes!G27=0,"",RES_hhdet_tes!G27/RES_hhdet_fec!G27)</f>
        <v/>
      </c>
      <c r="H27" s="111" t="str">
        <f>IF(RES_hhdet_tes!H27=0,"",RES_hhdet_tes!H27/RES_hhdet_fec!H27)</f>
        <v/>
      </c>
      <c r="I27" s="111" t="str">
        <f>IF(RES_hhdet_tes!I27=0,"",RES_hhdet_tes!I27/RES_hhdet_fec!I27)</f>
        <v/>
      </c>
      <c r="J27" s="111" t="str">
        <f>IF(RES_hhdet_tes!J27=0,"",RES_hhdet_tes!J27/RES_hhdet_fec!J27)</f>
        <v/>
      </c>
      <c r="K27" s="111" t="str">
        <f>IF(RES_hhdet_tes!K27=0,"",RES_hhdet_tes!K27/RES_hhdet_fec!K27)</f>
        <v/>
      </c>
      <c r="L27" s="111" t="str">
        <f>IF(RES_hhdet_tes!L27=0,"",RES_hhdet_tes!L27/RES_hhdet_fec!L27)</f>
        <v/>
      </c>
      <c r="M27" s="111" t="str">
        <f>IF(RES_hhdet_tes!M27=0,"",RES_hhdet_tes!M27/RES_hhdet_fec!M27)</f>
        <v/>
      </c>
      <c r="N27" s="111" t="str">
        <f>IF(RES_hhdet_tes!N27=0,"",RES_hhdet_tes!N27/RES_hhdet_fec!N27)</f>
        <v/>
      </c>
      <c r="O27" s="111" t="str">
        <f>IF(RES_hhdet_tes!O27=0,"",RES_hhdet_tes!O27/RES_hhdet_fec!O27)</f>
        <v/>
      </c>
      <c r="P27" s="111" t="str">
        <f>IF(RES_hhdet_tes!P27=0,"",RES_hhdet_tes!P27/RES_hhdet_fec!P27)</f>
        <v/>
      </c>
      <c r="Q27" s="111" t="str">
        <f>IF(RES_hhdet_tes!Q27=0,"",RES_hhdet_tes!Q27/RES_hhdet_fec!Q27)</f>
        <v/>
      </c>
      <c r="R27" s="111" t="str">
        <f>IF(RES_hhdet_tes!R27=0,"",RES_hhdet_tes!R27/RES_hhdet_fec!R27)</f>
        <v/>
      </c>
      <c r="S27" s="111" t="str">
        <f>IF(RES_hhdet_tes!S27=0,"",RES_hhdet_tes!S27/RES_hhdet_fec!S27)</f>
        <v/>
      </c>
      <c r="T27" s="111" t="str">
        <f>IF(RES_hhdet_tes!T27=0,"",RES_hhdet_tes!T27/RES_hhdet_fec!T27)</f>
        <v/>
      </c>
      <c r="U27" s="111" t="str">
        <f>IF(RES_hhdet_tes!U27=0,"",RES_hhdet_tes!U27/RES_hhdet_fec!U27)</f>
        <v/>
      </c>
      <c r="V27" s="111" t="str">
        <f>IF(RES_hhdet_tes!V27=0,"",RES_hhdet_tes!V27/RES_hhdet_fec!V27)</f>
        <v/>
      </c>
      <c r="W27" s="111" t="str">
        <f>IF(RES_hhdet_tes!W27=0,"",RES_hhdet_tes!W27/RES_hhdet_fec!W27)</f>
        <v/>
      </c>
      <c r="DA27" s="63" t="s">
        <v>1930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 t="str">
        <f>IF(RES_hhdet_tes!E28=0,"",RES_hhdet_tes!E28/RES_hhdet_fec!E28)</f>
        <v/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 t="str">
        <f>IF(RES_hhdet_tes!H28=0,"",RES_hhdet_tes!H28/RES_hhdet_fec!H28)</f>
        <v/>
      </c>
      <c r="I28" s="124" t="str">
        <f>IF(RES_hhdet_tes!I28=0,"",RES_hhdet_tes!I28/RES_hhdet_fec!I28)</f>
        <v/>
      </c>
      <c r="J28" s="124" t="str">
        <f>IF(RES_hhdet_tes!J28=0,"",RES_hhdet_tes!J28/RES_hhdet_fec!J28)</f>
        <v/>
      </c>
      <c r="K28" s="124" t="str">
        <f>IF(RES_hhdet_tes!K28=0,"",RES_hhdet_tes!K28/RES_hhdet_fec!K28)</f>
        <v/>
      </c>
      <c r="L28" s="124" t="str">
        <f>IF(RES_hhdet_tes!L28=0,"",RES_hhdet_tes!L28/RES_hhdet_fec!L28)</f>
        <v/>
      </c>
      <c r="M28" s="124" t="str">
        <f>IF(RES_hhdet_tes!M28=0,"",RES_hhdet_tes!M28/RES_hhdet_fec!M28)</f>
        <v/>
      </c>
      <c r="N28" s="124" t="str">
        <f>IF(RES_hhdet_tes!N28=0,"",RES_hhdet_tes!N28/RES_hhdet_fec!N28)</f>
        <v/>
      </c>
      <c r="O28" s="124" t="str">
        <f>IF(RES_hhdet_tes!O28=0,"",RES_hhdet_tes!O28/RES_hhdet_fec!O28)</f>
        <v/>
      </c>
      <c r="P28" s="124" t="str">
        <f>IF(RES_hhdet_tes!P28=0,"",RES_hhdet_tes!P28/RES_hhdet_fec!P28)</f>
        <v/>
      </c>
      <c r="Q28" s="124" t="str">
        <f>IF(RES_hhdet_tes!Q28=0,"",RES_hhdet_tes!Q28/RES_hhdet_fec!Q28)</f>
        <v/>
      </c>
      <c r="R28" s="124" t="str">
        <f>IF(RES_hhdet_tes!R28=0,"",RES_hhdet_tes!R28/RES_hhdet_fec!R28)</f>
        <v/>
      </c>
      <c r="S28" s="124" t="str">
        <f>IF(RES_hhdet_tes!S28=0,"",RES_hhdet_tes!S28/RES_hhdet_fec!S28)</f>
        <v/>
      </c>
      <c r="T28" s="124" t="str">
        <f>IF(RES_hhdet_tes!T28=0,"",RES_hhdet_tes!T28/RES_hhdet_fec!T28)</f>
        <v/>
      </c>
      <c r="U28" s="124" t="str">
        <f>IF(RES_hhdet_tes!U28=0,"",RES_hhdet_tes!U28/RES_hhdet_fec!U28)</f>
        <v/>
      </c>
      <c r="V28" s="124" t="str">
        <f>IF(RES_hhdet_tes!V28=0,"",RES_hhdet_tes!V28/RES_hhdet_fec!V28)</f>
        <v/>
      </c>
      <c r="W28" s="124" t="str">
        <f>IF(RES_hhdet_tes!W28=0,"",RES_hhdet_tes!W28/RES_hhdet_fec!W28)</f>
        <v/>
      </c>
      <c r="DA28" s="130" t="s">
        <v>1931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 t="str">
        <f>IF(RES_hhdet_tes!E29=0,"",RES_hhdet_tes!E29/RES_hhdet_fec!E29)</f>
        <v/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 t="str">
        <f>IF(RES_hhdet_tes!H29=0,"",RES_hhdet_tes!H29/RES_hhdet_fec!H29)</f>
        <v/>
      </c>
      <c r="I29" s="111" t="str">
        <f>IF(RES_hhdet_tes!I29=0,"",RES_hhdet_tes!I29/RES_hhdet_fec!I29)</f>
        <v/>
      </c>
      <c r="J29" s="111" t="str">
        <f>IF(RES_hhdet_tes!J29=0,"",RES_hhdet_tes!J29/RES_hhdet_fec!J29)</f>
        <v/>
      </c>
      <c r="K29" s="111" t="str">
        <f>IF(RES_hhdet_tes!K29=0,"",RES_hhdet_tes!K29/RES_hhdet_fec!K29)</f>
        <v/>
      </c>
      <c r="L29" s="111" t="str">
        <f>IF(RES_hhdet_tes!L29=0,"",RES_hhdet_tes!L29/RES_hhdet_fec!L29)</f>
        <v/>
      </c>
      <c r="M29" s="111" t="str">
        <f>IF(RES_hhdet_tes!M29=0,"",RES_hhdet_tes!M29/RES_hhdet_fec!M29)</f>
        <v/>
      </c>
      <c r="N29" s="111" t="str">
        <f>IF(RES_hhdet_tes!N29=0,"",RES_hhdet_tes!N29/RES_hhdet_fec!N29)</f>
        <v/>
      </c>
      <c r="O29" s="111" t="str">
        <f>IF(RES_hhdet_tes!O29=0,"",RES_hhdet_tes!O29/RES_hhdet_fec!O29)</f>
        <v/>
      </c>
      <c r="P29" s="111" t="str">
        <f>IF(RES_hhdet_tes!P29=0,"",RES_hhdet_tes!P29/RES_hhdet_fec!P29)</f>
        <v/>
      </c>
      <c r="Q29" s="111" t="str">
        <f>IF(RES_hhdet_tes!Q29=0,"",RES_hhdet_tes!Q29/RES_hhdet_fec!Q29)</f>
        <v/>
      </c>
      <c r="R29" s="111" t="str">
        <f>IF(RES_hhdet_tes!R29=0,"",RES_hhdet_tes!R29/RES_hhdet_fec!R29)</f>
        <v/>
      </c>
      <c r="S29" s="111" t="str">
        <f>IF(RES_hhdet_tes!S29=0,"",RES_hhdet_tes!S29/RES_hhdet_fec!S29)</f>
        <v/>
      </c>
      <c r="T29" s="111" t="str">
        <f>IF(RES_hhdet_tes!T29=0,"",RES_hhdet_tes!T29/RES_hhdet_fec!T29)</f>
        <v/>
      </c>
      <c r="U29" s="111" t="str">
        <f>IF(RES_hhdet_tes!U29=0,"",RES_hhdet_tes!U29/RES_hhdet_fec!U29)</f>
        <v/>
      </c>
      <c r="V29" s="111" t="str">
        <f>IF(RES_hhdet_tes!V29=0,"",RES_hhdet_tes!V29/RES_hhdet_fec!V29)</f>
        <v/>
      </c>
      <c r="W29" s="111" t="str">
        <f>IF(RES_hhdet_tes!W29=0,"",RES_hhdet_tes!W29/RES_hhdet_fec!W29)</f>
        <v/>
      </c>
      <c r="DA29" s="63" t="s">
        <v>1932</v>
      </c>
    </row>
    <row r="30" spans="1:105" ht="12" customHeight="1" x14ac:dyDescent="0.25">
      <c r="A30" s="121" t="s">
        <v>55</v>
      </c>
      <c r="B30" s="124" t="str">
        <f>IF(RES_hhdet_tes!B30=0,"",RES_hhdet_tes!B30/RES_hhdet_fec!B30)</f>
        <v/>
      </c>
      <c r="C30" s="124" t="str">
        <f>IF(RES_hhdet_tes!C30=0,"",RES_hhdet_tes!C30/RES_hhdet_fec!C30)</f>
        <v/>
      </c>
      <c r="D30" s="124" t="str">
        <f>IF(RES_hhdet_tes!D30=0,"",RES_hhdet_tes!D30/RES_hhdet_fec!D30)</f>
        <v/>
      </c>
      <c r="E30" s="124" t="str">
        <f>IF(RES_hhdet_tes!E30=0,"",RES_hhdet_tes!E30/RES_hhdet_fec!E30)</f>
        <v/>
      </c>
      <c r="F30" s="124" t="str">
        <f>IF(RES_hhdet_tes!F30=0,"",RES_hhdet_tes!F30/RES_hhdet_fec!F30)</f>
        <v/>
      </c>
      <c r="G30" s="124" t="str">
        <f>IF(RES_hhdet_tes!G30=0,"",RES_hhdet_tes!G30/RES_hhdet_fec!G30)</f>
        <v/>
      </c>
      <c r="H30" s="124" t="str">
        <f>IF(RES_hhdet_tes!H30=0,"",RES_hhdet_tes!H30/RES_hhdet_fec!H30)</f>
        <v/>
      </c>
      <c r="I30" s="124" t="str">
        <f>IF(RES_hhdet_tes!I30=0,"",RES_hhdet_tes!I30/RES_hhdet_fec!I30)</f>
        <v/>
      </c>
      <c r="J30" s="124" t="str">
        <f>IF(RES_hhdet_tes!J30=0,"",RES_hhdet_tes!J30/RES_hhdet_fec!J30)</f>
        <v/>
      </c>
      <c r="K30" s="124" t="str">
        <f>IF(RES_hhdet_tes!K30=0,"",RES_hhdet_tes!K30/RES_hhdet_fec!K30)</f>
        <v/>
      </c>
      <c r="L30" s="124" t="str">
        <f>IF(RES_hhdet_tes!L30=0,"",RES_hhdet_tes!L30/RES_hhdet_fec!L30)</f>
        <v/>
      </c>
      <c r="M30" s="124" t="str">
        <f>IF(RES_hhdet_tes!M30=0,"",RES_hhdet_tes!M30/RES_hhdet_fec!M30)</f>
        <v/>
      </c>
      <c r="N30" s="124" t="str">
        <f>IF(RES_hhdet_tes!N30=0,"",RES_hhdet_tes!N30/RES_hhdet_fec!N30)</f>
        <v/>
      </c>
      <c r="O30" s="124" t="str">
        <f>IF(RES_hhdet_tes!O30=0,"",RES_hhdet_tes!O30/RES_hhdet_fec!O30)</f>
        <v/>
      </c>
      <c r="P30" s="124" t="str">
        <f>IF(RES_hhdet_tes!P30=0,"",RES_hhdet_tes!P30/RES_hhdet_fec!P30)</f>
        <v/>
      </c>
      <c r="Q30" s="124" t="str">
        <f>IF(RES_hhdet_tes!Q30=0,"",RES_hhdet_tes!Q30/RES_hhdet_fec!Q30)</f>
        <v/>
      </c>
      <c r="R30" s="124" t="str">
        <f>IF(RES_hhdet_tes!R30=0,"",RES_hhdet_tes!R30/RES_hhdet_fec!R30)</f>
        <v/>
      </c>
      <c r="S30" s="124" t="str">
        <f>IF(RES_hhdet_tes!S30=0,"",RES_hhdet_tes!S30/RES_hhdet_fec!S30)</f>
        <v/>
      </c>
      <c r="T30" s="124" t="str">
        <f>IF(RES_hhdet_tes!T30=0,"",RES_hhdet_tes!T30/RES_hhdet_fec!T30)</f>
        <v/>
      </c>
      <c r="U30" s="124" t="str">
        <f>IF(RES_hhdet_tes!U30=0,"",RES_hhdet_tes!U30/RES_hhdet_fec!U30)</f>
        <v/>
      </c>
      <c r="V30" s="124" t="str">
        <f>IF(RES_hhdet_tes!V30=0,"",RES_hhdet_tes!V30/RES_hhdet_fec!V30)</f>
        <v/>
      </c>
      <c r="W30" s="124" t="str">
        <f>IF(RES_hhdet_tes!W30=0,"",RES_hhdet_tes!W30/RES_hhdet_fec!W30)</f>
        <v/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 t="str">
        <f>IF(RES_hhdet_tes!B35=0,"",RES_hhdet_tes!B35/RES_hhdet_fec!B35)</f>
        <v/>
      </c>
      <c r="C35" s="112" t="str">
        <f>IF(RES_hhdet_tes!C35=0,"",RES_hhdet_tes!C35/RES_hhdet_fec!C35)</f>
        <v/>
      </c>
      <c r="D35" s="112" t="str">
        <f>IF(RES_hhdet_tes!D35=0,"",RES_hhdet_tes!D35/RES_hhdet_fec!D35)</f>
        <v/>
      </c>
      <c r="E35" s="112" t="str">
        <f>IF(RES_hhdet_tes!E35=0,"",RES_hhdet_tes!E35/RES_hhdet_fec!E35)</f>
        <v/>
      </c>
      <c r="F35" s="112" t="str">
        <f>IF(RES_hhdet_tes!F35=0,"",RES_hhdet_tes!F35/RES_hhdet_fec!F35)</f>
        <v/>
      </c>
      <c r="G35" s="112" t="str">
        <f>IF(RES_hhdet_tes!G35=0,"",RES_hhdet_tes!G35/RES_hhdet_fec!G35)</f>
        <v/>
      </c>
      <c r="H35" s="112" t="str">
        <f>IF(RES_hhdet_tes!H35=0,"",RES_hhdet_tes!H35/RES_hhdet_fec!H35)</f>
        <v/>
      </c>
      <c r="I35" s="112" t="str">
        <f>IF(RES_hhdet_tes!I35=0,"",RES_hhdet_tes!I35/RES_hhdet_fec!I35)</f>
        <v/>
      </c>
      <c r="J35" s="112" t="str">
        <f>IF(RES_hhdet_tes!J35=0,"",RES_hhdet_tes!J35/RES_hhdet_fec!J35)</f>
        <v/>
      </c>
      <c r="K35" s="112" t="str">
        <f>IF(RES_hhdet_tes!K35=0,"",RES_hhdet_tes!K35/RES_hhdet_fec!K35)</f>
        <v/>
      </c>
      <c r="L35" s="112" t="str">
        <f>IF(RES_hhdet_tes!L35=0,"",RES_hhdet_tes!L35/RES_hhdet_fec!L35)</f>
        <v/>
      </c>
      <c r="M35" s="112" t="str">
        <f>IF(RES_hhdet_tes!M35=0,"",RES_hhdet_tes!M35/RES_hhdet_fec!M35)</f>
        <v/>
      </c>
      <c r="N35" s="112" t="str">
        <f>IF(RES_hhdet_tes!N35=0,"",RES_hhdet_tes!N35/RES_hhdet_fec!N35)</f>
        <v/>
      </c>
      <c r="O35" s="112" t="str">
        <f>IF(RES_hhdet_tes!O35=0,"",RES_hhdet_tes!O35/RES_hhdet_fec!O35)</f>
        <v/>
      </c>
      <c r="P35" s="112" t="str">
        <f>IF(RES_hhdet_tes!P35=0,"",RES_hhdet_tes!P35/RES_hhdet_fec!P35)</f>
        <v/>
      </c>
      <c r="Q35" s="112" t="str">
        <f>IF(RES_hhdet_tes!Q35=0,"",RES_hhdet_tes!Q35/RES_hhdet_fec!Q35)</f>
        <v/>
      </c>
      <c r="R35" s="112" t="str">
        <f>IF(RES_hhdet_tes!R35=0,"",RES_hhdet_tes!R35/RES_hhdet_fec!R35)</f>
        <v/>
      </c>
      <c r="S35" s="112" t="str">
        <f>IF(RES_hhdet_tes!S35=0,"",RES_hhdet_tes!S35/RES_hhdet_fec!S35)</f>
        <v/>
      </c>
      <c r="T35" s="112" t="str">
        <f>IF(RES_hhdet_tes!T35=0,"",RES_hhdet_tes!T35/RES_hhdet_fec!T35)</f>
        <v/>
      </c>
      <c r="U35" s="112" t="str">
        <f>IF(RES_hhdet_tes!U35=0,"",RES_hhdet_tes!U35/RES_hhdet_fec!U35)</f>
        <v/>
      </c>
      <c r="V35" s="112" t="str">
        <f>IF(RES_hhdet_tes!V35=0,"",RES_hhdet_tes!V35/RES_hhdet_fec!V35)</f>
        <v/>
      </c>
      <c r="W35" s="112" t="str">
        <f>IF(RES_hhdet_tes!W35=0,"",RES_hhdet_tes!W35/RES_hhdet_fec!W35)</f>
        <v/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DA38" s="63" t="s">
        <v>1941</v>
      </c>
    </row>
    <row r="39" spans="1:105" ht="12" customHeight="1" x14ac:dyDescent="0.25">
      <c r="A39" s="121" t="s">
        <v>54</v>
      </c>
      <c r="B39" s="124" t="str">
        <f>IF(RES_hhdet_tes!B39=0,"",RES_hhdet_tes!B39/RES_hhdet_fec!B39)</f>
        <v/>
      </c>
      <c r="C39" s="124" t="str">
        <f>IF(RES_hhdet_tes!C39=0,"",RES_hhdet_tes!C39/RES_hhdet_fec!C39)</f>
        <v/>
      </c>
      <c r="D39" s="124" t="str">
        <f>IF(RES_hhdet_tes!D39=0,"",RES_hhdet_tes!D39/RES_hhdet_fec!D39)</f>
        <v/>
      </c>
      <c r="E39" s="124" t="str">
        <f>IF(RES_hhdet_tes!E39=0,"",RES_hhdet_tes!E39/RES_hhdet_fec!E39)</f>
        <v/>
      </c>
      <c r="F39" s="124" t="str">
        <f>IF(RES_hhdet_tes!F39=0,"",RES_hhdet_tes!F39/RES_hhdet_fec!F39)</f>
        <v/>
      </c>
      <c r="G39" s="124" t="str">
        <f>IF(RES_hhdet_tes!G39=0,"",RES_hhdet_tes!G39/RES_hhdet_fec!G39)</f>
        <v/>
      </c>
      <c r="H39" s="124" t="str">
        <f>IF(RES_hhdet_tes!H39=0,"",RES_hhdet_tes!H39/RES_hhdet_fec!H39)</f>
        <v/>
      </c>
      <c r="I39" s="124" t="str">
        <f>IF(RES_hhdet_tes!I39=0,"",RES_hhdet_tes!I39/RES_hhdet_fec!I39)</f>
        <v/>
      </c>
      <c r="J39" s="124" t="str">
        <f>IF(RES_hhdet_tes!J39=0,"",RES_hhdet_tes!J39/RES_hhdet_fec!J39)</f>
        <v/>
      </c>
      <c r="K39" s="124" t="str">
        <f>IF(RES_hhdet_tes!K39=0,"",RES_hhdet_tes!K39/RES_hhdet_fec!K39)</f>
        <v/>
      </c>
      <c r="L39" s="124" t="str">
        <f>IF(RES_hhdet_tes!L39=0,"",RES_hhdet_tes!L39/RES_hhdet_fec!L39)</f>
        <v/>
      </c>
      <c r="M39" s="124" t="str">
        <f>IF(RES_hhdet_tes!M39=0,"",RES_hhdet_tes!M39/RES_hhdet_fec!M39)</f>
        <v/>
      </c>
      <c r="N39" s="124" t="str">
        <f>IF(RES_hhdet_tes!N39=0,"",RES_hhdet_tes!N39/RES_hhdet_fec!N39)</f>
        <v/>
      </c>
      <c r="O39" s="124" t="str">
        <f>IF(RES_hhdet_tes!O39=0,"",RES_hhdet_tes!O39/RES_hhdet_fec!O39)</f>
        <v/>
      </c>
      <c r="P39" s="124" t="str">
        <f>IF(RES_hhdet_tes!P39=0,"",RES_hhdet_tes!P39/RES_hhdet_fec!P39)</f>
        <v/>
      </c>
      <c r="Q39" s="124" t="str">
        <f>IF(RES_hhdet_tes!Q39=0,"",RES_hhdet_tes!Q39/RES_hhdet_fec!Q39)</f>
        <v/>
      </c>
      <c r="R39" s="124" t="str">
        <f>IF(RES_hhdet_tes!R39=0,"",RES_hhdet_tes!R39/RES_hhdet_fec!R39)</f>
        <v/>
      </c>
      <c r="S39" s="124" t="str">
        <f>IF(RES_hhdet_tes!S39=0,"",RES_hhdet_tes!S39/RES_hhdet_fec!S39)</f>
        <v/>
      </c>
      <c r="T39" s="124" t="str">
        <f>IF(RES_hhdet_tes!T39=0,"",RES_hhdet_tes!T39/RES_hhdet_fec!T39)</f>
        <v/>
      </c>
      <c r="U39" s="124" t="str">
        <f>IF(RES_hhdet_tes!U39=0,"",RES_hhdet_tes!U39/RES_hhdet_fec!U39)</f>
        <v/>
      </c>
      <c r="V39" s="124" t="str">
        <f>IF(RES_hhdet_tes!V39=0,"",RES_hhdet_tes!V39/RES_hhdet_fec!V39)</f>
        <v/>
      </c>
      <c r="W39" s="124" t="str">
        <f>IF(RES_hhdet_tes!W39=0,"",RES_hhdet_tes!W39/RES_hhdet_fec!W39)</f>
        <v/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 t="str">
        <f>IF(RES_hhdet_tes!B41=0,"",RES_hhdet_tes!B41/RES_hhdet_fec!B41)</f>
        <v/>
      </c>
      <c r="C41" s="45" t="str">
        <f>IF(RES_hhdet_tes!C41=0,"",RES_hhdet_tes!C41/RES_hhdet_fec!C41)</f>
        <v/>
      </c>
      <c r="D41" s="45" t="str">
        <f>IF(RES_hhdet_tes!D41=0,"",RES_hhdet_tes!D41/RES_hhdet_fec!D41)</f>
        <v/>
      </c>
      <c r="E41" s="45" t="str">
        <f>IF(RES_hhdet_tes!E41=0,"",RES_hhdet_tes!E41/RES_hhdet_fec!E41)</f>
        <v/>
      </c>
      <c r="F41" s="45" t="str">
        <f>IF(RES_hhdet_tes!F41=0,"",RES_hhdet_tes!F41/RES_hhdet_fec!F41)</f>
        <v/>
      </c>
      <c r="G41" s="45" t="str">
        <f>IF(RES_hhdet_tes!G41=0,"",RES_hhdet_tes!G41/RES_hhdet_fec!G41)</f>
        <v/>
      </c>
      <c r="H41" s="45" t="str">
        <f>IF(RES_hhdet_tes!H41=0,"",RES_hhdet_tes!H41/RES_hhdet_fec!H41)</f>
        <v/>
      </c>
      <c r="I41" s="45" t="str">
        <f>IF(RES_hhdet_tes!I41=0,"",RES_hhdet_tes!I41/RES_hhdet_fec!I41)</f>
        <v/>
      </c>
      <c r="J41" s="45" t="str">
        <f>IF(RES_hhdet_tes!J41=0,"",RES_hhdet_tes!J41/RES_hhdet_fec!J41)</f>
        <v/>
      </c>
      <c r="K41" s="45" t="str">
        <f>IF(RES_hhdet_tes!K41=0,"",RES_hhdet_tes!K41/RES_hhdet_fec!K41)</f>
        <v/>
      </c>
      <c r="L41" s="45" t="str">
        <f>IF(RES_hhdet_tes!L41=0,"",RES_hhdet_tes!L41/RES_hhdet_fec!L41)</f>
        <v/>
      </c>
      <c r="M41" s="45" t="str">
        <f>IF(RES_hhdet_tes!M41=0,"",RES_hhdet_tes!M41/RES_hhdet_fec!M41)</f>
        <v/>
      </c>
      <c r="N41" s="45" t="str">
        <f>IF(RES_hhdet_tes!N41=0,"",RES_hhdet_tes!N41/RES_hhdet_fec!N41)</f>
        <v/>
      </c>
      <c r="O41" s="45" t="str">
        <f>IF(RES_hhdet_tes!O41=0,"",RES_hhdet_tes!O41/RES_hhdet_fec!O41)</f>
        <v/>
      </c>
      <c r="P41" s="45" t="str">
        <f>IF(RES_hhdet_tes!P41=0,"",RES_hhdet_tes!P41/RES_hhdet_fec!P41)</f>
        <v/>
      </c>
      <c r="Q41" s="45" t="str">
        <f>IF(RES_hhdet_tes!Q41=0,"",RES_hhdet_tes!Q41/RES_hhdet_fec!Q41)</f>
        <v/>
      </c>
      <c r="R41" s="45" t="str">
        <f>IF(RES_hhdet_tes!R41=0,"",RES_hhdet_tes!R41/RES_hhdet_fec!R41)</f>
        <v/>
      </c>
      <c r="S41" s="45" t="str">
        <f>IF(RES_hhdet_tes!S41=0,"",RES_hhdet_tes!S41/RES_hhdet_fec!S41)</f>
        <v/>
      </c>
      <c r="T41" s="45" t="str">
        <f>IF(RES_hhdet_tes!T41=0,"",RES_hhdet_tes!T41/RES_hhdet_fec!T41)</f>
        <v/>
      </c>
      <c r="U41" s="45" t="str">
        <f>IF(RES_hhdet_tes!U41=0,"",RES_hhdet_tes!U41/RES_hhdet_fec!U41)</f>
        <v/>
      </c>
      <c r="V41" s="45" t="str">
        <f>IF(RES_hhdet_tes!V41=0,"",RES_hhdet_tes!V41/RES_hhdet_fec!V41)</f>
        <v/>
      </c>
      <c r="W41" s="45" t="str">
        <f>IF(RES_hhdet_tes!W41=0,"",RES_hhdet_tes!W41/RES_hhdet_fec!W41)</f>
        <v/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0.5066291348319969</v>
      </c>
      <c r="C43" s="119">
        <f>IF(RES_hhdet_tes!C43=0,"",RES_hhdet_tes!C43/RES_hhdet_fec!C43)</f>
        <v>0.51030337796470526</v>
      </c>
      <c r="D43" s="119">
        <f>IF(RES_hhdet_tes!D43=0,"",RES_hhdet_tes!D43/RES_hhdet_fec!D43)</f>
        <v>0.5144223593202143</v>
      </c>
      <c r="E43" s="119">
        <f>IF(RES_hhdet_tes!E43=0,"",RES_hhdet_tes!E43/RES_hhdet_fec!E43)</f>
        <v>0.51849308397309657</v>
      </c>
      <c r="F43" s="119">
        <f>IF(RES_hhdet_tes!F43=0,"",RES_hhdet_tes!F43/RES_hhdet_fec!F43)</f>
        <v>0.52086434545806792</v>
      </c>
      <c r="G43" s="119">
        <f>IF(RES_hhdet_tes!G43=0,"",RES_hhdet_tes!G43/RES_hhdet_fec!G43)</f>
        <v>0.52409248803221087</v>
      </c>
      <c r="H43" s="119">
        <f>IF(RES_hhdet_tes!H43=0,"",RES_hhdet_tes!H43/RES_hhdet_fec!H43)</f>
        <v>0.52718064863260539</v>
      </c>
      <c r="I43" s="119">
        <f>IF(RES_hhdet_tes!I43=0,"",RES_hhdet_tes!I43/RES_hhdet_fec!I43)</f>
        <v>0.53209073463173018</v>
      </c>
      <c r="J43" s="119">
        <f>IF(RES_hhdet_tes!J43=0,"",RES_hhdet_tes!J43/RES_hhdet_fec!J43)</f>
        <v>0.53744435171639426</v>
      </c>
      <c r="K43" s="119">
        <f>IF(RES_hhdet_tes!K43=0,"",RES_hhdet_tes!K43/RES_hhdet_fec!K43)</f>
        <v>0.54596404098493045</v>
      </c>
      <c r="L43" s="119">
        <f>IF(RES_hhdet_tes!L43=0,"",RES_hhdet_tes!L43/RES_hhdet_fec!L43)</f>
        <v>0.5581666532228402</v>
      </c>
      <c r="M43" s="119">
        <f>IF(RES_hhdet_tes!M43=0,"",RES_hhdet_tes!M43/RES_hhdet_fec!M43)</f>
        <v>0.57422286285052249</v>
      </c>
      <c r="N43" s="119">
        <f>IF(RES_hhdet_tes!N43=0,"",RES_hhdet_tes!N43/RES_hhdet_fec!N43)</f>
        <v>0.59287076279997308</v>
      </c>
      <c r="O43" s="119">
        <f>IF(RES_hhdet_tes!O43=0,"",RES_hhdet_tes!O43/RES_hhdet_fec!O43)</f>
        <v>0.61251072678828933</v>
      </c>
      <c r="P43" s="119">
        <f>IF(RES_hhdet_tes!P43=0,"",RES_hhdet_tes!P43/RES_hhdet_fec!P43)</f>
        <v>0.61607222559981001</v>
      </c>
      <c r="Q43" s="119">
        <f>IF(RES_hhdet_tes!Q43=0,"",RES_hhdet_tes!Q43/RES_hhdet_fec!Q43)</f>
        <v>0.62031319352778425</v>
      </c>
      <c r="R43" s="119">
        <f>IF(RES_hhdet_tes!R43=0,"",RES_hhdet_tes!R43/RES_hhdet_fec!R43)</f>
        <v>0.62490374180187758</v>
      </c>
      <c r="S43" s="119">
        <f>IF(RES_hhdet_tes!S43=0,"",RES_hhdet_tes!S43/RES_hhdet_fec!S43)</f>
        <v>0.63243698212094035</v>
      </c>
      <c r="T43" s="119">
        <f>IF(RES_hhdet_tes!T43=0,"",RES_hhdet_tes!T43/RES_hhdet_fec!T43)</f>
        <v>0.64059089568941419</v>
      </c>
      <c r="U43" s="119">
        <f>IF(RES_hhdet_tes!U43=0,"",RES_hhdet_tes!U43/RES_hhdet_fec!U43)</f>
        <v>0.64750305875853653</v>
      </c>
      <c r="V43" s="119">
        <f>IF(RES_hhdet_tes!V43=0,"",RES_hhdet_tes!V43/RES_hhdet_fec!V43)</f>
        <v>0.65588165502730411</v>
      </c>
      <c r="W43" s="119">
        <f>IF(RES_hhdet_tes!W43=0,"",RES_hhdet_tes!W43/RES_hhdet_fec!W43)</f>
        <v>0.66017432840939017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0.49783140063185022</v>
      </c>
      <c r="C44" s="124">
        <f>IF(RES_hhdet_tes!C44=0,"",RES_hhdet_tes!C44/RES_hhdet_fec!C44)</f>
        <v>0.50266164627095744</v>
      </c>
      <c r="D44" s="124">
        <f>IF(RES_hhdet_tes!D44=0,"",RES_hhdet_tes!D44/RES_hhdet_fec!D44)</f>
        <v>0.50680321727695332</v>
      </c>
      <c r="E44" s="124">
        <f>IF(RES_hhdet_tes!E44=0,"",RES_hhdet_tes!E44/RES_hhdet_fec!E44)</f>
        <v>0.5113818682170147</v>
      </c>
      <c r="F44" s="124">
        <f>IF(RES_hhdet_tes!F44=0,"",RES_hhdet_tes!F44/RES_hhdet_fec!F44)</f>
        <v>0.5134215072764472</v>
      </c>
      <c r="G44" s="124">
        <f>IF(RES_hhdet_tes!G44=0,"",RES_hhdet_tes!G44/RES_hhdet_fec!G44)</f>
        <v>0.51658446044004103</v>
      </c>
      <c r="H44" s="124">
        <f>IF(RES_hhdet_tes!H44=0,"",RES_hhdet_tes!H44/RES_hhdet_fec!H44)</f>
        <v>0.51993666333119093</v>
      </c>
      <c r="I44" s="124">
        <f>IF(RES_hhdet_tes!I44=0,"",RES_hhdet_tes!I44/RES_hhdet_fec!I44)</f>
        <v>0.52540684405719096</v>
      </c>
      <c r="J44" s="124">
        <f>IF(RES_hhdet_tes!J44=0,"",RES_hhdet_tes!J44/RES_hhdet_fec!J44)</f>
        <v>0.53055409530511655</v>
      </c>
      <c r="K44" s="124">
        <f>IF(RES_hhdet_tes!K44=0,"",RES_hhdet_tes!K44/RES_hhdet_fec!K44)</f>
        <v>0.53961989597122617</v>
      </c>
      <c r="L44" s="124">
        <f>IF(RES_hhdet_tes!L44=0,"",RES_hhdet_tes!L44/RES_hhdet_fec!L44)</f>
        <v>0.55290413266390503</v>
      </c>
      <c r="M44" s="124">
        <f>IF(RES_hhdet_tes!M44=0,"",RES_hhdet_tes!M44/RES_hhdet_fec!M44)</f>
        <v>0.56872760463410166</v>
      </c>
      <c r="N44" s="124">
        <f>IF(RES_hhdet_tes!N44=0,"",RES_hhdet_tes!N44/RES_hhdet_fec!N44)</f>
        <v>0.58832069533584963</v>
      </c>
      <c r="O44" s="124">
        <f>IF(RES_hhdet_tes!O44=0,"",RES_hhdet_tes!O44/RES_hhdet_fec!O44)</f>
        <v>0.60812245679166954</v>
      </c>
      <c r="P44" s="124">
        <f>IF(RES_hhdet_tes!P44=0,"",RES_hhdet_tes!P44/RES_hhdet_fec!P44)</f>
        <v>0.61140005944482589</v>
      </c>
      <c r="Q44" s="124">
        <f>IF(RES_hhdet_tes!Q44=0,"",RES_hhdet_tes!Q44/RES_hhdet_fec!Q44)</f>
        <v>0.61544137761962547</v>
      </c>
      <c r="R44" s="124">
        <f>IF(RES_hhdet_tes!R44=0,"",RES_hhdet_tes!R44/RES_hhdet_fec!R44)</f>
        <v>0.62022656747292237</v>
      </c>
      <c r="S44" s="124">
        <f>IF(RES_hhdet_tes!S44=0,"",RES_hhdet_tes!S44/RES_hhdet_fec!S44)</f>
        <v>0.62770418862389588</v>
      </c>
      <c r="T44" s="124">
        <f>IF(RES_hhdet_tes!T44=0,"",RES_hhdet_tes!T44/RES_hhdet_fec!T44)</f>
        <v>0.63561456958999607</v>
      </c>
      <c r="U44" s="124">
        <f>IF(RES_hhdet_tes!U44=0,"",RES_hhdet_tes!U44/RES_hhdet_fec!U44)</f>
        <v>0.64214055589508401</v>
      </c>
      <c r="V44" s="124">
        <f>IF(RES_hhdet_tes!V44=0,"",RES_hhdet_tes!V44/RES_hhdet_fec!V44)</f>
        <v>0.64980982673166265</v>
      </c>
      <c r="W44" s="124">
        <f>IF(RES_hhdet_tes!W44=0,"",RES_hhdet_tes!W44/RES_hhdet_fec!W44)</f>
        <v>0.65346763170976419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0.49208873458528107</v>
      </c>
      <c r="C45" s="111">
        <f>IF(RES_hhdet_tes!C45=0,"",RES_hhdet_tes!C45/RES_hhdet_fec!C45)</f>
        <v>0.49693354536510115</v>
      </c>
      <c r="D45" s="111">
        <f>IF(RES_hhdet_tes!D45=0,"",RES_hhdet_tes!D45/RES_hhdet_fec!D45)</f>
        <v>0.50121716012182416</v>
      </c>
      <c r="E45" s="111">
        <f>IF(RES_hhdet_tes!E45=0,"",RES_hhdet_tes!E45/RES_hhdet_fec!E45)</f>
        <v>0.50587909687709076</v>
      </c>
      <c r="F45" s="111">
        <f>IF(RES_hhdet_tes!F45=0,"",RES_hhdet_tes!F45/RES_hhdet_fec!F45)</f>
        <v>0.50807452949906473</v>
      </c>
      <c r="G45" s="111">
        <f>IF(RES_hhdet_tes!G45=0,"",RES_hhdet_tes!G45/RES_hhdet_fec!G45)</f>
        <v>0.5113362683292102</v>
      </c>
      <c r="H45" s="111">
        <f>IF(RES_hhdet_tes!H45=0,"",RES_hhdet_tes!H45/RES_hhdet_fec!H45)</f>
        <v>0.51477608168042788</v>
      </c>
      <c r="I45" s="111">
        <f>IF(RES_hhdet_tes!I45=0,"",RES_hhdet_tes!I45/RES_hhdet_fec!I45)</f>
        <v>0.52032703441480233</v>
      </c>
      <c r="J45" s="111">
        <f>IF(RES_hhdet_tes!J45=0,"",RES_hhdet_tes!J45/RES_hhdet_fec!J45)</f>
        <v>0.52557133185702942</v>
      </c>
      <c r="K45" s="111">
        <f>IF(RES_hhdet_tes!K45=0,"",RES_hhdet_tes!K45/RES_hhdet_fec!K45)</f>
        <v>0.53469978741292323</v>
      </c>
      <c r="L45" s="111">
        <f>IF(RES_hhdet_tes!L45=0,"",RES_hhdet_tes!L45/RES_hhdet_fec!L45)</f>
        <v>0.54803603497228759</v>
      </c>
      <c r="M45" s="111">
        <f>IF(RES_hhdet_tes!M45=0,"",RES_hhdet_tes!M45/RES_hhdet_fec!M45)</f>
        <v>0.56399575286654235</v>
      </c>
      <c r="N45" s="111">
        <f>IF(RES_hhdet_tes!N45=0,"",RES_hhdet_tes!N45/RES_hhdet_fec!N45)</f>
        <v>0.58367766285193989</v>
      </c>
      <c r="O45" s="111">
        <f>IF(RES_hhdet_tes!O45=0,"",RES_hhdet_tes!O45/RES_hhdet_fec!O45)</f>
        <v>0.60361579279981958</v>
      </c>
      <c r="P45" s="111">
        <f>IF(RES_hhdet_tes!P45=0,"",RES_hhdet_tes!P45/RES_hhdet_fec!P45)</f>
        <v>0.60695302451109334</v>
      </c>
      <c r="Q45" s="111">
        <f>IF(RES_hhdet_tes!Q45=0,"",RES_hhdet_tes!Q45/RES_hhdet_fec!Q45)</f>
        <v>0.61105949927725889</v>
      </c>
      <c r="R45" s="111">
        <f>IF(RES_hhdet_tes!R45=0,"",RES_hhdet_tes!R45/RES_hhdet_fec!R45)</f>
        <v>0.61587593771108295</v>
      </c>
      <c r="S45" s="111">
        <f>IF(RES_hhdet_tes!S45=0,"",RES_hhdet_tes!S45/RES_hhdet_fec!S45)</f>
        <v>0.62367797963809957</v>
      </c>
      <c r="T45" s="111">
        <f>IF(RES_hhdet_tes!T45=0,"",RES_hhdet_tes!T45/RES_hhdet_fec!T45)</f>
        <v>0.63166669054741487</v>
      </c>
      <c r="U45" s="111">
        <f>IF(RES_hhdet_tes!U45=0,"",RES_hhdet_tes!U45/RES_hhdet_fec!U45)</f>
        <v>0.63833221989035738</v>
      </c>
      <c r="V45" s="111">
        <f>IF(RES_hhdet_tes!V45=0,"",RES_hhdet_tes!V45/RES_hhdet_fec!V45)</f>
        <v>0.64596749932735142</v>
      </c>
      <c r="W45" s="111">
        <f>IF(RES_hhdet_tes!W45=0,"",RES_hhdet_tes!W45/RES_hhdet_fec!W45)</f>
        <v>0.64960449157238764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1.9750400444877318</v>
      </c>
      <c r="C47" s="124">
        <f>IF(RES_hhdet_tes!C47=0,"",RES_hhdet_tes!C47/RES_hhdet_fec!C47)</f>
        <v>2.0740964177062198</v>
      </c>
      <c r="D47" s="124">
        <f>IF(RES_hhdet_tes!D47=0,"",RES_hhdet_tes!D47/RES_hhdet_fec!D47)</f>
        <v>2.1768799242472618</v>
      </c>
      <c r="E47" s="124">
        <f>IF(RES_hhdet_tes!E47=0,"",RES_hhdet_tes!E47/RES_hhdet_fec!E47)</f>
        <v>2.2744286309743886</v>
      </c>
      <c r="F47" s="124">
        <f>IF(RES_hhdet_tes!F47=0,"",RES_hhdet_tes!F47/RES_hhdet_fec!F47)</f>
        <v>2.3842371654598553</v>
      </c>
      <c r="G47" s="124">
        <f>IF(RES_hhdet_tes!G47=0,"",RES_hhdet_tes!G47/RES_hhdet_fec!G47)</f>
        <v>2.5034087448967606</v>
      </c>
      <c r="H47" s="124">
        <f>IF(RES_hhdet_tes!H47=0,"",RES_hhdet_tes!H47/RES_hhdet_fec!H47)</f>
        <v>2.6586800345561956</v>
      </c>
      <c r="I47" s="124">
        <f>IF(RES_hhdet_tes!I47=0,"",RES_hhdet_tes!I47/RES_hhdet_fec!I47)</f>
        <v>2.7709284399156346</v>
      </c>
      <c r="J47" s="124">
        <f>IF(RES_hhdet_tes!J47=0,"",RES_hhdet_tes!J47/RES_hhdet_fec!J47)</f>
        <v>2.8385839415892988</v>
      </c>
      <c r="K47" s="124">
        <f>IF(RES_hhdet_tes!K47=0,"",RES_hhdet_tes!K47/RES_hhdet_fec!K47)</f>
        <v>2.9616427013495437</v>
      </c>
      <c r="L47" s="124">
        <f>IF(RES_hhdet_tes!L47=0,"",RES_hhdet_tes!L47/RES_hhdet_fec!L47)</f>
        <v>3.1075339757942033</v>
      </c>
      <c r="M47" s="124">
        <f>IF(RES_hhdet_tes!M47=0,"",RES_hhdet_tes!M47/RES_hhdet_fec!M47)</f>
        <v>3.252241513872618</v>
      </c>
      <c r="N47" s="124">
        <f>IF(RES_hhdet_tes!N47=0,"",RES_hhdet_tes!N47/RES_hhdet_fec!N47)</f>
        <v>3.402814834619444</v>
      </c>
      <c r="O47" s="124">
        <f>IF(RES_hhdet_tes!O47=0,"",RES_hhdet_tes!O47/RES_hhdet_fec!O47)</f>
        <v>3.5463701639547982</v>
      </c>
      <c r="P47" s="124">
        <f>IF(RES_hhdet_tes!P47=0,"",RES_hhdet_tes!P47/RES_hhdet_fec!P47)</f>
        <v>3.652490396529108</v>
      </c>
      <c r="Q47" s="124">
        <f>IF(RES_hhdet_tes!Q47=0,"",RES_hhdet_tes!Q47/RES_hhdet_fec!Q47)</f>
        <v>3.7332826789210736</v>
      </c>
      <c r="R47" s="124">
        <f>IF(RES_hhdet_tes!R47=0,"",RES_hhdet_tes!R47/RES_hhdet_fec!R47)</f>
        <v>3.7962616699095508</v>
      </c>
      <c r="S47" s="124">
        <f>IF(RES_hhdet_tes!S47=0,"",RES_hhdet_tes!S47/RES_hhdet_fec!S47)</f>
        <v>3.8719096261176453</v>
      </c>
      <c r="T47" s="124">
        <f>IF(RES_hhdet_tes!T47=0,"",RES_hhdet_tes!T47/RES_hhdet_fec!T47)</f>
        <v>3.962474054144721</v>
      </c>
      <c r="U47" s="124">
        <f>IF(RES_hhdet_tes!U47=0,"",RES_hhdet_tes!U47/RES_hhdet_fec!U47)</f>
        <v>4.0768658522012604</v>
      </c>
      <c r="V47" s="124">
        <f>IF(RES_hhdet_tes!V47=0,"",RES_hhdet_tes!V47/RES_hhdet_fec!V47)</f>
        <v>4.2231213176564699</v>
      </c>
      <c r="W47" s="124">
        <f>IF(RES_hhdet_tes!W47=0,"",RES_hhdet_tes!W47/RES_hhdet_fec!W47)</f>
        <v>4.3853636589700864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1.9750400444877318</v>
      </c>
      <c r="C48" s="111">
        <f>IF(RES_hhdet_tes!C48=0,"",RES_hhdet_tes!C48/RES_hhdet_fec!C48)</f>
        <v>2.0740964177062198</v>
      </c>
      <c r="D48" s="111">
        <f>IF(RES_hhdet_tes!D48=0,"",RES_hhdet_tes!D48/RES_hhdet_fec!D48)</f>
        <v>2.1768799242472618</v>
      </c>
      <c r="E48" s="111">
        <f>IF(RES_hhdet_tes!E48=0,"",RES_hhdet_tes!E48/RES_hhdet_fec!E48)</f>
        <v>2.2744286309743886</v>
      </c>
      <c r="F48" s="111">
        <f>IF(RES_hhdet_tes!F48=0,"",RES_hhdet_tes!F48/RES_hhdet_fec!F48)</f>
        <v>2.3842371654598553</v>
      </c>
      <c r="G48" s="111">
        <f>IF(RES_hhdet_tes!G48=0,"",RES_hhdet_tes!G48/RES_hhdet_fec!G48)</f>
        <v>2.5034087448967606</v>
      </c>
      <c r="H48" s="111">
        <f>IF(RES_hhdet_tes!H48=0,"",RES_hhdet_tes!H48/RES_hhdet_fec!H48)</f>
        <v>2.6586800345561956</v>
      </c>
      <c r="I48" s="111">
        <f>IF(RES_hhdet_tes!I48=0,"",RES_hhdet_tes!I48/RES_hhdet_fec!I48)</f>
        <v>2.7709284399156346</v>
      </c>
      <c r="J48" s="111">
        <f>IF(RES_hhdet_tes!J48=0,"",RES_hhdet_tes!J48/RES_hhdet_fec!J48)</f>
        <v>2.8385839415892988</v>
      </c>
      <c r="K48" s="111">
        <f>IF(RES_hhdet_tes!K48=0,"",RES_hhdet_tes!K48/RES_hhdet_fec!K48)</f>
        <v>2.9616427013495437</v>
      </c>
      <c r="L48" s="111">
        <f>IF(RES_hhdet_tes!L48=0,"",RES_hhdet_tes!L48/RES_hhdet_fec!L48)</f>
        <v>3.1075339757942033</v>
      </c>
      <c r="M48" s="111">
        <f>IF(RES_hhdet_tes!M48=0,"",RES_hhdet_tes!M48/RES_hhdet_fec!M48)</f>
        <v>3.252241513872618</v>
      </c>
      <c r="N48" s="111">
        <f>IF(RES_hhdet_tes!N48=0,"",RES_hhdet_tes!N48/RES_hhdet_fec!N48)</f>
        <v>3.402814834619444</v>
      </c>
      <c r="O48" s="111">
        <f>IF(RES_hhdet_tes!O48=0,"",RES_hhdet_tes!O48/RES_hhdet_fec!O48)</f>
        <v>3.5463701639547982</v>
      </c>
      <c r="P48" s="111">
        <f>IF(RES_hhdet_tes!P48=0,"",RES_hhdet_tes!P48/RES_hhdet_fec!P48)</f>
        <v>3.652490396529108</v>
      </c>
      <c r="Q48" s="111">
        <f>IF(RES_hhdet_tes!Q48=0,"",RES_hhdet_tes!Q48/RES_hhdet_fec!Q48)</f>
        <v>3.7332826789210736</v>
      </c>
      <c r="R48" s="111">
        <f>IF(RES_hhdet_tes!R48=0,"",RES_hhdet_tes!R48/RES_hhdet_fec!R48)</f>
        <v>3.7962616699095508</v>
      </c>
      <c r="S48" s="111">
        <f>IF(RES_hhdet_tes!S48=0,"",RES_hhdet_tes!S48/RES_hhdet_fec!S48)</f>
        <v>3.8719096261176453</v>
      </c>
      <c r="T48" s="111">
        <f>IF(RES_hhdet_tes!T48=0,"",RES_hhdet_tes!T48/RES_hhdet_fec!T48)</f>
        <v>3.962474054144721</v>
      </c>
      <c r="U48" s="111">
        <f>IF(RES_hhdet_tes!U48=0,"",RES_hhdet_tes!U48/RES_hhdet_fec!U48)</f>
        <v>4.0768658522012604</v>
      </c>
      <c r="V48" s="111">
        <f>IF(RES_hhdet_tes!V48=0,"",RES_hhdet_tes!V48/RES_hhdet_fec!V48)</f>
        <v>4.2231213176564699</v>
      </c>
      <c r="W48" s="111">
        <f>IF(RES_hhdet_tes!W48=0,"",RES_hhdet_tes!W48/RES_hhdet_fec!W48)</f>
        <v>4.3853636589700864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0.57395420105680672</v>
      </c>
      <c r="C49" s="124">
        <f>IF(RES_hhdet_tes!C49=0,"",RES_hhdet_tes!C49/RES_hhdet_fec!C49)</f>
        <v>0.5750798178773241</v>
      </c>
      <c r="D49" s="124">
        <f>IF(RES_hhdet_tes!D49=0,"",RES_hhdet_tes!D49/RES_hhdet_fec!D49)</f>
        <v>0.57671978786363154</v>
      </c>
      <c r="E49" s="124">
        <f>IF(RES_hhdet_tes!E49=0,"",RES_hhdet_tes!E49/RES_hhdet_fec!E49)</f>
        <v>0.57798521969769423</v>
      </c>
      <c r="F49" s="124">
        <f>IF(RES_hhdet_tes!F49=0,"",RES_hhdet_tes!F49/RES_hhdet_fec!F49)</f>
        <v>0.57896366170766311</v>
      </c>
      <c r="G49" s="124">
        <f>IF(RES_hhdet_tes!G49=0,"",RES_hhdet_tes!G49/RES_hhdet_fec!G49)</f>
        <v>0.58020889368911521</v>
      </c>
      <c r="H49" s="124">
        <f>IF(RES_hhdet_tes!H49=0,"",RES_hhdet_tes!H49/RES_hhdet_fec!H49)</f>
        <v>0.58148498522614067</v>
      </c>
      <c r="I49" s="124">
        <f>IF(RES_hhdet_tes!I49=0,"",RES_hhdet_tes!I49/RES_hhdet_fec!I49)</f>
        <v>0.5831606595120975</v>
      </c>
      <c r="J49" s="124">
        <f>IF(RES_hhdet_tes!J49=0,"",RES_hhdet_tes!J49/RES_hhdet_fec!J49)</f>
        <v>0.58562895984582053</v>
      </c>
      <c r="K49" s="124">
        <f>IF(RES_hhdet_tes!K49=0,"",RES_hhdet_tes!K49/RES_hhdet_fec!K49)</f>
        <v>0.58945382674386648</v>
      </c>
      <c r="L49" s="124">
        <f>IF(RES_hhdet_tes!L49=0,"",RES_hhdet_tes!L49/RES_hhdet_fec!L49)</f>
        <v>0.59490975994068285</v>
      </c>
      <c r="M49" s="124">
        <f>IF(RES_hhdet_tes!M49=0,"",RES_hhdet_tes!M49/RES_hhdet_fec!M49)</f>
        <v>0.60269156030661364</v>
      </c>
      <c r="N49" s="124">
        <f>IF(RES_hhdet_tes!N49=0,"",RES_hhdet_tes!N49/RES_hhdet_fec!N49)</f>
        <v>0.61348519770424725</v>
      </c>
      <c r="O49" s="124">
        <f>IF(RES_hhdet_tes!O49=0,"",RES_hhdet_tes!O49/RES_hhdet_fec!O49)</f>
        <v>0.62560701778227223</v>
      </c>
      <c r="P49" s="124">
        <f>IF(RES_hhdet_tes!P49=0,"",RES_hhdet_tes!P49/RES_hhdet_fec!P49)</f>
        <v>0.6289213637836033</v>
      </c>
      <c r="Q49" s="124">
        <f>IF(RES_hhdet_tes!Q49=0,"",RES_hhdet_tes!Q49/RES_hhdet_fec!Q49)</f>
        <v>0.63323515399261832</v>
      </c>
      <c r="R49" s="124">
        <f>IF(RES_hhdet_tes!R49=0,"",RES_hhdet_tes!R49/RES_hhdet_fec!R49)</f>
        <v>0.63853275881420646</v>
      </c>
      <c r="S49" s="124">
        <f>IF(RES_hhdet_tes!S49=0,"",RES_hhdet_tes!S49/RES_hhdet_fec!S49)</f>
        <v>0.6476103409648406</v>
      </c>
      <c r="T49" s="124">
        <f>IF(RES_hhdet_tes!T49=0,"",RES_hhdet_tes!T49/RES_hhdet_fec!T49)</f>
        <v>0.65814382603506205</v>
      </c>
      <c r="U49" s="124">
        <f>IF(RES_hhdet_tes!U49=0,"",RES_hhdet_tes!U49/RES_hhdet_fec!U49)</f>
        <v>0.6679490285798878</v>
      </c>
      <c r="V49" s="124">
        <f>IF(RES_hhdet_tes!V49=0,"",RES_hhdet_tes!V49/RES_hhdet_fec!V49)</f>
        <v>0.67976017316139492</v>
      </c>
      <c r="W49" s="124">
        <f>IF(RES_hhdet_tes!W49=0,"",RES_hhdet_tes!W49/RES_hhdet_fec!W49)</f>
        <v>0.68850943638778006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0.56979208426077199</v>
      </c>
      <c r="C50" s="111">
        <f>IF(RES_hhdet_tes!C50=0,"",RES_hhdet_tes!C50/RES_hhdet_fec!C50)</f>
        <v>0.5713052564666472</v>
      </c>
      <c r="D50" s="111">
        <f>IF(RES_hhdet_tes!D50=0,"",RES_hhdet_tes!D50/RES_hhdet_fec!D50)</f>
        <v>0.57268829075665195</v>
      </c>
      <c r="E50" s="111">
        <f>IF(RES_hhdet_tes!E50=0,"",RES_hhdet_tes!E50/RES_hhdet_fec!E50)</f>
        <v>0.57423028719924207</v>
      </c>
      <c r="F50" s="111">
        <f>IF(RES_hhdet_tes!F50=0,"",RES_hhdet_tes!F50/RES_hhdet_fec!F50)</f>
        <v>0.57495716785156181</v>
      </c>
      <c r="G50" s="111">
        <f>IF(RES_hhdet_tes!G50=0,"",RES_hhdet_tes!G50/RES_hhdet_fec!G50)</f>
        <v>0.57605027191854552</v>
      </c>
      <c r="H50" s="111">
        <f>IF(RES_hhdet_tes!H50=0,"",RES_hhdet_tes!H50/RES_hhdet_fec!H50)</f>
        <v>0.57721821220759306</v>
      </c>
      <c r="I50" s="111">
        <f>IF(RES_hhdet_tes!I50=0,"",RES_hhdet_tes!I50/RES_hhdet_fec!I50)</f>
        <v>0.57921966996213425</v>
      </c>
      <c r="J50" s="111">
        <f>IF(RES_hhdet_tes!J50=0,"",RES_hhdet_tes!J50/RES_hhdet_fec!J50)</f>
        <v>0.58127418758172356</v>
      </c>
      <c r="K50" s="111">
        <f>IF(RES_hhdet_tes!K50=0,"",RES_hhdet_tes!K50/RES_hhdet_fec!K50)</f>
        <v>0.58512755185074339</v>
      </c>
      <c r="L50" s="111">
        <f>IF(RES_hhdet_tes!L50=0,"",RES_hhdet_tes!L50/RES_hhdet_fec!L50)</f>
        <v>0.59108959227720426</v>
      </c>
      <c r="M50" s="111">
        <f>IF(RES_hhdet_tes!M50=0,"",RES_hhdet_tes!M50/RES_hhdet_fec!M50)</f>
        <v>0.59881213402492373</v>
      </c>
      <c r="N50" s="111">
        <f>IF(RES_hhdet_tes!N50=0,"",RES_hhdet_tes!N50/RES_hhdet_fec!N50)</f>
        <v>0.60979356041564781</v>
      </c>
      <c r="O50" s="111">
        <f>IF(RES_hhdet_tes!O50=0,"",RES_hhdet_tes!O50/RES_hhdet_fec!O50)</f>
        <v>0.62208999308809776</v>
      </c>
      <c r="P50" s="111">
        <f>IF(RES_hhdet_tes!P50=0,"",RES_hhdet_tes!P50/RES_hhdet_fec!P50)</f>
        <v>0.62546309260189814</v>
      </c>
      <c r="Q50" s="111">
        <f>IF(RES_hhdet_tes!Q50=0,"",RES_hhdet_tes!Q50/RES_hhdet_fec!Q50)</f>
        <v>0.62983059878855074</v>
      </c>
      <c r="R50" s="111">
        <f>IF(RES_hhdet_tes!R50=0,"",RES_hhdet_tes!R50/RES_hhdet_fec!R50)</f>
        <v>0.63494054213316087</v>
      </c>
      <c r="S50" s="111">
        <f>IF(RES_hhdet_tes!S50=0,"",RES_hhdet_tes!S50/RES_hhdet_fec!S50)</f>
        <v>0.64399665641369119</v>
      </c>
      <c r="T50" s="111">
        <f>IF(RES_hhdet_tes!T50=0,"",RES_hhdet_tes!T50/RES_hhdet_fec!T50)</f>
        <v>0.65446159313163255</v>
      </c>
      <c r="U50" s="111">
        <f>IF(RES_hhdet_tes!U50=0,"",RES_hhdet_tes!U50/RES_hhdet_fec!U50)</f>
        <v>0.66425774040994034</v>
      </c>
      <c r="V50" s="111">
        <f>IF(RES_hhdet_tes!V50=0,"",RES_hhdet_tes!V50/RES_hhdet_fec!V50)</f>
        <v>0.67661712194445567</v>
      </c>
      <c r="W50" s="111">
        <f>IF(RES_hhdet_tes!W50=0,"",RES_hhdet_tes!W50/RES_hhdet_fec!W50)</f>
        <v>0.68470923650343385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0.62227252817466205</v>
      </c>
      <c r="C51" s="111">
        <f>IF(RES_hhdet_tes!C51=0,"",RES_hhdet_tes!C51/RES_hhdet_fec!C51)</f>
        <v>0.6279792553550323</v>
      </c>
      <c r="D51" s="111">
        <f>IF(RES_hhdet_tes!D51=0,"",RES_hhdet_tes!D51/RES_hhdet_fec!D51)</f>
        <v>0.62761605937450093</v>
      </c>
      <c r="E51" s="111">
        <f>IF(RES_hhdet_tes!E51=0,"",RES_hhdet_tes!E51/RES_hhdet_fec!E51)</f>
        <v>0.63022884356096587</v>
      </c>
      <c r="F51" s="111">
        <f>IF(RES_hhdet_tes!F51=0,"",RES_hhdet_tes!F51/RES_hhdet_fec!F51)</f>
        <v>0.63032986357378196</v>
      </c>
      <c r="G51" s="111">
        <f>IF(RES_hhdet_tes!G51=0,"",RES_hhdet_tes!G51/RES_hhdet_fec!G51)</f>
        <v>0.63020450999340072</v>
      </c>
      <c r="H51" s="111">
        <f>IF(RES_hhdet_tes!H51=0,"",RES_hhdet_tes!H51/RES_hhdet_fec!H51)</f>
        <v>0.63553634765614087</v>
      </c>
      <c r="I51" s="111">
        <f>IF(RES_hhdet_tes!I51=0,"",RES_hhdet_tes!I51/RES_hhdet_fec!I51)</f>
        <v>0.63652943802356199</v>
      </c>
      <c r="J51" s="111">
        <f>IF(RES_hhdet_tes!J51=0,"",RES_hhdet_tes!J51/RES_hhdet_fec!J51)</f>
        <v>0.64074952239222005</v>
      </c>
      <c r="K51" s="111">
        <f>IF(RES_hhdet_tes!K51=0,"",RES_hhdet_tes!K51/RES_hhdet_fec!K51)</f>
        <v>0.64399492662622027</v>
      </c>
      <c r="L51" s="111">
        <f>IF(RES_hhdet_tes!L51=0,"",RES_hhdet_tes!L51/RES_hhdet_fec!L51)</f>
        <v>0.65064644846802722</v>
      </c>
      <c r="M51" s="111">
        <f>IF(RES_hhdet_tes!M51=0,"",RES_hhdet_tes!M51/RES_hhdet_fec!M51)</f>
        <v>0.65393232943111623</v>
      </c>
      <c r="N51" s="111">
        <f>IF(RES_hhdet_tes!N51=0,"",RES_hhdet_tes!N51/RES_hhdet_fec!N51)</f>
        <v>0.66121609978831064</v>
      </c>
      <c r="O51" s="111">
        <f>IF(RES_hhdet_tes!O51=0,"",RES_hhdet_tes!O51/RES_hhdet_fec!O51)</f>
        <v>0.67008292838501549</v>
      </c>
      <c r="P51" s="111">
        <f>IF(RES_hhdet_tes!P51=0,"",RES_hhdet_tes!P51/RES_hhdet_fec!P51)</f>
        <v>0.68362398219424558</v>
      </c>
      <c r="Q51" s="111">
        <f>IF(RES_hhdet_tes!Q51=0,"",RES_hhdet_tes!Q51/RES_hhdet_fec!Q51)</f>
        <v>0.68869330914562965</v>
      </c>
      <c r="R51" s="111">
        <f>IF(RES_hhdet_tes!R51=0,"",RES_hhdet_tes!R51/RES_hhdet_fec!R51)</f>
        <v>0.69816797184632051</v>
      </c>
      <c r="S51" s="111">
        <f>IF(RES_hhdet_tes!S51=0,"",RES_hhdet_tes!S51/RES_hhdet_fec!S51)</f>
        <v>0.70910710167511359</v>
      </c>
      <c r="T51" s="111">
        <f>IF(RES_hhdet_tes!T51=0,"",RES_hhdet_tes!T51/RES_hhdet_fec!T51)</f>
        <v>0.72458225249558084</v>
      </c>
      <c r="U51" s="111">
        <f>IF(RES_hhdet_tes!U51=0,"",RES_hhdet_tes!U51/RES_hhdet_fec!U51)</f>
        <v>0.74081103509903645</v>
      </c>
      <c r="V51" s="111">
        <f>IF(RES_hhdet_tes!V51=0,"",RES_hhdet_tes!V51/RES_hhdet_fec!V51)</f>
        <v>0.76704483119332212</v>
      </c>
      <c r="W51" s="111">
        <f>IF(RES_hhdet_tes!W51=0,"",RES_hhdet_tes!W51/RES_hhdet_fec!W51)</f>
        <v>0.77826672436021394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0.56979208426077199</v>
      </c>
      <c r="C52" s="112">
        <f>IF(RES_hhdet_tes!C52=0,"",RES_hhdet_tes!C52/RES_hhdet_fec!C52)</f>
        <v>0.57389700999277449</v>
      </c>
      <c r="D52" s="112">
        <f>IF(RES_hhdet_tes!D52=0,"",RES_hhdet_tes!D52/RES_hhdet_fec!D52)</f>
        <v>0.57418734796920046</v>
      </c>
      <c r="E52" s="112">
        <f>IF(RES_hhdet_tes!E52=0,"",RES_hhdet_tes!E52/RES_hhdet_fec!E52)</f>
        <v>0.57583540827835833</v>
      </c>
      <c r="F52" s="112">
        <f>IF(RES_hhdet_tes!F52=0,"",RES_hhdet_tes!F52/RES_hhdet_fec!F52)</f>
        <v>0.57629691839617125</v>
      </c>
      <c r="G52" s="112">
        <f>IF(RES_hhdet_tes!G52=0,"",RES_hhdet_tes!G52/RES_hhdet_fec!G52)</f>
        <v>0.57726017254449746</v>
      </c>
      <c r="H52" s="112">
        <f>IF(RES_hhdet_tes!H52=0,"",RES_hhdet_tes!H52/RES_hhdet_fec!H52)</f>
        <v>0.58269415577586203</v>
      </c>
      <c r="I52" s="112">
        <f>IF(RES_hhdet_tes!I52=0,"",RES_hhdet_tes!I52/RES_hhdet_fec!I52)</f>
        <v>0.58717336108715545</v>
      </c>
      <c r="J52" s="112">
        <f>IF(RES_hhdet_tes!J52=0,"",RES_hhdet_tes!J52/RES_hhdet_fec!J52)</f>
        <v>0.58927713030493634</v>
      </c>
      <c r="K52" s="112">
        <f>IF(RES_hhdet_tes!K52=0,"",RES_hhdet_tes!K52/RES_hhdet_fec!K52)</f>
        <v>0.59279433929664171</v>
      </c>
      <c r="L52" s="112">
        <f>IF(RES_hhdet_tes!L52=0,"",RES_hhdet_tes!L52/RES_hhdet_fec!L52)</f>
        <v>0.59907352495840804</v>
      </c>
      <c r="M52" s="112">
        <f>IF(RES_hhdet_tes!M52=0,"",RES_hhdet_tes!M52/RES_hhdet_fec!M52)</f>
        <v>0.60339693396307614</v>
      </c>
      <c r="N52" s="112">
        <f>IF(RES_hhdet_tes!N52=0,"",RES_hhdet_tes!N52/RES_hhdet_fec!N52)</f>
        <v>0.61086539399064088</v>
      </c>
      <c r="O52" s="112">
        <f>IF(RES_hhdet_tes!O52=0,"",RES_hhdet_tes!O52/RES_hhdet_fec!O52)</f>
        <v>0.61996158207145236</v>
      </c>
      <c r="P52" s="112">
        <f>IF(RES_hhdet_tes!P52=0,"",RES_hhdet_tes!P52/RES_hhdet_fec!P52)</f>
        <v>0.63458771820742321</v>
      </c>
      <c r="Q52" s="112">
        <f>IF(RES_hhdet_tes!Q52=0,"",RES_hhdet_tes!Q52/RES_hhdet_fec!Q52)</f>
        <v>0.63962183965559583</v>
      </c>
      <c r="R52" s="112">
        <f>IF(RES_hhdet_tes!R52=0,"",RES_hhdet_tes!R52/RES_hhdet_fec!R52)</f>
        <v>0.65039506437947159</v>
      </c>
      <c r="S52" s="112">
        <f>IF(RES_hhdet_tes!S52=0,"",RES_hhdet_tes!S52/RES_hhdet_fec!S52)</f>
        <v>0.66221350697551007</v>
      </c>
      <c r="T52" s="112">
        <f>IF(RES_hhdet_tes!T52=0,"",RES_hhdet_tes!T52/RES_hhdet_fec!T52)</f>
        <v>0.67924303873631875</v>
      </c>
      <c r="U52" s="112">
        <f>IF(RES_hhdet_tes!U52=0,"",RES_hhdet_tes!U52/RES_hhdet_fec!U52)</f>
        <v>0.69676806112986489</v>
      </c>
      <c r="V52" s="112">
        <f>IF(RES_hhdet_tes!V52=0,"",RES_hhdet_tes!V52/RES_hhdet_fec!V52)</f>
        <v>0.72568544516549449</v>
      </c>
      <c r="W52" s="112">
        <f>IF(RES_hhdet_tes!W52=0,"",RES_hhdet_tes!W52/RES_hhdet_fec!W52)</f>
        <v>0.73356427820458192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0.70834392883856612</v>
      </c>
      <c r="C54" s="112">
        <f>IF(RES_hhdet_tes!C54=0,"",RES_hhdet_tes!C54/RES_hhdet_fec!C54)</f>
        <v>0.71262561641764066</v>
      </c>
      <c r="D54" s="112">
        <f>IF(RES_hhdet_tes!D54=0,"",RES_hhdet_tes!D54/RES_hhdet_fec!D54)</f>
        <v>0.71610837967374852</v>
      </c>
      <c r="E54" s="112">
        <f>IF(RES_hhdet_tes!E54=0,"",RES_hhdet_tes!E54/RES_hhdet_fec!E54)</f>
        <v>0.71991942346039539</v>
      </c>
      <c r="F54" s="112">
        <f>IF(RES_hhdet_tes!F54=0,"",RES_hhdet_tes!F54/RES_hhdet_fec!F54)</f>
        <v>0.72358413139149513</v>
      </c>
      <c r="G54" s="112">
        <f>IF(RES_hhdet_tes!G54=0,"",RES_hhdet_tes!G54/RES_hhdet_fec!G54)</f>
        <v>0.72821983551137448</v>
      </c>
      <c r="H54" s="112">
        <f>IF(RES_hhdet_tes!H54=0,"",RES_hhdet_tes!H54/RES_hhdet_fec!H54)</f>
        <v>0.7339498469159651</v>
      </c>
      <c r="I54" s="112">
        <f>IF(RES_hhdet_tes!I54=0,"",RES_hhdet_tes!I54/RES_hhdet_fec!I54)</f>
        <v>0.73694342345895003</v>
      </c>
      <c r="J54" s="112">
        <f>IF(RES_hhdet_tes!J54=0,"",RES_hhdet_tes!J54/RES_hhdet_fec!J54)</f>
        <v>0.73756158792535775</v>
      </c>
      <c r="K54" s="112">
        <f>IF(RES_hhdet_tes!K54=0,"",RES_hhdet_tes!K54/RES_hhdet_fec!K54)</f>
        <v>0.73926758933878733</v>
      </c>
      <c r="L54" s="112">
        <f>IF(RES_hhdet_tes!L54=0,"",RES_hhdet_tes!L54/RES_hhdet_fec!L54)</f>
        <v>0.74106001064494265</v>
      </c>
      <c r="M54" s="112">
        <f>IF(RES_hhdet_tes!M54=0,"",RES_hhdet_tes!M54/RES_hhdet_fec!M54)</f>
        <v>0.74317957088697595</v>
      </c>
      <c r="N54" s="112">
        <f>IF(RES_hhdet_tes!N54=0,"",RES_hhdet_tes!N54/RES_hhdet_fec!N54)</f>
        <v>0.74578949900042268</v>
      </c>
      <c r="O54" s="112">
        <f>IF(RES_hhdet_tes!O54=0,"",RES_hhdet_tes!O54/RES_hhdet_fec!O54)</f>
        <v>0.74953091865456134</v>
      </c>
      <c r="P54" s="112">
        <f>IF(RES_hhdet_tes!P54=0,"",RES_hhdet_tes!P54/RES_hhdet_fec!P54)</f>
        <v>0.75440927922425438</v>
      </c>
      <c r="Q54" s="112">
        <f>IF(RES_hhdet_tes!Q54=0,"",RES_hhdet_tes!Q54/RES_hhdet_fec!Q54)</f>
        <v>0.75917981674540114</v>
      </c>
      <c r="R54" s="112">
        <f>IF(RES_hhdet_tes!R54=0,"",RES_hhdet_tes!R54/RES_hhdet_fec!R54)</f>
        <v>0.76458982383986596</v>
      </c>
      <c r="S54" s="112">
        <f>IF(RES_hhdet_tes!S54=0,"",RES_hhdet_tes!S54/RES_hhdet_fec!S54)</f>
        <v>0.77369021464306176</v>
      </c>
      <c r="T54" s="112">
        <f>IF(RES_hhdet_tes!T54=0,"",RES_hhdet_tes!T54/RES_hhdet_fec!T54)</f>
        <v>0.78382982395990519</v>
      </c>
      <c r="U54" s="112">
        <f>IF(RES_hhdet_tes!U54=0,"",RES_hhdet_tes!U54/RES_hhdet_fec!U54)</f>
        <v>0.7936870965261047</v>
      </c>
      <c r="V54" s="112">
        <f>IF(RES_hhdet_tes!V54=0,"",RES_hhdet_tes!V54/RES_hhdet_fec!V54)</f>
        <v>0.80280678558085528</v>
      </c>
      <c r="W54" s="112">
        <f>IF(RES_hhdet_tes!W54=0,"",RES_hhdet_tes!W54/RES_hhdet_fec!W54)</f>
        <v>0.80971745400078821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0.75129881524265807</v>
      </c>
      <c r="C55" s="113">
        <f>IF(RES_hhdet_tes!C55=0,"",RES_hhdet_tes!C55/RES_hhdet_fec!C55)</f>
        <v>0.75674404930821804</v>
      </c>
      <c r="D55" s="113">
        <f>IF(RES_hhdet_tes!D55=0,"",RES_hhdet_tes!D55/RES_hhdet_fec!D55)</f>
        <v>0.75915243538809729</v>
      </c>
      <c r="E55" s="113">
        <f>IF(RES_hhdet_tes!E55=0,"",RES_hhdet_tes!E55/RES_hhdet_fec!E55)</f>
        <v>0.76314097207958675</v>
      </c>
      <c r="F55" s="113">
        <f>IF(RES_hhdet_tes!F55=0,"",RES_hhdet_tes!F55/RES_hhdet_fec!F55)</f>
        <v>0.76632401041113585</v>
      </c>
      <c r="G55" s="113">
        <f>IF(RES_hhdet_tes!G55=0,"",RES_hhdet_tes!G55/RES_hhdet_fec!G55)</f>
        <v>0.77012373601174955</v>
      </c>
      <c r="H55" s="113">
        <f>IF(RES_hhdet_tes!H55=0,"",RES_hhdet_tes!H55/RES_hhdet_fec!H55)</f>
        <v>0.77611670368177033</v>
      </c>
      <c r="I55" s="113">
        <f>IF(RES_hhdet_tes!I55=0,"",RES_hhdet_tes!I55/RES_hhdet_fec!I55)</f>
        <v>0.77594958063498431</v>
      </c>
      <c r="J55" s="113">
        <f>IF(RES_hhdet_tes!J55=0,"",RES_hhdet_tes!J55/RES_hhdet_fec!J55)</f>
        <v>0.77827086761312658</v>
      </c>
      <c r="K55" s="113">
        <f>IF(RES_hhdet_tes!K55=0,"",RES_hhdet_tes!K55/RES_hhdet_fec!K55)</f>
        <v>0.77948425407551969</v>
      </c>
      <c r="L55" s="113">
        <f>IF(RES_hhdet_tes!L55=0,"",RES_hhdet_tes!L55/RES_hhdet_fec!L55)</f>
        <v>0.78148048127765002</v>
      </c>
      <c r="M55" s="113">
        <f>IF(RES_hhdet_tes!M55=0,"",RES_hhdet_tes!M55/RES_hhdet_fec!M55)</f>
        <v>0.78250414788137979</v>
      </c>
      <c r="N55" s="113">
        <f>IF(RES_hhdet_tes!N55=0,"",RES_hhdet_tes!N55/RES_hhdet_fec!N55)</f>
        <v>0.78519319009799604</v>
      </c>
      <c r="O55" s="113">
        <f>IF(RES_hhdet_tes!O55=0,"",RES_hhdet_tes!O55/RES_hhdet_fec!O55)</f>
        <v>0.78954850482102346</v>
      </c>
      <c r="P55" s="113">
        <f>IF(RES_hhdet_tes!P55=0,"",RES_hhdet_tes!P55/RES_hhdet_fec!P55)</f>
        <v>0.79548148145970299</v>
      </c>
      <c r="Q55" s="113">
        <f>IF(RES_hhdet_tes!Q55=0,"",RES_hhdet_tes!Q55/RES_hhdet_fec!Q55)</f>
        <v>0.80038635417658444</v>
      </c>
      <c r="R55" s="113">
        <f>IF(RES_hhdet_tes!R55=0,"",RES_hhdet_tes!R55/RES_hhdet_fec!R55)</f>
        <v>0.80560481911500681</v>
      </c>
      <c r="S55" s="113">
        <f>IF(RES_hhdet_tes!S55=0,"",RES_hhdet_tes!S55/RES_hhdet_fec!S55)</f>
        <v>0.81337626021399967</v>
      </c>
      <c r="T55" s="113">
        <f>IF(RES_hhdet_tes!T55=0,"",RES_hhdet_tes!T55/RES_hhdet_fec!T55)</f>
        <v>0.82199562425781802</v>
      </c>
      <c r="U55" s="113">
        <f>IF(RES_hhdet_tes!U55=0,"",RES_hhdet_tes!U55/RES_hhdet_fec!U55)</f>
        <v>0.83011435621418683</v>
      </c>
      <c r="V55" s="113">
        <f>IF(RES_hhdet_tes!V55=0,"",RES_hhdet_tes!V55/RES_hhdet_fec!V55)</f>
        <v>0.83739024784395044</v>
      </c>
      <c r="W55" s="113">
        <f>IF(RES_hhdet_tes!W55=0,"",RES_hhdet_tes!W55/RES_hhdet_fec!W55)</f>
        <v>0.84508842751053748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0.70834392883856612</v>
      </c>
      <c r="C56" s="111">
        <f>IF(RES_hhdet_tes!C56=0,"",RES_hhdet_tes!C56/RES_hhdet_fec!C56)</f>
        <v>0.71281971379325315</v>
      </c>
      <c r="D56" s="111">
        <f>IF(RES_hhdet_tes!D56=0,"",RES_hhdet_tes!D56/RES_hhdet_fec!D56)</f>
        <v>0.7160579147715106</v>
      </c>
      <c r="E56" s="111">
        <f>IF(RES_hhdet_tes!E56=0,"",RES_hhdet_tes!E56/RES_hhdet_fec!E56)</f>
        <v>0.71959929562756841</v>
      </c>
      <c r="F56" s="111">
        <f>IF(RES_hhdet_tes!F56=0,"",RES_hhdet_tes!F56/RES_hhdet_fec!F56)</f>
        <v>0.72344699498810705</v>
      </c>
      <c r="G56" s="111">
        <f>IF(RES_hhdet_tes!G56=0,"",RES_hhdet_tes!G56/RES_hhdet_fec!G56)</f>
        <v>0.72858472421767606</v>
      </c>
      <c r="H56" s="111">
        <f>IF(RES_hhdet_tes!H56=0,"",RES_hhdet_tes!H56/RES_hhdet_fec!H56)</f>
        <v>0.73516521578613758</v>
      </c>
      <c r="I56" s="111">
        <f>IF(RES_hhdet_tes!I56=0,"",RES_hhdet_tes!I56/RES_hhdet_fec!I56)</f>
        <v>0.73772162595455237</v>
      </c>
      <c r="J56" s="111">
        <f>IF(RES_hhdet_tes!J56=0,"",RES_hhdet_tes!J56/RES_hhdet_fec!J56)</f>
        <v>0.73846366702138178</v>
      </c>
      <c r="K56" s="111">
        <f>IF(RES_hhdet_tes!K56=0,"",RES_hhdet_tes!K56/RES_hhdet_fec!K56)</f>
        <v>0.73990543112731122</v>
      </c>
      <c r="L56" s="111">
        <f>IF(RES_hhdet_tes!L56=0,"",RES_hhdet_tes!L56/RES_hhdet_fec!L56)</f>
        <v>0.7415481222134509</v>
      </c>
      <c r="M56" s="111">
        <f>IF(RES_hhdet_tes!M56=0,"",RES_hhdet_tes!M56/RES_hhdet_fec!M56)</f>
        <v>0.74337608102274311</v>
      </c>
      <c r="N56" s="111">
        <f>IF(RES_hhdet_tes!N56=0,"",RES_hhdet_tes!N56/RES_hhdet_fec!N56)</f>
        <v>0.74619651627018835</v>
      </c>
      <c r="O56" s="111">
        <f>IF(RES_hhdet_tes!O56=0,"",RES_hhdet_tes!O56/RES_hhdet_fec!O56)</f>
        <v>0.75082923463297835</v>
      </c>
      <c r="P56" s="111">
        <f>IF(RES_hhdet_tes!P56=0,"",RES_hhdet_tes!P56/RES_hhdet_fec!P56)</f>
        <v>0.75763787446085329</v>
      </c>
      <c r="Q56" s="111">
        <f>IF(RES_hhdet_tes!Q56=0,"",RES_hhdet_tes!Q56/RES_hhdet_fec!Q56)</f>
        <v>0.76286213177278173</v>
      </c>
      <c r="R56" s="111">
        <f>IF(RES_hhdet_tes!R56=0,"",RES_hhdet_tes!R56/RES_hhdet_fec!R56)</f>
        <v>0.76922701866869092</v>
      </c>
      <c r="S56" s="111">
        <f>IF(RES_hhdet_tes!S56=0,"",RES_hhdet_tes!S56/RES_hhdet_fec!S56)</f>
        <v>0.77803910892593398</v>
      </c>
      <c r="T56" s="111">
        <f>IF(RES_hhdet_tes!T56=0,"",RES_hhdet_tes!T56/RES_hhdet_fec!T56)</f>
        <v>0.78801705023240132</v>
      </c>
      <c r="U56" s="111">
        <f>IF(RES_hhdet_tes!U56=0,"",RES_hhdet_tes!U56/RES_hhdet_fec!U56)</f>
        <v>0.79711184947429914</v>
      </c>
      <c r="V56" s="111">
        <f>IF(RES_hhdet_tes!V56=0,"",RES_hhdet_tes!V56/RES_hhdet_fec!V56)</f>
        <v>0.8053319718970865</v>
      </c>
      <c r="W56" s="111">
        <f>IF(RES_hhdet_tes!W56=0,"",RES_hhdet_tes!W56/RES_hhdet_fec!W56)</f>
        <v>0.81054313226314789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0.74845091166198197</v>
      </c>
      <c r="C58" s="124">
        <f>IF(RES_hhdet_tes!C58=0,"",RES_hhdet_tes!C58/RES_hhdet_fec!C58)</f>
        <v>0.74316564056057999</v>
      </c>
      <c r="D58" s="124">
        <f>IF(RES_hhdet_tes!D58=0,"",RES_hhdet_tes!D58/RES_hhdet_fec!D58)</f>
        <v>0.74571651512208914</v>
      </c>
      <c r="E58" s="124">
        <f>IF(RES_hhdet_tes!E58=0,"",RES_hhdet_tes!E58/RES_hhdet_fec!E58)</f>
        <v>0.74488535995579086</v>
      </c>
      <c r="F58" s="124">
        <f>IF(RES_hhdet_tes!F58=0,"",RES_hhdet_tes!F58/RES_hhdet_fec!F58)</f>
        <v>0.7506489247514837</v>
      </c>
      <c r="G58" s="124">
        <f>IF(RES_hhdet_tes!G58=0,"",RES_hhdet_tes!G58/RES_hhdet_fec!G58)</f>
        <v>0.75027602716033326</v>
      </c>
      <c r="H58" s="124">
        <f>IF(RES_hhdet_tes!H58=0,"",RES_hhdet_tes!H58/RES_hhdet_fec!H58)</f>
        <v>0.76532634605736505</v>
      </c>
      <c r="I58" s="124">
        <f>IF(RES_hhdet_tes!I58=0,"",RES_hhdet_tes!I58/RES_hhdet_fec!I58)</f>
        <v>0.763654613647342</v>
      </c>
      <c r="J58" s="124">
        <f>IF(RES_hhdet_tes!J58=0,"",RES_hhdet_tes!J58/RES_hhdet_fec!J58)</f>
        <v>0.75856575561508077</v>
      </c>
      <c r="K58" s="124">
        <f>IF(RES_hhdet_tes!K58=0,"",RES_hhdet_tes!K58/RES_hhdet_fec!K58)</f>
        <v>0.75882731332061981</v>
      </c>
      <c r="L58" s="124">
        <f>IF(RES_hhdet_tes!L58=0,"",RES_hhdet_tes!L58/RES_hhdet_fec!L58)</f>
        <v>0.76823820203263637</v>
      </c>
      <c r="M58" s="124">
        <f>IF(RES_hhdet_tes!M58=0,"",RES_hhdet_tes!M58/RES_hhdet_fec!M58)</f>
        <v>0.77412318533934921</v>
      </c>
      <c r="N58" s="124">
        <f>IF(RES_hhdet_tes!N58=0,"",RES_hhdet_tes!N58/RES_hhdet_fec!N58)</f>
        <v>0.78025642665969208</v>
      </c>
      <c r="O58" s="124">
        <f>IF(RES_hhdet_tes!O58=0,"",RES_hhdet_tes!O58/RES_hhdet_fec!O58)</f>
        <v>0.77993410968693189</v>
      </c>
      <c r="P58" s="124">
        <f>IF(RES_hhdet_tes!P58=0,"",RES_hhdet_tes!P58/RES_hhdet_fec!P58)</f>
        <v>0.78183042492017807</v>
      </c>
      <c r="Q58" s="124">
        <f>IF(RES_hhdet_tes!Q58=0,"",RES_hhdet_tes!Q58/RES_hhdet_fec!Q58)</f>
        <v>0.78171506085153175</v>
      </c>
      <c r="R58" s="124">
        <f>IF(RES_hhdet_tes!R58=0,"",RES_hhdet_tes!R58/RES_hhdet_fec!R58)</f>
        <v>0.78888923662499555</v>
      </c>
      <c r="S58" s="124">
        <f>IF(RES_hhdet_tes!S58=0,"",RES_hhdet_tes!S58/RES_hhdet_fec!S58)</f>
        <v>0.79645984388988678</v>
      </c>
      <c r="T58" s="124">
        <f>IF(RES_hhdet_tes!T58=0,"",RES_hhdet_tes!T58/RES_hhdet_fec!T58)</f>
        <v>0.80723911009215565</v>
      </c>
      <c r="U58" s="124">
        <f>IF(RES_hhdet_tes!U58=0,"",RES_hhdet_tes!U58/RES_hhdet_fec!U58)</f>
        <v>0.81856838874812821</v>
      </c>
      <c r="V58" s="124">
        <f>IF(RES_hhdet_tes!V58=0,"",RES_hhdet_tes!V58/RES_hhdet_fec!V58)</f>
        <v>0.83139009868068614</v>
      </c>
      <c r="W58" s="124">
        <f>IF(RES_hhdet_tes!W58=0,"",RES_hhdet_tes!W58/RES_hhdet_fec!W58)</f>
        <v>0.83941882558608771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0.61642944992186521</v>
      </c>
      <c r="C59" s="111">
        <f>IF(RES_hhdet_tes!C59=0,"",RES_hhdet_tes!C59/RES_hhdet_fec!C59)</f>
        <v>0.61770859568963099</v>
      </c>
      <c r="D59" s="111">
        <f>IF(RES_hhdet_tes!D59=0,"",RES_hhdet_tes!D59/RES_hhdet_fec!D59)</f>
        <v>0.61876520016749903</v>
      </c>
      <c r="E59" s="111">
        <f>IF(RES_hhdet_tes!E59=0,"",RES_hhdet_tes!E59/RES_hhdet_fec!E59)</f>
        <v>0.61978923837508282</v>
      </c>
      <c r="F59" s="111">
        <f>IF(RES_hhdet_tes!F59=0,"",RES_hhdet_tes!F59/RES_hhdet_fec!F59)</f>
        <v>0.62054023433130101</v>
      </c>
      <c r="G59" s="111">
        <f>IF(RES_hhdet_tes!G59=0,"",RES_hhdet_tes!G59/RES_hhdet_fec!G59)</f>
        <v>0.62148182854530276</v>
      </c>
      <c r="H59" s="111">
        <f>IF(RES_hhdet_tes!H59=0,"",RES_hhdet_tes!H59/RES_hhdet_fec!H59)</f>
        <v>0.6226315016459697</v>
      </c>
      <c r="I59" s="111">
        <f>IF(RES_hhdet_tes!I59=0,"",RES_hhdet_tes!I59/RES_hhdet_fec!I59)</f>
        <v>0.62323722975313034</v>
      </c>
      <c r="J59" s="111">
        <f>IF(RES_hhdet_tes!J59=0,"",RES_hhdet_tes!J59/RES_hhdet_fec!J59)</f>
        <v>0.62336402007178171</v>
      </c>
      <c r="K59" s="111">
        <f>IF(RES_hhdet_tes!K59=0,"",RES_hhdet_tes!K59/RES_hhdet_fec!K59)</f>
        <v>0.62357146053868751</v>
      </c>
      <c r="L59" s="111">
        <f>IF(RES_hhdet_tes!L59=0,"",RES_hhdet_tes!L59/RES_hhdet_fec!L59)</f>
        <v>0.62372945239529465</v>
      </c>
      <c r="M59" s="111">
        <f>IF(RES_hhdet_tes!M59=0,"",RES_hhdet_tes!M59/RES_hhdet_fec!M59)</f>
        <v>0.6238445458962516</v>
      </c>
      <c r="N59" s="111">
        <f>IF(RES_hhdet_tes!N59=0,"",RES_hhdet_tes!N59/RES_hhdet_fec!N59)</f>
        <v>0.62393951033053374</v>
      </c>
      <c r="O59" s="111">
        <f>IF(RES_hhdet_tes!O59=0,"",RES_hhdet_tes!O59/RES_hhdet_fec!O59)</f>
        <v>0.62407016482004252</v>
      </c>
      <c r="P59" s="111">
        <f>IF(RES_hhdet_tes!P59=0,"",RES_hhdet_tes!P59/RES_hhdet_fec!P59)</f>
        <v>0.6241284402919407</v>
      </c>
      <c r="Q59" s="111">
        <f>IF(RES_hhdet_tes!Q59=0,"",RES_hhdet_tes!Q59/RES_hhdet_fec!Q59)</f>
        <v>0.62418694061412172</v>
      </c>
      <c r="R59" s="111">
        <f>IF(RES_hhdet_tes!R59=0,"",RES_hhdet_tes!R59/RES_hhdet_fec!R59)</f>
        <v>0.62431152991293271</v>
      </c>
      <c r="S59" s="111">
        <f>IF(RES_hhdet_tes!S59=0,"",RES_hhdet_tes!S59/RES_hhdet_fec!S59)</f>
        <v>0.62450850682562564</v>
      </c>
      <c r="T59" s="111">
        <f>IF(RES_hhdet_tes!T59=0,"",RES_hhdet_tes!T59/RES_hhdet_fec!T59)</f>
        <v>0.62470815700935367</v>
      </c>
      <c r="U59" s="111">
        <f>IF(RES_hhdet_tes!U59=0,"",RES_hhdet_tes!U59/RES_hhdet_fec!U59)</f>
        <v>0.62501658693364037</v>
      </c>
      <c r="V59" s="111">
        <f>IF(RES_hhdet_tes!V59=0,"",RES_hhdet_tes!V59/RES_hhdet_fec!V59)</f>
        <v>0.62558714740137744</v>
      </c>
      <c r="W59" s="111">
        <f>IF(RES_hhdet_tes!W59=0,"",RES_hhdet_tes!W59/RES_hhdet_fec!W59)</f>
        <v>0.62617025359003542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0.76134273078031511</v>
      </c>
      <c r="C60" s="45">
        <f>IF(RES_hhdet_tes!C60=0,"",RES_hhdet_tes!C60/RES_hhdet_fec!C60)</f>
        <v>0.76353478322136048</v>
      </c>
      <c r="D60" s="45">
        <f>IF(RES_hhdet_tes!D60=0,"",RES_hhdet_tes!D60/RES_hhdet_fec!D60)</f>
        <v>0.76580099188794348</v>
      </c>
      <c r="E60" s="45">
        <f>IF(RES_hhdet_tes!E60=0,"",RES_hhdet_tes!E60/RES_hhdet_fec!E60)</f>
        <v>0.76837040539081369</v>
      </c>
      <c r="F60" s="45">
        <f>IF(RES_hhdet_tes!F60=0,"",RES_hhdet_tes!F60/RES_hhdet_fec!F60)</f>
        <v>0.77090326922296559</v>
      </c>
      <c r="G60" s="45">
        <f>IF(RES_hhdet_tes!G60=0,"",RES_hhdet_tes!G60/RES_hhdet_fec!G60)</f>
        <v>0.77414334634853277</v>
      </c>
      <c r="H60" s="45">
        <f>IF(RES_hhdet_tes!H60=0,"",RES_hhdet_tes!H60/RES_hhdet_fec!H60)</f>
        <v>0.77818623406708032</v>
      </c>
      <c r="I60" s="45">
        <f>IF(RES_hhdet_tes!I60=0,"",RES_hhdet_tes!I60/RES_hhdet_fec!I60)</f>
        <v>0.78041310158544619</v>
      </c>
      <c r="J60" s="45">
        <f>IF(RES_hhdet_tes!J60=0,"",RES_hhdet_tes!J60/RES_hhdet_fec!J60)</f>
        <v>0.78128804892054415</v>
      </c>
      <c r="K60" s="45">
        <f>IF(RES_hhdet_tes!K60=0,"",RES_hhdet_tes!K60/RES_hhdet_fec!K60)</f>
        <v>0.78310306909195881</v>
      </c>
      <c r="L60" s="45">
        <f>IF(RES_hhdet_tes!L60=0,"",RES_hhdet_tes!L60/RES_hhdet_fec!L60)</f>
        <v>0.7852430717489598</v>
      </c>
      <c r="M60" s="45">
        <f>IF(RES_hhdet_tes!M60=0,"",RES_hhdet_tes!M60/RES_hhdet_fec!M60)</f>
        <v>0.78753870383864299</v>
      </c>
      <c r="N60" s="45">
        <f>IF(RES_hhdet_tes!N60=0,"",RES_hhdet_tes!N60/RES_hhdet_fec!N60)</f>
        <v>0.7900484398035843</v>
      </c>
      <c r="O60" s="45">
        <f>IF(RES_hhdet_tes!O60=0,"",RES_hhdet_tes!O60/RES_hhdet_fec!O60)</f>
        <v>0.79292650894651151</v>
      </c>
      <c r="P60" s="45">
        <f>IF(RES_hhdet_tes!P60=0,"",RES_hhdet_tes!P60/RES_hhdet_fec!P60)</f>
        <v>0.79467748920096437</v>
      </c>
      <c r="Q60" s="45">
        <f>IF(RES_hhdet_tes!Q60=0,"",RES_hhdet_tes!Q60/RES_hhdet_fec!Q60)</f>
        <v>0.79758866735254652</v>
      </c>
      <c r="R60" s="45">
        <f>IF(RES_hhdet_tes!R60=0,"",RES_hhdet_tes!R60/RES_hhdet_fec!R60)</f>
        <v>0.80193769012624228</v>
      </c>
      <c r="S60" s="45">
        <f>IF(RES_hhdet_tes!S60=0,"",RES_hhdet_tes!S60/RES_hhdet_fec!S60)</f>
        <v>0.81009514669706117</v>
      </c>
      <c r="T60" s="45">
        <f>IF(RES_hhdet_tes!T60=0,"",RES_hhdet_tes!T60/RES_hhdet_fec!T60)</f>
        <v>0.82166070815553194</v>
      </c>
      <c r="U60" s="45">
        <f>IF(RES_hhdet_tes!U60=0,"",RES_hhdet_tes!U60/RES_hhdet_fec!U60)</f>
        <v>0.83426246936345094</v>
      </c>
      <c r="V60" s="45">
        <f>IF(RES_hhdet_tes!V60=0,"",RES_hhdet_tes!V60/RES_hhdet_fec!V60)</f>
        <v>0.84729234439922818</v>
      </c>
      <c r="W60" s="45">
        <f>IF(RES_hhdet_tes!W60=0,"",RES_hhdet_tes!W60/RES_hhdet_fec!W60)</f>
        <v>0.85558254416067547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0.56197857355740177</v>
      </c>
      <c r="C62" s="119">
        <f>IF(RES_hhdet_tes!C62=0,"",RES_hhdet_tes!C62/RES_hhdet_fec!C62)</f>
        <v>0.57293139790722269</v>
      </c>
      <c r="D62" s="119">
        <f>IF(RES_hhdet_tes!D62=0,"",RES_hhdet_tes!D62/RES_hhdet_fec!D62)</f>
        <v>0.58436133876499108</v>
      </c>
      <c r="E62" s="119">
        <f>IF(RES_hhdet_tes!E62=0,"",RES_hhdet_tes!E62/RES_hhdet_fec!E62)</f>
        <v>0.59451862298578684</v>
      </c>
      <c r="F62" s="119">
        <f>IF(RES_hhdet_tes!F62=0,"",RES_hhdet_tes!F62/RES_hhdet_fec!F62)</f>
        <v>0.60697524761356159</v>
      </c>
      <c r="G62" s="119">
        <f>IF(RES_hhdet_tes!G62=0,"",RES_hhdet_tes!G62/RES_hhdet_fec!G62)</f>
        <v>0.62004937084750655</v>
      </c>
      <c r="H62" s="119">
        <f>IF(RES_hhdet_tes!H62=0,"",RES_hhdet_tes!H62/RES_hhdet_fec!H62)</f>
        <v>0.63401714960807443</v>
      </c>
      <c r="I62" s="119">
        <f>IF(RES_hhdet_tes!I62=0,"",RES_hhdet_tes!I62/RES_hhdet_fec!I62)</f>
        <v>0.64574865708797158</v>
      </c>
      <c r="J62" s="119">
        <f>IF(RES_hhdet_tes!J62=0,"",RES_hhdet_tes!J62/RES_hhdet_fec!J62)</f>
        <v>0.65561861980128344</v>
      </c>
      <c r="K62" s="119">
        <f>IF(RES_hhdet_tes!K62=0,"",RES_hhdet_tes!K62/RES_hhdet_fec!K62)</f>
        <v>0.66334347819752137</v>
      </c>
      <c r="L62" s="119">
        <f>IF(RES_hhdet_tes!L62=0,"",RES_hhdet_tes!L62/RES_hhdet_fec!L62)</f>
        <v>0.67038497659526086</v>
      </c>
      <c r="M62" s="119">
        <f>IF(RES_hhdet_tes!M62=0,"",RES_hhdet_tes!M62/RES_hhdet_fec!M62)</f>
        <v>0.67693384780346055</v>
      </c>
      <c r="N62" s="119">
        <f>IF(RES_hhdet_tes!N62=0,"",RES_hhdet_tes!N62/RES_hhdet_fec!N62)</f>
        <v>0.68388225459217877</v>
      </c>
      <c r="O62" s="119">
        <f>IF(RES_hhdet_tes!O62=0,"",RES_hhdet_tes!O62/RES_hhdet_fec!O62)</f>
        <v>0.69195306304607129</v>
      </c>
      <c r="P62" s="119">
        <f>IF(RES_hhdet_tes!P62=0,"",RES_hhdet_tes!P62/RES_hhdet_fec!P62)</f>
        <v>0.69419354386552556</v>
      </c>
      <c r="Q62" s="119">
        <f>IF(RES_hhdet_tes!Q62=0,"",RES_hhdet_tes!Q62/RES_hhdet_fec!Q62)</f>
        <v>0.69790818568610258</v>
      </c>
      <c r="R62" s="119">
        <f>IF(RES_hhdet_tes!R62=0,"",RES_hhdet_tes!R62/RES_hhdet_fec!R62)</f>
        <v>0.70587222309714759</v>
      </c>
      <c r="S62" s="119">
        <f>IF(RES_hhdet_tes!S62=0,"",RES_hhdet_tes!S62/RES_hhdet_fec!S62)</f>
        <v>0.72010588116796748</v>
      </c>
      <c r="T62" s="119">
        <f>IF(RES_hhdet_tes!T62=0,"",RES_hhdet_tes!T62/RES_hhdet_fec!T62)</f>
        <v>0.73679918834456148</v>
      </c>
      <c r="U62" s="119">
        <f>IF(RES_hhdet_tes!U62=0,"",RES_hhdet_tes!U62/RES_hhdet_fec!U62)</f>
        <v>0.75504692968451492</v>
      </c>
      <c r="V62" s="119">
        <f>IF(RES_hhdet_tes!V62=0,"",RES_hhdet_tes!V62/RES_hhdet_fec!V62)</f>
        <v>0.77346671993093652</v>
      </c>
      <c r="W62" s="119">
        <f>IF(RES_hhdet_tes!W62=0,"",RES_hhdet_tes!W62/RES_hhdet_fec!W62)</f>
        <v>0.79000482890883994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0.55755420065641115</v>
      </c>
      <c r="C63" s="124">
        <f>IF(RES_hhdet_tes!C63=0,"",RES_hhdet_tes!C63/RES_hhdet_fec!C63)</f>
        <v>0.5692478929986855</v>
      </c>
      <c r="D63" s="124">
        <f>IF(RES_hhdet_tes!D63=0,"",RES_hhdet_tes!D63/RES_hhdet_fec!D63)</f>
        <v>0.58110988532315222</v>
      </c>
      <c r="E63" s="124">
        <f>IF(RES_hhdet_tes!E63=0,"",RES_hhdet_tes!E63/RES_hhdet_fec!E63)</f>
        <v>0.59145525442745506</v>
      </c>
      <c r="F63" s="124">
        <f>IF(RES_hhdet_tes!F63=0,"",RES_hhdet_tes!F63/RES_hhdet_fec!F63)</f>
        <v>0.60433231248752028</v>
      </c>
      <c r="G63" s="124">
        <f>IF(RES_hhdet_tes!G63=0,"",RES_hhdet_tes!G63/RES_hhdet_fec!G63)</f>
        <v>0.61772992038086572</v>
      </c>
      <c r="H63" s="124">
        <f>IF(RES_hhdet_tes!H63=0,"",RES_hhdet_tes!H63/RES_hhdet_fec!H63)</f>
        <v>0.632214171440314</v>
      </c>
      <c r="I63" s="124">
        <f>IF(RES_hhdet_tes!I63=0,"",RES_hhdet_tes!I63/RES_hhdet_fec!I63)</f>
        <v>0.64430849273606361</v>
      </c>
      <c r="J63" s="124">
        <f>IF(RES_hhdet_tes!J63=0,"",RES_hhdet_tes!J63/RES_hhdet_fec!J63)</f>
        <v>0.65426651621175647</v>
      </c>
      <c r="K63" s="124">
        <f>IF(RES_hhdet_tes!K63=0,"",RES_hhdet_tes!K63/RES_hhdet_fec!K63)</f>
        <v>0.66219401929288835</v>
      </c>
      <c r="L63" s="124">
        <f>IF(RES_hhdet_tes!L63=0,"",RES_hhdet_tes!L63/RES_hhdet_fec!L63)</f>
        <v>0.66906840842407689</v>
      </c>
      <c r="M63" s="124">
        <f>IF(RES_hhdet_tes!M63=0,"",RES_hhdet_tes!M63/RES_hhdet_fec!M63)</f>
        <v>0.67549912060761375</v>
      </c>
      <c r="N63" s="124">
        <f>IF(RES_hhdet_tes!N63=0,"",RES_hhdet_tes!N63/RES_hhdet_fec!N63)</f>
        <v>0.68298460737654554</v>
      </c>
      <c r="O63" s="124">
        <f>IF(RES_hhdet_tes!O63=0,"",RES_hhdet_tes!O63/RES_hhdet_fec!O63)</f>
        <v>0.69141317541436387</v>
      </c>
      <c r="P63" s="124">
        <f>IF(RES_hhdet_tes!P63=0,"",RES_hhdet_tes!P63/RES_hhdet_fec!P63)</f>
        <v>0.69373377220165011</v>
      </c>
      <c r="Q63" s="124">
        <f>IF(RES_hhdet_tes!Q63=0,"",RES_hhdet_tes!Q63/RES_hhdet_fec!Q63)</f>
        <v>0.69752937210359967</v>
      </c>
      <c r="R63" s="124">
        <f>IF(RES_hhdet_tes!R63=0,"",RES_hhdet_tes!R63/RES_hhdet_fec!R63)</f>
        <v>0.70560982519554405</v>
      </c>
      <c r="S63" s="124">
        <f>IF(RES_hhdet_tes!S63=0,"",RES_hhdet_tes!S63/RES_hhdet_fec!S63)</f>
        <v>0.71977983744701235</v>
      </c>
      <c r="T63" s="124">
        <f>IF(RES_hhdet_tes!T63=0,"",RES_hhdet_tes!T63/RES_hhdet_fec!T63)</f>
        <v>0.73601305991322663</v>
      </c>
      <c r="U63" s="124">
        <f>IF(RES_hhdet_tes!U63=0,"",RES_hhdet_tes!U63/RES_hhdet_fec!U63)</f>
        <v>0.75355851112447814</v>
      </c>
      <c r="V63" s="124">
        <f>IF(RES_hhdet_tes!V63=0,"",RES_hhdet_tes!V63/RES_hhdet_fec!V63)</f>
        <v>0.77122608431386241</v>
      </c>
      <c r="W63" s="124">
        <f>IF(RES_hhdet_tes!W63=0,"",RES_hhdet_tes!W63/RES_hhdet_fec!W63)</f>
        <v>0.78661292813544303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0.55187973322444239</v>
      </c>
      <c r="C64" s="111">
        <f>IF(RES_hhdet_tes!C64=0,"",RES_hhdet_tes!C64/RES_hhdet_fec!C64)</f>
        <v>0.56362091901792466</v>
      </c>
      <c r="D64" s="111">
        <f>IF(RES_hhdet_tes!D64=0,"",RES_hhdet_tes!D64/RES_hhdet_fec!D64)</f>
        <v>0.57566077055620846</v>
      </c>
      <c r="E64" s="111">
        <f>IF(RES_hhdet_tes!E64=0,"",RES_hhdet_tes!E64/RES_hhdet_fec!E64)</f>
        <v>0.58612442724117919</v>
      </c>
      <c r="F64" s="111">
        <f>IF(RES_hhdet_tes!F64=0,"",RES_hhdet_tes!F64/RES_hhdet_fec!F64)</f>
        <v>0.5992044817127925</v>
      </c>
      <c r="G64" s="111">
        <f>IF(RES_hhdet_tes!G64=0,"",RES_hhdet_tes!G64/RES_hhdet_fec!G64)</f>
        <v>0.61275666376009064</v>
      </c>
      <c r="H64" s="111">
        <f>IF(RES_hhdet_tes!H64=0,"",RES_hhdet_tes!H64/RES_hhdet_fec!H64)</f>
        <v>0.62739560096759772</v>
      </c>
      <c r="I64" s="111">
        <f>IF(RES_hhdet_tes!I64=0,"",RES_hhdet_tes!I64/RES_hhdet_fec!I64)</f>
        <v>0.63962843902882904</v>
      </c>
      <c r="J64" s="111">
        <f>IF(RES_hhdet_tes!J64=0,"",RES_hhdet_tes!J64/RES_hhdet_fec!J64)</f>
        <v>0.64972994873115131</v>
      </c>
      <c r="K64" s="111">
        <f>IF(RES_hhdet_tes!K64=0,"",RES_hhdet_tes!K64/RES_hhdet_fec!K64)</f>
        <v>0.65775304429457282</v>
      </c>
      <c r="L64" s="111">
        <f>IF(RES_hhdet_tes!L64=0,"",RES_hhdet_tes!L64/RES_hhdet_fec!L64)</f>
        <v>0.66469809908161925</v>
      </c>
      <c r="M64" s="111">
        <f>IF(RES_hhdet_tes!M64=0,"",RES_hhdet_tes!M64/RES_hhdet_fec!M64)</f>
        <v>0.67126160489366937</v>
      </c>
      <c r="N64" s="111">
        <f>IF(RES_hhdet_tes!N64=0,"",RES_hhdet_tes!N64/RES_hhdet_fec!N64)</f>
        <v>0.67882637580235694</v>
      </c>
      <c r="O64" s="111">
        <f>IF(RES_hhdet_tes!O64=0,"",RES_hhdet_tes!O64/RES_hhdet_fec!O64)</f>
        <v>0.68737194705726234</v>
      </c>
      <c r="P64" s="111">
        <f>IF(RES_hhdet_tes!P64=0,"",RES_hhdet_tes!P64/RES_hhdet_fec!P64)</f>
        <v>0.68975082937660992</v>
      </c>
      <c r="Q64" s="111">
        <f>IF(RES_hhdet_tes!Q64=0,"",RES_hhdet_tes!Q64/RES_hhdet_fec!Q64)</f>
        <v>0.69361720562080709</v>
      </c>
      <c r="R64" s="111">
        <f>IF(RES_hhdet_tes!R64=0,"",RES_hhdet_tes!R64/RES_hhdet_fec!R64)</f>
        <v>0.70176700058094055</v>
      </c>
      <c r="S64" s="111">
        <f>IF(RES_hhdet_tes!S64=0,"",RES_hhdet_tes!S64/RES_hhdet_fec!S64)</f>
        <v>0.71629933708702709</v>
      </c>
      <c r="T64" s="111">
        <f>IF(RES_hhdet_tes!T64=0,"",RES_hhdet_tes!T64/RES_hhdet_fec!T64)</f>
        <v>0.73269548441216781</v>
      </c>
      <c r="U64" s="111">
        <f>IF(RES_hhdet_tes!U64=0,"",RES_hhdet_tes!U64/RES_hhdet_fec!U64)</f>
        <v>0.75047513757384898</v>
      </c>
      <c r="V64" s="111">
        <f>IF(RES_hhdet_tes!V64=0,"",RES_hhdet_tes!V64/RES_hhdet_fec!V64)</f>
        <v>0.76824081424159552</v>
      </c>
      <c r="W64" s="111">
        <f>IF(RES_hhdet_tes!W64=0,"",RES_hhdet_tes!W64/RES_hhdet_fec!W64)</f>
        <v>0.7837428788888855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1.9750400444877316</v>
      </c>
      <c r="C66" s="124">
        <f>IF(RES_hhdet_tes!C66=0,"",RES_hhdet_tes!C66/RES_hhdet_fec!C66)</f>
        <v>2.0870855618790718</v>
      </c>
      <c r="D66" s="124">
        <f>IF(RES_hhdet_tes!D66=0,"",RES_hhdet_tes!D66/RES_hhdet_fec!D66)</f>
        <v>2.2052208675100737</v>
      </c>
      <c r="E66" s="124">
        <f>IF(RES_hhdet_tes!E66=0,"",RES_hhdet_tes!E66/RES_hhdet_fec!E66)</f>
        <v>2.3403511031694646</v>
      </c>
      <c r="F66" s="124">
        <f>IF(RES_hhdet_tes!F66=0,"",RES_hhdet_tes!F66/RES_hhdet_fec!F66)</f>
        <v>2.4805397204379966</v>
      </c>
      <c r="G66" s="124">
        <f>IF(RES_hhdet_tes!G66=0,"",RES_hhdet_tes!G66/RES_hhdet_fec!G66)</f>
        <v>2.6299823530002175</v>
      </c>
      <c r="H66" s="124">
        <f>IF(RES_hhdet_tes!H66=0,"",RES_hhdet_tes!H66/RES_hhdet_fec!H66)</f>
        <v>2.7945933155619267</v>
      </c>
      <c r="I66" s="124">
        <f>IF(RES_hhdet_tes!I66=0,"",RES_hhdet_tes!I66/RES_hhdet_fec!I66)</f>
        <v>2.8991974238436775</v>
      </c>
      <c r="J66" s="124">
        <f>IF(RES_hhdet_tes!J66=0,"",RES_hhdet_tes!J66/RES_hhdet_fec!J66)</f>
        <v>2.9739274719186808</v>
      </c>
      <c r="K66" s="124">
        <f>IF(RES_hhdet_tes!K66=0,"",RES_hhdet_tes!K66/RES_hhdet_fec!K66)</f>
        <v>3.0599837586180567</v>
      </c>
      <c r="L66" s="124">
        <f>IF(RES_hhdet_tes!L66=0,"",RES_hhdet_tes!L66/RES_hhdet_fec!L66)</f>
        <v>3.1283728828641184</v>
      </c>
      <c r="M66" s="124">
        <f>IF(RES_hhdet_tes!M66=0,"",RES_hhdet_tes!M66/RES_hhdet_fec!M66)</f>
        <v>3.1793790802848294</v>
      </c>
      <c r="N66" s="124">
        <f>IF(RES_hhdet_tes!N66=0,"",RES_hhdet_tes!N66/RES_hhdet_fec!N66)</f>
        <v>3.2275478031426648</v>
      </c>
      <c r="O66" s="124">
        <f>IF(RES_hhdet_tes!O66=0,"",RES_hhdet_tes!O66/RES_hhdet_fec!O66)</f>
        <v>3.2807371048067164</v>
      </c>
      <c r="P66" s="124">
        <f>IF(RES_hhdet_tes!P66=0,"",RES_hhdet_tes!P66/RES_hhdet_fec!P66)</f>
        <v>3.3474549048740698</v>
      </c>
      <c r="Q66" s="124">
        <f>IF(RES_hhdet_tes!Q66=0,"",RES_hhdet_tes!Q66/RES_hhdet_fec!Q66)</f>
        <v>3.4644772670424633</v>
      </c>
      <c r="R66" s="124">
        <f>IF(RES_hhdet_tes!R66=0,"",RES_hhdet_tes!R66/RES_hhdet_fec!R66)</f>
        <v>3.628365410683966</v>
      </c>
      <c r="S66" s="124">
        <f>IF(RES_hhdet_tes!S66=0,"",RES_hhdet_tes!S66/RES_hhdet_fec!S66)</f>
        <v>3.9294231933110981</v>
      </c>
      <c r="T66" s="124">
        <f>IF(RES_hhdet_tes!T66=0,"",RES_hhdet_tes!T66/RES_hhdet_fec!T66)</f>
        <v>4.2057003514700302</v>
      </c>
      <c r="U66" s="124">
        <f>IF(RES_hhdet_tes!U66=0,"",RES_hhdet_tes!U66/RES_hhdet_fec!U66)</f>
        <v>4.3656467097024887</v>
      </c>
      <c r="V66" s="124">
        <f>IF(RES_hhdet_tes!V66=0,"",RES_hhdet_tes!V66/RES_hhdet_fec!V66)</f>
        <v>4.448484734023185</v>
      </c>
      <c r="W66" s="124">
        <f>IF(RES_hhdet_tes!W66=0,"",RES_hhdet_tes!W66/RES_hhdet_fec!W66)</f>
        <v>4.5152589399805407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1.9750400444877316</v>
      </c>
      <c r="C67" s="111">
        <f>IF(RES_hhdet_tes!C67=0,"",RES_hhdet_tes!C67/RES_hhdet_fec!C67)</f>
        <v>2.0870855618790718</v>
      </c>
      <c r="D67" s="111">
        <f>IF(RES_hhdet_tes!D67=0,"",RES_hhdet_tes!D67/RES_hhdet_fec!D67)</f>
        <v>2.2052208675100737</v>
      </c>
      <c r="E67" s="111">
        <f>IF(RES_hhdet_tes!E67=0,"",RES_hhdet_tes!E67/RES_hhdet_fec!E67)</f>
        <v>2.3403511031694646</v>
      </c>
      <c r="F67" s="111">
        <f>IF(RES_hhdet_tes!F67=0,"",RES_hhdet_tes!F67/RES_hhdet_fec!F67)</f>
        <v>2.4805397204379966</v>
      </c>
      <c r="G67" s="111">
        <f>IF(RES_hhdet_tes!G67=0,"",RES_hhdet_tes!G67/RES_hhdet_fec!G67)</f>
        <v>2.6299823530002175</v>
      </c>
      <c r="H67" s="111">
        <f>IF(RES_hhdet_tes!H67=0,"",RES_hhdet_tes!H67/RES_hhdet_fec!H67)</f>
        <v>2.7945933155619267</v>
      </c>
      <c r="I67" s="111">
        <f>IF(RES_hhdet_tes!I67=0,"",RES_hhdet_tes!I67/RES_hhdet_fec!I67)</f>
        <v>2.8991974238436775</v>
      </c>
      <c r="J67" s="111">
        <f>IF(RES_hhdet_tes!J67=0,"",RES_hhdet_tes!J67/RES_hhdet_fec!J67)</f>
        <v>2.9739274719186808</v>
      </c>
      <c r="K67" s="111">
        <f>IF(RES_hhdet_tes!K67=0,"",RES_hhdet_tes!K67/RES_hhdet_fec!K67)</f>
        <v>3.0599837586180567</v>
      </c>
      <c r="L67" s="111">
        <f>IF(RES_hhdet_tes!L67=0,"",RES_hhdet_tes!L67/RES_hhdet_fec!L67)</f>
        <v>3.1283728828641184</v>
      </c>
      <c r="M67" s="111">
        <f>IF(RES_hhdet_tes!M67=0,"",RES_hhdet_tes!M67/RES_hhdet_fec!M67)</f>
        <v>3.1793790802848294</v>
      </c>
      <c r="N67" s="111">
        <f>IF(RES_hhdet_tes!N67=0,"",RES_hhdet_tes!N67/RES_hhdet_fec!N67)</f>
        <v>3.2275478031426648</v>
      </c>
      <c r="O67" s="111">
        <f>IF(RES_hhdet_tes!O67=0,"",RES_hhdet_tes!O67/RES_hhdet_fec!O67)</f>
        <v>3.2807371048067164</v>
      </c>
      <c r="P67" s="111">
        <f>IF(RES_hhdet_tes!P67=0,"",RES_hhdet_tes!P67/RES_hhdet_fec!P67)</f>
        <v>3.3474549048740698</v>
      </c>
      <c r="Q67" s="111">
        <f>IF(RES_hhdet_tes!Q67=0,"",RES_hhdet_tes!Q67/RES_hhdet_fec!Q67)</f>
        <v>3.4644772670424633</v>
      </c>
      <c r="R67" s="111">
        <f>IF(RES_hhdet_tes!R67=0,"",RES_hhdet_tes!R67/RES_hhdet_fec!R67)</f>
        <v>3.628365410683966</v>
      </c>
      <c r="S67" s="111">
        <f>IF(RES_hhdet_tes!S67=0,"",RES_hhdet_tes!S67/RES_hhdet_fec!S67)</f>
        <v>3.9294231933110981</v>
      </c>
      <c r="T67" s="111">
        <f>IF(RES_hhdet_tes!T67=0,"",RES_hhdet_tes!T67/RES_hhdet_fec!T67)</f>
        <v>4.2057003514700302</v>
      </c>
      <c r="U67" s="111">
        <f>IF(RES_hhdet_tes!U67=0,"",RES_hhdet_tes!U67/RES_hhdet_fec!U67)</f>
        <v>4.3656467097024887</v>
      </c>
      <c r="V67" s="111">
        <f>IF(RES_hhdet_tes!V67=0,"",RES_hhdet_tes!V67/RES_hhdet_fec!V67)</f>
        <v>4.448484734023185</v>
      </c>
      <c r="W67" s="111">
        <f>IF(RES_hhdet_tes!W67=0,"",RES_hhdet_tes!W67/RES_hhdet_fec!W67)</f>
        <v>4.5152589399805407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0.593188536857021</v>
      </c>
      <c r="C68" s="124">
        <f>IF(RES_hhdet_tes!C68=0,"",RES_hhdet_tes!C68/RES_hhdet_fec!C68)</f>
        <v>0.60044453895628869</v>
      </c>
      <c r="D68" s="124">
        <f>IF(RES_hhdet_tes!D68=0,"",RES_hhdet_tes!D68/RES_hhdet_fec!D68)</f>
        <v>0.60791337618937347</v>
      </c>
      <c r="E68" s="124">
        <f>IF(RES_hhdet_tes!E68=0,"",RES_hhdet_tes!E68/RES_hhdet_fec!E68)</f>
        <v>0.61476897246699569</v>
      </c>
      <c r="F68" s="124">
        <f>IF(RES_hhdet_tes!F68=0,"",RES_hhdet_tes!F68/RES_hhdet_fec!F68)</f>
        <v>0.62309687513419265</v>
      </c>
      <c r="G68" s="124">
        <f>IF(RES_hhdet_tes!G68=0,"",RES_hhdet_tes!G68/RES_hhdet_fec!G68)</f>
        <v>0.63190554818959477</v>
      </c>
      <c r="H68" s="124">
        <f>IF(RES_hhdet_tes!H68=0,"",RES_hhdet_tes!H68/RES_hhdet_fec!H68)</f>
        <v>0.6412698296172572</v>
      </c>
      <c r="I68" s="124">
        <f>IF(RES_hhdet_tes!I68=0,"",RES_hhdet_tes!I68/RES_hhdet_fec!I68)</f>
        <v>0.64935755578834864</v>
      </c>
      <c r="J68" s="124">
        <f>IF(RES_hhdet_tes!J68=0,"",RES_hhdet_tes!J68/RES_hhdet_fec!J68)</f>
        <v>0.65654512901402928</v>
      </c>
      <c r="K68" s="124">
        <f>IF(RES_hhdet_tes!K68=0,"",RES_hhdet_tes!K68/RES_hhdet_fec!K68)</f>
        <v>0.66216694424871003</v>
      </c>
      <c r="L68" s="124">
        <f>IF(RES_hhdet_tes!L68=0,"",RES_hhdet_tes!L68/RES_hhdet_fec!L68)</f>
        <v>0.66685005697356325</v>
      </c>
      <c r="M68" s="124">
        <f>IF(RES_hhdet_tes!M68=0,"",RES_hhdet_tes!M68/RES_hhdet_fec!M68)</f>
        <v>0.67305260947786605</v>
      </c>
      <c r="N68" s="124">
        <f>IF(RES_hhdet_tes!N68=0,"",RES_hhdet_tes!N68/RES_hhdet_fec!N68)</f>
        <v>0.67937681774081293</v>
      </c>
      <c r="O68" s="124">
        <f>IF(RES_hhdet_tes!O68=0,"",RES_hhdet_tes!O68/RES_hhdet_fec!O68)</f>
        <v>0.68623539565443548</v>
      </c>
      <c r="P68" s="124">
        <f>IF(RES_hhdet_tes!P68=0,"",RES_hhdet_tes!P68/RES_hhdet_fec!P68)</f>
        <v>0.69006226999829767</v>
      </c>
      <c r="Q68" s="124">
        <f>IF(RES_hhdet_tes!Q68=0,"",RES_hhdet_tes!Q68/RES_hhdet_fec!Q68)</f>
        <v>0.69577038528333512</v>
      </c>
      <c r="R68" s="124">
        <f>IF(RES_hhdet_tes!R68=0,"",RES_hhdet_tes!R68/RES_hhdet_fec!R68)</f>
        <v>0.70585817637971005</v>
      </c>
      <c r="S68" s="124">
        <f>IF(RES_hhdet_tes!S68=0,"",RES_hhdet_tes!S68/RES_hhdet_fec!S68)</f>
        <v>0.72478059522239924</v>
      </c>
      <c r="T68" s="124">
        <f>IF(RES_hhdet_tes!T68=0,"",RES_hhdet_tes!T68/RES_hhdet_fec!T68)</f>
        <v>0.74706435822838413</v>
      </c>
      <c r="U68" s="124">
        <f>IF(RES_hhdet_tes!U68=0,"",RES_hhdet_tes!U68/RES_hhdet_fec!U68)</f>
        <v>0.77303766876115121</v>
      </c>
      <c r="V68" s="124">
        <f>IF(RES_hhdet_tes!V68=0,"",RES_hhdet_tes!V68/RES_hhdet_fec!V68)</f>
        <v>0.79800212839989182</v>
      </c>
      <c r="W68" s="124">
        <f>IF(RES_hhdet_tes!W68=0,"",RES_hhdet_tes!W68/RES_hhdet_fec!W68)</f>
        <v>0.82020258029729931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0.58955229989877467</v>
      </c>
      <c r="C69" s="111">
        <f>IF(RES_hhdet_tes!C69=0,"",RES_hhdet_tes!C69/RES_hhdet_fec!C69)</f>
        <v>0.59700664981643403</v>
      </c>
      <c r="D69" s="111">
        <f>IF(RES_hhdet_tes!D69=0,"",RES_hhdet_tes!D69/RES_hhdet_fec!D69)</f>
        <v>0.60471774524238453</v>
      </c>
      <c r="E69" s="111">
        <f>IF(RES_hhdet_tes!E69=0,"",RES_hhdet_tes!E69/RES_hhdet_fec!E69)</f>
        <v>0.61147042729920353</v>
      </c>
      <c r="F69" s="111">
        <f>IF(RES_hhdet_tes!F69=0,"",RES_hhdet_tes!F69/RES_hhdet_fec!F69)</f>
        <v>0.62001089417501831</v>
      </c>
      <c r="G69" s="111">
        <f>IF(RES_hhdet_tes!G69=0,"",RES_hhdet_tes!G69/RES_hhdet_fec!G69)</f>
        <v>0.62877812595254867</v>
      </c>
      <c r="H69" s="111">
        <f>IF(RES_hhdet_tes!H69=0,"",RES_hhdet_tes!H69/RES_hhdet_fec!H69)</f>
        <v>0.63845834740883989</v>
      </c>
      <c r="I69" s="111">
        <f>IF(RES_hhdet_tes!I69=0,"",RES_hhdet_tes!I69/RES_hhdet_fec!I69)</f>
        <v>0.64675490956810533</v>
      </c>
      <c r="J69" s="111">
        <f>IF(RES_hhdet_tes!J69=0,"",RES_hhdet_tes!J69/RES_hhdet_fec!J69)</f>
        <v>0.65403094447371746</v>
      </c>
      <c r="K69" s="111">
        <f>IF(RES_hhdet_tes!K69=0,"",RES_hhdet_tes!K69/RES_hhdet_fec!K69)</f>
        <v>0.65982040366102668</v>
      </c>
      <c r="L69" s="111">
        <f>IF(RES_hhdet_tes!L69=0,"",RES_hhdet_tes!L69/RES_hhdet_fec!L69)</f>
        <v>0.66472596966544584</v>
      </c>
      <c r="M69" s="111">
        <f>IF(RES_hhdet_tes!M69=0,"",RES_hhdet_tes!M69/RES_hhdet_fec!M69)</f>
        <v>0.67071128393734714</v>
      </c>
      <c r="N69" s="111">
        <f>IF(RES_hhdet_tes!N69=0,"",RES_hhdet_tes!N69/RES_hhdet_fec!N69)</f>
        <v>0.67728177930536471</v>
      </c>
      <c r="O69" s="111">
        <f>IF(RES_hhdet_tes!O69=0,"",RES_hhdet_tes!O69/RES_hhdet_fec!O69)</f>
        <v>0.68426026676770402</v>
      </c>
      <c r="P69" s="111">
        <f>IF(RES_hhdet_tes!P69=0,"",RES_hhdet_tes!P69/RES_hhdet_fec!P69)</f>
        <v>0.68805384062850317</v>
      </c>
      <c r="Q69" s="111">
        <f>IF(RES_hhdet_tes!Q69=0,"",RES_hhdet_tes!Q69/RES_hhdet_fec!Q69)</f>
        <v>0.69370809539095546</v>
      </c>
      <c r="R69" s="111">
        <f>IF(RES_hhdet_tes!R69=0,"",RES_hhdet_tes!R69/RES_hhdet_fec!R69)</f>
        <v>0.70377766229364913</v>
      </c>
      <c r="S69" s="111">
        <f>IF(RES_hhdet_tes!S69=0,"",RES_hhdet_tes!S69/RES_hhdet_fec!S69)</f>
        <v>0.72303749408854134</v>
      </c>
      <c r="T69" s="111">
        <f>IF(RES_hhdet_tes!T69=0,"",RES_hhdet_tes!T69/RES_hhdet_fec!T69)</f>
        <v>0.74570208796893211</v>
      </c>
      <c r="U69" s="111">
        <f>IF(RES_hhdet_tes!U69=0,"",RES_hhdet_tes!U69/RES_hhdet_fec!U69)</f>
        <v>0.77231305576750409</v>
      </c>
      <c r="V69" s="111">
        <f>IF(RES_hhdet_tes!V69=0,"",RES_hhdet_tes!V69/RES_hhdet_fec!V69)</f>
        <v>0.79774843221595249</v>
      </c>
      <c r="W69" s="111">
        <f>IF(RES_hhdet_tes!W69=0,"",RES_hhdet_tes!W69/RES_hhdet_fec!W69)</f>
        <v>0.82038539316707182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0.64114262278152867</v>
      </c>
      <c r="C70" s="111">
        <f>IF(RES_hhdet_tes!C70=0,"",RES_hhdet_tes!C70/RES_hhdet_fec!C70)</f>
        <v>0.67038557145645172</v>
      </c>
      <c r="D70" s="111">
        <f>IF(RES_hhdet_tes!D70=0,"",RES_hhdet_tes!D70/RES_hhdet_fec!D70)</f>
        <v>0.6697806664689322</v>
      </c>
      <c r="E70" s="111">
        <f>IF(RES_hhdet_tes!E70=0,"",RES_hhdet_tes!E70/RES_hhdet_fec!E70)</f>
        <v>0.67076697273277219</v>
      </c>
      <c r="F70" s="111">
        <f>IF(RES_hhdet_tes!F70=0,"",RES_hhdet_tes!F70/RES_hhdet_fec!F70)</f>
        <v>0.67044335098163355</v>
      </c>
      <c r="G70" s="111">
        <f>IF(RES_hhdet_tes!G70=0,"",RES_hhdet_tes!G70/RES_hhdet_fec!G70)</f>
        <v>0.6694396896609115</v>
      </c>
      <c r="H70" s="111">
        <f>IF(RES_hhdet_tes!H70=0,"",RES_hhdet_tes!H70/RES_hhdet_fec!H70)</f>
        <v>0.68768673914463685</v>
      </c>
      <c r="I70" s="111">
        <f>IF(RES_hhdet_tes!I70=0,"",RES_hhdet_tes!I70/RES_hhdet_fec!I70)</f>
        <v>0.71998439867669273</v>
      </c>
      <c r="J70" s="111">
        <f>IF(RES_hhdet_tes!J70=0,"",RES_hhdet_tes!J70/RES_hhdet_fec!J70)</f>
        <v>0.7251734277283024</v>
      </c>
      <c r="K70" s="111">
        <f>IF(RES_hhdet_tes!K70=0,"",RES_hhdet_tes!K70/RES_hhdet_fec!K70)</f>
        <v>0.72508909529729793</v>
      </c>
      <c r="L70" s="111">
        <f>IF(RES_hhdet_tes!L70=0,"",RES_hhdet_tes!L70/RES_hhdet_fec!L70)</f>
        <v>0.73015889754651675</v>
      </c>
      <c r="M70" s="111">
        <f>IF(RES_hhdet_tes!M70=0,"",RES_hhdet_tes!M70/RES_hhdet_fec!M70)</f>
        <v>0.72946157643557674</v>
      </c>
      <c r="N70" s="111">
        <f>IF(RES_hhdet_tes!N70=0,"",RES_hhdet_tes!N70/RES_hhdet_fec!N70)</f>
        <v>0.72966781851055462</v>
      </c>
      <c r="O70" s="111">
        <f>IF(RES_hhdet_tes!O70=0,"",RES_hhdet_tes!O70/RES_hhdet_fec!O70)</f>
        <v>0.72994721661826456</v>
      </c>
      <c r="P70" s="111">
        <f>IF(RES_hhdet_tes!P70=0,"",RES_hhdet_tes!P70/RES_hhdet_fec!P70)</f>
        <v>0.73635745297906197</v>
      </c>
      <c r="Q70" s="111">
        <f>IF(RES_hhdet_tes!Q70=0,"",RES_hhdet_tes!Q70/RES_hhdet_fec!Q70)</f>
        <v>0.73669571906096654</v>
      </c>
      <c r="R70" s="111">
        <f>IF(RES_hhdet_tes!R70=0,"",RES_hhdet_tes!R70/RES_hhdet_fec!R70)</f>
        <v>0.73618934161816718</v>
      </c>
      <c r="S70" s="111">
        <f>IF(RES_hhdet_tes!S70=0,"",RES_hhdet_tes!S70/RES_hhdet_fec!S70)</f>
        <v>0.73615576694486207</v>
      </c>
      <c r="T70" s="111">
        <f>IF(RES_hhdet_tes!T70=0,"",RES_hhdet_tes!T70/RES_hhdet_fec!T70)</f>
        <v>0.77182664094685538</v>
      </c>
      <c r="U70" s="111">
        <f>IF(RES_hhdet_tes!U70=0,"",RES_hhdet_tes!U70/RES_hhdet_fec!U70)</f>
        <v>0.80509073616030313</v>
      </c>
      <c r="V70" s="111">
        <f>IF(RES_hhdet_tes!V70=0,"",RES_hhdet_tes!V70/RES_hhdet_fec!V70)</f>
        <v>0.84866606946576362</v>
      </c>
      <c r="W70" s="111">
        <f>IF(RES_hhdet_tes!W70=0,"",RES_hhdet_tes!W70/RES_hhdet_fec!W70)</f>
        <v>0.87777690793406071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0.58955229989877467</v>
      </c>
      <c r="C71" s="112">
        <f>IF(RES_hhdet_tes!C71=0,"",RES_hhdet_tes!C71/RES_hhdet_fec!C71)</f>
        <v>0.61872521538689518</v>
      </c>
      <c r="D71" s="112">
        <f>IF(RES_hhdet_tes!D71=0,"",RES_hhdet_tes!D71/RES_hhdet_fec!D71)</f>
        <v>0.61872521538689518</v>
      </c>
      <c r="E71" s="112">
        <f>IF(RES_hhdet_tes!E71=0,"",RES_hhdet_tes!E71/RES_hhdet_fec!E71)</f>
        <v>0.61872521538689518</v>
      </c>
      <c r="F71" s="112">
        <f>IF(RES_hhdet_tes!F71=0,"",RES_hhdet_tes!F71/RES_hhdet_fec!F71)</f>
        <v>0.61872521538689518</v>
      </c>
      <c r="G71" s="112">
        <f>IF(RES_hhdet_tes!G71=0,"",RES_hhdet_tes!G71/RES_hhdet_fec!G71)</f>
        <v>0.61872521538689518</v>
      </c>
      <c r="H71" s="112">
        <f>IF(RES_hhdet_tes!H71=0,"",RES_hhdet_tes!H71/RES_hhdet_fec!H71)</f>
        <v>0.63811069872591963</v>
      </c>
      <c r="I71" s="112">
        <f>IF(RES_hhdet_tes!I71=0,"",RES_hhdet_tes!I71/RES_hhdet_fec!I71)</f>
        <v>0.67619842209475156</v>
      </c>
      <c r="J71" s="112">
        <f>IF(RES_hhdet_tes!J71=0,"",RES_hhdet_tes!J71/RES_hhdet_fec!J71)</f>
        <v>0.67975806188021692</v>
      </c>
      <c r="K71" s="112">
        <f>IF(RES_hhdet_tes!K71=0,"",RES_hhdet_tes!K71/RES_hhdet_fec!K71)</f>
        <v>0.67975806188021692</v>
      </c>
      <c r="L71" s="112">
        <f>IF(RES_hhdet_tes!L71=0,"",RES_hhdet_tes!L71/RES_hhdet_fec!L71)</f>
        <v>0.68462640553329346</v>
      </c>
      <c r="M71" s="112">
        <f>IF(RES_hhdet_tes!M71=0,"",RES_hhdet_tes!M71/RES_hhdet_fec!M71)</f>
        <v>0.68462640553329357</v>
      </c>
      <c r="N71" s="112">
        <f>IF(RES_hhdet_tes!N71=0,"",RES_hhdet_tes!N71/RES_hhdet_fec!N71)</f>
        <v>0.68462640553329346</v>
      </c>
      <c r="O71" s="112">
        <f>IF(RES_hhdet_tes!O71=0,"",RES_hhdet_tes!O71/RES_hhdet_fec!O71)</f>
        <v>0.68462640553329357</v>
      </c>
      <c r="P71" s="112">
        <f>IF(RES_hhdet_tes!P71=0,"",RES_hhdet_tes!P71/RES_hhdet_fec!P71)</f>
        <v>0.69181494088941109</v>
      </c>
      <c r="Q71" s="112">
        <f>IF(RES_hhdet_tes!Q71=0,"",RES_hhdet_tes!Q71/RES_hhdet_fec!Q71)</f>
        <v>0.69181494088941098</v>
      </c>
      <c r="R71" s="112">
        <f>IF(RES_hhdet_tes!R71=0,"",RES_hhdet_tes!R71/RES_hhdet_fec!R71)</f>
        <v>0.69181494088941109</v>
      </c>
      <c r="S71" s="112">
        <f>IF(RES_hhdet_tes!S71=0,"",RES_hhdet_tes!S71/RES_hhdet_fec!S71)</f>
        <v>0.6918149408894112</v>
      </c>
      <c r="T71" s="112">
        <f>IF(RES_hhdet_tes!T71=0,"",RES_hhdet_tes!T71/RES_hhdet_fec!T71)</f>
        <v>0.73139969377934799</v>
      </c>
      <c r="U71" s="112">
        <f>IF(RES_hhdet_tes!U71=0,"",RES_hhdet_tes!U71/RES_hhdet_fec!U71)</f>
        <v>0.76858392106027251</v>
      </c>
      <c r="V71" s="112">
        <f>IF(RES_hhdet_tes!V71=0,"",RES_hhdet_tes!V71/RES_hhdet_fec!V71)</f>
        <v>0.81831472804070804</v>
      </c>
      <c r="W71" s="112">
        <f>IF(RES_hhdet_tes!W71=0,"",RES_hhdet_tes!W71/RES_hhdet_fec!W71)</f>
        <v>0.84921616005847933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0.70834392883856612</v>
      </c>
      <c r="C73" s="112">
        <f>IF(RES_hhdet_tes!C73=0,"",RES_hhdet_tes!C73/RES_hhdet_fec!C73)</f>
        <v>0.71327593837248682</v>
      </c>
      <c r="D73" s="112">
        <f>IF(RES_hhdet_tes!D73=0,"",RES_hhdet_tes!D73/RES_hhdet_fec!D73)</f>
        <v>0.71800129393658485</v>
      </c>
      <c r="E73" s="112">
        <f>IF(RES_hhdet_tes!E73=0,"",RES_hhdet_tes!E73/RES_hhdet_fec!E73)</f>
        <v>0.72225786698093353</v>
      </c>
      <c r="F73" s="112">
        <f>IF(RES_hhdet_tes!F73=0,"",RES_hhdet_tes!F73/RES_hhdet_fec!F73)</f>
        <v>0.72677262965696565</v>
      </c>
      <c r="G73" s="112">
        <f>IF(RES_hhdet_tes!G73=0,"",RES_hhdet_tes!G73/RES_hhdet_fec!G73)</f>
        <v>0.73125884695224075</v>
      </c>
      <c r="H73" s="112">
        <f>IF(RES_hhdet_tes!H73=0,"",RES_hhdet_tes!H73/RES_hhdet_fec!H73)</f>
        <v>0.73563545129677022</v>
      </c>
      <c r="I73" s="112">
        <f>IF(RES_hhdet_tes!I73=0,"",RES_hhdet_tes!I73/RES_hhdet_fec!I73)</f>
        <v>0.73772099853387596</v>
      </c>
      <c r="J73" s="112">
        <f>IF(RES_hhdet_tes!J73=0,"",RES_hhdet_tes!J73/RES_hhdet_fec!J73)</f>
        <v>0.73856810378986715</v>
      </c>
      <c r="K73" s="112">
        <f>IF(RES_hhdet_tes!K73=0,"",RES_hhdet_tes!K73/RES_hhdet_fec!K73)</f>
        <v>0.73973387446584316</v>
      </c>
      <c r="L73" s="112">
        <f>IF(RES_hhdet_tes!L73=0,"",RES_hhdet_tes!L73/RES_hhdet_fec!L73)</f>
        <v>0.74088324323985288</v>
      </c>
      <c r="M73" s="112">
        <f>IF(RES_hhdet_tes!M73=0,"",RES_hhdet_tes!M73/RES_hhdet_fec!M73)</f>
        <v>0.74196400222624526</v>
      </c>
      <c r="N73" s="112">
        <f>IF(RES_hhdet_tes!N73=0,"",RES_hhdet_tes!N73/RES_hhdet_fec!N73)</f>
        <v>0.74456922147487514</v>
      </c>
      <c r="O73" s="112">
        <f>IF(RES_hhdet_tes!O73=0,"",RES_hhdet_tes!O73/RES_hhdet_fec!O73)</f>
        <v>0.74838157223919088</v>
      </c>
      <c r="P73" s="112">
        <f>IF(RES_hhdet_tes!P73=0,"",RES_hhdet_tes!P73/RES_hhdet_fec!P73)</f>
        <v>0.7548463048144084</v>
      </c>
      <c r="Q73" s="112">
        <f>IF(RES_hhdet_tes!Q73=0,"",RES_hhdet_tes!Q73/RES_hhdet_fec!Q73)</f>
        <v>0.76101399193322838</v>
      </c>
      <c r="R73" s="112">
        <f>IF(RES_hhdet_tes!R73=0,"",RES_hhdet_tes!R73/RES_hhdet_fec!R73)</f>
        <v>0.76933522341996952</v>
      </c>
      <c r="S73" s="112">
        <f>IF(RES_hhdet_tes!S73=0,"",RES_hhdet_tes!S73/RES_hhdet_fec!S73)</f>
        <v>0.77812320438823179</v>
      </c>
      <c r="T73" s="112">
        <f>IF(RES_hhdet_tes!T73=0,"",RES_hhdet_tes!T73/RES_hhdet_fec!T73)</f>
        <v>0.78595913717956045</v>
      </c>
      <c r="U73" s="112">
        <f>IF(RES_hhdet_tes!U73=0,"",RES_hhdet_tes!U73/RES_hhdet_fec!U73)</f>
        <v>0.79414744231249701</v>
      </c>
      <c r="V73" s="112">
        <f>IF(RES_hhdet_tes!V73=0,"",RES_hhdet_tes!V73/RES_hhdet_fec!V73)</f>
        <v>0.8034585542888828</v>
      </c>
      <c r="W73" s="112">
        <f>IF(RES_hhdet_tes!W73=0,"",RES_hhdet_tes!W73/RES_hhdet_fec!W73)</f>
        <v>0.81191282083346961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0.75129881524265807</v>
      </c>
      <c r="C74" s="113">
        <f>IF(RES_hhdet_tes!C74=0,"",RES_hhdet_tes!C74/RES_hhdet_fec!C74)</f>
        <v>0.75900386505581863</v>
      </c>
      <c r="D74" s="113">
        <f>IF(RES_hhdet_tes!D74=0,"",RES_hhdet_tes!D74/RES_hhdet_fec!D74)</f>
        <v>0.76182689444375218</v>
      </c>
      <c r="E74" s="113">
        <f>IF(RES_hhdet_tes!E74=0,"",RES_hhdet_tes!E74/RES_hhdet_fec!E74)</f>
        <v>0.76612595249667603</v>
      </c>
      <c r="F74" s="113">
        <f>IF(RES_hhdet_tes!F74=0,"",RES_hhdet_tes!F74/RES_hhdet_fec!F74)</f>
        <v>0.77061639466346266</v>
      </c>
      <c r="G74" s="113">
        <f>IF(RES_hhdet_tes!G74=0,"",RES_hhdet_tes!G74/RES_hhdet_fec!G74)</f>
        <v>0.77382025427615941</v>
      </c>
      <c r="H74" s="113">
        <f>IF(RES_hhdet_tes!H74=0,"",RES_hhdet_tes!H74/RES_hhdet_fec!H74)</f>
        <v>0.77798907618450719</v>
      </c>
      <c r="I74" s="113">
        <f>IF(RES_hhdet_tes!I74=0,"",RES_hhdet_tes!I74/RES_hhdet_fec!I74)</f>
        <v>0.77614675667672173</v>
      </c>
      <c r="J74" s="113">
        <f>IF(RES_hhdet_tes!J74=0,"",RES_hhdet_tes!J74/RES_hhdet_fec!J74)</f>
        <v>0.77899171068417083</v>
      </c>
      <c r="K74" s="113">
        <f>IF(RES_hhdet_tes!K74=0,"",RES_hhdet_tes!K74/RES_hhdet_fec!K74)</f>
        <v>0.77964494814018104</v>
      </c>
      <c r="L74" s="113">
        <f>IF(RES_hhdet_tes!L74=0,"",RES_hhdet_tes!L74/RES_hhdet_fec!L74)</f>
        <v>0.78095947567531354</v>
      </c>
      <c r="M74" s="113">
        <f>IF(RES_hhdet_tes!M74=0,"",RES_hhdet_tes!M74/RES_hhdet_fec!M74)</f>
        <v>0.78089438787774479</v>
      </c>
      <c r="N74" s="113">
        <f>IF(RES_hhdet_tes!N74=0,"",RES_hhdet_tes!N74/RES_hhdet_fec!N74)</f>
        <v>0.78168840841481158</v>
      </c>
      <c r="O74" s="113">
        <f>IF(RES_hhdet_tes!O74=0,"",RES_hhdet_tes!O74/RES_hhdet_fec!O74)</f>
        <v>0.78521479043278353</v>
      </c>
      <c r="P74" s="113">
        <f>IF(RES_hhdet_tes!P74=0,"",RES_hhdet_tes!P74/RES_hhdet_fec!P74)</f>
        <v>0.79327224827147003</v>
      </c>
      <c r="Q74" s="113">
        <f>IF(RES_hhdet_tes!Q74=0,"",RES_hhdet_tes!Q74/RES_hhdet_fec!Q74)</f>
        <v>0.80030161136350753</v>
      </c>
      <c r="R74" s="113">
        <f>IF(RES_hhdet_tes!R74=0,"",RES_hhdet_tes!R74/RES_hhdet_fec!R74)</f>
        <v>0.80999558449847242</v>
      </c>
      <c r="S74" s="113">
        <f>IF(RES_hhdet_tes!S74=0,"",RES_hhdet_tes!S74/RES_hhdet_fec!S74)</f>
        <v>0.81947793236828392</v>
      </c>
      <c r="T74" s="113">
        <f>IF(RES_hhdet_tes!T74=0,"",RES_hhdet_tes!T74/RES_hhdet_fec!T74)</f>
        <v>0.82291390005323739</v>
      </c>
      <c r="U74" s="113">
        <f>IF(RES_hhdet_tes!U74=0,"",RES_hhdet_tes!U74/RES_hhdet_fec!U74)</f>
        <v>0.82787704798663875</v>
      </c>
      <c r="V74" s="113">
        <f>IF(RES_hhdet_tes!V74=0,"",RES_hhdet_tes!V74/RES_hhdet_fec!V74)</f>
        <v>0.83853467113840896</v>
      </c>
      <c r="W74" s="113">
        <f>IF(RES_hhdet_tes!W74=0,"",RES_hhdet_tes!W74/RES_hhdet_fec!W74)</f>
        <v>0.84645039385527598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0.70834392883856612</v>
      </c>
      <c r="C75" s="111">
        <f>IF(RES_hhdet_tes!C75=0,"",RES_hhdet_tes!C75/RES_hhdet_fec!C75)</f>
        <v>0.71533408336575266</v>
      </c>
      <c r="D75" s="111">
        <f>IF(RES_hhdet_tes!D75=0,"",RES_hhdet_tes!D75/RES_hhdet_fec!D75)</f>
        <v>0.71903380199324807</v>
      </c>
      <c r="E75" s="111">
        <f>IF(RES_hhdet_tes!E75=0,"",RES_hhdet_tes!E75/RES_hhdet_fec!E75)</f>
        <v>0.72293378232538963</v>
      </c>
      <c r="F75" s="111">
        <f>IF(RES_hhdet_tes!F75=0,"",RES_hhdet_tes!F75/RES_hhdet_fec!F75)</f>
        <v>0.72824768598869838</v>
      </c>
      <c r="G75" s="111">
        <f>IF(RES_hhdet_tes!G75=0,"",RES_hhdet_tes!G75/RES_hhdet_fec!G75)</f>
        <v>0.73271738172036438</v>
      </c>
      <c r="H75" s="111">
        <f>IF(RES_hhdet_tes!H75=0,"",RES_hhdet_tes!H75/RES_hhdet_fec!H75)</f>
        <v>0.73726413244834743</v>
      </c>
      <c r="I75" s="111">
        <f>IF(RES_hhdet_tes!I75=0,"",RES_hhdet_tes!I75/RES_hhdet_fec!I75)</f>
        <v>0.73794108258540603</v>
      </c>
      <c r="J75" s="111">
        <f>IF(RES_hhdet_tes!J75=0,"",RES_hhdet_tes!J75/RES_hhdet_fec!J75)</f>
        <v>0.73927056862975271</v>
      </c>
      <c r="K75" s="111">
        <f>IF(RES_hhdet_tes!K75=0,"",RES_hhdet_tes!K75/RES_hhdet_fec!K75)</f>
        <v>0.74008534988854768</v>
      </c>
      <c r="L75" s="111">
        <f>IF(RES_hhdet_tes!L75=0,"",RES_hhdet_tes!L75/RES_hhdet_fec!L75)</f>
        <v>0.74096346656938306</v>
      </c>
      <c r="M75" s="111">
        <f>IF(RES_hhdet_tes!M75=0,"",RES_hhdet_tes!M75/RES_hhdet_fec!M75)</f>
        <v>0.74157236351236</v>
      </c>
      <c r="N75" s="111">
        <f>IF(RES_hhdet_tes!N75=0,"",RES_hhdet_tes!N75/RES_hhdet_fec!N75)</f>
        <v>0.74226431792795533</v>
      </c>
      <c r="O75" s="111">
        <f>IF(RES_hhdet_tes!O75=0,"",RES_hhdet_tes!O75/RES_hhdet_fec!O75)</f>
        <v>0.74595474260430206</v>
      </c>
      <c r="P75" s="111">
        <f>IF(RES_hhdet_tes!P75=0,"",RES_hhdet_tes!P75/RES_hhdet_fec!P75)</f>
        <v>0.75514567869694293</v>
      </c>
      <c r="Q75" s="111">
        <f>IF(RES_hhdet_tes!Q75=0,"",RES_hhdet_tes!Q75/RES_hhdet_fec!Q75)</f>
        <v>0.76276618037654453</v>
      </c>
      <c r="R75" s="111">
        <f>IF(RES_hhdet_tes!R75=0,"",RES_hhdet_tes!R75/RES_hhdet_fec!R75)</f>
        <v>0.77420915201597107</v>
      </c>
      <c r="S75" s="111">
        <f>IF(RES_hhdet_tes!S75=0,"",RES_hhdet_tes!S75/RES_hhdet_fec!S75)</f>
        <v>0.78499072377741108</v>
      </c>
      <c r="T75" s="111">
        <f>IF(RES_hhdet_tes!T75=0,"",RES_hhdet_tes!T75/RES_hhdet_fec!T75)</f>
        <v>0.78906563155877685</v>
      </c>
      <c r="U75" s="111">
        <f>IF(RES_hhdet_tes!U75=0,"",RES_hhdet_tes!U75/RES_hhdet_fec!U75)</f>
        <v>0.79454748449453849</v>
      </c>
      <c r="V75" s="111">
        <f>IF(RES_hhdet_tes!V75=0,"",RES_hhdet_tes!V75/RES_hhdet_fec!V75)</f>
        <v>0.80664992149720349</v>
      </c>
      <c r="W75" s="111">
        <f>IF(RES_hhdet_tes!W75=0,"",RES_hhdet_tes!W75/RES_hhdet_fec!W75)</f>
        <v>0.8121413021838122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0.62645480076391413</v>
      </c>
      <c r="C77" s="124">
        <f>IF(RES_hhdet_tes!C77=0,"",RES_hhdet_tes!C77/RES_hhdet_fec!C77)</f>
        <v>0.62741312906736779</v>
      </c>
      <c r="D77" s="124">
        <f>IF(RES_hhdet_tes!D77=0,"",RES_hhdet_tes!D77/RES_hhdet_fec!D77)</f>
        <v>0.62825749726656488</v>
      </c>
      <c r="E77" s="124">
        <f>IF(RES_hhdet_tes!E77=0,"",RES_hhdet_tes!E77/RES_hhdet_fec!E77)</f>
        <v>0.62986404906267535</v>
      </c>
      <c r="F77" s="124">
        <f>IF(RES_hhdet_tes!F77=0,"",RES_hhdet_tes!F77/RES_hhdet_fec!F77)</f>
        <v>0.63126328125819176</v>
      </c>
      <c r="G77" s="124">
        <f>IF(RES_hhdet_tes!G77=0,"",RES_hhdet_tes!G77/RES_hhdet_fec!G77)</f>
        <v>0.63273832165513244</v>
      </c>
      <c r="H77" s="124">
        <f>IF(RES_hhdet_tes!H77=0,"",RES_hhdet_tes!H77/RES_hhdet_fec!H77)</f>
        <v>0.63400274885301178</v>
      </c>
      <c r="I77" s="124">
        <f>IF(RES_hhdet_tes!I77=0,"",RES_hhdet_tes!I77/RES_hhdet_fec!I77)</f>
        <v>0.63425755671317874</v>
      </c>
      <c r="J77" s="124">
        <f>IF(RES_hhdet_tes!J77=0,"",RES_hhdet_tes!J77/RES_hhdet_fec!J77)</f>
        <v>0.634203305274611</v>
      </c>
      <c r="K77" s="124">
        <f>IF(RES_hhdet_tes!K77=0,"",RES_hhdet_tes!K77/RES_hhdet_fec!K77)</f>
        <v>0.63420152324376577</v>
      </c>
      <c r="L77" s="124">
        <f>IF(RES_hhdet_tes!L77=0,"",RES_hhdet_tes!L77/RES_hhdet_fec!L77)</f>
        <v>0.63427438884559417</v>
      </c>
      <c r="M77" s="124">
        <f>IF(RES_hhdet_tes!M77=0,"",RES_hhdet_tes!M77/RES_hhdet_fec!M77)</f>
        <v>0.63752765514664211</v>
      </c>
      <c r="N77" s="124">
        <f>IF(RES_hhdet_tes!N77=0,"",RES_hhdet_tes!N77/RES_hhdet_fec!N77)</f>
        <v>0.63808153960528591</v>
      </c>
      <c r="O77" s="124">
        <f>IF(RES_hhdet_tes!O77=0,"",RES_hhdet_tes!O77/RES_hhdet_fec!O77)</f>
        <v>0.6392836559242937</v>
      </c>
      <c r="P77" s="124">
        <f>IF(RES_hhdet_tes!P77=0,"",RES_hhdet_tes!P77/RES_hhdet_fec!P77)</f>
        <v>0.63959111309964811</v>
      </c>
      <c r="Q77" s="124">
        <f>IF(RES_hhdet_tes!Q77=0,"",RES_hhdet_tes!Q77/RES_hhdet_fec!Q77)</f>
        <v>0.64042218504673287</v>
      </c>
      <c r="R77" s="124">
        <f>IF(RES_hhdet_tes!R77=0,"",RES_hhdet_tes!R77/RES_hhdet_fec!R77)</f>
        <v>0.64099788534741897</v>
      </c>
      <c r="S77" s="124">
        <f>IF(RES_hhdet_tes!S77=0,"",RES_hhdet_tes!S77/RES_hhdet_fec!S77)</f>
        <v>0.64116259298174205</v>
      </c>
      <c r="T77" s="124">
        <f>IF(RES_hhdet_tes!T77=0,"",RES_hhdet_tes!T77/RES_hhdet_fec!T77)</f>
        <v>0.64243182586967318</v>
      </c>
      <c r="U77" s="124">
        <f>IF(RES_hhdet_tes!U77=0,"",RES_hhdet_tes!U77/RES_hhdet_fec!U77)</f>
        <v>0.64164223148188393</v>
      </c>
      <c r="V77" s="124">
        <f>IF(RES_hhdet_tes!V77=0,"",RES_hhdet_tes!V77/RES_hhdet_fec!V77)</f>
        <v>0.64351813743612363</v>
      </c>
      <c r="W77" s="124">
        <f>IF(RES_hhdet_tes!W77=0,"",RES_hhdet_tes!W77/RES_hhdet_fec!W77)</f>
        <v>0.64435866818258958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0.61674100030618839</v>
      </c>
      <c r="C78" s="111">
        <f>IF(RES_hhdet_tes!C78=0,"",RES_hhdet_tes!C78/RES_hhdet_fec!C78)</f>
        <v>0.61807464538494716</v>
      </c>
      <c r="D78" s="111">
        <f>IF(RES_hhdet_tes!D78=0,"",RES_hhdet_tes!D78/RES_hhdet_fec!D78)</f>
        <v>0.61935504534581243</v>
      </c>
      <c r="E78" s="111">
        <f>IF(RES_hhdet_tes!E78=0,"",RES_hhdet_tes!E78/RES_hhdet_fec!E78)</f>
        <v>0.62048283798892023</v>
      </c>
      <c r="F78" s="111">
        <f>IF(RES_hhdet_tes!F78=0,"",RES_hhdet_tes!F78/RES_hhdet_fec!F78)</f>
        <v>0.6216642208787081</v>
      </c>
      <c r="G78" s="111">
        <f>IF(RES_hhdet_tes!G78=0,"",RES_hhdet_tes!G78/RES_hhdet_fec!G78)</f>
        <v>0.62277682778253796</v>
      </c>
      <c r="H78" s="111">
        <f>IF(RES_hhdet_tes!H78=0,"",RES_hhdet_tes!H78/RES_hhdet_fec!H78)</f>
        <v>0.62383480009757242</v>
      </c>
      <c r="I78" s="111">
        <f>IF(RES_hhdet_tes!I78=0,"",RES_hhdet_tes!I78/RES_hhdet_fec!I78)</f>
        <v>0.62431841458571147</v>
      </c>
      <c r="J78" s="111">
        <f>IF(RES_hhdet_tes!J78=0,"",RES_hhdet_tes!J78/RES_hhdet_fec!J78)</f>
        <v>0.62452211194481211</v>
      </c>
      <c r="K78" s="111">
        <f>IF(RES_hhdet_tes!K78=0,"",RES_hhdet_tes!K78/RES_hhdet_fec!K78)</f>
        <v>0.6247584883287165</v>
      </c>
      <c r="L78" s="111">
        <f>IF(RES_hhdet_tes!L78=0,"",RES_hhdet_tes!L78/RES_hhdet_fec!L78)</f>
        <v>0.62497225226283992</v>
      </c>
      <c r="M78" s="111">
        <f>IF(RES_hhdet_tes!M78=0,"",RES_hhdet_tes!M78/RES_hhdet_fec!M78)</f>
        <v>0.62514239700674434</v>
      </c>
      <c r="N78" s="111">
        <f>IF(RES_hhdet_tes!N78=0,"",RES_hhdet_tes!N78/RES_hhdet_fec!N78)</f>
        <v>0.6253551897080365</v>
      </c>
      <c r="O78" s="111">
        <f>IF(RES_hhdet_tes!O78=0,"",RES_hhdet_tes!O78/RES_hhdet_fec!O78)</f>
        <v>0.62556535645363109</v>
      </c>
      <c r="P78" s="111">
        <f>IF(RES_hhdet_tes!P78=0,"",RES_hhdet_tes!P78/RES_hhdet_fec!P78)</f>
        <v>0.62571883953358509</v>
      </c>
      <c r="Q78" s="111">
        <f>IF(RES_hhdet_tes!Q78=0,"",RES_hhdet_tes!Q78/RES_hhdet_fec!Q78)</f>
        <v>0.62582914867544448</v>
      </c>
      <c r="R78" s="111">
        <f>IF(RES_hhdet_tes!R78=0,"",RES_hhdet_tes!R78/RES_hhdet_fec!R78)</f>
        <v>0.62603330428552728</v>
      </c>
      <c r="S78" s="111">
        <f>IF(RES_hhdet_tes!S78=0,"",RES_hhdet_tes!S78/RES_hhdet_fec!S78)</f>
        <v>0.62646533485759026</v>
      </c>
      <c r="T78" s="111">
        <f>IF(RES_hhdet_tes!T78=0,"",RES_hhdet_tes!T78/RES_hhdet_fec!T78)</f>
        <v>0.62711088967737827</v>
      </c>
      <c r="U78" s="111">
        <f>IF(RES_hhdet_tes!U78=0,"",RES_hhdet_tes!U78/RES_hhdet_fec!U78)</f>
        <v>0.62809261021473284</v>
      </c>
      <c r="V78" s="111">
        <f>IF(RES_hhdet_tes!V78=0,"",RES_hhdet_tes!V78/RES_hhdet_fec!V78)</f>
        <v>0.62927949433172359</v>
      </c>
      <c r="W78" s="111">
        <f>IF(RES_hhdet_tes!W78=0,"",RES_hhdet_tes!W78/RES_hhdet_fec!W78)</f>
        <v>0.63055956668263358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0.76134273078031511</v>
      </c>
      <c r="C79" s="45">
        <f>IF(RES_hhdet_tes!C79=0,"",RES_hhdet_tes!C79/RES_hhdet_fec!C79)</f>
        <v>0.764292306718794</v>
      </c>
      <c r="D79" s="45">
        <f>IF(RES_hhdet_tes!D79=0,"",RES_hhdet_tes!D79/RES_hhdet_fec!D79)</f>
        <v>0.76715007632489252</v>
      </c>
      <c r="E79" s="45">
        <f>IF(RES_hhdet_tes!E79=0,"",RES_hhdet_tes!E79/RES_hhdet_fec!E79)</f>
        <v>0.76987437088860566</v>
      </c>
      <c r="F79" s="45">
        <f>IF(RES_hhdet_tes!F79=0,"",RES_hhdet_tes!F79/RES_hhdet_fec!F79)</f>
        <v>0.77318809826103629</v>
      </c>
      <c r="G79" s="45">
        <f>IF(RES_hhdet_tes!G79=0,"",RES_hhdet_tes!G79/RES_hhdet_fec!G79)</f>
        <v>0.77638208817790222</v>
      </c>
      <c r="H79" s="45">
        <f>IF(RES_hhdet_tes!H79=0,"",RES_hhdet_tes!H79/RES_hhdet_fec!H79)</f>
        <v>0.77960883037371842</v>
      </c>
      <c r="I79" s="45">
        <f>IF(RES_hhdet_tes!I79=0,"",RES_hhdet_tes!I79/RES_hhdet_fec!I79)</f>
        <v>0.78130587350330682</v>
      </c>
      <c r="J79" s="45">
        <f>IF(RES_hhdet_tes!J79=0,"",RES_hhdet_tes!J79/RES_hhdet_fec!J79)</f>
        <v>0.78221568390149787</v>
      </c>
      <c r="K79" s="45">
        <f>IF(RES_hhdet_tes!K79=0,"",RES_hhdet_tes!K79/RES_hhdet_fec!K79)</f>
        <v>0.78354535561342276</v>
      </c>
      <c r="L79" s="45">
        <f>IF(RES_hhdet_tes!L79=0,"",RES_hhdet_tes!L79/RES_hhdet_fec!L79)</f>
        <v>0.78483684207729676</v>
      </c>
      <c r="M79" s="45">
        <f>IF(RES_hhdet_tes!M79=0,"",RES_hhdet_tes!M79/RES_hhdet_fec!M79)</f>
        <v>0.78677255740576768</v>
      </c>
      <c r="N79" s="45">
        <f>IF(RES_hhdet_tes!N79=0,"",RES_hhdet_tes!N79/RES_hhdet_fec!N79)</f>
        <v>0.78919717593883365</v>
      </c>
      <c r="O79" s="45">
        <f>IF(RES_hhdet_tes!O79=0,"",RES_hhdet_tes!O79/RES_hhdet_fec!O79)</f>
        <v>0.79236978679604686</v>
      </c>
      <c r="P79" s="45">
        <f>IF(RES_hhdet_tes!P79=0,"",RES_hhdet_tes!P79/RES_hhdet_fec!P79)</f>
        <v>0.79588111034260856</v>
      </c>
      <c r="Q79" s="45">
        <f>IF(RES_hhdet_tes!Q79=0,"",RES_hhdet_tes!Q79/RES_hhdet_fec!Q79)</f>
        <v>0.7993671077986586</v>
      </c>
      <c r="R79" s="45">
        <f>IF(RES_hhdet_tes!R79=0,"",RES_hhdet_tes!R79/RES_hhdet_fec!R79)</f>
        <v>0.80335882686320204</v>
      </c>
      <c r="S79" s="45">
        <f>IF(RES_hhdet_tes!S79=0,"",RES_hhdet_tes!S79/RES_hhdet_fec!S79)</f>
        <v>0.8097487233991475</v>
      </c>
      <c r="T79" s="45">
        <f>IF(RES_hhdet_tes!T79=0,"",RES_hhdet_tes!T79/RES_hhdet_fec!T79)</f>
        <v>0.81857566291520678</v>
      </c>
      <c r="U79" s="45">
        <f>IF(RES_hhdet_tes!U79=0,"",RES_hhdet_tes!U79/RES_hhdet_fec!U79)</f>
        <v>0.83006137203457719</v>
      </c>
      <c r="V79" s="45">
        <f>IF(RES_hhdet_tes!V79=0,"",RES_hhdet_tes!V79/RES_hhdet_fec!V79)</f>
        <v>0.84359970685654195</v>
      </c>
      <c r="W79" s="45">
        <f>IF(RES_hhdet_tes!W79=0,"",RES_hhdet_tes!W79/RES_hhdet_fec!W79)</f>
        <v>0.85712763225334332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0.50952841176716746</v>
      </c>
      <c r="C81" s="119">
        <f>IF(RES_hhdet_tes!C81=0,"",RES_hhdet_tes!C81/RES_hhdet_fec!C81)</f>
        <v>0.51859028455427192</v>
      </c>
      <c r="D81" s="119">
        <f>IF(RES_hhdet_tes!D81=0,"",RES_hhdet_tes!D81/RES_hhdet_fec!D81)</f>
        <v>0.53037826900376284</v>
      </c>
      <c r="E81" s="119">
        <f>IF(RES_hhdet_tes!E81=0,"",RES_hhdet_tes!E81/RES_hhdet_fec!E81)</f>
        <v>0.54264594836890723</v>
      </c>
      <c r="F81" s="119">
        <f>IF(RES_hhdet_tes!F81=0,"",RES_hhdet_tes!F81/RES_hhdet_fec!F81)</f>
        <v>0.55763151858056825</v>
      </c>
      <c r="G81" s="119">
        <f>IF(RES_hhdet_tes!G81=0,"",RES_hhdet_tes!G81/RES_hhdet_fec!G81)</f>
        <v>0.57305261173523137</v>
      </c>
      <c r="H81" s="119">
        <f>IF(RES_hhdet_tes!H81=0,"",RES_hhdet_tes!H81/RES_hhdet_fec!H81)</f>
        <v>0.5891765229006084</v>
      </c>
      <c r="I81" s="119">
        <f>IF(RES_hhdet_tes!I81=0,"",RES_hhdet_tes!I81/RES_hhdet_fec!I81)</f>
        <v>0.60551829694214243</v>
      </c>
      <c r="J81" s="119">
        <f>IF(RES_hhdet_tes!J81=0,"",RES_hhdet_tes!J81/RES_hhdet_fec!J81)</f>
        <v>0.62300680450001722</v>
      </c>
      <c r="K81" s="119">
        <f>IF(RES_hhdet_tes!K81=0,"",RES_hhdet_tes!K81/RES_hhdet_fec!K81)</f>
        <v>0.63940944923991505</v>
      </c>
      <c r="L81" s="119">
        <f>IF(RES_hhdet_tes!L81=0,"",RES_hhdet_tes!L81/RES_hhdet_fec!L81)</f>
        <v>0.65591464699085666</v>
      </c>
      <c r="M81" s="119">
        <f>IF(RES_hhdet_tes!M81=0,"",RES_hhdet_tes!M81/RES_hhdet_fec!M81)</f>
        <v>0.67484438151395676</v>
      </c>
      <c r="N81" s="119">
        <f>IF(RES_hhdet_tes!N81=0,"",RES_hhdet_tes!N81/RES_hhdet_fec!N81)</f>
        <v>0.69353567729604282</v>
      </c>
      <c r="O81" s="119">
        <f>IF(RES_hhdet_tes!O81=0,"",RES_hhdet_tes!O81/RES_hhdet_fec!O81)</f>
        <v>0.71153495498650199</v>
      </c>
      <c r="P81" s="119">
        <f>IF(RES_hhdet_tes!P81=0,"",RES_hhdet_tes!P81/RES_hhdet_fec!P81)</f>
        <v>0.71670849902159262</v>
      </c>
      <c r="Q81" s="119">
        <f>IF(RES_hhdet_tes!Q81=0,"",RES_hhdet_tes!Q81/RES_hhdet_fec!Q81)</f>
        <v>0.72273105754554678</v>
      </c>
      <c r="R81" s="119">
        <f>IF(RES_hhdet_tes!R81=0,"",RES_hhdet_tes!R81/RES_hhdet_fec!R81)</f>
        <v>0.72998373924191473</v>
      </c>
      <c r="S81" s="119">
        <f>IF(RES_hhdet_tes!S81=0,"",RES_hhdet_tes!S81/RES_hhdet_fec!S81)</f>
        <v>0.74043612211248122</v>
      </c>
      <c r="T81" s="119">
        <f>IF(RES_hhdet_tes!T81=0,"",RES_hhdet_tes!T81/RES_hhdet_fec!T81)</f>
        <v>0.75227172851593449</v>
      </c>
      <c r="U81" s="119">
        <f>IF(RES_hhdet_tes!U81=0,"",RES_hhdet_tes!U81/RES_hhdet_fec!U81)</f>
        <v>0.76440041968088479</v>
      </c>
      <c r="V81" s="119">
        <f>IF(RES_hhdet_tes!V81=0,"",RES_hhdet_tes!V81/RES_hhdet_fec!V81)</f>
        <v>0.7782311906610494</v>
      </c>
      <c r="W81" s="119">
        <f>IF(RES_hhdet_tes!W81=0,"",RES_hhdet_tes!W81/RES_hhdet_fec!W81)</f>
        <v>0.78991771515441755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0.49490150131296889</v>
      </c>
      <c r="C82" s="124">
        <f>IF(RES_hhdet_tes!C82=0,"",RES_hhdet_tes!C82/RES_hhdet_fec!C82)</f>
        <v>0.50565628250502503</v>
      </c>
      <c r="D82" s="124">
        <f>IF(RES_hhdet_tes!D82=0,"",RES_hhdet_tes!D82/RES_hhdet_fec!D82)</f>
        <v>0.51782103916835165</v>
      </c>
      <c r="E82" s="124">
        <f>IF(RES_hhdet_tes!E82=0,"",RES_hhdet_tes!E82/RES_hhdet_fec!E82)</f>
        <v>0.53041937787059312</v>
      </c>
      <c r="F82" s="124">
        <f>IF(RES_hhdet_tes!F82=0,"",RES_hhdet_tes!F82/RES_hhdet_fec!F82)</f>
        <v>0.54564471563034256</v>
      </c>
      <c r="G82" s="124">
        <f>IF(RES_hhdet_tes!G82=0,"",RES_hhdet_tes!G82/RES_hhdet_fec!G82)</f>
        <v>0.56096437881557992</v>
      </c>
      <c r="H82" s="124">
        <f>IF(RES_hhdet_tes!H82=0,"",RES_hhdet_tes!H82/RES_hhdet_fec!H82)</f>
        <v>0.57756631766893685</v>
      </c>
      <c r="I82" s="124">
        <f>IF(RES_hhdet_tes!I82=0,"",RES_hhdet_tes!I82/RES_hhdet_fec!I82)</f>
        <v>0.59460622014468545</v>
      </c>
      <c r="J82" s="124">
        <f>IF(RES_hhdet_tes!J82=0,"",RES_hhdet_tes!J82/RES_hhdet_fec!J82)</f>
        <v>0.61283215144712411</v>
      </c>
      <c r="K82" s="124">
        <f>IF(RES_hhdet_tes!K82=0,"",RES_hhdet_tes!K82/RES_hhdet_fec!K82)</f>
        <v>0.62988329950617095</v>
      </c>
      <c r="L82" s="124">
        <f>IF(RES_hhdet_tes!L82=0,"",RES_hhdet_tes!L82/RES_hhdet_fec!L82)</f>
        <v>0.64724434158529909</v>
      </c>
      <c r="M82" s="124">
        <f>IF(RES_hhdet_tes!M82=0,"",RES_hhdet_tes!M82/RES_hhdet_fec!M82)</f>
        <v>0.66582421340160025</v>
      </c>
      <c r="N82" s="124">
        <f>IF(RES_hhdet_tes!N82=0,"",RES_hhdet_tes!N82/RES_hhdet_fec!N82)</f>
        <v>0.68609969190250719</v>
      </c>
      <c r="O82" s="124">
        <f>IF(RES_hhdet_tes!O82=0,"",RES_hhdet_tes!O82/RES_hhdet_fec!O82)</f>
        <v>0.70453752683829984</v>
      </c>
      <c r="P82" s="124">
        <f>IF(RES_hhdet_tes!P82=0,"",RES_hhdet_tes!P82/RES_hhdet_fec!P82)</f>
        <v>0.70974984505431971</v>
      </c>
      <c r="Q82" s="124">
        <f>IF(RES_hhdet_tes!Q82=0,"",RES_hhdet_tes!Q82/RES_hhdet_fec!Q82)</f>
        <v>0.71561231590379726</v>
      </c>
      <c r="R82" s="124">
        <f>IF(RES_hhdet_tes!R82=0,"",RES_hhdet_tes!R82/RES_hhdet_fec!R82)</f>
        <v>0.72353708925110194</v>
      </c>
      <c r="S82" s="124">
        <f>IF(RES_hhdet_tes!S82=0,"",RES_hhdet_tes!S82/RES_hhdet_fec!S82)</f>
        <v>0.73425744153968764</v>
      </c>
      <c r="T82" s="124">
        <f>IF(RES_hhdet_tes!T82=0,"",RES_hhdet_tes!T82/RES_hhdet_fec!T82)</f>
        <v>0.74616014756412619</v>
      </c>
      <c r="U82" s="124">
        <f>IF(RES_hhdet_tes!U82=0,"",RES_hhdet_tes!U82/RES_hhdet_fec!U82)</f>
        <v>0.75814153861689226</v>
      </c>
      <c r="V82" s="124">
        <f>IF(RES_hhdet_tes!V82=0,"",RES_hhdet_tes!V82/RES_hhdet_fec!V82)</f>
        <v>0.77116429725137903</v>
      </c>
      <c r="W82" s="124">
        <f>IF(RES_hhdet_tes!W82=0,"",RES_hhdet_tes!W82/RES_hhdet_fec!W82)</f>
        <v>0.78311606771746756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0.49258868529336342</v>
      </c>
      <c r="C83" s="111">
        <f>IF(RES_hhdet_tes!C83=0,"",RES_hhdet_tes!C83/RES_hhdet_fec!C83)</f>
        <v>0.50334943445829028</v>
      </c>
      <c r="D83" s="111">
        <f>IF(RES_hhdet_tes!D83=0,"",RES_hhdet_tes!D83/RES_hhdet_fec!D83)</f>
        <v>0.51557395970434994</v>
      </c>
      <c r="E83" s="111">
        <f>IF(RES_hhdet_tes!E83=0,"",RES_hhdet_tes!E83/RES_hhdet_fec!E83)</f>
        <v>0.52821064871599011</v>
      </c>
      <c r="F83" s="111">
        <f>IF(RES_hhdet_tes!F83=0,"",RES_hhdet_tes!F83/RES_hhdet_fec!F83)</f>
        <v>0.543508280127876</v>
      </c>
      <c r="G83" s="111">
        <f>IF(RES_hhdet_tes!G83=0,"",RES_hhdet_tes!G83/RES_hhdet_fec!G83)</f>
        <v>0.55888055370240686</v>
      </c>
      <c r="H83" s="111">
        <f>IF(RES_hhdet_tes!H83=0,"",RES_hhdet_tes!H83/RES_hhdet_fec!H83)</f>
        <v>0.57553549315747543</v>
      </c>
      <c r="I83" s="111">
        <f>IF(RES_hhdet_tes!I83=0,"",RES_hhdet_tes!I83/RES_hhdet_fec!I83)</f>
        <v>0.59262938782802832</v>
      </c>
      <c r="J83" s="111">
        <f>IF(RES_hhdet_tes!J83=0,"",RES_hhdet_tes!J83/RES_hhdet_fec!J83)</f>
        <v>0.61092142866225763</v>
      </c>
      <c r="K83" s="111">
        <f>IF(RES_hhdet_tes!K83=0,"",RES_hhdet_tes!K83/RES_hhdet_fec!K83)</f>
        <v>0.62802496577997846</v>
      </c>
      <c r="L83" s="111">
        <f>IF(RES_hhdet_tes!L83=0,"",RES_hhdet_tes!L83/RES_hhdet_fec!L83)</f>
        <v>0.64543493584813016</v>
      </c>
      <c r="M83" s="111">
        <f>IF(RES_hhdet_tes!M83=0,"",RES_hhdet_tes!M83/RES_hhdet_fec!M83)</f>
        <v>0.66409730094499497</v>
      </c>
      <c r="N83" s="111">
        <f>IF(RES_hhdet_tes!N83=0,"",RES_hhdet_tes!N83/RES_hhdet_fec!N83)</f>
        <v>0.68443912577580446</v>
      </c>
      <c r="O83" s="111">
        <f>IF(RES_hhdet_tes!O83=0,"",RES_hhdet_tes!O83/RES_hhdet_fec!O83)</f>
        <v>0.70295469831988766</v>
      </c>
      <c r="P83" s="111">
        <f>IF(RES_hhdet_tes!P83=0,"",RES_hhdet_tes!P83/RES_hhdet_fec!P83)</f>
        <v>0.70819959819938449</v>
      </c>
      <c r="Q83" s="111">
        <f>IF(RES_hhdet_tes!Q83=0,"",RES_hhdet_tes!Q83/RES_hhdet_fec!Q83)</f>
        <v>0.71409756023059356</v>
      </c>
      <c r="R83" s="111">
        <f>IF(RES_hhdet_tes!R83=0,"",RES_hhdet_tes!R83/RES_hhdet_fec!R83)</f>
        <v>0.72205183926793259</v>
      </c>
      <c r="S83" s="111">
        <f>IF(RES_hhdet_tes!S83=0,"",RES_hhdet_tes!S83/RES_hhdet_fec!S83)</f>
        <v>0.73290655938415206</v>
      </c>
      <c r="T83" s="111">
        <f>IF(RES_hhdet_tes!T83=0,"",RES_hhdet_tes!T83/RES_hhdet_fec!T83)</f>
        <v>0.744862935376432</v>
      </c>
      <c r="U83" s="111">
        <f>IF(RES_hhdet_tes!U83=0,"",RES_hhdet_tes!U83/RES_hhdet_fec!U83)</f>
        <v>0.75692072971874125</v>
      </c>
      <c r="V83" s="111">
        <f>IF(RES_hhdet_tes!V83=0,"",RES_hhdet_tes!V83/RES_hhdet_fec!V83)</f>
        <v>0.76996718262928954</v>
      </c>
      <c r="W83" s="111">
        <f>IF(RES_hhdet_tes!W83=0,"",RES_hhdet_tes!W83/RES_hhdet_fec!W83)</f>
        <v>0.78195190135387516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1.9750400444877316</v>
      </c>
      <c r="C85" s="124">
        <f>IF(RES_hhdet_tes!C85=0,"",RES_hhdet_tes!C85/RES_hhdet_fec!C85)</f>
        <v>2.0793945446549014</v>
      </c>
      <c r="D85" s="124">
        <f>IF(RES_hhdet_tes!D85=0,"",RES_hhdet_tes!D85/RES_hhdet_fec!D85)</f>
        <v>2.1915679447169709</v>
      </c>
      <c r="E85" s="124">
        <f>IF(RES_hhdet_tes!E85=0,"",RES_hhdet_tes!E85/RES_hhdet_fec!E85)</f>
        <v>2.3116247817378306</v>
      </c>
      <c r="F85" s="124">
        <f>IF(RES_hhdet_tes!F85=0,"",RES_hhdet_tes!F85/RES_hhdet_fec!F85)</f>
        <v>2.4513908377031881</v>
      </c>
      <c r="G85" s="124">
        <f>IF(RES_hhdet_tes!G85=0,"",RES_hhdet_tes!G85/RES_hhdet_fec!G85)</f>
        <v>2.6039794466810555</v>
      </c>
      <c r="H85" s="124">
        <f>IF(RES_hhdet_tes!H85=0,"",RES_hhdet_tes!H85/RES_hhdet_fec!H85)</f>
        <v>2.7758264636167893</v>
      </c>
      <c r="I85" s="124">
        <f>IF(RES_hhdet_tes!I85=0,"",RES_hhdet_tes!I85/RES_hhdet_fec!I85)</f>
        <v>2.8790033049872763</v>
      </c>
      <c r="J85" s="124">
        <f>IF(RES_hhdet_tes!J85=0,"",RES_hhdet_tes!J85/RES_hhdet_fec!J85)</f>
        <v>2.9556124628458162</v>
      </c>
      <c r="K85" s="124">
        <f>IF(RES_hhdet_tes!K85=0,"",RES_hhdet_tes!K85/RES_hhdet_fec!K85)</f>
        <v>3.0543661011459422</v>
      </c>
      <c r="L85" s="124">
        <f>IF(RES_hhdet_tes!L85=0,"",RES_hhdet_tes!L85/RES_hhdet_fec!L85)</f>
        <v>3.1460673924474047</v>
      </c>
      <c r="M85" s="124">
        <f>IF(RES_hhdet_tes!M85=0,"",RES_hhdet_tes!M85/RES_hhdet_fec!M85)</f>
        <v>3.2237980861855413</v>
      </c>
      <c r="N85" s="124">
        <f>IF(RES_hhdet_tes!N85=0,"",RES_hhdet_tes!N85/RES_hhdet_fec!N85)</f>
        <v>3.317790553314758</v>
      </c>
      <c r="O85" s="124">
        <f>IF(RES_hhdet_tes!O85=0,"",RES_hhdet_tes!O85/RES_hhdet_fec!O85)</f>
        <v>3.4347530670604889</v>
      </c>
      <c r="P85" s="124">
        <f>IF(RES_hhdet_tes!P85=0,"",RES_hhdet_tes!P85/RES_hhdet_fec!P85)</f>
        <v>3.5555904895899397</v>
      </c>
      <c r="Q85" s="124">
        <f>IF(RES_hhdet_tes!Q85=0,"",RES_hhdet_tes!Q85/RES_hhdet_fec!Q85)</f>
        <v>3.6813303739223548</v>
      </c>
      <c r="R85" s="124">
        <f>IF(RES_hhdet_tes!R85=0,"",RES_hhdet_tes!R85/RES_hhdet_fec!R85)</f>
        <v>3.8026368557174246</v>
      </c>
      <c r="S85" s="124">
        <f>IF(RES_hhdet_tes!S85=0,"",RES_hhdet_tes!S85/RES_hhdet_fec!S85)</f>
        <v>3.9417276366476299</v>
      </c>
      <c r="T85" s="124">
        <f>IF(RES_hhdet_tes!T85=0,"",RES_hhdet_tes!T85/RES_hhdet_fec!T85)</f>
        <v>4.0773837377140874</v>
      </c>
      <c r="U85" s="124">
        <f>IF(RES_hhdet_tes!U85=0,"",RES_hhdet_tes!U85/RES_hhdet_fec!U85)</f>
        <v>4.2020393672904124</v>
      </c>
      <c r="V85" s="124">
        <f>IF(RES_hhdet_tes!V85=0,"",RES_hhdet_tes!V85/RES_hhdet_fec!V85)</f>
        <v>4.3254324418123105</v>
      </c>
      <c r="W85" s="124">
        <f>IF(RES_hhdet_tes!W85=0,"",RES_hhdet_tes!W85/RES_hhdet_fec!W85)</f>
        <v>4.4435853808253771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1.9750400444877316</v>
      </c>
      <c r="C86" s="111">
        <f>IF(RES_hhdet_tes!C86=0,"",RES_hhdet_tes!C86/RES_hhdet_fec!C86)</f>
        <v>2.0793945446549014</v>
      </c>
      <c r="D86" s="111">
        <f>IF(RES_hhdet_tes!D86=0,"",RES_hhdet_tes!D86/RES_hhdet_fec!D86)</f>
        <v>2.1915679447169709</v>
      </c>
      <c r="E86" s="111">
        <f>IF(RES_hhdet_tes!E86=0,"",RES_hhdet_tes!E86/RES_hhdet_fec!E86)</f>
        <v>2.3116247817378306</v>
      </c>
      <c r="F86" s="111">
        <f>IF(RES_hhdet_tes!F86=0,"",RES_hhdet_tes!F86/RES_hhdet_fec!F86)</f>
        <v>2.4513908377031881</v>
      </c>
      <c r="G86" s="111">
        <f>IF(RES_hhdet_tes!G86=0,"",RES_hhdet_tes!G86/RES_hhdet_fec!G86)</f>
        <v>2.6039794466810555</v>
      </c>
      <c r="H86" s="111">
        <f>IF(RES_hhdet_tes!H86=0,"",RES_hhdet_tes!H86/RES_hhdet_fec!H86)</f>
        <v>2.7758264636167893</v>
      </c>
      <c r="I86" s="111">
        <f>IF(RES_hhdet_tes!I86=0,"",RES_hhdet_tes!I86/RES_hhdet_fec!I86)</f>
        <v>2.8790033049872763</v>
      </c>
      <c r="J86" s="111">
        <f>IF(RES_hhdet_tes!J86=0,"",RES_hhdet_tes!J86/RES_hhdet_fec!J86)</f>
        <v>2.9556124628458162</v>
      </c>
      <c r="K86" s="111">
        <f>IF(RES_hhdet_tes!K86=0,"",RES_hhdet_tes!K86/RES_hhdet_fec!K86)</f>
        <v>3.0543661011459422</v>
      </c>
      <c r="L86" s="111">
        <f>IF(RES_hhdet_tes!L86=0,"",RES_hhdet_tes!L86/RES_hhdet_fec!L86)</f>
        <v>3.1460673924474047</v>
      </c>
      <c r="M86" s="111">
        <f>IF(RES_hhdet_tes!M86=0,"",RES_hhdet_tes!M86/RES_hhdet_fec!M86)</f>
        <v>3.2237980861855413</v>
      </c>
      <c r="N86" s="111">
        <f>IF(RES_hhdet_tes!N86=0,"",RES_hhdet_tes!N86/RES_hhdet_fec!N86)</f>
        <v>3.317790553314758</v>
      </c>
      <c r="O86" s="111">
        <f>IF(RES_hhdet_tes!O86=0,"",RES_hhdet_tes!O86/RES_hhdet_fec!O86)</f>
        <v>3.4347530670604889</v>
      </c>
      <c r="P86" s="111">
        <f>IF(RES_hhdet_tes!P86=0,"",RES_hhdet_tes!P86/RES_hhdet_fec!P86)</f>
        <v>3.5555904895899397</v>
      </c>
      <c r="Q86" s="111">
        <f>IF(RES_hhdet_tes!Q86=0,"",RES_hhdet_tes!Q86/RES_hhdet_fec!Q86)</f>
        <v>3.6813303739223548</v>
      </c>
      <c r="R86" s="111">
        <f>IF(RES_hhdet_tes!R86=0,"",RES_hhdet_tes!R86/RES_hhdet_fec!R86)</f>
        <v>3.8026368557174246</v>
      </c>
      <c r="S86" s="111">
        <f>IF(RES_hhdet_tes!S86=0,"",RES_hhdet_tes!S86/RES_hhdet_fec!S86)</f>
        <v>3.9417276366476299</v>
      </c>
      <c r="T86" s="111">
        <f>IF(RES_hhdet_tes!T86=0,"",RES_hhdet_tes!T86/RES_hhdet_fec!T86)</f>
        <v>4.0773837377140874</v>
      </c>
      <c r="U86" s="111">
        <f>IF(RES_hhdet_tes!U86=0,"",RES_hhdet_tes!U86/RES_hhdet_fec!U86)</f>
        <v>4.2020393672904124</v>
      </c>
      <c r="V86" s="111">
        <f>IF(RES_hhdet_tes!V86=0,"",RES_hhdet_tes!V86/RES_hhdet_fec!V86)</f>
        <v>4.3254324418123105</v>
      </c>
      <c r="W86" s="111">
        <f>IF(RES_hhdet_tes!W86=0,"",RES_hhdet_tes!W86/RES_hhdet_fec!W86)</f>
        <v>4.4435853808253771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0.65757708072837873</v>
      </c>
      <c r="C87" s="124">
        <f>IF(RES_hhdet_tes!C87=0,"",RES_hhdet_tes!C87/RES_hhdet_fec!C87)</f>
        <v>0.6621898252026015</v>
      </c>
      <c r="D87" s="124">
        <f>IF(RES_hhdet_tes!D87=0,"",RES_hhdet_tes!D87/RES_hhdet_fec!D87)</f>
        <v>0.66890052378443099</v>
      </c>
      <c r="E87" s="124">
        <f>IF(RES_hhdet_tes!E87=0,"",RES_hhdet_tes!E87/RES_hhdet_fec!E87)</f>
        <v>0.6767586985169487</v>
      </c>
      <c r="F87" s="124">
        <f>IF(RES_hhdet_tes!F87=0,"",RES_hhdet_tes!F87/RES_hhdet_fec!F87)</f>
        <v>0.68394542605429831</v>
      </c>
      <c r="G87" s="124">
        <f>IF(RES_hhdet_tes!G87=0,"",RES_hhdet_tes!G87/RES_hhdet_fec!G87)</f>
        <v>0.69264615038477695</v>
      </c>
      <c r="H87" s="124">
        <f>IF(RES_hhdet_tes!H87=0,"",RES_hhdet_tes!H87/RES_hhdet_fec!H87)</f>
        <v>0.70150111022691508</v>
      </c>
      <c r="I87" s="124">
        <f>IF(RES_hhdet_tes!I87=0,"",RES_hhdet_tes!I87/RES_hhdet_fec!I87)</f>
        <v>0.70878025052449833</v>
      </c>
      <c r="J87" s="124">
        <f>IF(RES_hhdet_tes!J87=0,"",RES_hhdet_tes!J87/RES_hhdet_fec!J87)</f>
        <v>0.71760605431521329</v>
      </c>
      <c r="K87" s="124">
        <f>IF(RES_hhdet_tes!K87=0,"",RES_hhdet_tes!K87/RES_hhdet_fec!K87)</f>
        <v>0.72589638495250342</v>
      </c>
      <c r="L87" s="124">
        <f>IF(RES_hhdet_tes!L87=0,"",RES_hhdet_tes!L87/RES_hhdet_fec!L87)</f>
        <v>0.73402702507886919</v>
      </c>
      <c r="M87" s="124">
        <f>IF(RES_hhdet_tes!M87=0,"",RES_hhdet_tes!M87/RES_hhdet_fec!M87)</f>
        <v>0.74257500855643654</v>
      </c>
      <c r="N87" s="124">
        <f>IF(RES_hhdet_tes!N87=0,"",RES_hhdet_tes!N87/RES_hhdet_fec!N87)</f>
        <v>0.75190925274043052</v>
      </c>
      <c r="O87" s="124">
        <f>IF(RES_hhdet_tes!O87=0,"",RES_hhdet_tes!O87/RES_hhdet_fec!O87)</f>
        <v>0.76041164084602186</v>
      </c>
      <c r="P87" s="124">
        <f>IF(RES_hhdet_tes!P87=0,"",RES_hhdet_tes!P87/RES_hhdet_fec!P87)</f>
        <v>0.76496254172005584</v>
      </c>
      <c r="Q87" s="124">
        <f>IF(RES_hhdet_tes!Q87=0,"",RES_hhdet_tes!Q87/RES_hhdet_fec!Q87)</f>
        <v>0.77037674772032205</v>
      </c>
      <c r="R87" s="124">
        <f>IF(RES_hhdet_tes!R87=0,"",RES_hhdet_tes!R87/RES_hhdet_fec!R87)</f>
        <v>0.77740976817797169</v>
      </c>
      <c r="S87" s="124">
        <f>IF(RES_hhdet_tes!S87=0,"",RES_hhdet_tes!S87/RES_hhdet_fec!S87)</f>
        <v>0.78658163921346747</v>
      </c>
      <c r="T87" s="124">
        <f>IF(RES_hhdet_tes!T87=0,"",RES_hhdet_tes!T87/RES_hhdet_fec!T87)</f>
        <v>0.79696754404679893</v>
      </c>
      <c r="U87" s="124">
        <f>IF(RES_hhdet_tes!U87=0,"",RES_hhdet_tes!U87/RES_hhdet_fec!U87)</f>
        <v>0.80767832284459717</v>
      </c>
      <c r="V87" s="124">
        <f>IF(RES_hhdet_tes!V87=0,"",RES_hhdet_tes!V87/RES_hhdet_fec!V87)</f>
        <v>0.81829632627006244</v>
      </c>
      <c r="W87" s="124">
        <f>IF(RES_hhdet_tes!W87=0,"",RES_hhdet_tes!W87/RES_hhdet_fec!W87)</f>
        <v>0.82821779303367704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0.53115548806629576</v>
      </c>
      <c r="C88" s="111">
        <f>IF(RES_hhdet_tes!C88=0,"",RES_hhdet_tes!C88/RES_hhdet_fec!C88)</f>
        <v>0.54619390904064469</v>
      </c>
      <c r="D88" s="111">
        <f>IF(RES_hhdet_tes!D88=0,"",RES_hhdet_tes!D88/RES_hhdet_fec!D88)</f>
        <v>0.56417009677434915</v>
      </c>
      <c r="E88" s="111">
        <f>IF(RES_hhdet_tes!E88=0,"",RES_hhdet_tes!E88/RES_hhdet_fec!E88)</f>
        <v>0.58179450297919799</v>
      </c>
      <c r="F88" s="111">
        <f>IF(RES_hhdet_tes!F88=0,"",RES_hhdet_tes!F88/RES_hhdet_fec!F88)</f>
        <v>0.60129351882655235</v>
      </c>
      <c r="G88" s="111">
        <f>IF(RES_hhdet_tes!G88=0,"",RES_hhdet_tes!G88/RES_hhdet_fec!G88)</f>
        <v>0.61975941327965234</v>
      </c>
      <c r="H88" s="111">
        <f>IF(RES_hhdet_tes!H88=0,"",RES_hhdet_tes!H88/RES_hhdet_fec!H88)</f>
        <v>0.63873942767884118</v>
      </c>
      <c r="I88" s="111">
        <f>IF(RES_hhdet_tes!I88=0,"",RES_hhdet_tes!I88/RES_hhdet_fec!I88)</f>
        <v>0.6573857469814457</v>
      </c>
      <c r="J88" s="111">
        <f>IF(RES_hhdet_tes!J88=0,"",RES_hhdet_tes!J88/RES_hhdet_fec!J88)</f>
        <v>0.68268193010519163</v>
      </c>
      <c r="K88" s="111">
        <f>IF(RES_hhdet_tes!K88=0,"",RES_hhdet_tes!K88/RES_hhdet_fec!K88)</f>
        <v>0.70263252701031909</v>
      </c>
      <c r="L88" s="111">
        <f>IF(RES_hhdet_tes!L88=0,"",RES_hhdet_tes!L88/RES_hhdet_fec!L88)</f>
        <v>0.72137378677756925</v>
      </c>
      <c r="M88" s="111">
        <f>IF(RES_hhdet_tes!M88=0,"",RES_hhdet_tes!M88/RES_hhdet_fec!M88)</f>
        <v>0.73934797158021459</v>
      </c>
      <c r="N88" s="111">
        <f>IF(RES_hhdet_tes!N88=0,"",RES_hhdet_tes!N88/RES_hhdet_fec!N88)</f>
        <v>0.75886012729100039</v>
      </c>
      <c r="O88" s="111">
        <f>IF(RES_hhdet_tes!O88=0,"",RES_hhdet_tes!O88/RES_hhdet_fec!O88)</f>
        <v>0.77475956490909392</v>
      </c>
      <c r="P88" s="111">
        <f>IF(RES_hhdet_tes!P88=0,"",RES_hhdet_tes!P88/RES_hhdet_fec!P88)</f>
        <v>0.77826683921724771</v>
      </c>
      <c r="Q88" s="111">
        <f>IF(RES_hhdet_tes!Q88=0,"",RES_hhdet_tes!Q88/RES_hhdet_fec!Q88)</f>
        <v>0.78258793962520512</v>
      </c>
      <c r="R88" s="111">
        <f>IF(RES_hhdet_tes!R88=0,"",RES_hhdet_tes!R88/RES_hhdet_fec!R88)</f>
        <v>0.78927755470287786</v>
      </c>
      <c r="S88" s="111">
        <f>IF(RES_hhdet_tes!S88=0,"",RES_hhdet_tes!S88/RES_hhdet_fec!S88)</f>
        <v>0.79961295521623632</v>
      </c>
      <c r="T88" s="111">
        <f>IF(RES_hhdet_tes!T88=0,"",RES_hhdet_tes!T88/RES_hhdet_fec!T88)</f>
        <v>0.81144311321080287</v>
      </c>
      <c r="U88" s="111">
        <f>IF(RES_hhdet_tes!U88=0,"",RES_hhdet_tes!U88/RES_hhdet_fec!U88)</f>
        <v>0.82362384312263659</v>
      </c>
      <c r="V88" s="111">
        <f>IF(RES_hhdet_tes!V88=0,"",RES_hhdet_tes!V88/RES_hhdet_fec!V88)</f>
        <v>0.83641085453348185</v>
      </c>
      <c r="W88" s="111">
        <f>IF(RES_hhdet_tes!W88=0,"",RES_hhdet_tes!W88/RES_hhdet_fec!W88)</f>
        <v>0.84902078770477984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0.58491497045491148</v>
      </c>
      <c r="C89" s="111">
        <f>IF(RES_hhdet_tes!C89=0,"",RES_hhdet_tes!C89/RES_hhdet_fec!C89)</f>
        <v>0.60049065620193021</v>
      </c>
      <c r="D89" s="111">
        <f>IF(RES_hhdet_tes!D89=0,"",RES_hhdet_tes!D89/RES_hhdet_fec!D89)</f>
        <v>0.61347025505448216</v>
      </c>
      <c r="E89" s="111">
        <f>IF(RES_hhdet_tes!E89=0,"",RES_hhdet_tes!E89/RES_hhdet_fec!E89)</f>
        <v>0.63068052942741792</v>
      </c>
      <c r="F89" s="111">
        <f>IF(RES_hhdet_tes!F89=0,"",RES_hhdet_tes!F89/RES_hhdet_fec!F89)</f>
        <v>0.65809298364166224</v>
      </c>
      <c r="G89" s="111">
        <f>IF(RES_hhdet_tes!G89=0,"",RES_hhdet_tes!G89/RES_hhdet_fec!G89)</f>
        <v>0.67287536574650386</v>
      </c>
      <c r="H89" s="111">
        <f>IF(RES_hhdet_tes!H89=0,"",RES_hhdet_tes!H89/RES_hhdet_fec!H89)</f>
        <v>0.70722720647663562</v>
      </c>
      <c r="I89" s="111">
        <f>IF(RES_hhdet_tes!I89=0,"",RES_hhdet_tes!I89/RES_hhdet_fec!I89)</f>
        <v>0.71979762408106829</v>
      </c>
      <c r="J89" s="111">
        <f>IF(RES_hhdet_tes!J89=0,"",RES_hhdet_tes!J89/RES_hhdet_fec!J89)</f>
        <v>0.75238512407937974</v>
      </c>
      <c r="K89" s="111">
        <f>IF(RES_hhdet_tes!K89=0,"",RES_hhdet_tes!K89/RES_hhdet_fec!K89)</f>
        <v>0.76734809051788122</v>
      </c>
      <c r="L89" s="111">
        <f>IF(RES_hhdet_tes!L89=0,"",RES_hhdet_tes!L89/RES_hhdet_fec!L89)</f>
        <v>0.78136547763349395</v>
      </c>
      <c r="M89" s="111">
        <f>IF(RES_hhdet_tes!M89=0,"",RES_hhdet_tes!M89/RES_hhdet_fec!M89)</f>
        <v>0.79296639513261447</v>
      </c>
      <c r="N89" s="111">
        <f>IF(RES_hhdet_tes!N89=0,"",RES_hhdet_tes!N89/RES_hhdet_fec!N89)</f>
        <v>0.79834918449254855</v>
      </c>
      <c r="O89" s="111">
        <f>IF(RES_hhdet_tes!O89=0,"",RES_hhdet_tes!O89/RES_hhdet_fec!O89)</f>
        <v>0.81353651814382844</v>
      </c>
      <c r="P89" s="111">
        <f>IF(RES_hhdet_tes!P89=0,"",RES_hhdet_tes!P89/RES_hhdet_fec!P89)</f>
        <v>0.81772745143989667</v>
      </c>
      <c r="Q89" s="111">
        <f>IF(RES_hhdet_tes!Q89=0,"",RES_hhdet_tes!Q89/RES_hhdet_fec!Q89)</f>
        <v>0.82169880930932804</v>
      </c>
      <c r="R89" s="111">
        <f>IF(RES_hhdet_tes!R89=0,"",RES_hhdet_tes!R89/RES_hhdet_fec!R89)</f>
        <v>0.82585197692642087</v>
      </c>
      <c r="S89" s="111">
        <f>IF(RES_hhdet_tes!S89=0,"",RES_hhdet_tes!S89/RES_hhdet_fec!S89)</f>
        <v>0.83844969460691054</v>
      </c>
      <c r="T89" s="111">
        <f>IF(RES_hhdet_tes!T89=0,"",RES_hhdet_tes!T89/RES_hhdet_fec!T89)</f>
        <v>0.85156829479012219</v>
      </c>
      <c r="U89" s="111">
        <f>IF(RES_hhdet_tes!U89=0,"",RES_hhdet_tes!U89/RES_hhdet_fec!U89)</f>
        <v>0.86190208927378131</v>
      </c>
      <c r="V89" s="111">
        <f>IF(RES_hhdet_tes!V89=0,"",RES_hhdet_tes!V89/RES_hhdet_fec!V89)</f>
        <v>0.87348817725711925</v>
      </c>
      <c r="W89" s="111">
        <f>IF(RES_hhdet_tes!W89=0,"",RES_hhdet_tes!W89/RES_hhdet_fec!W89)</f>
        <v>0.88230586328937866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0.53115548806629576</v>
      </c>
      <c r="C90" s="112">
        <f>IF(RES_hhdet_tes!C90=0,"",RES_hhdet_tes!C90/RES_hhdet_fec!C90)</f>
        <v>0.54530463806876828</v>
      </c>
      <c r="D90" s="112">
        <f>IF(RES_hhdet_tes!D90=0,"",RES_hhdet_tes!D90/RES_hhdet_fec!D90)</f>
        <v>0.55943630278650769</v>
      </c>
      <c r="E90" s="112">
        <f>IF(RES_hhdet_tes!E90=0,"",RES_hhdet_tes!E90/RES_hhdet_fec!E90)</f>
        <v>0.57630806249116662</v>
      </c>
      <c r="F90" s="112">
        <f>IF(RES_hhdet_tes!F90=0,"",RES_hhdet_tes!F90/RES_hhdet_fec!F90)</f>
        <v>0.60557850231282584</v>
      </c>
      <c r="G90" s="112">
        <f>IF(RES_hhdet_tes!G90=0,"",RES_hhdet_tes!G90/RES_hhdet_fec!G90)</f>
        <v>0.62237940675381687</v>
      </c>
      <c r="H90" s="112">
        <f>IF(RES_hhdet_tes!H90=0,"",RES_hhdet_tes!H90/RES_hhdet_fec!H90)</f>
        <v>0.65920693753239323</v>
      </c>
      <c r="I90" s="112">
        <f>IF(RES_hhdet_tes!I90=0,"",RES_hhdet_tes!I90/RES_hhdet_fec!I90)</f>
        <v>0.6759875094974731</v>
      </c>
      <c r="J90" s="112">
        <f>IF(RES_hhdet_tes!J90=0,"",RES_hhdet_tes!J90/RES_hhdet_fec!J90)</f>
        <v>0.70966476945414103</v>
      </c>
      <c r="K90" s="112">
        <f>IF(RES_hhdet_tes!K90=0,"",RES_hhdet_tes!K90/RES_hhdet_fec!K90)</f>
        <v>0.72635504746483992</v>
      </c>
      <c r="L90" s="112">
        <f>IF(RES_hhdet_tes!L90=0,"",RES_hhdet_tes!L90/RES_hhdet_fec!L90)</f>
        <v>0.74141990422023085</v>
      </c>
      <c r="M90" s="112">
        <f>IF(RES_hhdet_tes!M90=0,"",RES_hhdet_tes!M90/RES_hhdet_fec!M90)</f>
        <v>0.75513101100981272</v>
      </c>
      <c r="N90" s="112">
        <f>IF(RES_hhdet_tes!N90=0,"",RES_hhdet_tes!N90/RES_hhdet_fec!N90)</f>
        <v>0.76101399261323233</v>
      </c>
      <c r="O90" s="112">
        <f>IF(RES_hhdet_tes!O90=0,"",RES_hhdet_tes!O90/RES_hhdet_fec!O90)</f>
        <v>0.77798966021069182</v>
      </c>
      <c r="P90" s="112">
        <f>IF(RES_hhdet_tes!P90=0,"",RES_hhdet_tes!P90/RES_hhdet_fec!P90)</f>
        <v>0.78287622395394818</v>
      </c>
      <c r="Q90" s="112">
        <f>IF(RES_hhdet_tes!Q90=0,"",RES_hhdet_tes!Q90/RES_hhdet_fec!Q90)</f>
        <v>0.78711545655761739</v>
      </c>
      <c r="R90" s="112">
        <f>IF(RES_hhdet_tes!R90=0,"",RES_hhdet_tes!R90/RES_hhdet_fec!R90)</f>
        <v>0.79228622521008663</v>
      </c>
      <c r="S90" s="112">
        <f>IF(RES_hhdet_tes!S90=0,"",RES_hhdet_tes!S90/RES_hhdet_fec!S90)</f>
        <v>0.80673151641886542</v>
      </c>
      <c r="T90" s="112">
        <f>IF(RES_hhdet_tes!T90=0,"",RES_hhdet_tes!T90/RES_hhdet_fec!T90)</f>
        <v>0.82201010959533449</v>
      </c>
      <c r="U90" s="112">
        <f>IF(RES_hhdet_tes!U90=0,"",RES_hhdet_tes!U90/RES_hhdet_fec!U90)</f>
        <v>0.83383635389437405</v>
      </c>
      <c r="V90" s="112">
        <f>IF(RES_hhdet_tes!V90=0,"",RES_hhdet_tes!V90/RES_hhdet_fec!V90)</f>
        <v>0.84724520882639542</v>
      </c>
      <c r="W90" s="112">
        <f>IF(RES_hhdet_tes!W90=0,"",RES_hhdet_tes!W90/RES_hhdet_fec!W90)</f>
        <v>0.85462986899306836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0.70834392883856612</v>
      </c>
      <c r="C96" s="112">
        <f>IF(RES_hhdet_tes!C96=0,"",RES_hhdet_tes!C96/RES_hhdet_fec!C96)</f>
        <v>0.71243555177924878</v>
      </c>
      <c r="D96" s="112">
        <f>IF(RES_hhdet_tes!D96=0,"",RES_hhdet_tes!D96/RES_hhdet_fec!D96)</f>
        <v>0.71664426076688048</v>
      </c>
      <c r="E96" s="112">
        <f>IF(RES_hhdet_tes!E96=0,"",RES_hhdet_tes!E96/RES_hhdet_fec!E96)</f>
        <v>0.72091304071881623</v>
      </c>
      <c r="F96" s="112">
        <f>IF(RES_hhdet_tes!F96=0,"",RES_hhdet_tes!F96/RES_hhdet_fec!F96)</f>
        <v>0.72554720366128622</v>
      </c>
      <c r="G96" s="112">
        <f>IF(RES_hhdet_tes!G96=0,"",RES_hhdet_tes!G96/RES_hhdet_fec!G96)</f>
        <v>0.73017445445161844</v>
      </c>
      <c r="H96" s="112">
        <f>IF(RES_hhdet_tes!H96=0,"",RES_hhdet_tes!H96/RES_hhdet_fec!H96)</f>
        <v>0.73504256527550504</v>
      </c>
      <c r="I96" s="112">
        <f>IF(RES_hhdet_tes!I96=0,"",RES_hhdet_tes!I96/RES_hhdet_fec!I96)</f>
        <v>0.73741683097898869</v>
      </c>
      <c r="J96" s="112">
        <f>IF(RES_hhdet_tes!J96=0,"",RES_hhdet_tes!J96/RES_hhdet_fec!J96)</f>
        <v>0.73837429451689152</v>
      </c>
      <c r="K96" s="112">
        <f>IF(RES_hhdet_tes!K96=0,"",RES_hhdet_tes!K96/RES_hhdet_fec!K96)</f>
        <v>0.73981499256498739</v>
      </c>
      <c r="L96" s="112">
        <f>IF(RES_hhdet_tes!L96=0,"",RES_hhdet_tes!L96/RES_hhdet_fec!L96)</f>
        <v>0.7413760211249294</v>
      </c>
      <c r="M96" s="112">
        <f>IF(RES_hhdet_tes!M96=0,"",RES_hhdet_tes!M96/RES_hhdet_fec!M96)</f>
        <v>0.74341968650455792</v>
      </c>
      <c r="N96" s="112">
        <f>IF(RES_hhdet_tes!N96=0,"",RES_hhdet_tes!N96/RES_hhdet_fec!N96)</f>
        <v>0.7463270278525711</v>
      </c>
      <c r="O96" s="112">
        <f>IF(RES_hhdet_tes!O96=0,"",RES_hhdet_tes!O96/RES_hhdet_fec!O96)</f>
        <v>0.75026172500412935</v>
      </c>
      <c r="P96" s="112">
        <f>IF(RES_hhdet_tes!P96=0,"",RES_hhdet_tes!P96/RES_hhdet_fec!P96)</f>
        <v>0.75516002484819089</v>
      </c>
      <c r="Q96" s="112">
        <f>IF(RES_hhdet_tes!Q96=0,"",RES_hhdet_tes!Q96/RES_hhdet_fec!Q96)</f>
        <v>0.76113209060440734</v>
      </c>
      <c r="R96" s="112">
        <f>IF(RES_hhdet_tes!R96=0,"",RES_hhdet_tes!R96/RES_hhdet_fec!R96)</f>
        <v>0.76817483874173442</v>
      </c>
      <c r="S96" s="112">
        <f>IF(RES_hhdet_tes!S96=0,"",RES_hhdet_tes!S96/RES_hhdet_fec!S96)</f>
        <v>0.77651666358777538</v>
      </c>
      <c r="T96" s="112">
        <f>IF(RES_hhdet_tes!T96=0,"",RES_hhdet_tes!T96/RES_hhdet_fec!T96)</f>
        <v>0.78556130487941067</v>
      </c>
      <c r="U96" s="112">
        <f>IF(RES_hhdet_tes!U96=0,"",RES_hhdet_tes!U96/RES_hhdet_fec!U96)</f>
        <v>0.79518217158315097</v>
      </c>
      <c r="V96" s="112">
        <f>IF(RES_hhdet_tes!V96=0,"",RES_hhdet_tes!V96/RES_hhdet_fec!V96)</f>
        <v>0.80433632861827609</v>
      </c>
      <c r="W96" s="112">
        <f>IF(RES_hhdet_tes!W96=0,"",RES_hhdet_tes!W96/RES_hhdet_fec!W96)</f>
        <v>0.81211600609133128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0.75129881524265818</v>
      </c>
      <c r="C97" s="113">
        <f>IF(RES_hhdet_tes!C97=0,"",RES_hhdet_tes!C97/RES_hhdet_fec!C97)</f>
        <v>0.75657209446546958</v>
      </c>
      <c r="D97" s="113">
        <f>IF(RES_hhdet_tes!D97=0,"",RES_hhdet_tes!D97/RES_hhdet_fec!D97)</f>
        <v>0.75955175998252344</v>
      </c>
      <c r="E97" s="113">
        <f>IF(RES_hhdet_tes!E97=0,"",RES_hhdet_tes!E97/RES_hhdet_fec!E97)</f>
        <v>0.76385855424608129</v>
      </c>
      <c r="F97" s="113">
        <f>IF(RES_hhdet_tes!F97=0,"",RES_hhdet_tes!F97/RES_hhdet_fec!F97)</f>
        <v>0.76810061560395182</v>
      </c>
      <c r="G97" s="113">
        <f>IF(RES_hhdet_tes!G97=0,"",RES_hhdet_tes!G97/RES_hhdet_fec!G97)</f>
        <v>0.77199709982072262</v>
      </c>
      <c r="H97" s="113">
        <f>IF(RES_hhdet_tes!H97=0,"",RES_hhdet_tes!H97/RES_hhdet_fec!H97)</f>
        <v>0.77706791957859289</v>
      </c>
      <c r="I97" s="113">
        <f>IF(RES_hhdet_tes!I97=0,"",RES_hhdet_tes!I97/RES_hhdet_fec!I97)</f>
        <v>0.77635364979140498</v>
      </c>
      <c r="J97" s="113">
        <f>IF(RES_hhdet_tes!J97=0,"",RES_hhdet_tes!J97/RES_hhdet_fec!J97)</f>
        <v>0.77910872902928519</v>
      </c>
      <c r="K97" s="113">
        <f>IF(RES_hhdet_tes!K97=0,"",RES_hhdet_tes!K97/RES_hhdet_fec!K97)</f>
        <v>0.78000173377627791</v>
      </c>
      <c r="L97" s="113">
        <f>IF(RES_hhdet_tes!L97=0,"",RES_hhdet_tes!L97/RES_hhdet_fec!L97)</f>
        <v>0.78172067317328586</v>
      </c>
      <c r="M97" s="113">
        <f>IF(RES_hhdet_tes!M97=0,"",RES_hhdet_tes!M97/RES_hhdet_fec!M97)</f>
        <v>0.78266995663708594</v>
      </c>
      <c r="N97" s="113">
        <f>IF(RES_hhdet_tes!N97=0,"",RES_hhdet_tes!N97/RES_hhdet_fec!N97)</f>
        <v>0.78559041008902653</v>
      </c>
      <c r="O97" s="113">
        <f>IF(RES_hhdet_tes!O97=0,"",RES_hhdet_tes!O97/RES_hhdet_fec!O97)</f>
        <v>0.79013836979145657</v>
      </c>
      <c r="P97" s="113">
        <f>IF(RES_hhdet_tes!P97=0,"",RES_hhdet_tes!P97/RES_hhdet_fec!P97)</f>
        <v>0.79608198556447052</v>
      </c>
      <c r="Q97" s="113">
        <f>IF(RES_hhdet_tes!Q97=0,"",RES_hhdet_tes!Q97/RES_hhdet_fec!Q97)</f>
        <v>0.80192159750978831</v>
      </c>
      <c r="R97" s="113">
        <f>IF(RES_hhdet_tes!R97=0,"",RES_hhdet_tes!R97/RES_hhdet_fec!R97)</f>
        <v>0.80870891500343867</v>
      </c>
      <c r="S97" s="113">
        <f>IF(RES_hhdet_tes!S97=0,"",RES_hhdet_tes!S97/RES_hhdet_fec!S97)</f>
        <v>0.81548447481479225</v>
      </c>
      <c r="T97" s="113">
        <f>IF(RES_hhdet_tes!T97=0,"",RES_hhdet_tes!T97/RES_hhdet_fec!T97)</f>
        <v>0.82324578561056405</v>
      </c>
      <c r="U97" s="113">
        <f>IF(RES_hhdet_tes!U97=0,"",RES_hhdet_tes!U97/RES_hhdet_fec!U97)</f>
        <v>0.83098704292935976</v>
      </c>
      <c r="V97" s="113">
        <f>IF(RES_hhdet_tes!V97=0,"",RES_hhdet_tes!V97/RES_hhdet_fec!V97)</f>
        <v>0.83877218937019848</v>
      </c>
      <c r="W97" s="113">
        <f>IF(RES_hhdet_tes!W97=0,"",RES_hhdet_tes!W97/RES_hhdet_fec!W97)</f>
        <v>0.8473962642314784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0.70834392883856612</v>
      </c>
      <c r="C98" s="111">
        <f>IF(RES_hhdet_tes!C98=0,"",RES_hhdet_tes!C98/RES_hhdet_fec!C98)</f>
        <v>0.71262850034615532</v>
      </c>
      <c r="D98" s="111">
        <f>IF(RES_hhdet_tes!D98=0,"",RES_hhdet_tes!D98/RES_hhdet_fec!D98)</f>
        <v>0.71650200744110681</v>
      </c>
      <c r="E98" s="111">
        <f>IF(RES_hhdet_tes!E98=0,"",RES_hhdet_tes!E98/RES_hhdet_fec!E98)</f>
        <v>0.72040046037211558</v>
      </c>
      <c r="F98" s="111">
        <f>IF(RES_hhdet_tes!F98=0,"",RES_hhdet_tes!F98/RES_hhdet_fec!F98)</f>
        <v>0.72543278941262934</v>
      </c>
      <c r="G98" s="111">
        <f>IF(RES_hhdet_tes!G98=0,"",RES_hhdet_tes!G98/RES_hhdet_fec!G98)</f>
        <v>0.73067822331485544</v>
      </c>
      <c r="H98" s="111">
        <f>IF(RES_hhdet_tes!H98=0,"",RES_hhdet_tes!H98/RES_hhdet_fec!H98)</f>
        <v>0.73623129070197313</v>
      </c>
      <c r="I98" s="111">
        <f>IF(RES_hhdet_tes!I98=0,"",RES_hhdet_tes!I98/RES_hhdet_fec!I98)</f>
        <v>0.73817137476494998</v>
      </c>
      <c r="J98" s="111">
        <f>IF(RES_hhdet_tes!J98=0,"",RES_hhdet_tes!J98/RES_hhdet_fec!J98)</f>
        <v>0.7394015826435727</v>
      </c>
      <c r="K98" s="111">
        <f>IF(RES_hhdet_tes!K98=0,"",RES_hhdet_tes!K98/RES_hhdet_fec!K98)</f>
        <v>0.74048486731637531</v>
      </c>
      <c r="L98" s="111">
        <f>IF(RES_hhdet_tes!L98=0,"",RES_hhdet_tes!L98/RES_hhdet_fec!L98)</f>
        <v>0.74181770577325901</v>
      </c>
      <c r="M98" s="111">
        <f>IF(RES_hhdet_tes!M98=0,"",RES_hhdet_tes!M98/RES_hhdet_fec!M98)</f>
        <v>0.74356194366410844</v>
      </c>
      <c r="N98" s="111">
        <f>IF(RES_hhdet_tes!N98=0,"",RES_hhdet_tes!N98/RES_hhdet_fec!N98)</f>
        <v>0.74664258030787256</v>
      </c>
      <c r="O98" s="111">
        <f>IF(RES_hhdet_tes!O98=0,"",RES_hhdet_tes!O98/RES_hhdet_fec!O98)</f>
        <v>0.75149346654046756</v>
      </c>
      <c r="P98" s="111">
        <f>IF(RES_hhdet_tes!P98=0,"",RES_hhdet_tes!P98/RES_hhdet_fec!P98)</f>
        <v>0.75831573502087202</v>
      </c>
      <c r="Q98" s="111">
        <f>IF(RES_hhdet_tes!Q98=0,"",RES_hhdet_tes!Q98/RES_hhdet_fec!Q98)</f>
        <v>0.76460109705425305</v>
      </c>
      <c r="R98" s="111">
        <f>IF(RES_hhdet_tes!R98=0,"",RES_hhdet_tes!R98/RES_hhdet_fec!R98)</f>
        <v>0.77274813464248082</v>
      </c>
      <c r="S98" s="111">
        <f>IF(RES_hhdet_tes!S98=0,"",RES_hhdet_tes!S98/RES_hhdet_fec!S98)</f>
        <v>0.78043875680942931</v>
      </c>
      <c r="T98" s="111">
        <f>IF(RES_hhdet_tes!T98=0,"",RES_hhdet_tes!T98/RES_hhdet_fec!T98)</f>
        <v>0.78944472252641151</v>
      </c>
      <c r="U98" s="111">
        <f>IF(RES_hhdet_tes!U98=0,"",RES_hhdet_tes!U98/RES_hhdet_fec!U98)</f>
        <v>0.79811283641476016</v>
      </c>
      <c r="V98" s="111">
        <f>IF(RES_hhdet_tes!V98=0,"",RES_hhdet_tes!V98/RES_hhdet_fec!V98)</f>
        <v>0.80692354310289849</v>
      </c>
      <c r="W98" s="111">
        <f>IF(RES_hhdet_tes!W98=0,"",RES_hhdet_tes!W98/RES_hhdet_fec!W98)</f>
        <v>0.81325188963191408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0.74845082998140333</v>
      </c>
      <c r="C100" s="124">
        <f>IF(RES_hhdet_tes!C100=0,"",RES_hhdet_tes!C100/RES_hhdet_fec!C100)</f>
        <v>0.74329597021208893</v>
      </c>
      <c r="D100" s="124">
        <f>IF(RES_hhdet_tes!D100=0,"",RES_hhdet_tes!D100/RES_hhdet_fec!D100)</f>
        <v>0.7461433658529919</v>
      </c>
      <c r="E100" s="124">
        <f>IF(RES_hhdet_tes!E100=0,"",RES_hhdet_tes!E100/RES_hhdet_fec!E100)</f>
        <v>0.74546402888219232</v>
      </c>
      <c r="F100" s="124">
        <f>IF(RES_hhdet_tes!F100=0,"",RES_hhdet_tes!F100/RES_hhdet_fec!F100)</f>
        <v>0.75254144524251743</v>
      </c>
      <c r="G100" s="124">
        <f>IF(RES_hhdet_tes!G100=0,"",RES_hhdet_tes!G100/RES_hhdet_fec!G100)</f>
        <v>0.75258372382312388</v>
      </c>
      <c r="H100" s="124">
        <f>IF(RES_hhdet_tes!H100=0,"",RES_hhdet_tes!H100/RES_hhdet_fec!H100)</f>
        <v>0.76700149284656216</v>
      </c>
      <c r="I100" s="124">
        <f>IF(RES_hhdet_tes!I100=0,"",RES_hhdet_tes!I100/RES_hhdet_fec!I100)</f>
        <v>0.76503898977510831</v>
      </c>
      <c r="J100" s="124">
        <f>IF(RES_hhdet_tes!J100=0,"",RES_hhdet_tes!J100/RES_hhdet_fec!J100)</f>
        <v>0.75925766979115183</v>
      </c>
      <c r="K100" s="124">
        <f>IF(RES_hhdet_tes!K100=0,"",RES_hhdet_tes!K100/RES_hhdet_fec!K100)</f>
        <v>0.7588679459513582</v>
      </c>
      <c r="L100" s="124">
        <f>IF(RES_hhdet_tes!L100=0,"",RES_hhdet_tes!L100/RES_hhdet_fec!L100)</f>
        <v>0.76760178323115269</v>
      </c>
      <c r="M100" s="124">
        <f>IF(RES_hhdet_tes!M100=0,"",RES_hhdet_tes!M100/RES_hhdet_fec!M100)</f>
        <v>0.77294716047738476</v>
      </c>
      <c r="N100" s="124">
        <f>IF(RES_hhdet_tes!N100=0,"",RES_hhdet_tes!N100/RES_hhdet_fec!N100)</f>
        <v>0.77918866651594809</v>
      </c>
      <c r="O100" s="124">
        <f>IF(RES_hhdet_tes!O100=0,"",RES_hhdet_tes!O100/RES_hhdet_fec!O100)</f>
        <v>0.7784975897056049</v>
      </c>
      <c r="P100" s="124">
        <f>IF(RES_hhdet_tes!P100=0,"",RES_hhdet_tes!P100/RES_hhdet_fec!P100)</f>
        <v>0.78101962923523327</v>
      </c>
      <c r="Q100" s="124">
        <f>IF(RES_hhdet_tes!Q100=0,"",RES_hhdet_tes!Q100/RES_hhdet_fec!Q100)</f>
        <v>0.78130620627015201</v>
      </c>
      <c r="R100" s="124">
        <f>IF(RES_hhdet_tes!R100=0,"",RES_hhdet_tes!R100/RES_hhdet_fec!R100)</f>
        <v>0.78981887245115456</v>
      </c>
      <c r="S100" s="124">
        <f>IF(RES_hhdet_tes!S100=0,"",RES_hhdet_tes!S100/RES_hhdet_fec!S100)</f>
        <v>0.79695636478282583</v>
      </c>
      <c r="T100" s="124">
        <f>IF(RES_hhdet_tes!T100=0,"",RES_hhdet_tes!T100/RES_hhdet_fec!T100)</f>
        <v>0.80648222776340117</v>
      </c>
      <c r="U100" s="124">
        <f>IF(RES_hhdet_tes!U100=0,"",RES_hhdet_tes!U100/RES_hhdet_fec!U100)</f>
        <v>0.81733321939094838</v>
      </c>
      <c r="V100" s="124">
        <f>IF(RES_hhdet_tes!V100=0,"",RES_hhdet_tes!V100/RES_hhdet_fec!V100)</f>
        <v>0.82956543757109347</v>
      </c>
      <c r="W100" s="124">
        <f>IF(RES_hhdet_tes!W100=0,"",RES_hhdet_tes!W100/RES_hhdet_fec!W100)</f>
        <v>0.83994282173983659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0.61642944992186521</v>
      </c>
      <c r="C102" s="111">
        <f>IF(RES_hhdet_tes!C102=0,"",RES_hhdet_tes!C102/RES_hhdet_fec!C102)</f>
        <v>0.61786124637314366</v>
      </c>
      <c r="D102" s="111">
        <f>IF(RES_hhdet_tes!D102=0,"",RES_hhdet_tes!D102/RES_hhdet_fec!D102)</f>
        <v>0.61909991196944758</v>
      </c>
      <c r="E102" s="111">
        <f>IF(RES_hhdet_tes!E102=0,"",RES_hhdet_tes!E102/RES_hhdet_fec!E102)</f>
        <v>0.62018497114523785</v>
      </c>
      <c r="F102" s="111">
        <f>IF(RES_hhdet_tes!F102=0,"",RES_hhdet_tes!F102/RES_hhdet_fec!F102)</f>
        <v>0.62103726802558168</v>
      </c>
      <c r="G102" s="111">
        <f>IF(RES_hhdet_tes!G102=0,"",RES_hhdet_tes!G102/RES_hhdet_fec!G102)</f>
        <v>0.62192783734304824</v>
      </c>
      <c r="H102" s="111">
        <f>IF(RES_hhdet_tes!H102=0,"",RES_hhdet_tes!H102/RES_hhdet_fec!H102)</f>
        <v>0.62285632111042499</v>
      </c>
      <c r="I102" s="111">
        <f>IF(RES_hhdet_tes!I102=0,"",RES_hhdet_tes!I102/RES_hhdet_fec!I102)</f>
        <v>0.62331660959819024</v>
      </c>
      <c r="J102" s="111">
        <f>IF(RES_hhdet_tes!J102=0,"",RES_hhdet_tes!J102/RES_hhdet_fec!J102)</f>
        <v>0.6234947731609809</v>
      </c>
      <c r="K102" s="111">
        <f>IF(RES_hhdet_tes!K102=0,"",RES_hhdet_tes!K102/RES_hhdet_fec!K102)</f>
        <v>0.62366217962133175</v>
      </c>
      <c r="L102" s="111">
        <f>IF(RES_hhdet_tes!L102=0,"",RES_hhdet_tes!L102/RES_hhdet_fec!L102)</f>
        <v>0.62377550671106352</v>
      </c>
      <c r="M102" s="111">
        <f>IF(RES_hhdet_tes!M102=0,"",RES_hhdet_tes!M102/RES_hhdet_fec!M102)</f>
        <v>0.62385425345028911</v>
      </c>
      <c r="N102" s="111">
        <f>IF(RES_hhdet_tes!N102=0,"",RES_hhdet_tes!N102/RES_hhdet_fec!N102)</f>
        <v>0.62393112748318436</v>
      </c>
      <c r="O102" s="111">
        <f>IF(RES_hhdet_tes!O102=0,"",RES_hhdet_tes!O102/RES_hhdet_fec!O102)</f>
        <v>0.6240403684051139</v>
      </c>
      <c r="P102" s="111">
        <f>IF(RES_hhdet_tes!P102=0,"",RES_hhdet_tes!P102/RES_hhdet_fec!P102)</f>
        <v>0.62412364214170601</v>
      </c>
      <c r="Q102" s="111">
        <f>IF(RES_hhdet_tes!Q102=0,"",RES_hhdet_tes!Q102/RES_hhdet_fec!Q102)</f>
        <v>0.62419031170675021</v>
      </c>
      <c r="R102" s="111">
        <f>IF(RES_hhdet_tes!R102=0,"",RES_hhdet_tes!R102/RES_hhdet_fec!R102)</f>
        <v>0.6243351384882917</v>
      </c>
      <c r="S102" s="111">
        <f>IF(RES_hhdet_tes!S102=0,"",RES_hhdet_tes!S102/RES_hhdet_fec!S102)</f>
        <v>0.62450508969783214</v>
      </c>
      <c r="T102" s="111">
        <f>IF(RES_hhdet_tes!T102=0,"",RES_hhdet_tes!T102/RES_hhdet_fec!T102)</f>
        <v>0.62466817803813712</v>
      </c>
      <c r="U102" s="111">
        <f>IF(RES_hhdet_tes!U102=0,"",RES_hhdet_tes!U102/RES_hhdet_fec!U102)</f>
        <v>0.62496052080961351</v>
      </c>
      <c r="V102" s="111">
        <f>IF(RES_hhdet_tes!V102=0,"",RES_hhdet_tes!V102/RES_hhdet_fec!V102)</f>
        <v>0.62549642971006392</v>
      </c>
      <c r="W102" s="111">
        <f>IF(RES_hhdet_tes!W102=0,"",RES_hhdet_tes!W102/RES_hhdet_fec!W102)</f>
        <v>0.62636267335021978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0.761342730780315</v>
      </c>
      <c r="C103" s="45">
        <f>IF(RES_hhdet_tes!C103=0,"",RES_hhdet_tes!C103/RES_hhdet_fec!C103)</f>
        <v>0.76381509314132134</v>
      </c>
      <c r="D103" s="45">
        <f>IF(RES_hhdet_tes!D103=0,"",RES_hhdet_tes!D103/RES_hhdet_fec!D103)</f>
        <v>0.76654226594096675</v>
      </c>
      <c r="E103" s="45">
        <f>IF(RES_hhdet_tes!E103=0,"",RES_hhdet_tes!E103/RES_hhdet_fec!E103)</f>
        <v>0.76937778099686605</v>
      </c>
      <c r="F103" s="45">
        <f>IF(RES_hhdet_tes!F103=0,"",RES_hhdet_tes!F103/RES_hhdet_fec!F103)</f>
        <v>0.77260399962411497</v>
      </c>
      <c r="G103" s="45">
        <f>IF(RES_hhdet_tes!G103=0,"",RES_hhdet_tes!G103/RES_hhdet_fec!G103)</f>
        <v>0.7758148814431356</v>
      </c>
      <c r="H103" s="45">
        <f>IF(RES_hhdet_tes!H103=0,"",RES_hhdet_tes!H103/RES_hhdet_fec!H103)</f>
        <v>0.7792162948672271</v>
      </c>
      <c r="I103" s="45">
        <f>IF(RES_hhdet_tes!I103=0,"",RES_hhdet_tes!I103/RES_hhdet_fec!I103)</f>
        <v>0.78106600183546426</v>
      </c>
      <c r="J103" s="45">
        <f>IF(RES_hhdet_tes!J103=0,"",RES_hhdet_tes!J103/RES_hhdet_fec!J103)</f>
        <v>0.78224264740978311</v>
      </c>
      <c r="K103" s="45">
        <f>IF(RES_hhdet_tes!K103=0,"",RES_hhdet_tes!K103/RES_hhdet_fec!K103)</f>
        <v>0.78381322592186342</v>
      </c>
      <c r="L103" s="45">
        <f>IF(RES_hhdet_tes!L103=0,"",RES_hhdet_tes!L103/RES_hhdet_fec!L103)</f>
        <v>0.78551150279493875</v>
      </c>
      <c r="M103" s="45">
        <f>IF(RES_hhdet_tes!M103=0,"",RES_hhdet_tes!M103/RES_hhdet_fec!M103)</f>
        <v>0.78747163614318583</v>
      </c>
      <c r="N103" s="45">
        <f>IF(RES_hhdet_tes!N103=0,"",RES_hhdet_tes!N103/RES_hhdet_fec!N103)</f>
        <v>0.78988001628536297</v>
      </c>
      <c r="O103" s="45">
        <f>IF(RES_hhdet_tes!O103=0,"",RES_hhdet_tes!O103/RES_hhdet_fec!O103)</f>
        <v>0.79266859750461749</v>
      </c>
      <c r="P103" s="45">
        <f>IF(RES_hhdet_tes!P103=0,"",RES_hhdet_tes!P103/RES_hhdet_fec!P103)</f>
        <v>0.79542177120713764</v>
      </c>
      <c r="Q103" s="45">
        <f>IF(RES_hhdet_tes!Q103=0,"",RES_hhdet_tes!Q103/RES_hhdet_fec!Q103)</f>
        <v>0.79915488214543573</v>
      </c>
      <c r="R103" s="45">
        <f>IF(RES_hhdet_tes!R103=0,"",RES_hhdet_tes!R103/RES_hhdet_fec!R103)</f>
        <v>0.80455139427903832</v>
      </c>
      <c r="S103" s="45">
        <f>IF(RES_hhdet_tes!S103=0,"",RES_hhdet_tes!S103/RES_hhdet_fec!S103)</f>
        <v>0.81233018535237433</v>
      </c>
      <c r="T103" s="45">
        <f>IF(RES_hhdet_tes!T103=0,"",RES_hhdet_tes!T103/RES_hhdet_fec!T103)</f>
        <v>0.82235846703073057</v>
      </c>
      <c r="U103" s="45">
        <f>IF(RES_hhdet_tes!U103=0,"",RES_hhdet_tes!U103/RES_hhdet_fec!U103)</f>
        <v>0.83399933286287997</v>
      </c>
      <c r="V103" s="45">
        <f>IF(RES_hhdet_tes!V103=0,"",RES_hhdet_tes!V103/RES_hhdet_fec!V103)</f>
        <v>0.84616001183412803</v>
      </c>
      <c r="W103" s="45">
        <f>IF(RES_hhdet_tes!W103=0,"",RES_hhdet_tes!W103/RES_hhdet_fec!W103)</f>
        <v>0.85735399440304572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0.8370106685879517</v>
      </c>
      <c r="C124" s="119">
        <f>IF(RES_hhdet_tes!C124=0,"",RES_hhdet_tes!C124/RES_hhdet_fec!C124)</f>
        <v>0.83943676550183832</v>
      </c>
      <c r="D124" s="119">
        <f>IF(RES_hhdet_tes!D124=0,"",RES_hhdet_tes!D124/RES_hhdet_fec!D124)</f>
        <v>0.8421205461668213</v>
      </c>
      <c r="E124" s="119">
        <f>IF(RES_hhdet_tes!E124=0,"",RES_hhdet_tes!E124/RES_hhdet_fec!E124)</f>
        <v>0.84497087547542327</v>
      </c>
      <c r="F124" s="119">
        <f>IF(RES_hhdet_tes!F124=0,"",RES_hhdet_tes!F124/RES_hhdet_fec!F124)</f>
        <v>0.84768017021460906</v>
      </c>
      <c r="G124" s="119">
        <f>IF(RES_hhdet_tes!G124=0,"",RES_hhdet_tes!G124/RES_hhdet_fec!G124)</f>
        <v>0.85016436394941408</v>
      </c>
      <c r="H124" s="119">
        <f>IF(RES_hhdet_tes!H124=0,"",RES_hhdet_tes!H124/RES_hhdet_fec!H124)</f>
        <v>0.85325519086516666</v>
      </c>
      <c r="I124" s="119">
        <f>IF(RES_hhdet_tes!I124=0,"",RES_hhdet_tes!I124/RES_hhdet_fec!I124)</f>
        <v>0.85625620678203263</v>
      </c>
      <c r="J124" s="119">
        <f>IF(RES_hhdet_tes!J124=0,"",RES_hhdet_tes!J124/RES_hhdet_fec!J124)</f>
        <v>0.85943143401601907</v>
      </c>
      <c r="K124" s="119">
        <f>IF(RES_hhdet_tes!K124=0,"",RES_hhdet_tes!K124/RES_hhdet_fec!K124)</f>
        <v>0.86265766577476222</v>
      </c>
      <c r="L124" s="119">
        <f>IF(RES_hhdet_tes!L124=0,"",RES_hhdet_tes!L124/RES_hhdet_fec!L124)</f>
        <v>0.86672726362666486</v>
      </c>
      <c r="M124" s="119">
        <f>IF(RES_hhdet_tes!M124=0,"",RES_hhdet_tes!M124/RES_hhdet_fec!M124)</f>
        <v>0.8705004327966841</v>
      </c>
      <c r="N124" s="119">
        <f>IF(RES_hhdet_tes!N124=0,"",RES_hhdet_tes!N124/RES_hhdet_fec!N124)</f>
        <v>0.87498885610173727</v>
      </c>
      <c r="O124" s="119">
        <f>IF(RES_hhdet_tes!O124=0,"",RES_hhdet_tes!O124/RES_hhdet_fec!O124)</f>
        <v>0.87958719295125876</v>
      </c>
      <c r="P124" s="119">
        <f>IF(RES_hhdet_tes!P124=0,"",RES_hhdet_tes!P124/RES_hhdet_fec!P124)</f>
        <v>0.88141149132975016</v>
      </c>
      <c r="Q124" s="119">
        <f>IF(RES_hhdet_tes!Q124=0,"",RES_hhdet_tes!Q124/RES_hhdet_fec!Q124)</f>
        <v>0.88378319007061656</v>
      </c>
      <c r="R124" s="119">
        <f>IF(RES_hhdet_tes!R124=0,"",RES_hhdet_tes!R124/RES_hhdet_fec!R124)</f>
        <v>0.88646756940218796</v>
      </c>
      <c r="S124" s="119">
        <f>IF(RES_hhdet_tes!S124=0,"",RES_hhdet_tes!S124/RES_hhdet_fec!S124)</f>
        <v>0.89031201864993048</v>
      </c>
      <c r="T124" s="119">
        <f>IF(RES_hhdet_tes!T124=0,"",RES_hhdet_tes!T124/RES_hhdet_fec!T124)</f>
        <v>0.89419375256656664</v>
      </c>
      <c r="U124" s="119">
        <f>IF(RES_hhdet_tes!U124=0,"",RES_hhdet_tes!U124/RES_hhdet_fec!U124)</f>
        <v>0.89884258935323724</v>
      </c>
      <c r="V124" s="119">
        <f>IF(RES_hhdet_tes!V124=0,"",RES_hhdet_tes!V124/RES_hhdet_fec!V124)</f>
        <v>0.90321760509465188</v>
      </c>
      <c r="W124" s="119">
        <f>IF(RES_hhdet_tes!W124=0,"",RES_hhdet_tes!W124/RES_hhdet_fec!W124)</f>
        <v>0.90840387823026136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0.83702634125942288</v>
      </c>
      <c r="C125" s="124">
        <f>IF(RES_hhdet_tes!C125=0,"",RES_hhdet_tes!C125/RES_hhdet_fec!C125)</f>
        <v>0.8398322915984574</v>
      </c>
      <c r="D125" s="124">
        <f>IF(RES_hhdet_tes!D125=0,"",RES_hhdet_tes!D125/RES_hhdet_fec!D125)</f>
        <v>0.84242721755727823</v>
      </c>
      <c r="E125" s="124">
        <f>IF(RES_hhdet_tes!E125=0,"",RES_hhdet_tes!E125/RES_hhdet_fec!E125)</f>
        <v>0.84509647864953075</v>
      </c>
      <c r="F125" s="124">
        <f>IF(RES_hhdet_tes!F125=0,"",RES_hhdet_tes!F125/RES_hhdet_fec!F125)</f>
        <v>0.84796688370046192</v>
      </c>
      <c r="G125" s="124">
        <f>IF(RES_hhdet_tes!G125=0,"",RES_hhdet_tes!G125/RES_hhdet_fec!G125)</f>
        <v>0.85022749319013435</v>
      </c>
      <c r="H125" s="124">
        <f>IF(RES_hhdet_tes!H125=0,"",RES_hhdet_tes!H125/RES_hhdet_fec!H125)</f>
        <v>0.85297074901814574</v>
      </c>
      <c r="I125" s="124">
        <f>IF(RES_hhdet_tes!I125=0,"",RES_hhdet_tes!I125/RES_hhdet_fec!I125)</f>
        <v>0.85595832294790453</v>
      </c>
      <c r="J125" s="124">
        <f>IF(RES_hhdet_tes!J125=0,"",RES_hhdet_tes!J125/RES_hhdet_fec!J125)</f>
        <v>0.85917224973096662</v>
      </c>
      <c r="K125" s="124">
        <f>IF(RES_hhdet_tes!K125=0,"",RES_hhdet_tes!K125/RES_hhdet_fec!K125)</f>
        <v>0.86233041946228384</v>
      </c>
      <c r="L125" s="124">
        <f>IF(RES_hhdet_tes!L125=0,"",RES_hhdet_tes!L125/RES_hhdet_fec!L125)</f>
        <v>0.86572711246423451</v>
      </c>
      <c r="M125" s="124">
        <f>IF(RES_hhdet_tes!M125=0,"",RES_hhdet_tes!M125/RES_hhdet_fec!M125)</f>
        <v>0.86949486026555722</v>
      </c>
      <c r="N125" s="124">
        <f>IF(RES_hhdet_tes!N125=0,"",RES_hhdet_tes!N125/RES_hhdet_fec!N125)</f>
        <v>0.87390652958414505</v>
      </c>
      <c r="O125" s="124">
        <f>IF(RES_hhdet_tes!O125=0,"",RES_hhdet_tes!O125/RES_hhdet_fec!O125)</f>
        <v>0.87825734688101842</v>
      </c>
      <c r="P125" s="124">
        <f>IF(RES_hhdet_tes!P125=0,"",RES_hhdet_tes!P125/RES_hhdet_fec!P125)</f>
        <v>0.87968007914061097</v>
      </c>
      <c r="Q125" s="124">
        <f>IF(RES_hhdet_tes!Q125=0,"",RES_hhdet_tes!Q125/RES_hhdet_fec!Q125)</f>
        <v>0.88210568174725001</v>
      </c>
      <c r="R125" s="124">
        <f>IF(RES_hhdet_tes!R125=0,"",RES_hhdet_tes!R125/RES_hhdet_fec!R125)</f>
        <v>0.88453790559508094</v>
      </c>
      <c r="S125" s="124">
        <f>IF(RES_hhdet_tes!S125=0,"",RES_hhdet_tes!S125/RES_hhdet_fec!S125)</f>
        <v>0.88834117249069755</v>
      </c>
      <c r="T125" s="124">
        <f>IF(RES_hhdet_tes!T125=0,"",RES_hhdet_tes!T125/RES_hhdet_fec!T125)</f>
        <v>0.89198342354265348</v>
      </c>
      <c r="U125" s="124">
        <f>IF(RES_hhdet_tes!U125=0,"",RES_hhdet_tes!U125/RES_hhdet_fec!U125)</f>
        <v>0.89631258455937846</v>
      </c>
      <c r="V125" s="124">
        <f>IF(RES_hhdet_tes!V125=0,"",RES_hhdet_tes!V125/RES_hhdet_fec!V125)</f>
        <v>0.9000733145876727</v>
      </c>
      <c r="W125" s="124">
        <f>IF(RES_hhdet_tes!W125=0,"",RES_hhdet_tes!W125/RES_hhdet_fec!W125)</f>
        <v>0.90498837224945627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0.83639279507440645</v>
      </c>
      <c r="C126" s="111">
        <f>IF(RES_hhdet_tes!C126=0,"",RES_hhdet_tes!C126/RES_hhdet_fec!C126)</f>
        <v>0.83920922338076365</v>
      </c>
      <c r="D126" s="111">
        <f>IF(RES_hhdet_tes!D126=0,"",RES_hhdet_tes!D126/RES_hhdet_fec!D126)</f>
        <v>0.84182771143022428</v>
      </c>
      <c r="E126" s="111">
        <f>IF(RES_hhdet_tes!E126=0,"",RES_hhdet_tes!E126/RES_hhdet_fec!E126)</f>
        <v>0.84451402240669227</v>
      </c>
      <c r="F126" s="111">
        <f>IF(RES_hhdet_tes!F126=0,"",RES_hhdet_tes!F126/RES_hhdet_fec!F126)</f>
        <v>0.84740958297182634</v>
      </c>
      <c r="G126" s="111">
        <f>IF(RES_hhdet_tes!G126=0,"",RES_hhdet_tes!G126/RES_hhdet_fec!G126)</f>
        <v>0.84968710774537937</v>
      </c>
      <c r="H126" s="111">
        <f>IF(RES_hhdet_tes!H126=0,"",RES_hhdet_tes!H126/RES_hhdet_fec!H126)</f>
        <v>0.85244728958643801</v>
      </c>
      <c r="I126" s="111">
        <f>IF(RES_hhdet_tes!I126=0,"",RES_hhdet_tes!I126/RES_hhdet_fec!I126)</f>
        <v>0.85545137534966653</v>
      </c>
      <c r="J126" s="111">
        <f>IF(RES_hhdet_tes!J126=0,"",RES_hhdet_tes!J126/RES_hhdet_fec!J126)</f>
        <v>0.85868381722113374</v>
      </c>
      <c r="K126" s="111">
        <f>IF(RES_hhdet_tes!K126=0,"",RES_hhdet_tes!K126/RES_hhdet_fec!K126)</f>
        <v>0.86185612191067762</v>
      </c>
      <c r="L126" s="111">
        <f>IF(RES_hhdet_tes!L126=0,"",RES_hhdet_tes!L126/RES_hhdet_fec!L126)</f>
        <v>0.86526545782452979</v>
      </c>
      <c r="M126" s="111">
        <f>IF(RES_hhdet_tes!M126=0,"",RES_hhdet_tes!M126/RES_hhdet_fec!M126)</f>
        <v>0.86905358680886946</v>
      </c>
      <c r="N126" s="111">
        <f>IF(RES_hhdet_tes!N126=0,"",RES_hhdet_tes!N126/RES_hhdet_fec!N126)</f>
        <v>0.87348088646890221</v>
      </c>
      <c r="O126" s="111">
        <f>IF(RES_hhdet_tes!O126=0,"",RES_hhdet_tes!O126/RES_hhdet_fec!O126)</f>
        <v>0.87785011915556754</v>
      </c>
      <c r="P126" s="111">
        <f>IF(RES_hhdet_tes!P126=0,"",RES_hhdet_tes!P126/RES_hhdet_fec!P126)</f>
        <v>0.87928113873774827</v>
      </c>
      <c r="Q126" s="111">
        <f>IF(RES_hhdet_tes!Q126=0,"",RES_hhdet_tes!Q126/RES_hhdet_fec!Q126)</f>
        <v>0.88171800759646879</v>
      </c>
      <c r="R126" s="111">
        <f>IF(RES_hhdet_tes!R126=0,"",RES_hhdet_tes!R126/RES_hhdet_fec!R126)</f>
        <v>0.88415812420604412</v>
      </c>
      <c r="S126" s="111">
        <f>IF(RES_hhdet_tes!S126=0,"",RES_hhdet_tes!S126/RES_hhdet_fec!S126)</f>
        <v>0.88799731185396913</v>
      </c>
      <c r="T126" s="111">
        <f>IF(RES_hhdet_tes!T126=0,"",RES_hhdet_tes!T126/RES_hhdet_fec!T126)</f>
        <v>0.8916530303032234</v>
      </c>
      <c r="U126" s="111">
        <f>IF(RES_hhdet_tes!U126=0,"",RES_hhdet_tes!U126/RES_hhdet_fec!U126)</f>
        <v>0.8960028130815334</v>
      </c>
      <c r="V126" s="111">
        <f>IF(RES_hhdet_tes!V126=0,"",RES_hhdet_tes!V126/RES_hhdet_fec!V126)</f>
        <v>0.89976787754404441</v>
      </c>
      <c r="W126" s="111">
        <f>IF(RES_hhdet_tes!W126=0,"",RES_hhdet_tes!W126/RES_hhdet_fec!W126)</f>
        <v>0.90469334930793488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1.9750400444877321</v>
      </c>
      <c r="C128" s="124">
        <f>IF(RES_hhdet_tes!C128=0,"",RES_hhdet_tes!C128/RES_hhdet_fec!C128)</f>
        <v>2.0801597588565239</v>
      </c>
      <c r="D128" s="124">
        <f>IF(RES_hhdet_tes!D128=0,"",RES_hhdet_tes!D128/RES_hhdet_fec!D128)</f>
        <v>2.1896217525099679</v>
      </c>
      <c r="E128" s="124">
        <f>IF(RES_hhdet_tes!E128=0,"",RES_hhdet_tes!E128/RES_hhdet_fec!E128)</f>
        <v>2.3059097646973923</v>
      </c>
      <c r="F128" s="124">
        <f>IF(RES_hhdet_tes!F128=0,"",RES_hhdet_tes!F128/RES_hhdet_fec!F128)</f>
        <v>2.4378974165395388</v>
      </c>
      <c r="G128" s="124">
        <f>IF(RES_hhdet_tes!G128=0,"",RES_hhdet_tes!G128/RES_hhdet_fec!G128)</f>
        <v>2.5813800540602978</v>
      </c>
      <c r="H128" s="124">
        <f>IF(RES_hhdet_tes!H128=0,"",RES_hhdet_tes!H128/RES_hhdet_fec!H128)</f>
        <v>2.7469818146103187</v>
      </c>
      <c r="I128" s="124">
        <f>IF(RES_hhdet_tes!I128=0,"",RES_hhdet_tes!I128/RES_hhdet_fec!I128)</f>
        <v>2.8478360934176377</v>
      </c>
      <c r="J128" s="124">
        <f>IF(RES_hhdet_tes!J128=0,"",RES_hhdet_tes!J128/RES_hhdet_fec!J128)</f>
        <v>2.923059212846792</v>
      </c>
      <c r="K128" s="124">
        <f>IF(RES_hhdet_tes!K128=0,"",RES_hhdet_tes!K128/RES_hhdet_fec!K128)</f>
        <v>3.0285525346294597</v>
      </c>
      <c r="L128" s="124">
        <f>IF(RES_hhdet_tes!L128=0,"",RES_hhdet_tes!L128/RES_hhdet_fec!L128)</f>
        <v>3.13018247767203</v>
      </c>
      <c r="M128" s="124">
        <f>IF(RES_hhdet_tes!M128=0,"",RES_hhdet_tes!M128/RES_hhdet_fec!M128)</f>
        <v>3.2191533656968239</v>
      </c>
      <c r="N128" s="124">
        <f>IF(RES_hhdet_tes!N128=0,"",RES_hhdet_tes!N128/RES_hhdet_fec!N128)</f>
        <v>3.3255475807197863</v>
      </c>
      <c r="O128" s="124">
        <f>IF(RES_hhdet_tes!O128=0,"",RES_hhdet_tes!O128/RES_hhdet_fec!O128)</f>
        <v>3.4541926437565613</v>
      </c>
      <c r="P128" s="124">
        <f>IF(RES_hhdet_tes!P128=0,"",RES_hhdet_tes!P128/RES_hhdet_fec!P128)</f>
        <v>3.5792266903002861</v>
      </c>
      <c r="Q128" s="124">
        <f>IF(RES_hhdet_tes!Q128=0,"",RES_hhdet_tes!Q128/RES_hhdet_fec!Q128)</f>
        <v>3.7002910283096004</v>
      </c>
      <c r="R128" s="124">
        <f>IF(RES_hhdet_tes!R128=0,"",RES_hhdet_tes!R128/RES_hhdet_fec!R128)</f>
        <v>3.81937242170279</v>
      </c>
      <c r="S128" s="124">
        <f>IF(RES_hhdet_tes!S128=0,"",RES_hhdet_tes!S128/RES_hhdet_fec!S128)</f>
        <v>3.9552184148671081</v>
      </c>
      <c r="T128" s="124">
        <f>IF(RES_hhdet_tes!T128=0,"",RES_hhdet_tes!T128/RES_hhdet_fec!T128)</f>
        <v>4.0798493480992519</v>
      </c>
      <c r="U128" s="124">
        <f>IF(RES_hhdet_tes!U128=0,"",RES_hhdet_tes!U128/RES_hhdet_fec!U128)</f>
        <v>4.1971564670393029</v>
      </c>
      <c r="V128" s="124">
        <f>IF(RES_hhdet_tes!V128=0,"",RES_hhdet_tes!V128/RES_hhdet_fec!V128)</f>
        <v>4.3152672798170117</v>
      </c>
      <c r="W128" s="124">
        <f>IF(RES_hhdet_tes!W128=0,"",RES_hhdet_tes!W128/RES_hhdet_fec!W128)</f>
        <v>4.4336452366433763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1.9750400444877321</v>
      </c>
      <c r="C129" s="111">
        <f>IF(RES_hhdet_tes!C129=0,"",RES_hhdet_tes!C129/RES_hhdet_fec!C129)</f>
        <v>2.0801597588565239</v>
      </c>
      <c r="D129" s="111">
        <f>IF(RES_hhdet_tes!D129=0,"",RES_hhdet_tes!D129/RES_hhdet_fec!D129)</f>
        <v>2.1896217525099679</v>
      </c>
      <c r="E129" s="111">
        <f>IF(RES_hhdet_tes!E129=0,"",RES_hhdet_tes!E129/RES_hhdet_fec!E129)</f>
        <v>2.3059097646973923</v>
      </c>
      <c r="F129" s="111">
        <f>IF(RES_hhdet_tes!F129=0,"",RES_hhdet_tes!F129/RES_hhdet_fec!F129)</f>
        <v>2.4378974165395388</v>
      </c>
      <c r="G129" s="111">
        <f>IF(RES_hhdet_tes!G129=0,"",RES_hhdet_tes!G129/RES_hhdet_fec!G129)</f>
        <v>2.5813800540602978</v>
      </c>
      <c r="H129" s="111">
        <f>IF(RES_hhdet_tes!H129=0,"",RES_hhdet_tes!H129/RES_hhdet_fec!H129)</f>
        <v>2.7469818146103187</v>
      </c>
      <c r="I129" s="111">
        <f>IF(RES_hhdet_tes!I129=0,"",RES_hhdet_tes!I129/RES_hhdet_fec!I129)</f>
        <v>2.8478360934176377</v>
      </c>
      <c r="J129" s="111">
        <f>IF(RES_hhdet_tes!J129=0,"",RES_hhdet_tes!J129/RES_hhdet_fec!J129)</f>
        <v>2.923059212846792</v>
      </c>
      <c r="K129" s="111">
        <f>IF(RES_hhdet_tes!K129=0,"",RES_hhdet_tes!K129/RES_hhdet_fec!K129)</f>
        <v>3.0285525346294597</v>
      </c>
      <c r="L129" s="111">
        <f>IF(RES_hhdet_tes!L129=0,"",RES_hhdet_tes!L129/RES_hhdet_fec!L129)</f>
        <v>3.13018247767203</v>
      </c>
      <c r="M129" s="111">
        <f>IF(RES_hhdet_tes!M129=0,"",RES_hhdet_tes!M129/RES_hhdet_fec!M129)</f>
        <v>3.2191533656968239</v>
      </c>
      <c r="N129" s="111">
        <f>IF(RES_hhdet_tes!N129=0,"",RES_hhdet_tes!N129/RES_hhdet_fec!N129)</f>
        <v>3.3255475807197863</v>
      </c>
      <c r="O129" s="111">
        <f>IF(RES_hhdet_tes!O129=0,"",RES_hhdet_tes!O129/RES_hhdet_fec!O129)</f>
        <v>3.4541926437565613</v>
      </c>
      <c r="P129" s="111">
        <f>IF(RES_hhdet_tes!P129=0,"",RES_hhdet_tes!P129/RES_hhdet_fec!P129)</f>
        <v>3.5792266903002861</v>
      </c>
      <c r="Q129" s="111">
        <f>IF(RES_hhdet_tes!Q129=0,"",RES_hhdet_tes!Q129/RES_hhdet_fec!Q129)</f>
        <v>3.7002910283096004</v>
      </c>
      <c r="R129" s="111">
        <f>IF(RES_hhdet_tes!R129=0,"",RES_hhdet_tes!R129/RES_hhdet_fec!R129)</f>
        <v>3.81937242170279</v>
      </c>
      <c r="S129" s="111">
        <f>IF(RES_hhdet_tes!S129=0,"",RES_hhdet_tes!S129/RES_hhdet_fec!S129)</f>
        <v>3.9552184148671081</v>
      </c>
      <c r="T129" s="111">
        <f>IF(RES_hhdet_tes!T129=0,"",RES_hhdet_tes!T129/RES_hhdet_fec!T129)</f>
        <v>4.0798493480992519</v>
      </c>
      <c r="U129" s="111">
        <f>IF(RES_hhdet_tes!U129=0,"",RES_hhdet_tes!U129/RES_hhdet_fec!U129)</f>
        <v>4.1971564670393029</v>
      </c>
      <c r="V129" s="111">
        <f>IF(RES_hhdet_tes!V129=0,"",RES_hhdet_tes!V129/RES_hhdet_fec!V129)</f>
        <v>4.3152672798170117</v>
      </c>
      <c r="W129" s="111">
        <f>IF(RES_hhdet_tes!W129=0,"",RES_hhdet_tes!W129/RES_hhdet_fec!W129)</f>
        <v>4.4336452366433763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0.84002822522265941</v>
      </c>
      <c r="C130" s="124">
        <f>IF(RES_hhdet_tes!C130=0,"",RES_hhdet_tes!C130/RES_hhdet_fec!C130)</f>
        <v>0.83899357258334983</v>
      </c>
      <c r="D130" s="124">
        <f>IF(RES_hhdet_tes!D130=0,"",RES_hhdet_tes!D130/RES_hhdet_fec!D130)</f>
        <v>0.84165148743558238</v>
      </c>
      <c r="E130" s="124">
        <f>IF(RES_hhdet_tes!E130=0,"",RES_hhdet_tes!E130/RES_hhdet_fec!E130)</f>
        <v>0.84409634754121499</v>
      </c>
      <c r="F130" s="124">
        <f>IF(RES_hhdet_tes!F130=0,"",RES_hhdet_tes!F130/RES_hhdet_fec!F130)</f>
        <v>0.84550700085455444</v>
      </c>
      <c r="G130" s="124">
        <f>IF(RES_hhdet_tes!G130=0,"",RES_hhdet_tes!G130/RES_hhdet_fec!G130)</f>
        <v>0.84968766667515949</v>
      </c>
      <c r="H130" s="124">
        <f>IF(RES_hhdet_tes!H130=0,"",RES_hhdet_tes!H130/RES_hhdet_fec!H130)</f>
        <v>0.85305713611511513</v>
      </c>
      <c r="I130" s="124">
        <f>IF(RES_hhdet_tes!I130=0,"",RES_hhdet_tes!I130/RES_hhdet_fec!I130)</f>
        <v>0.85626615384784799</v>
      </c>
      <c r="J130" s="124">
        <f>IF(RES_hhdet_tes!J130=0,"",RES_hhdet_tes!J130/RES_hhdet_fec!J130)</f>
        <v>0.85910056701364546</v>
      </c>
      <c r="K130" s="124">
        <f>IF(RES_hhdet_tes!K130=0,"",RES_hhdet_tes!K130/RES_hhdet_fec!K130)</f>
        <v>0.86308759810977143</v>
      </c>
      <c r="L130" s="124">
        <f>IF(RES_hhdet_tes!L130=0,"",RES_hhdet_tes!L130/RES_hhdet_fec!L130)</f>
        <v>0.867181064943222</v>
      </c>
      <c r="M130" s="124">
        <f>IF(RES_hhdet_tes!M130=0,"",RES_hhdet_tes!M130/RES_hhdet_fec!M130)</f>
        <v>0.87292770977826462</v>
      </c>
      <c r="N130" s="124">
        <f>IF(RES_hhdet_tes!N130=0,"",RES_hhdet_tes!N130/RES_hhdet_fec!N130)</f>
        <v>0.87892817675445889</v>
      </c>
      <c r="O130" s="124">
        <f>IF(RES_hhdet_tes!O130=0,"",RES_hhdet_tes!O130/RES_hhdet_fec!O130)</f>
        <v>0.88492949540099175</v>
      </c>
      <c r="P130" s="124">
        <f>IF(RES_hhdet_tes!P130=0,"",RES_hhdet_tes!P130/RES_hhdet_fec!P130)</f>
        <v>0.88774147347447085</v>
      </c>
      <c r="Q130" s="124">
        <f>IF(RES_hhdet_tes!Q130=0,"",RES_hhdet_tes!Q130/RES_hhdet_fec!Q130)</f>
        <v>0.88962428770104962</v>
      </c>
      <c r="R130" s="124">
        <f>IF(RES_hhdet_tes!R130=0,"",RES_hhdet_tes!R130/RES_hhdet_fec!R130)</f>
        <v>0.89514977032115062</v>
      </c>
      <c r="S130" s="124">
        <f>IF(RES_hhdet_tes!S130=0,"",RES_hhdet_tes!S130/RES_hhdet_fec!S130)</f>
        <v>0.89919439614216723</v>
      </c>
      <c r="T130" s="124">
        <f>IF(RES_hhdet_tes!T130=0,"",RES_hhdet_tes!T130/RES_hhdet_fec!T130)</f>
        <v>0.90413774233848132</v>
      </c>
      <c r="U130" s="124">
        <f>IF(RES_hhdet_tes!U130=0,"",RES_hhdet_tes!U130/RES_hhdet_fec!U130)</f>
        <v>0.90762344481702439</v>
      </c>
      <c r="V130" s="124">
        <f>IF(RES_hhdet_tes!V130=0,"",RES_hhdet_tes!V130/RES_hhdet_fec!V130)</f>
        <v>0.91452558116742633</v>
      </c>
      <c r="W130" s="124">
        <f>IF(RES_hhdet_tes!W130=0,"",RES_hhdet_tes!W130/RES_hhdet_fec!W130)</f>
        <v>0.91748996517699055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0.84324874471876732</v>
      </c>
      <c r="C131" s="111">
        <f>IF(RES_hhdet_tes!C131=0,"",RES_hhdet_tes!C131/RES_hhdet_fec!C131)</f>
        <v>0.84541725334303452</v>
      </c>
      <c r="D131" s="111">
        <f>IF(RES_hhdet_tes!D131=0,"",RES_hhdet_tes!D131/RES_hhdet_fec!D131)</f>
        <v>0.84815130969846153</v>
      </c>
      <c r="E131" s="111">
        <f>IF(RES_hhdet_tes!E131=0,"",RES_hhdet_tes!E131/RES_hhdet_fec!E131)</f>
        <v>0.85090414154931815</v>
      </c>
      <c r="F131" s="111">
        <f>IF(RES_hhdet_tes!F131=0,"",RES_hhdet_tes!F131/RES_hhdet_fec!F131)</f>
        <v>0.85373530976947243</v>
      </c>
      <c r="G131" s="111">
        <f>IF(RES_hhdet_tes!G131=0,"",RES_hhdet_tes!G131/RES_hhdet_fec!G131)</f>
        <v>0.85646625228724382</v>
      </c>
      <c r="H131" s="111">
        <f>IF(RES_hhdet_tes!H131=0,"",RES_hhdet_tes!H131/RES_hhdet_fec!H131)</f>
        <v>0.85954369194788249</v>
      </c>
      <c r="I131" s="111">
        <f>IF(RES_hhdet_tes!I131=0,"",RES_hhdet_tes!I131/RES_hhdet_fec!I131)</f>
        <v>0.86283310092278875</v>
      </c>
      <c r="J131" s="111">
        <f>IF(RES_hhdet_tes!J131=0,"",RES_hhdet_tes!J131/RES_hhdet_fec!J131)</f>
        <v>0.86639588053366989</v>
      </c>
      <c r="K131" s="111">
        <f>IF(RES_hhdet_tes!K131=0,"",RES_hhdet_tes!K131/RES_hhdet_fec!K131)</f>
        <v>0.87009617547008489</v>
      </c>
      <c r="L131" s="111">
        <f>IF(RES_hhdet_tes!L131=0,"",RES_hhdet_tes!L131/RES_hhdet_fec!L131)</f>
        <v>0.87406221426143993</v>
      </c>
      <c r="M131" s="111">
        <f>IF(RES_hhdet_tes!M131=0,"",RES_hhdet_tes!M131/RES_hhdet_fec!M131)</f>
        <v>0.87855804724060371</v>
      </c>
      <c r="N131" s="111">
        <f>IF(RES_hhdet_tes!N131=0,"",RES_hhdet_tes!N131/RES_hhdet_fec!N131)</f>
        <v>0.88373876475307322</v>
      </c>
      <c r="O131" s="111">
        <f>IF(RES_hhdet_tes!O131=0,"",RES_hhdet_tes!O131/RES_hhdet_fec!O131)</f>
        <v>0.88867907210953012</v>
      </c>
      <c r="P131" s="111">
        <f>IF(RES_hhdet_tes!P131=0,"",RES_hhdet_tes!P131/RES_hhdet_fec!P131)</f>
        <v>0.89052347522908304</v>
      </c>
      <c r="Q131" s="111">
        <f>IF(RES_hhdet_tes!Q131=0,"",RES_hhdet_tes!Q131/RES_hhdet_fec!Q131)</f>
        <v>0.89319678966089822</v>
      </c>
      <c r="R131" s="111">
        <f>IF(RES_hhdet_tes!R131=0,"",RES_hhdet_tes!R131/RES_hhdet_fec!R131)</f>
        <v>0.89649703716870432</v>
      </c>
      <c r="S131" s="111">
        <f>IF(RES_hhdet_tes!S131=0,"",RES_hhdet_tes!S131/RES_hhdet_fec!S131)</f>
        <v>0.9009613016199941</v>
      </c>
      <c r="T131" s="111">
        <f>IF(RES_hhdet_tes!T131=0,"",RES_hhdet_tes!T131/RES_hhdet_fec!T131)</f>
        <v>0.90548969611066454</v>
      </c>
      <c r="U131" s="111">
        <f>IF(RES_hhdet_tes!U131=0,"",RES_hhdet_tes!U131/RES_hhdet_fec!U131)</f>
        <v>0.91043404235203962</v>
      </c>
      <c r="V131" s="111">
        <f>IF(RES_hhdet_tes!V131=0,"",RES_hhdet_tes!V131/RES_hhdet_fec!V131)</f>
        <v>0.91544667761942755</v>
      </c>
      <c r="W131" s="111">
        <f>IF(RES_hhdet_tes!W131=0,"",RES_hhdet_tes!W131/RES_hhdet_fec!W131)</f>
        <v>0.92075448625267486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0.86998220498994139</v>
      </c>
      <c r="C132" s="111">
        <f>IF(RES_hhdet_tes!C132=0,"",RES_hhdet_tes!C132/RES_hhdet_fec!C132)</f>
        <v>0.87320249669143024</v>
      </c>
      <c r="D132" s="111">
        <f>IF(RES_hhdet_tes!D132=0,"",RES_hhdet_tes!D132/RES_hhdet_fec!D132)</f>
        <v>0.8748286129055346</v>
      </c>
      <c r="E132" s="111">
        <f>IF(RES_hhdet_tes!E132=0,"",RES_hhdet_tes!E132/RES_hhdet_fec!E132)</f>
        <v>0.87740226140678346</v>
      </c>
      <c r="F132" s="111">
        <f>IF(RES_hhdet_tes!F132=0,"",RES_hhdet_tes!F132/RES_hhdet_fec!F132)</f>
        <v>0.88037603375797446</v>
      </c>
      <c r="G132" s="111">
        <f>IF(RES_hhdet_tes!G132=0,"",RES_hhdet_tes!G132/RES_hhdet_fec!G132)</f>
        <v>0.88252005477367523</v>
      </c>
      <c r="H132" s="111">
        <f>IF(RES_hhdet_tes!H132=0,"",RES_hhdet_tes!H132/RES_hhdet_fec!H132)</f>
        <v>0.88911999758800642</v>
      </c>
      <c r="I132" s="111">
        <f>IF(RES_hhdet_tes!I132=0,"",RES_hhdet_tes!I132/RES_hhdet_fec!I132)</f>
        <v>0.89080806140725088</v>
      </c>
      <c r="J132" s="111">
        <f>IF(RES_hhdet_tes!J132=0,"",RES_hhdet_tes!J132/RES_hhdet_fec!J132)</f>
        <v>0.89584882427389367</v>
      </c>
      <c r="K132" s="111">
        <f>IF(RES_hhdet_tes!K132=0,"",RES_hhdet_tes!K132/RES_hhdet_fec!K132)</f>
        <v>0.89819031205297106</v>
      </c>
      <c r="L132" s="111">
        <f>IF(RES_hhdet_tes!L132=0,"",RES_hhdet_tes!L132/RES_hhdet_fec!L132)</f>
        <v>0.90131193088189587</v>
      </c>
      <c r="M132" s="111">
        <f>IF(RES_hhdet_tes!M132=0,"",RES_hhdet_tes!M132/RES_hhdet_fec!M132)</f>
        <v>0.90361559002025615</v>
      </c>
      <c r="N132" s="111">
        <f>IF(RES_hhdet_tes!N132=0,"",RES_hhdet_tes!N132/RES_hhdet_fec!N132)</f>
        <v>0.9067573577214012</v>
      </c>
      <c r="O132" s="111">
        <f>IF(RES_hhdet_tes!O132=0,"",RES_hhdet_tes!O132/RES_hhdet_fec!O132)</f>
        <v>0.91043593702970016</v>
      </c>
      <c r="P132" s="111">
        <f>IF(RES_hhdet_tes!P132=0,"",RES_hhdet_tes!P132/RES_hhdet_fec!P132)</f>
        <v>0.91313448011690013</v>
      </c>
      <c r="Q132" s="111">
        <f>IF(RES_hhdet_tes!Q132=0,"",RES_hhdet_tes!Q132/RES_hhdet_fec!Q132)</f>
        <v>0.91622788479060902</v>
      </c>
      <c r="R132" s="111">
        <f>IF(RES_hhdet_tes!R132=0,"",RES_hhdet_tes!R132/RES_hhdet_fec!R132)</f>
        <v>0.91966700294085035</v>
      </c>
      <c r="S132" s="111">
        <f>IF(RES_hhdet_tes!S132=0,"",RES_hhdet_tes!S132/RES_hhdet_fec!S132)</f>
        <v>0.92411532724883061</v>
      </c>
      <c r="T132" s="111">
        <f>IF(RES_hhdet_tes!T132=0,"",RES_hhdet_tes!T132/RES_hhdet_fec!T132)</f>
        <v>0.92795450964373749</v>
      </c>
      <c r="U132" s="111">
        <f>IF(RES_hhdet_tes!U132=0,"",RES_hhdet_tes!U132/RES_hhdet_fec!U132)</f>
        <v>0.93289950646985864</v>
      </c>
      <c r="V132" s="111">
        <f>IF(RES_hhdet_tes!V132=0,"",RES_hhdet_tes!V132/RES_hhdet_fec!V132)</f>
        <v>0.93689927690919328</v>
      </c>
      <c r="W132" s="111">
        <f>IF(RES_hhdet_tes!W132=0,"",RES_hhdet_tes!W132/RES_hhdet_fec!W132)</f>
        <v>0.94156530836513075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0.84324874471876732</v>
      </c>
      <c r="C133" s="112">
        <f>IF(RES_hhdet_tes!C133=0,"",RES_hhdet_tes!C133/RES_hhdet_fec!C133)</f>
        <v>0.84602824947186461</v>
      </c>
      <c r="D133" s="112">
        <f>IF(RES_hhdet_tes!D133=0,"",RES_hhdet_tes!D133/RES_hhdet_fec!D133)</f>
        <v>0.8482957491792521</v>
      </c>
      <c r="E133" s="112">
        <f>IF(RES_hhdet_tes!E133=0,"",RES_hhdet_tes!E133/RES_hhdet_fec!E133)</f>
        <v>0.85075760225163766</v>
      </c>
      <c r="F133" s="112">
        <f>IF(RES_hhdet_tes!F133=0,"",RES_hhdet_tes!F133/RES_hhdet_fec!F133)</f>
        <v>0.85445191419081656</v>
      </c>
      <c r="G133" s="112">
        <f>IF(RES_hhdet_tes!G133=0,"",RES_hhdet_tes!G133/RES_hhdet_fec!G133)</f>
        <v>0.85753368823534126</v>
      </c>
      <c r="H133" s="112">
        <f>IF(RES_hhdet_tes!H133=0,"",RES_hhdet_tes!H133/RES_hhdet_fec!H133)</f>
        <v>0.8652493031418601</v>
      </c>
      <c r="I133" s="112">
        <f>IF(RES_hhdet_tes!I133=0,"",RES_hhdet_tes!I133/RES_hhdet_fec!I133)</f>
        <v>0.86886539875626134</v>
      </c>
      <c r="J133" s="112">
        <f>IF(RES_hhdet_tes!J133=0,"",RES_hhdet_tes!J133/RES_hhdet_fec!J133)</f>
        <v>0.8737253189997366</v>
      </c>
      <c r="K133" s="112">
        <f>IF(RES_hhdet_tes!K133=0,"",RES_hhdet_tes!K133/RES_hhdet_fec!K133)</f>
        <v>0.87654196941720064</v>
      </c>
      <c r="L133" s="112">
        <f>IF(RES_hhdet_tes!L133=0,"",RES_hhdet_tes!L133/RES_hhdet_fec!L133)</f>
        <v>0.87991259632045149</v>
      </c>
      <c r="M133" s="112">
        <f>IF(RES_hhdet_tes!M133=0,"",RES_hhdet_tes!M133/RES_hhdet_fec!M133)</f>
        <v>0.88301799219256072</v>
      </c>
      <c r="N133" s="112">
        <f>IF(RES_hhdet_tes!N133=0,"",RES_hhdet_tes!N133/RES_hhdet_fec!N133)</f>
        <v>0.88664332898432474</v>
      </c>
      <c r="O133" s="112">
        <f>IF(RES_hhdet_tes!O133=0,"",RES_hhdet_tes!O133/RES_hhdet_fec!O133)</f>
        <v>0.89088441743973923</v>
      </c>
      <c r="P133" s="112">
        <f>IF(RES_hhdet_tes!P133=0,"",RES_hhdet_tes!P133/RES_hhdet_fec!P133)</f>
        <v>0.89416420969193944</v>
      </c>
      <c r="Q133" s="112">
        <f>IF(RES_hhdet_tes!Q133=0,"",RES_hhdet_tes!Q133/RES_hhdet_fec!Q133)</f>
        <v>0.89769752956908755</v>
      </c>
      <c r="R133" s="112">
        <f>IF(RES_hhdet_tes!R133=0,"",RES_hhdet_tes!R133/RES_hhdet_fec!R133)</f>
        <v>0.90203817522830143</v>
      </c>
      <c r="S133" s="112">
        <f>IF(RES_hhdet_tes!S133=0,"",RES_hhdet_tes!S133/RES_hhdet_fec!S133)</f>
        <v>0.90735788547309104</v>
      </c>
      <c r="T133" s="112">
        <f>IF(RES_hhdet_tes!T133=0,"",RES_hhdet_tes!T133/RES_hhdet_fec!T133)</f>
        <v>0.91203605948909727</v>
      </c>
      <c r="U133" s="112">
        <f>IF(RES_hhdet_tes!U133=0,"",RES_hhdet_tes!U133/RES_hhdet_fec!U133)</f>
        <v>0.91788922826015995</v>
      </c>
      <c r="V133" s="112">
        <f>IF(RES_hhdet_tes!V133=0,"",RES_hhdet_tes!V133/RES_hhdet_fec!V133)</f>
        <v>0.92264518333186185</v>
      </c>
      <c r="W133" s="112">
        <f>IF(RES_hhdet_tes!W133=0,"",RES_hhdet_tes!W133/RES_hhdet_fec!W133)</f>
        <v>0.92666770228133843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0.70834392883856612</v>
      </c>
      <c r="C135" s="112">
        <f>IF(RES_hhdet_tes!C135=0,"",RES_hhdet_tes!C135/RES_hhdet_fec!C135)</f>
        <v>0.72435686520159637</v>
      </c>
      <c r="D135" s="112">
        <f>IF(RES_hhdet_tes!D135=0,"",RES_hhdet_tes!D135/RES_hhdet_fec!D135)</f>
        <v>0.72625994866995047</v>
      </c>
      <c r="E135" s="112">
        <f>IF(RES_hhdet_tes!E135=0,"",RES_hhdet_tes!E135/RES_hhdet_fec!E135)</f>
        <v>0.7286691086485293</v>
      </c>
      <c r="F135" s="112">
        <f>IF(RES_hhdet_tes!F135=0,"",RES_hhdet_tes!F135/RES_hhdet_fec!F135)</f>
        <v>0.7317185651297885</v>
      </c>
      <c r="G135" s="112">
        <f>IF(RES_hhdet_tes!G135=0,"",RES_hhdet_tes!G135/RES_hhdet_fec!G135)</f>
        <v>0.73500339740879483</v>
      </c>
      <c r="H135" s="112">
        <f>IF(RES_hhdet_tes!H135=0,"",RES_hhdet_tes!H135/RES_hhdet_fec!H135)</f>
        <v>0.73506852697041003</v>
      </c>
      <c r="I135" s="112">
        <f>IF(RES_hhdet_tes!I135=0,"",RES_hhdet_tes!I135/RES_hhdet_fec!I135)</f>
        <v>0.73571245277236019</v>
      </c>
      <c r="J135" s="112">
        <f>IF(RES_hhdet_tes!J135=0,"",RES_hhdet_tes!J135/RES_hhdet_fec!J135)</f>
        <v>0.73799073913305413</v>
      </c>
      <c r="K135" s="112">
        <f>IF(RES_hhdet_tes!K135=0,"",RES_hhdet_tes!K135/RES_hhdet_fec!K135)</f>
        <v>0.74050583126614766</v>
      </c>
      <c r="L135" s="112">
        <f>IF(RES_hhdet_tes!L135=0,"",RES_hhdet_tes!L135/RES_hhdet_fec!L135)</f>
        <v>0.74162085977878578</v>
      </c>
      <c r="M135" s="112">
        <f>IF(RES_hhdet_tes!M135=0,"",RES_hhdet_tes!M135/RES_hhdet_fec!M135)</f>
        <v>0.74290342393049802</v>
      </c>
      <c r="N135" s="112">
        <f>IF(RES_hhdet_tes!N135=0,"",RES_hhdet_tes!N135/RES_hhdet_fec!N135)</f>
        <v>0.74354664442418561</v>
      </c>
      <c r="O135" s="112">
        <f>IF(RES_hhdet_tes!O135=0,"",RES_hhdet_tes!O135/RES_hhdet_fec!O135)</f>
        <v>0.74392322207666628</v>
      </c>
      <c r="P135" s="112">
        <f>IF(RES_hhdet_tes!P135=0,"",RES_hhdet_tes!P135/RES_hhdet_fec!P135)</f>
        <v>0.74427494838651875</v>
      </c>
      <c r="Q135" s="112">
        <f>IF(RES_hhdet_tes!Q135=0,"",RES_hhdet_tes!Q135/RES_hhdet_fec!Q135)</f>
        <v>0.76295297405921636</v>
      </c>
      <c r="R135" s="112">
        <f>IF(RES_hhdet_tes!R135=0,"",RES_hhdet_tes!R135/RES_hhdet_fec!R135)</f>
        <v>0.78759702778970486</v>
      </c>
      <c r="S135" s="112">
        <f>IF(RES_hhdet_tes!S135=0,"",RES_hhdet_tes!S135/RES_hhdet_fec!S135)</f>
        <v>0.79165672416924571</v>
      </c>
      <c r="T135" s="112">
        <f>IF(RES_hhdet_tes!T135=0,"",RES_hhdet_tes!T135/RES_hhdet_fec!T135)</f>
        <v>0.7935590835088151</v>
      </c>
      <c r="U135" s="112">
        <f>IF(RES_hhdet_tes!U135=0,"",RES_hhdet_tes!U135/RES_hhdet_fec!U135)</f>
        <v>0.80855871487352171</v>
      </c>
      <c r="V135" s="112">
        <f>IF(RES_hhdet_tes!V135=0,"",RES_hhdet_tes!V135/RES_hhdet_fec!V135)</f>
        <v>0.81988531049050206</v>
      </c>
      <c r="W135" s="112">
        <f>IF(RES_hhdet_tes!W135=0,"",RES_hhdet_tes!W135/RES_hhdet_fec!W135)</f>
        <v>0.82860766392901408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0.75129881524265818</v>
      </c>
      <c r="C136" s="113">
        <f>IF(RES_hhdet_tes!C136=0,"",RES_hhdet_tes!C136/RES_hhdet_fec!C136)</f>
        <v>0.76736895364664093</v>
      </c>
      <c r="D136" s="113">
        <f>IF(RES_hhdet_tes!D136=0,"",RES_hhdet_tes!D136/RES_hhdet_fec!D136)</f>
        <v>0.76847111470927087</v>
      </c>
      <c r="E136" s="113">
        <f>IF(RES_hhdet_tes!E136=0,"",RES_hhdet_tes!E136/RES_hhdet_fec!E136)</f>
        <v>0.77119579281171147</v>
      </c>
      <c r="F136" s="113">
        <f>IF(RES_hhdet_tes!F136=0,"",RES_hhdet_tes!F136/RES_hhdet_fec!F136)</f>
        <v>0.77379656292164134</v>
      </c>
      <c r="G136" s="113">
        <f>IF(RES_hhdet_tes!G136=0,"",RES_hhdet_tes!G136/RES_hhdet_fec!G136)</f>
        <v>0.77587488208908684</v>
      </c>
      <c r="H136" s="113">
        <f>IF(RES_hhdet_tes!H136=0,"",RES_hhdet_tes!H136/RES_hhdet_fec!H136)</f>
        <v>0.77604383435774316</v>
      </c>
      <c r="I136" s="113">
        <f>IF(RES_hhdet_tes!I136=0,"",RES_hhdet_tes!I136/RES_hhdet_fec!I136)</f>
        <v>0.77447992729266657</v>
      </c>
      <c r="J136" s="113">
        <f>IF(RES_hhdet_tes!J136=0,"",RES_hhdet_tes!J136/RES_hhdet_fec!J136)</f>
        <v>0.77935643995603432</v>
      </c>
      <c r="K136" s="113">
        <f>IF(RES_hhdet_tes!K136=0,"",RES_hhdet_tes!K136/RES_hhdet_fec!K136)</f>
        <v>0.78090087915416173</v>
      </c>
      <c r="L136" s="113">
        <f>IF(RES_hhdet_tes!L136=0,"",RES_hhdet_tes!L136/RES_hhdet_fec!L136)</f>
        <v>0.78215930495203412</v>
      </c>
      <c r="M136" s="113">
        <f>IF(RES_hhdet_tes!M136=0,"",RES_hhdet_tes!M136/RES_hhdet_fec!M136)</f>
        <v>0.78215969696406085</v>
      </c>
      <c r="N136" s="113">
        <f>IF(RES_hhdet_tes!N136=0,"",RES_hhdet_tes!N136/RES_hhdet_fec!N136)</f>
        <v>0.78265227421000927</v>
      </c>
      <c r="O136" s="113">
        <f>IF(RES_hhdet_tes!O136=0,"",RES_hhdet_tes!O136/RES_hhdet_fec!O136)</f>
        <v>0.78318558337687261</v>
      </c>
      <c r="P136" s="113">
        <f>IF(RES_hhdet_tes!P136=0,"",RES_hhdet_tes!P136/RES_hhdet_fec!P136)</f>
        <v>0.78344858072785262</v>
      </c>
      <c r="Q136" s="113">
        <f>IF(RES_hhdet_tes!Q136=0,"",RES_hhdet_tes!Q136/RES_hhdet_fec!Q136)</f>
        <v>0.80475309640133907</v>
      </c>
      <c r="R136" s="113">
        <f>IF(RES_hhdet_tes!R136=0,"",RES_hhdet_tes!R136/RES_hhdet_fec!R136)</f>
        <v>0.82193691660725932</v>
      </c>
      <c r="S136" s="113">
        <f>IF(RES_hhdet_tes!S136=0,"",RES_hhdet_tes!S136/RES_hhdet_fec!S136)</f>
        <v>0.82592395842415689</v>
      </c>
      <c r="T136" s="113">
        <f>IF(RES_hhdet_tes!T136=0,"",RES_hhdet_tes!T136/RES_hhdet_fec!T136)</f>
        <v>0.82738276147011947</v>
      </c>
      <c r="U136" s="113">
        <f>IF(RES_hhdet_tes!U136=0,"",RES_hhdet_tes!U136/RES_hhdet_fec!U136)</f>
        <v>0.84196345067519063</v>
      </c>
      <c r="V136" s="113">
        <f>IF(RES_hhdet_tes!V136=0,"",RES_hhdet_tes!V136/RES_hhdet_fec!V136)</f>
        <v>0.84999333697613566</v>
      </c>
      <c r="W136" s="113">
        <f>IF(RES_hhdet_tes!W136=0,"",RES_hhdet_tes!W136/RES_hhdet_fec!W136)</f>
        <v>0.85995227857527567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0.70834392883856612</v>
      </c>
      <c r="C137" s="111">
        <f>IF(RES_hhdet_tes!C137=0,"",RES_hhdet_tes!C137/RES_hhdet_fec!C137)</f>
        <v>0.724665102110847</v>
      </c>
      <c r="D137" s="111">
        <f>IF(RES_hhdet_tes!D137=0,"",RES_hhdet_tes!D137/RES_hhdet_fec!D137)</f>
        <v>0.72644314083539796</v>
      </c>
      <c r="E137" s="111">
        <f>IF(RES_hhdet_tes!E137=0,"",RES_hhdet_tes!E137/RES_hhdet_fec!E137)</f>
        <v>0.72860825172885069</v>
      </c>
      <c r="F137" s="111">
        <f>IF(RES_hhdet_tes!F137=0,"",RES_hhdet_tes!F137/RES_hhdet_fec!F137)</f>
        <v>0.73181082699303024</v>
      </c>
      <c r="G137" s="111">
        <f>IF(RES_hhdet_tes!G137=0,"",RES_hhdet_tes!G137/RES_hhdet_fec!G137)</f>
        <v>0.73501753180125562</v>
      </c>
      <c r="H137" s="111">
        <f>IF(RES_hhdet_tes!H137=0,"",RES_hhdet_tes!H137/RES_hhdet_fec!H137)</f>
        <v>0.73508356722499846</v>
      </c>
      <c r="I137" s="111">
        <f>IF(RES_hhdet_tes!I137=0,"",RES_hhdet_tes!I137/RES_hhdet_fec!I137)</f>
        <v>0.73608650337202264</v>
      </c>
      <c r="J137" s="111">
        <f>IF(RES_hhdet_tes!J137=0,"",RES_hhdet_tes!J137/RES_hhdet_fec!J137)</f>
        <v>0.7396789437182768</v>
      </c>
      <c r="K137" s="111">
        <f>IF(RES_hhdet_tes!K137=0,"",RES_hhdet_tes!K137/RES_hhdet_fec!K137)</f>
        <v>0.74149199352843165</v>
      </c>
      <c r="L137" s="111">
        <f>IF(RES_hhdet_tes!L137=0,"",RES_hhdet_tes!L137/RES_hhdet_fec!L137)</f>
        <v>0.74231008995278325</v>
      </c>
      <c r="M137" s="111">
        <f>IF(RES_hhdet_tes!M137=0,"",RES_hhdet_tes!M137/RES_hhdet_fec!M137)</f>
        <v>0.74299001547835475</v>
      </c>
      <c r="N137" s="111">
        <f>IF(RES_hhdet_tes!N137=0,"",RES_hhdet_tes!N137/RES_hhdet_fec!N137)</f>
        <v>0.74334509456856535</v>
      </c>
      <c r="O137" s="111">
        <f>IF(RES_hhdet_tes!O137=0,"",RES_hhdet_tes!O137/RES_hhdet_fec!O137)</f>
        <v>0.74367570237461145</v>
      </c>
      <c r="P137" s="111">
        <f>IF(RES_hhdet_tes!P137=0,"",RES_hhdet_tes!P137/RES_hhdet_fec!P137)</f>
        <v>0.74409470954359702</v>
      </c>
      <c r="Q137" s="111">
        <f>IF(RES_hhdet_tes!Q137=0,"",RES_hhdet_tes!Q137/RES_hhdet_fec!Q137)</f>
        <v>0.76781161964050715</v>
      </c>
      <c r="R137" s="111">
        <f>IF(RES_hhdet_tes!R137=0,"",RES_hhdet_tes!R137/RES_hhdet_fec!R137)</f>
        <v>0.78781039623589277</v>
      </c>
      <c r="S137" s="111">
        <f>IF(RES_hhdet_tes!S137=0,"",RES_hhdet_tes!S137/RES_hhdet_fec!S137)</f>
        <v>0.79235617464958241</v>
      </c>
      <c r="T137" s="111">
        <f>IF(RES_hhdet_tes!T137=0,"",RES_hhdet_tes!T137/RES_hhdet_fec!T137)</f>
        <v>0.79417502703322707</v>
      </c>
      <c r="U137" s="111">
        <f>IF(RES_hhdet_tes!U137=0,"",RES_hhdet_tes!U137/RES_hhdet_fec!U137)</f>
        <v>0.81073797677949455</v>
      </c>
      <c r="V137" s="111">
        <f>IF(RES_hhdet_tes!V137=0,"",RES_hhdet_tes!V137/RES_hhdet_fec!V137)</f>
        <v>0.81988531049050206</v>
      </c>
      <c r="W137" s="111">
        <f>IF(RES_hhdet_tes!W137=0,"",RES_hhdet_tes!W137/RES_hhdet_fec!W137)</f>
        <v>0.8280471831858176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0.74845074706729875</v>
      </c>
      <c r="C139" s="124">
        <f>IF(RES_hhdet_tes!C139=0,"",RES_hhdet_tes!C139/RES_hhdet_fec!C139)</f>
        <v>0.74331389907672807</v>
      </c>
      <c r="D139" s="124">
        <f>IF(RES_hhdet_tes!D139=0,"",RES_hhdet_tes!D139/RES_hhdet_fec!D139)</f>
        <v>0.74606346626257791</v>
      </c>
      <c r="E139" s="124">
        <f>IF(RES_hhdet_tes!E139=0,"",RES_hhdet_tes!E139/RES_hhdet_fec!E139)</f>
        <v>0.74533300869469521</v>
      </c>
      <c r="F139" s="124">
        <f>IF(RES_hhdet_tes!F139=0,"",RES_hhdet_tes!F139/RES_hhdet_fec!F139)</f>
        <v>0.75213788680342097</v>
      </c>
      <c r="G139" s="124">
        <f>IF(RES_hhdet_tes!G139=0,"",RES_hhdet_tes!G139/RES_hhdet_fec!G139)</f>
        <v>0.75178124999627705</v>
      </c>
      <c r="H139" s="124">
        <f>IF(RES_hhdet_tes!H139=0,"",RES_hhdet_tes!H139/RES_hhdet_fec!H139)</f>
        <v>0.7663699148900136</v>
      </c>
      <c r="I139" s="124">
        <f>IF(RES_hhdet_tes!I139=0,"",RES_hhdet_tes!I139/RES_hhdet_fec!I139)</f>
        <v>0.76449157811874169</v>
      </c>
      <c r="J139" s="124">
        <f>IF(RES_hhdet_tes!J139=0,"",RES_hhdet_tes!J139/RES_hhdet_fec!J139)</f>
        <v>0.75894362792405756</v>
      </c>
      <c r="K139" s="124">
        <f>IF(RES_hhdet_tes!K139=0,"",RES_hhdet_tes!K139/RES_hhdet_fec!K139)</f>
        <v>0.75876106860691539</v>
      </c>
      <c r="L139" s="124">
        <f>IF(RES_hhdet_tes!L139=0,"",RES_hhdet_tes!L139/RES_hhdet_fec!L139)</f>
        <v>0.76758471502989201</v>
      </c>
      <c r="M139" s="124">
        <f>IF(RES_hhdet_tes!M139=0,"",RES_hhdet_tes!M139/RES_hhdet_fec!M139)</f>
        <v>0.77301583383271322</v>
      </c>
      <c r="N139" s="124">
        <f>IF(RES_hhdet_tes!N139=0,"",RES_hhdet_tes!N139/RES_hhdet_fec!N139)</f>
        <v>0.77930120428971372</v>
      </c>
      <c r="O139" s="124">
        <f>IF(RES_hhdet_tes!O139=0,"",RES_hhdet_tes!O139/RES_hhdet_fec!O139)</f>
        <v>0.77861605314790239</v>
      </c>
      <c r="P139" s="124">
        <f>IF(RES_hhdet_tes!P139=0,"",RES_hhdet_tes!P139/RES_hhdet_fec!P139)</f>
        <v>0.78102960302839053</v>
      </c>
      <c r="Q139" s="124">
        <f>IF(RES_hhdet_tes!Q139=0,"",RES_hhdet_tes!Q139/RES_hhdet_fec!Q139)</f>
        <v>0.78148594890443335</v>
      </c>
      <c r="R139" s="124">
        <f>IF(RES_hhdet_tes!R139=0,"",RES_hhdet_tes!R139/RES_hhdet_fec!R139)</f>
        <v>0.78975846709941755</v>
      </c>
      <c r="S139" s="124">
        <f>IF(RES_hhdet_tes!S139=0,"",RES_hhdet_tes!S139/RES_hhdet_fec!S139)</f>
        <v>0.79721106017884713</v>
      </c>
      <c r="T139" s="124">
        <f>IF(RES_hhdet_tes!T139=0,"",RES_hhdet_tes!T139/RES_hhdet_fec!T139)</f>
        <v>0.80629804174671038</v>
      </c>
      <c r="U139" s="124">
        <f>IF(RES_hhdet_tes!U139=0,"",RES_hhdet_tes!U139/RES_hhdet_fec!U139)</f>
        <v>0.81769096269634345</v>
      </c>
      <c r="V139" s="124">
        <f>IF(RES_hhdet_tes!V139=0,"",RES_hhdet_tes!V139/RES_hhdet_fec!V139)</f>
        <v>0.82909043607585342</v>
      </c>
      <c r="W139" s="124">
        <f>IF(RES_hhdet_tes!W139=0,"",RES_hhdet_tes!W139/RES_hhdet_fec!W139)</f>
        <v>0.84034367880902583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0.61642944992186521</v>
      </c>
      <c r="C140" s="111">
        <f>IF(RES_hhdet_tes!C140=0,"",RES_hhdet_tes!C140/RES_hhdet_fec!C140)</f>
        <v>0.61788247208334168</v>
      </c>
      <c r="D140" s="111">
        <f>IF(RES_hhdet_tes!D140=0,"",RES_hhdet_tes!D140/RES_hhdet_fec!D140)</f>
        <v>0.61905182205042952</v>
      </c>
      <c r="E140" s="111">
        <f>IF(RES_hhdet_tes!E140=0,"",RES_hhdet_tes!E140/RES_hhdet_fec!E140)</f>
        <v>0.62011323342125912</v>
      </c>
      <c r="F140" s="111">
        <f>IF(RES_hhdet_tes!F140=0,"",RES_hhdet_tes!F140/RES_hhdet_fec!F140)</f>
        <v>0.62094454515893316</v>
      </c>
      <c r="G140" s="111">
        <f>IF(RES_hhdet_tes!G140=0,"",RES_hhdet_tes!G140/RES_hhdet_fec!G140)</f>
        <v>0.62180827479494205</v>
      </c>
      <c r="H140" s="111">
        <f>IF(RES_hhdet_tes!H140=0,"",RES_hhdet_tes!H140/RES_hhdet_fec!H140)</f>
        <v>0.62278651933164342</v>
      </c>
      <c r="I140" s="111">
        <f>IF(RES_hhdet_tes!I140=0,"",RES_hhdet_tes!I140/RES_hhdet_fec!I140)</f>
        <v>0.62328230604736645</v>
      </c>
      <c r="J140" s="111">
        <f>IF(RES_hhdet_tes!J140=0,"",RES_hhdet_tes!J140/RES_hhdet_fec!J140)</f>
        <v>0.6234537056140248</v>
      </c>
      <c r="K140" s="111">
        <f>IF(RES_hhdet_tes!K140=0,"",RES_hhdet_tes!K140/RES_hhdet_fec!K140)</f>
        <v>0.62363541454085947</v>
      </c>
      <c r="L140" s="111">
        <f>IF(RES_hhdet_tes!L140=0,"",RES_hhdet_tes!L140/RES_hhdet_fec!L140)</f>
        <v>0.6237607061584084</v>
      </c>
      <c r="M140" s="111">
        <f>IF(RES_hhdet_tes!M140=0,"",RES_hhdet_tes!M140/RES_hhdet_fec!M140)</f>
        <v>0.62385058629570334</v>
      </c>
      <c r="N140" s="111">
        <f>IF(RES_hhdet_tes!N140=0,"",RES_hhdet_tes!N140/RES_hhdet_fec!N140)</f>
        <v>0.62393353947494212</v>
      </c>
      <c r="O140" s="111">
        <f>IF(RES_hhdet_tes!O140=0,"",RES_hhdet_tes!O140/RES_hhdet_fec!O140)</f>
        <v>0.62404361867162794</v>
      </c>
      <c r="P140" s="111">
        <f>IF(RES_hhdet_tes!P140=0,"",RES_hhdet_tes!P140/RES_hhdet_fec!P140)</f>
        <v>0.6241209648358772</v>
      </c>
      <c r="Q140" s="111">
        <f>IF(RES_hhdet_tes!Q140=0,"",RES_hhdet_tes!Q140/RES_hhdet_fec!Q140)</f>
        <v>0.624189884532664</v>
      </c>
      <c r="R140" s="111">
        <f>IF(RES_hhdet_tes!R140=0,"",RES_hhdet_tes!R140/RES_hhdet_fec!R140)</f>
        <v>0.62432844492214867</v>
      </c>
      <c r="S140" s="111">
        <f>IF(RES_hhdet_tes!S140=0,"",RES_hhdet_tes!S140/RES_hhdet_fec!S140)</f>
        <v>0.62450782144072903</v>
      </c>
      <c r="T140" s="111">
        <f>IF(RES_hhdet_tes!T140=0,"",RES_hhdet_tes!T140/RES_hhdet_fec!T140)</f>
        <v>0.62466460506731014</v>
      </c>
      <c r="U140" s="111">
        <f>IF(RES_hhdet_tes!U140=0,"",RES_hhdet_tes!U140/RES_hhdet_fec!U140)</f>
        <v>0.62497434817170894</v>
      </c>
      <c r="V140" s="111">
        <f>IF(RES_hhdet_tes!V140=0,"",RES_hhdet_tes!V140/RES_hhdet_fec!V140)</f>
        <v>0.62546193941496286</v>
      </c>
      <c r="W140" s="111">
        <f>IF(RES_hhdet_tes!W140=0,"",RES_hhdet_tes!W140/RES_hhdet_fec!W140)</f>
        <v>0.62643085705847479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0.76134273078031511</v>
      </c>
      <c r="C141" s="45">
        <f>IF(RES_hhdet_tes!C141=0,"",RES_hhdet_tes!C141/RES_hhdet_fec!C141)</f>
        <v>0.76385429737876731</v>
      </c>
      <c r="D141" s="45">
        <f>IF(RES_hhdet_tes!D141=0,"",RES_hhdet_tes!D141/RES_hhdet_fec!D141)</f>
        <v>0.76642342525030094</v>
      </c>
      <c r="E141" s="45">
        <f>IF(RES_hhdet_tes!E141=0,"",RES_hhdet_tes!E141/RES_hhdet_fec!E141)</f>
        <v>0.76917846039891002</v>
      </c>
      <c r="F141" s="45">
        <f>IF(RES_hhdet_tes!F141=0,"",RES_hhdet_tes!F141/RES_hhdet_fec!F141)</f>
        <v>0.77226711528055669</v>
      </c>
      <c r="G141" s="45">
        <f>IF(RES_hhdet_tes!G141=0,"",RES_hhdet_tes!G141/RES_hhdet_fec!G141)</f>
        <v>0.77529758971532126</v>
      </c>
      <c r="H141" s="45">
        <f>IF(RES_hhdet_tes!H141=0,"",RES_hhdet_tes!H141/RES_hhdet_fec!H141)</f>
        <v>0.77883967758930217</v>
      </c>
      <c r="I141" s="45">
        <f>IF(RES_hhdet_tes!I141=0,"",RES_hhdet_tes!I141/RES_hhdet_fec!I141)</f>
        <v>0.78078199339897358</v>
      </c>
      <c r="J141" s="45">
        <f>IF(RES_hhdet_tes!J141=0,"",RES_hhdet_tes!J141/RES_hhdet_fec!J141)</f>
        <v>0.78192312636752825</v>
      </c>
      <c r="K141" s="45">
        <f>IF(RES_hhdet_tes!K141=0,"",RES_hhdet_tes!K141/RES_hhdet_fec!K141)</f>
        <v>0.78358349671012772</v>
      </c>
      <c r="L141" s="45">
        <f>IF(RES_hhdet_tes!L141=0,"",RES_hhdet_tes!L141/RES_hhdet_fec!L141)</f>
        <v>0.78537565081483085</v>
      </c>
      <c r="M141" s="45">
        <f>IF(RES_hhdet_tes!M141=0,"",RES_hhdet_tes!M141/RES_hhdet_fec!M141)</f>
        <v>0.78742603987223103</v>
      </c>
      <c r="N141" s="45">
        <f>IF(RES_hhdet_tes!N141=0,"",RES_hhdet_tes!N141/RES_hhdet_fec!N141)</f>
        <v>0.78990944831617849</v>
      </c>
      <c r="O141" s="45">
        <f>IF(RES_hhdet_tes!O141=0,"",RES_hhdet_tes!O141/RES_hhdet_fec!O141)</f>
        <v>0.79267925831039521</v>
      </c>
      <c r="P141" s="45">
        <f>IF(RES_hhdet_tes!P141=0,"",RES_hhdet_tes!P141/RES_hhdet_fec!P141)</f>
        <v>0.79518471738710417</v>
      </c>
      <c r="Q141" s="45">
        <f>IF(RES_hhdet_tes!Q141=0,"",RES_hhdet_tes!Q141/RES_hhdet_fec!Q141)</f>
        <v>0.79918400754447438</v>
      </c>
      <c r="R141" s="45">
        <f>IF(RES_hhdet_tes!R141=0,"",RES_hhdet_tes!R141/RES_hhdet_fec!R141)</f>
        <v>0.80430849802969551</v>
      </c>
      <c r="S141" s="45">
        <f>IF(RES_hhdet_tes!S141=0,"",RES_hhdet_tes!S141/RES_hhdet_fec!S141)</f>
        <v>0.81238038197418305</v>
      </c>
      <c r="T141" s="45">
        <f>IF(RES_hhdet_tes!T141=0,"",RES_hhdet_tes!T141/RES_hhdet_fec!T141)</f>
        <v>0.82206634623011843</v>
      </c>
      <c r="U141" s="45">
        <f>IF(RES_hhdet_tes!U141=0,"",RES_hhdet_tes!U141/RES_hhdet_fec!U141)</f>
        <v>0.83426127342906387</v>
      </c>
      <c r="V141" s="45">
        <f>IF(RES_hhdet_tes!V141=0,"",RES_hhdet_tes!V141/RES_hhdet_fec!V141)</f>
        <v>0.84562968931375693</v>
      </c>
      <c r="W141" s="45">
        <f>IF(RES_hhdet_tes!W141=0,"",RES_hhdet_tes!W141/RES_hhdet_fec!W141)</f>
        <v>0.85791667959390638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1.3031561546328607</v>
      </c>
      <c r="C143" s="119">
        <f>IF(RES_hhdet_tes!C143=0,"",RES_hhdet_tes!C143/RES_hhdet_fec!C143)</f>
        <v>1.3294992170578679</v>
      </c>
      <c r="D143" s="119">
        <f>IF(RES_hhdet_tes!D143=0,"",RES_hhdet_tes!D143/RES_hhdet_fec!D143)</f>
        <v>1.3531946973621456</v>
      </c>
      <c r="E143" s="119">
        <f>IF(RES_hhdet_tes!E143=0,"",RES_hhdet_tes!E143/RES_hhdet_fec!E143)</f>
        <v>1.3921295308979569</v>
      </c>
      <c r="F143" s="119">
        <f>IF(RES_hhdet_tes!F143=0,"",RES_hhdet_tes!F143/RES_hhdet_fec!F143)</f>
        <v>1.4190181279789811</v>
      </c>
      <c r="G143" s="119">
        <f>IF(RES_hhdet_tes!G143=0,"",RES_hhdet_tes!G143/RES_hhdet_fec!G143)</f>
        <v>1.4532103850004197</v>
      </c>
      <c r="H143" s="119">
        <f>IF(RES_hhdet_tes!H143=0,"",RES_hhdet_tes!H143/RES_hhdet_fec!H143)</f>
        <v>1.4918462956776848</v>
      </c>
      <c r="I143" s="119">
        <f>IF(RES_hhdet_tes!I143=0,"",RES_hhdet_tes!I143/RES_hhdet_fec!I143)</f>
        <v>1.531912535061009</v>
      </c>
      <c r="J143" s="119">
        <f>IF(RES_hhdet_tes!J143=0,"",RES_hhdet_tes!J143/RES_hhdet_fec!J143)</f>
        <v>1.5664907751514949</v>
      </c>
      <c r="K143" s="119">
        <f>IF(RES_hhdet_tes!K143=0,"",RES_hhdet_tes!K143/RES_hhdet_fec!K143)</f>
        <v>1.6109558180014347</v>
      </c>
      <c r="L143" s="119">
        <f>IF(RES_hhdet_tes!L143=0,"",RES_hhdet_tes!L143/RES_hhdet_fec!L143)</f>
        <v>1.6816714833312114</v>
      </c>
      <c r="M143" s="119">
        <f>IF(RES_hhdet_tes!M143=0,"",RES_hhdet_tes!M143/RES_hhdet_fec!M143)</f>
        <v>1.6971572295324344</v>
      </c>
      <c r="N143" s="119">
        <f>IF(RES_hhdet_tes!N143=0,"",RES_hhdet_tes!N143/RES_hhdet_fec!N143)</f>
        <v>1.7886221077293492</v>
      </c>
      <c r="O143" s="119">
        <f>IF(RES_hhdet_tes!O143=0,"",RES_hhdet_tes!O143/RES_hhdet_fec!O143)</f>
        <v>1.850133088343241</v>
      </c>
      <c r="P143" s="119">
        <f>IF(RES_hhdet_tes!P143=0,"",RES_hhdet_tes!P143/RES_hhdet_fec!P143)</f>
        <v>1.9092550963117332</v>
      </c>
      <c r="Q143" s="119">
        <f>IF(RES_hhdet_tes!Q143=0,"",RES_hhdet_tes!Q143/RES_hhdet_fec!Q143)</f>
        <v>1.9713146133759072</v>
      </c>
      <c r="R143" s="119">
        <f>IF(RES_hhdet_tes!R143=0,"",RES_hhdet_tes!R143/RES_hhdet_fec!R143)</f>
        <v>2.0745108282998097</v>
      </c>
      <c r="S143" s="119">
        <f>IF(RES_hhdet_tes!S143=0,"",RES_hhdet_tes!S143/RES_hhdet_fec!S143)</f>
        <v>2.1661216034787372</v>
      </c>
      <c r="T143" s="119">
        <f>IF(RES_hhdet_tes!T143=0,"",RES_hhdet_tes!T143/RES_hhdet_fec!T143)</f>
        <v>2.2492951377923909</v>
      </c>
      <c r="U143" s="119">
        <f>IF(RES_hhdet_tes!U143=0,"",RES_hhdet_tes!U143/RES_hhdet_fec!U143)</f>
        <v>2.3346521551647532</v>
      </c>
      <c r="V143" s="119">
        <f>IF(RES_hhdet_tes!V143=0,"",RES_hhdet_tes!V143/RES_hhdet_fec!V143)</f>
        <v>2.3512614118047983</v>
      </c>
      <c r="W143" s="119">
        <f>IF(RES_hhdet_tes!W143=0,"",RES_hhdet_tes!W143/RES_hhdet_fec!W143)</f>
        <v>2.5000376189797016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1.4463780279970933</v>
      </c>
      <c r="C144" s="124">
        <f>IF(RES_hhdet_tes!C144=0,"",RES_hhdet_tes!C144/RES_hhdet_fec!C144)</f>
        <v>1.4583845476773076</v>
      </c>
      <c r="D144" s="124">
        <f>IF(RES_hhdet_tes!D144=0,"",RES_hhdet_tes!D144/RES_hhdet_fec!D144)</f>
        <v>1.4871113336323534</v>
      </c>
      <c r="E144" s="124">
        <f>IF(RES_hhdet_tes!E144=0,"",RES_hhdet_tes!E144/RES_hhdet_fec!E144)</f>
        <v>1.5245100335107842</v>
      </c>
      <c r="F144" s="124">
        <f>IF(RES_hhdet_tes!F144=0,"",RES_hhdet_tes!F144/RES_hhdet_fec!F144)</f>
        <v>1.5678834501172114</v>
      </c>
      <c r="G144" s="124">
        <f>IF(RES_hhdet_tes!G144=0,"",RES_hhdet_tes!G144/RES_hhdet_fec!G144)</f>
        <v>1.6160046100037231</v>
      </c>
      <c r="H144" s="124">
        <f>IF(RES_hhdet_tes!H144=0,"",RES_hhdet_tes!H144/RES_hhdet_fec!H144)</f>
        <v>1.6634689528761912</v>
      </c>
      <c r="I144" s="124">
        <f>IF(RES_hhdet_tes!I144=0,"",RES_hhdet_tes!I144/RES_hhdet_fec!I144)</f>
        <v>1.7125205820303149</v>
      </c>
      <c r="J144" s="124">
        <f>IF(RES_hhdet_tes!J144=0,"",RES_hhdet_tes!J144/RES_hhdet_fec!J144)</f>
        <v>1.7635636641811632</v>
      </c>
      <c r="K144" s="124">
        <f>IF(RES_hhdet_tes!K144=0,"",RES_hhdet_tes!K144/RES_hhdet_fec!K144)</f>
        <v>1.8203599753984887</v>
      </c>
      <c r="L144" s="124">
        <f>IF(RES_hhdet_tes!L144=0,"",RES_hhdet_tes!L144/RES_hhdet_fec!L144)</f>
        <v>1.8868869381304438</v>
      </c>
      <c r="M144" s="124">
        <f>IF(RES_hhdet_tes!M144=0,"",RES_hhdet_tes!M144/RES_hhdet_fec!M144)</f>
        <v>1.9685103188226463</v>
      </c>
      <c r="N144" s="124">
        <f>IF(RES_hhdet_tes!N144=0,"",RES_hhdet_tes!N144/RES_hhdet_fec!N144)</f>
        <v>2.0682314001396742</v>
      </c>
      <c r="O144" s="124">
        <f>IF(RES_hhdet_tes!O144=0,"",RES_hhdet_tes!O144/RES_hhdet_fec!O144)</f>
        <v>2.1757846045598779</v>
      </c>
      <c r="P144" s="124">
        <f>IF(RES_hhdet_tes!P144=0,"",RES_hhdet_tes!P144/RES_hhdet_fec!P144)</f>
        <v>2.2565683870047355</v>
      </c>
      <c r="Q144" s="124">
        <f>IF(RES_hhdet_tes!Q144=0,"",RES_hhdet_tes!Q144/RES_hhdet_fec!Q144)</f>
        <v>2.3511366647253094</v>
      </c>
      <c r="R144" s="124">
        <f>IF(RES_hhdet_tes!R144=0,"",RES_hhdet_tes!R144/RES_hhdet_fec!R144)</f>
        <v>2.456478066228021</v>
      </c>
      <c r="S144" s="124">
        <f>IF(RES_hhdet_tes!S144=0,"",RES_hhdet_tes!S144/RES_hhdet_fec!S144)</f>
        <v>2.5786501949542746</v>
      </c>
      <c r="T144" s="124">
        <f>IF(RES_hhdet_tes!T144=0,"",RES_hhdet_tes!T144/RES_hhdet_fec!T144)</f>
        <v>2.6970094933152984</v>
      </c>
      <c r="U144" s="124">
        <f>IF(RES_hhdet_tes!U144=0,"",RES_hhdet_tes!U144/RES_hhdet_fec!U144)</f>
        <v>2.8072144329138995</v>
      </c>
      <c r="V144" s="124">
        <f>IF(RES_hhdet_tes!V144=0,"",RES_hhdet_tes!V144/RES_hhdet_fec!V144)</f>
        <v>2.9083842204022723</v>
      </c>
      <c r="W144" s="124">
        <f>IF(RES_hhdet_tes!W144=0,"",RES_hhdet_tes!W144/RES_hhdet_fec!W144)</f>
        <v>2.9998993151158015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1.4463780279970933</v>
      </c>
      <c r="C145" s="111">
        <f>IF(RES_hhdet_tes!C145=0,"",RES_hhdet_tes!C145/RES_hhdet_fec!C145)</f>
        <v>1.4583845476773076</v>
      </c>
      <c r="D145" s="111">
        <f>IF(RES_hhdet_tes!D145=0,"",RES_hhdet_tes!D145/RES_hhdet_fec!D145)</f>
        <v>1.4871113336323534</v>
      </c>
      <c r="E145" s="111">
        <f>IF(RES_hhdet_tes!E145=0,"",RES_hhdet_tes!E145/RES_hhdet_fec!E145)</f>
        <v>1.5245100335107842</v>
      </c>
      <c r="F145" s="111">
        <f>IF(RES_hhdet_tes!F145=0,"",RES_hhdet_tes!F145/RES_hhdet_fec!F145)</f>
        <v>1.5678834501172114</v>
      </c>
      <c r="G145" s="111">
        <f>IF(RES_hhdet_tes!G145=0,"",RES_hhdet_tes!G145/RES_hhdet_fec!G145)</f>
        <v>1.6160046100037231</v>
      </c>
      <c r="H145" s="111">
        <f>IF(RES_hhdet_tes!H145=0,"",RES_hhdet_tes!H145/RES_hhdet_fec!H145)</f>
        <v>1.6634689528761912</v>
      </c>
      <c r="I145" s="111">
        <f>IF(RES_hhdet_tes!I145=0,"",RES_hhdet_tes!I145/RES_hhdet_fec!I145)</f>
        <v>1.7125205820303149</v>
      </c>
      <c r="J145" s="111">
        <f>IF(RES_hhdet_tes!J145=0,"",RES_hhdet_tes!J145/RES_hhdet_fec!J145)</f>
        <v>1.7635636641811632</v>
      </c>
      <c r="K145" s="111">
        <f>IF(RES_hhdet_tes!K145=0,"",RES_hhdet_tes!K145/RES_hhdet_fec!K145)</f>
        <v>1.8203599753984887</v>
      </c>
      <c r="L145" s="111">
        <f>IF(RES_hhdet_tes!L145=0,"",RES_hhdet_tes!L145/RES_hhdet_fec!L145)</f>
        <v>1.8868869381304438</v>
      </c>
      <c r="M145" s="111">
        <f>IF(RES_hhdet_tes!M145=0,"",RES_hhdet_tes!M145/RES_hhdet_fec!M145)</f>
        <v>1.9685103188226463</v>
      </c>
      <c r="N145" s="111">
        <f>IF(RES_hhdet_tes!N145=0,"",RES_hhdet_tes!N145/RES_hhdet_fec!N145)</f>
        <v>2.0682314001396742</v>
      </c>
      <c r="O145" s="111">
        <f>IF(RES_hhdet_tes!O145=0,"",RES_hhdet_tes!O145/RES_hhdet_fec!O145)</f>
        <v>2.1757846045598779</v>
      </c>
      <c r="P145" s="111">
        <f>IF(RES_hhdet_tes!P145=0,"",RES_hhdet_tes!P145/RES_hhdet_fec!P145)</f>
        <v>2.2565683870047355</v>
      </c>
      <c r="Q145" s="111">
        <f>IF(RES_hhdet_tes!Q145=0,"",RES_hhdet_tes!Q145/RES_hhdet_fec!Q145)</f>
        <v>2.3511366647253094</v>
      </c>
      <c r="R145" s="111">
        <f>IF(RES_hhdet_tes!R145=0,"",RES_hhdet_tes!R145/RES_hhdet_fec!R145)</f>
        <v>2.456478066228021</v>
      </c>
      <c r="S145" s="111">
        <f>IF(RES_hhdet_tes!S145=0,"",RES_hhdet_tes!S145/RES_hhdet_fec!S145)</f>
        <v>2.5786501949542746</v>
      </c>
      <c r="T145" s="111">
        <f>IF(RES_hhdet_tes!T145=0,"",RES_hhdet_tes!T145/RES_hhdet_fec!T145)</f>
        <v>2.6970094933152984</v>
      </c>
      <c r="U145" s="111">
        <f>IF(RES_hhdet_tes!U145=0,"",RES_hhdet_tes!U145/RES_hhdet_fec!U145)</f>
        <v>2.8072144329138995</v>
      </c>
      <c r="V145" s="111">
        <f>IF(RES_hhdet_tes!V145=0,"",RES_hhdet_tes!V145/RES_hhdet_fec!V145)</f>
        <v>2.9083842204022723</v>
      </c>
      <c r="W145" s="111">
        <f>IF(RES_hhdet_tes!W145=0,"",RES_hhdet_tes!W145/RES_hhdet_fec!W145)</f>
        <v>2.9998993151158015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1.9750400444877318</v>
      </c>
      <c r="C146" s="124">
        <f>IF(RES_hhdet_tes!C146=0,"",RES_hhdet_tes!C146/RES_hhdet_fec!C146)</f>
        <v>2.0769605158388154</v>
      </c>
      <c r="D146" s="124">
        <f>IF(RES_hhdet_tes!D146=0,"",RES_hhdet_tes!D146/RES_hhdet_fec!D146)</f>
        <v>2.1985742288470416</v>
      </c>
      <c r="E146" s="124">
        <f>IF(RES_hhdet_tes!E146=0,"",RES_hhdet_tes!E146/RES_hhdet_fec!E146)</f>
        <v>2.3319868647009141</v>
      </c>
      <c r="F146" s="124">
        <f>IF(RES_hhdet_tes!F146=0,"",RES_hhdet_tes!F146/RES_hhdet_fec!F146)</f>
        <v>2.4730613512088722</v>
      </c>
      <c r="G146" s="124">
        <f>IF(RES_hhdet_tes!G146=0,"",RES_hhdet_tes!G146/RES_hhdet_fec!G146)</f>
        <v>2.6229156542024086</v>
      </c>
      <c r="H146" s="124">
        <f>IF(RES_hhdet_tes!H146=0,"",RES_hhdet_tes!H146/RES_hhdet_fec!H146)</f>
        <v>2.7704150694277443</v>
      </c>
      <c r="I146" s="124">
        <f>IF(RES_hhdet_tes!I146=0,"",RES_hhdet_tes!I146/RES_hhdet_fec!I146)</f>
        <v>2.8568321087987281</v>
      </c>
      <c r="J146" s="124">
        <f>IF(RES_hhdet_tes!J146=0,"",RES_hhdet_tes!J146/RES_hhdet_fec!J146)</f>
        <v>2.921561149004158</v>
      </c>
      <c r="K146" s="124">
        <f>IF(RES_hhdet_tes!K146=0,"",RES_hhdet_tes!K146/RES_hhdet_fec!K146)</f>
        <v>3.0023243006136848</v>
      </c>
      <c r="L146" s="124">
        <f>IF(RES_hhdet_tes!L146=0,"",RES_hhdet_tes!L146/RES_hhdet_fec!L146)</f>
        <v>3.0853410400255261</v>
      </c>
      <c r="M146" s="124">
        <f>IF(RES_hhdet_tes!M146=0,"",RES_hhdet_tes!M146/RES_hhdet_fec!M146)</f>
        <v>3.1794517662418103</v>
      </c>
      <c r="N146" s="124">
        <f>IF(RES_hhdet_tes!N146=0,"",RES_hhdet_tes!N146/RES_hhdet_fec!N146)</f>
        <v>3.302226916975179</v>
      </c>
      <c r="O146" s="124">
        <f>IF(RES_hhdet_tes!O146=0,"",RES_hhdet_tes!O146/RES_hhdet_fec!O146)</f>
        <v>3.4577728861150199</v>
      </c>
      <c r="P146" s="124">
        <f>IF(RES_hhdet_tes!P146=0,"",RES_hhdet_tes!P146/RES_hhdet_fec!P146)</f>
        <v>3.5979714980116726</v>
      </c>
      <c r="Q146" s="124">
        <f>IF(RES_hhdet_tes!Q146=0,"",RES_hhdet_tes!Q146/RES_hhdet_fec!Q146)</f>
        <v>3.764081786398926</v>
      </c>
      <c r="R146" s="124">
        <f>IF(RES_hhdet_tes!R146=0,"",RES_hhdet_tes!R146/RES_hhdet_fec!R146)</f>
        <v>3.9042168916059916</v>
      </c>
      <c r="S146" s="124">
        <f>IF(RES_hhdet_tes!S146=0,"",RES_hhdet_tes!S146/RES_hhdet_fec!S146)</f>
        <v>4.0187167379775808</v>
      </c>
      <c r="T146" s="124">
        <f>IF(RES_hhdet_tes!T146=0,"",RES_hhdet_tes!T146/RES_hhdet_fec!T146)</f>
        <v>4.1295328452921538</v>
      </c>
      <c r="U146" s="124">
        <f>IF(RES_hhdet_tes!U146=0,"",RES_hhdet_tes!U146/RES_hhdet_fec!U146)</f>
        <v>4.2324605721706527</v>
      </c>
      <c r="V146" s="124">
        <f>IF(RES_hhdet_tes!V146=0,"",RES_hhdet_tes!V146/RES_hhdet_fec!V146)</f>
        <v>4.331896273438633</v>
      </c>
      <c r="W146" s="124">
        <f>IF(RES_hhdet_tes!W146=0,"",RES_hhdet_tes!W146/RES_hhdet_fec!W146)</f>
        <v>4.4234120766230705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1.9750400444877318</v>
      </c>
      <c r="C147" s="111">
        <f>IF(RES_hhdet_tes!C147=0,"",RES_hhdet_tes!C147/RES_hhdet_fec!C147)</f>
        <v>2.0769605158388154</v>
      </c>
      <c r="D147" s="111">
        <f>IF(RES_hhdet_tes!D147=0,"",RES_hhdet_tes!D147/RES_hhdet_fec!D147)</f>
        <v>2.1985742288470416</v>
      </c>
      <c r="E147" s="111">
        <f>IF(RES_hhdet_tes!E147=0,"",RES_hhdet_tes!E147/RES_hhdet_fec!E147)</f>
        <v>2.3319868647009141</v>
      </c>
      <c r="F147" s="111">
        <f>IF(RES_hhdet_tes!F147=0,"",RES_hhdet_tes!F147/RES_hhdet_fec!F147)</f>
        <v>2.4730613512088722</v>
      </c>
      <c r="G147" s="111">
        <f>IF(RES_hhdet_tes!G147=0,"",RES_hhdet_tes!G147/RES_hhdet_fec!G147)</f>
        <v>2.6229156542024086</v>
      </c>
      <c r="H147" s="111">
        <f>IF(RES_hhdet_tes!H147=0,"",RES_hhdet_tes!H147/RES_hhdet_fec!H147)</f>
        <v>2.7704150694277443</v>
      </c>
      <c r="I147" s="111">
        <f>IF(RES_hhdet_tes!I147=0,"",RES_hhdet_tes!I147/RES_hhdet_fec!I147)</f>
        <v>2.8568321087987281</v>
      </c>
      <c r="J147" s="111">
        <f>IF(RES_hhdet_tes!J147=0,"",RES_hhdet_tes!J147/RES_hhdet_fec!J147)</f>
        <v>2.921561149004158</v>
      </c>
      <c r="K147" s="111">
        <f>IF(RES_hhdet_tes!K147=0,"",RES_hhdet_tes!K147/RES_hhdet_fec!K147)</f>
        <v>3.0023243006136848</v>
      </c>
      <c r="L147" s="111">
        <f>IF(RES_hhdet_tes!L147=0,"",RES_hhdet_tes!L147/RES_hhdet_fec!L147)</f>
        <v>3.0853410400255261</v>
      </c>
      <c r="M147" s="111">
        <f>IF(RES_hhdet_tes!M147=0,"",RES_hhdet_tes!M147/RES_hhdet_fec!M147)</f>
        <v>3.1794517662418103</v>
      </c>
      <c r="N147" s="111">
        <f>IF(RES_hhdet_tes!N147=0,"",RES_hhdet_tes!N147/RES_hhdet_fec!N147)</f>
        <v>3.302226916975179</v>
      </c>
      <c r="O147" s="111">
        <f>IF(RES_hhdet_tes!O147=0,"",RES_hhdet_tes!O147/RES_hhdet_fec!O147)</f>
        <v>3.4577728861150199</v>
      </c>
      <c r="P147" s="111">
        <f>IF(RES_hhdet_tes!P147=0,"",RES_hhdet_tes!P147/RES_hhdet_fec!P147)</f>
        <v>3.5979714980116726</v>
      </c>
      <c r="Q147" s="111">
        <f>IF(RES_hhdet_tes!Q147=0,"",RES_hhdet_tes!Q147/RES_hhdet_fec!Q147)</f>
        <v>3.764081786398926</v>
      </c>
      <c r="R147" s="111">
        <f>IF(RES_hhdet_tes!R147=0,"",RES_hhdet_tes!R147/RES_hhdet_fec!R147)</f>
        <v>3.9042168916059916</v>
      </c>
      <c r="S147" s="111">
        <f>IF(RES_hhdet_tes!S147=0,"",RES_hhdet_tes!S147/RES_hhdet_fec!S147)</f>
        <v>4.0187167379775808</v>
      </c>
      <c r="T147" s="111">
        <f>IF(RES_hhdet_tes!T147=0,"",RES_hhdet_tes!T147/RES_hhdet_fec!T147)</f>
        <v>4.1295328452921538</v>
      </c>
      <c r="U147" s="111">
        <f>IF(RES_hhdet_tes!U147=0,"",RES_hhdet_tes!U147/RES_hhdet_fec!U147)</f>
        <v>4.2324605721706527</v>
      </c>
      <c r="V147" s="111">
        <f>IF(RES_hhdet_tes!V147=0,"",RES_hhdet_tes!V147/RES_hhdet_fec!V147)</f>
        <v>4.331896273438633</v>
      </c>
      <c r="W147" s="111">
        <f>IF(RES_hhdet_tes!W147=0,"",RES_hhdet_tes!W147/RES_hhdet_fec!W147)</f>
        <v>4.4234120766230705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0.70897321270123259</v>
      </c>
      <c r="C148" s="124">
        <f>IF(RES_hhdet_tes!C148=0,"",RES_hhdet_tes!C148/RES_hhdet_fec!C148)</f>
        <v>0.71422986788440623</v>
      </c>
      <c r="D148" s="124">
        <f>IF(RES_hhdet_tes!D148=0,"",RES_hhdet_tes!D148/RES_hhdet_fec!D148)</f>
        <v>0.71983118519829969</v>
      </c>
      <c r="E148" s="124">
        <f>IF(RES_hhdet_tes!E148=0,"",RES_hhdet_tes!E148/RES_hhdet_fec!E148)</f>
        <v>0.72467555914700699</v>
      </c>
      <c r="F148" s="124">
        <f>IF(RES_hhdet_tes!F148=0,"",RES_hhdet_tes!F148/RES_hhdet_fec!F148)</f>
        <v>0.72893050571719897</v>
      </c>
      <c r="G148" s="124">
        <f>IF(RES_hhdet_tes!G148=0,"",RES_hhdet_tes!G148/RES_hhdet_fec!G148)</f>
        <v>0.73276396856695625</v>
      </c>
      <c r="H148" s="124">
        <f>IF(RES_hhdet_tes!H148=0,"",RES_hhdet_tes!H148/RES_hhdet_fec!H148)</f>
        <v>0.73645466820036265</v>
      </c>
      <c r="I148" s="124">
        <f>IF(RES_hhdet_tes!I148=0,"",RES_hhdet_tes!I148/RES_hhdet_fec!I148)</f>
        <v>0.73825195096976015</v>
      </c>
      <c r="J148" s="124">
        <f>IF(RES_hhdet_tes!J148=0,"",RES_hhdet_tes!J148/RES_hhdet_fec!J148)</f>
        <v>0.73942151686672741</v>
      </c>
      <c r="K148" s="124">
        <f>IF(RES_hhdet_tes!K148=0,"",RES_hhdet_tes!K148/RES_hhdet_fec!K148)</f>
        <v>0.74091961748240676</v>
      </c>
      <c r="L148" s="124">
        <f>IF(RES_hhdet_tes!L148=0,"",RES_hhdet_tes!L148/RES_hhdet_fec!L148)</f>
        <v>0.74272003501762951</v>
      </c>
      <c r="M148" s="124">
        <f>IF(RES_hhdet_tes!M148=0,"",RES_hhdet_tes!M148/RES_hhdet_fec!M148)</f>
        <v>0.74490042536624879</v>
      </c>
      <c r="N148" s="124">
        <f>IF(RES_hhdet_tes!N148=0,"",RES_hhdet_tes!N148/RES_hhdet_fec!N148)</f>
        <v>0.74801464160130271</v>
      </c>
      <c r="O148" s="124">
        <f>IF(RES_hhdet_tes!O148=0,"",RES_hhdet_tes!O148/RES_hhdet_fec!O148)</f>
        <v>0.75232215190708696</v>
      </c>
      <c r="P148" s="124">
        <f>IF(RES_hhdet_tes!P148=0,"",RES_hhdet_tes!P148/RES_hhdet_fec!P148)</f>
        <v>0.75741177293969753</v>
      </c>
      <c r="Q148" s="124">
        <f>IF(RES_hhdet_tes!Q148=0,"",RES_hhdet_tes!Q148/RES_hhdet_fec!Q148)</f>
        <v>0.76398578490344982</v>
      </c>
      <c r="R148" s="124">
        <f>IF(RES_hhdet_tes!R148=0,"",RES_hhdet_tes!R148/RES_hhdet_fec!R148)</f>
        <v>0.77143110751368815</v>
      </c>
      <c r="S148" s="124">
        <f>IF(RES_hhdet_tes!S148=0,"",RES_hhdet_tes!S148/RES_hhdet_fec!S148)</f>
        <v>0.77993434451149579</v>
      </c>
      <c r="T148" s="124">
        <f>IF(RES_hhdet_tes!T148=0,"",RES_hhdet_tes!T148/RES_hhdet_fec!T148)</f>
        <v>0.78885282462528483</v>
      </c>
      <c r="U148" s="124">
        <f>IF(RES_hhdet_tes!U148=0,"",RES_hhdet_tes!U148/RES_hhdet_fec!U148)</f>
        <v>0.7981548429469788</v>
      </c>
      <c r="V148" s="124">
        <f>IF(RES_hhdet_tes!V148=0,"",RES_hhdet_tes!V148/RES_hhdet_fec!V148)</f>
        <v>0.8069916248774256</v>
      </c>
      <c r="W148" s="124">
        <f>IF(RES_hhdet_tes!W148=0,"",RES_hhdet_tes!W148/RES_hhdet_fec!W148)</f>
        <v>0.81510382568977979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0.70834392883856612</v>
      </c>
      <c r="C153" s="112">
        <f>IF(RES_hhdet_tes!C153=0,"",RES_hhdet_tes!C153/RES_hhdet_fec!C153)</f>
        <v>0.71357739230735795</v>
      </c>
      <c r="D153" s="112">
        <f>IF(RES_hhdet_tes!D153=0,"",RES_hhdet_tes!D153/RES_hhdet_fec!D153)</f>
        <v>0.7192153101338129</v>
      </c>
      <c r="E153" s="112">
        <f>IF(RES_hhdet_tes!E153=0,"",RES_hhdet_tes!E153/RES_hhdet_fec!E153)</f>
        <v>0.72408133863549839</v>
      </c>
      <c r="F153" s="112">
        <f>IF(RES_hhdet_tes!F153=0,"",RES_hhdet_tes!F153/RES_hhdet_fec!F153)</f>
        <v>0.72832304845121743</v>
      </c>
      <c r="G153" s="112">
        <f>IF(RES_hhdet_tes!G153=0,"",RES_hhdet_tes!G153/RES_hhdet_fec!G153)</f>
        <v>0.73211610845225616</v>
      </c>
      <c r="H153" s="112">
        <f>IF(RES_hhdet_tes!H153=0,"",RES_hhdet_tes!H153/RES_hhdet_fec!H153)</f>
        <v>0.73562466080464772</v>
      </c>
      <c r="I153" s="112">
        <f>IF(RES_hhdet_tes!I153=0,"",RES_hhdet_tes!I153/RES_hhdet_fec!I153)</f>
        <v>0.7374195456885575</v>
      </c>
      <c r="J153" s="112">
        <f>IF(RES_hhdet_tes!J153=0,"",RES_hhdet_tes!J153/RES_hhdet_fec!J153)</f>
        <v>0.73839332682838021</v>
      </c>
      <c r="K153" s="112">
        <f>IF(RES_hhdet_tes!K153=0,"",RES_hhdet_tes!K153/RES_hhdet_fec!K153)</f>
        <v>0.73985674088956743</v>
      </c>
      <c r="L153" s="112">
        <f>IF(RES_hhdet_tes!L153=0,"",RES_hhdet_tes!L153/RES_hhdet_fec!L153)</f>
        <v>0.74156333030281174</v>
      </c>
      <c r="M153" s="112">
        <f>IF(RES_hhdet_tes!M153=0,"",RES_hhdet_tes!M153/RES_hhdet_fec!M153)</f>
        <v>0.74372023196994852</v>
      </c>
      <c r="N153" s="112">
        <f>IF(RES_hhdet_tes!N153=0,"",RES_hhdet_tes!N153/RES_hhdet_fec!N153)</f>
        <v>0.74674452396057478</v>
      </c>
      <c r="O153" s="112">
        <f>IF(RES_hhdet_tes!O153=0,"",RES_hhdet_tes!O153/RES_hhdet_fec!O153)</f>
        <v>0.75090539586285154</v>
      </c>
      <c r="P153" s="112">
        <f>IF(RES_hhdet_tes!P153=0,"",RES_hhdet_tes!P153/RES_hhdet_fec!P153)</f>
        <v>0.75578427552124761</v>
      </c>
      <c r="Q153" s="112">
        <f>IF(RES_hhdet_tes!Q153=0,"",RES_hhdet_tes!Q153/RES_hhdet_fec!Q153)</f>
        <v>0.76226622493917651</v>
      </c>
      <c r="R153" s="112">
        <f>IF(RES_hhdet_tes!R153=0,"",RES_hhdet_tes!R153/RES_hhdet_fec!R153)</f>
        <v>0.76954810288171149</v>
      </c>
      <c r="S153" s="112">
        <f>IF(RES_hhdet_tes!S153=0,"",RES_hhdet_tes!S153/RES_hhdet_fec!S153)</f>
        <v>0.77797780443974107</v>
      </c>
      <c r="T153" s="112">
        <f>IF(RES_hhdet_tes!T153=0,"",RES_hhdet_tes!T153/RES_hhdet_fec!T153)</f>
        <v>0.78675475314083299</v>
      </c>
      <c r="U153" s="112">
        <f>IF(RES_hhdet_tes!U153=0,"",RES_hhdet_tes!U153/RES_hhdet_fec!U153)</f>
        <v>0.79599066875750091</v>
      </c>
      <c r="V153" s="112">
        <f>IF(RES_hhdet_tes!V153=0,"",RES_hhdet_tes!V153/RES_hhdet_fec!V153)</f>
        <v>0.80471597125595984</v>
      </c>
      <c r="W153" s="112">
        <f>IF(RES_hhdet_tes!W153=0,"",RES_hhdet_tes!W153/RES_hhdet_fec!W153)</f>
        <v>0.81278861076126152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0.75129881524265807</v>
      </c>
      <c r="C154" s="113">
        <f>IF(RES_hhdet_tes!C154=0,"",RES_hhdet_tes!C154/RES_hhdet_fec!C154)</f>
        <v>0.75763336120752511</v>
      </c>
      <c r="D154" s="113">
        <f>IF(RES_hhdet_tes!D154=0,"",RES_hhdet_tes!D154/RES_hhdet_fec!D154)</f>
        <v>0.76178678913294362</v>
      </c>
      <c r="E154" s="113">
        <f>IF(RES_hhdet_tes!E154=0,"",RES_hhdet_tes!E154/RES_hhdet_fec!E154)</f>
        <v>0.76662801747461995</v>
      </c>
      <c r="F154" s="113">
        <f>IF(RES_hhdet_tes!F154=0,"",RES_hhdet_tes!F154/RES_hhdet_fec!F154)</f>
        <v>0.77056831992558439</v>
      </c>
      <c r="G154" s="113">
        <f>IF(RES_hhdet_tes!G154=0,"",RES_hhdet_tes!G154/RES_hhdet_fec!G154)</f>
        <v>0.77365534873321617</v>
      </c>
      <c r="H154" s="113">
        <f>IF(RES_hhdet_tes!H154=0,"",RES_hhdet_tes!H154/RES_hhdet_fec!H154)</f>
        <v>0.77742381762939217</v>
      </c>
      <c r="I154" s="113">
        <f>IF(RES_hhdet_tes!I154=0,"",RES_hhdet_tes!I154/RES_hhdet_fec!I154)</f>
        <v>0.77635016729649442</v>
      </c>
      <c r="J154" s="113">
        <f>IF(RES_hhdet_tes!J154=0,"",RES_hhdet_tes!J154/RES_hhdet_fec!J154)</f>
        <v>0.77914844886107815</v>
      </c>
      <c r="K154" s="113">
        <f>IF(RES_hhdet_tes!K154=0,"",RES_hhdet_tes!K154/RES_hhdet_fec!K154)</f>
        <v>0.78006011638979189</v>
      </c>
      <c r="L154" s="113">
        <f>IF(RES_hhdet_tes!L154=0,"",RES_hhdet_tes!L154/RES_hhdet_fec!L154)</f>
        <v>0.78189866769342986</v>
      </c>
      <c r="M154" s="113">
        <f>IF(RES_hhdet_tes!M154=0,"",RES_hhdet_tes!M154/RES_hhdet_fec!M154)</f>
        <v>0.78293305454524365</v>
      </c>
      <c r="N154" s="113">
        <f>IF(RES_hhdet_tes!N154=0,"",RES_hhdet_tes!N154/RES_hhdet_fec!N154)</f>
        <v>0.78598960843282906</v>
      </c>
      <c r="O154" s="113">
        <f>IF(RES_hhdet_tes!O154=0,"",RES_hhdet_tes!O154/RES_hhdet_fec!O154)</f>
        <v>0.79078374309825228</v>
      </c>
      <c r="P154" s="113">
        <f>IF(RES_hhdet_tes!P154=0,"",RES_hhdet_tes!P154/RES_hhdet_fec!P154)</f>
        <v>0.79668237977121925</v>
      </c>
      <c r="Q154" s="113">
        <f>IF(RES_hhdet_tes!Q154=0,"",RES_hhdet_tes!Q154/RES_hhdet_fec!Q154)</f>
        <v>0.80292623498118532</v>
      </c>
      <c r="R154" s="113">
        <f>IF(RES_hhdet_tes!R154=0,"",RES_hhdet_tes!R154/RES_hhdet_fec!R154)</f>
        <v>0.80985950790731531</v>
      </c>
      <c r="S154" s="113">
        <f>IF(RES_hhdet_tes!S154=0,"",RES_hhdet_tes!S154/RES_hhdet_fec!S154)</f>
        <v>0.81664523661427391</v>
      </c>
      <c r="T154" s="113">
        <f>IF(RES_hhdet_tes!T154=0,"",RES_hhdet_tes!T154/RES_hhdet_fec!T154)</f>
        <v>0.82413114145315014</v>
      </c>
      <c r="U154" s="113">
        <f>IF(RES_hhdet_tes!U154=0,"",RES_hhdet_tes!U154/RES_hhdet_fec!U154)</f>
        <v>0.83159270516800743</v>
      </c>
      <c r="V154" s="113">
        <f>IF(RES_hhdet_tes!V154=0,"",RES_hhdet_tes!V154/RES_hhdet_fec!V154)</f>
        <v>0.83908244678788335</v>
      </c>
      <c r="W154" s="113">
        <f>IF(RES_hhdet_tes!W154=0,"",RES_hhdet_tes!W154/RES_hhdet_fec!W154)</f>
        <v>0.8478828803323244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0.70834392883856612</v>
      </c>
      <c r="C155" s="111">
        <f>IF(RES_hhdet_tes!C155=0,"",RES_hhdet_tes!C155/RES_hhdet_fec!C155)</f>
        <v>0.71380887735385279</v>
      </c>
      <c r="D155" s="111">
        <f>IF(RES_hhdet_tes!D155=0,"",RES_hhdet_tes!D155/RES_hhdet_fec!D155)</f>
        <v>0.71898914883917564</v>
      </c>
      <c r="E155" s="111">
        <f>IF(RES_hhdet_tes!E155=0,"",RES_hhdet_tes!E155/RES_hhdet_fec!E155)</f>
        <v>0.72349510473639067</v>
      </c>
      <c r="F155" s="111">
        <f>IF(RES_hhdet_tes!F155=0,"",RES_hhdet_tes!F155/RES_hhdet_fec!F155)</f>
        <v>0.72819386351352455</v>
      </c>
      <c r="G155" s="111">
        <f>IF(RES_hhdet_tes!G155=0,"",RES_hhdet_tes!G155/RES_hhdet_fec!G155)</f>
        <v>0.73253286665056949</v>
      </c>
      <c r="H155" s="111">
        <f>IF(RES_hhdet_tes!H155=0,"",RES_hhdet_tes!H155/RES_hhdet_fec!H155)</f>
        <v>0.73663028624427562</v>
      </c>
      <c r="I155" s="111">
        <f>IF(RES_hhdet_tes!I155=0,"",RES_hhdet_tes!I155/RES_hhdet_fec!I155)</f>
        <v>0.73816749823566719</v>
      </c>
      <c r="J155" s="111">
        <f>IF(RES_hhdet_tes!J155=0,"",RES_hhdet_tes!J155/RES_hhdet_fec!J155)</f>
        <v>0.73944605466867375</v>
      </c>
      <c r="K155" s="111">
        <f>IF(RES_hhdet_tes!K155=0,"",RES_hhdet_tes!K155/RES_hhdet_fec!K155)</f>
        <v>0.74055024859656915</v>
      </c>
      <c r="L155" s="111">
        <f>IF(RES_hhdet_tes!L155=0,"",RES_hhdet_tes!L155/RES_hhdet_fec!L155)</f>
        <v>0.74201750056236759</v>
      </c>
      <c r="M155" s="111">
        <f>IF(RES_hhdet_tes!M155=0,"",RES_hhdet_tes!M155/RES_hhdet_fec!M155)</f>
        <v>0.74385689126424615</v>
      </c>
      <c r="N155" s="111">
        <f>IF(RES_hhdet_tes!N155=0,"",RES_hhdet_tes!N155/RES_hhdet_fec!N155)</f>
        <v>0.74709094852771596</v>
      </c>
      <c r="O155" s="111">
        <f>IF(RES_hhdet_tes!O155=0,"",RES_hhdet_tes!O155/RES_hhdet_fec!O155)</f>
        <v>0.75222041421327734</v>
      </c>
      <c r="P155" s="111">
        <f>IF(RES_hhdet_tes!P155=0,"",RES_hhdet_tes!P155/RES_hhdet_fec!P155)</f>
        <v>0.75899366089898468</v>
      </c>
      <c r="Q155" s="111">
        <f>IF(RES_hhdet_tes!Q155=0,"",RES_hhdet_tes!Q155/RES_hhdet_fec!Q155)</f>
        <v>0.76573972598031226</v>
      </c>
      <c r="R155" s="111">
        <f>IF(RES_hhdet_tes!R155=0,"",RES_hhdet_tes!R155/RES_hhdet_fec!R155)</f>
        <v>0.77405459526833353</v>
      </c>
      <c r="S155" s="111">
        <f>IF(RES_hhdet_tes!S155=0,"",RES_hhdet_tes!S155/RES_hhdet_fec!S155)</f>
        <v>0.78176098506567171</v>
      </c>
      <c r="T155" s="111">
        <f>IF(RES_hhdet_tes!T155=0,"",RES_hhdet_tes!T155/RES_hhdet_fec!T155)</f>
        <v>0.79045629207441503</v>
      </c>
      <c r="U155" s="111">
        <f>IF(RES_hhdet_tes!U155=0,"",RES_hhdet_tes!U155/RES_hhdet_fec!U155)</f>
        <v>0.79880778203110336</v>
      </c>
      <c r="V155" s="111">
        <f>IF(RES_hhdet_tes!V155=0,"",RES_hhdet_tes!V155/RES_hhdet_fec!V155)</f>
        <v>0.80728100654764168</v>
      </c>
      <c r="W155" s="111">
        <f>IF(RES_hhdet_tes!W155=0,"",RES_hhdet_tes!W155/RES_hhdet_fec!W155)</f>
        <v>0.8138234628423634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0.74845089918060903</v>
      </c>
      <c r="C157" s="124">
        <f>IF(RES_hhdet_tes!C157=0,"",RES_hhdet_tes!C157/RES_hhdet_fec!C157)</f>
        <v>0.74353615147135454</v>
      </c>
      <c r="D157" s="124">
        <f>IF(RES_hhdet_tes!D157=0,"",RES_hhdet_tes!D157/RES_hhdet_fec!D157)</f>
        <v>0.74686007866734005</v>
      </c>
      <c r="E157" s="124">
        <f>IF(RES_hhdet_tes!E157=0,"",RES_hhdet_tes!E157/RES_hhdet_fec!E157)</f>
        <v>0.74636969875461445</v>
      </c>
      <c r="F157" s="124">
        <f>IF(RES_hhdet_tes!F157=0,"",RES_hhdet_tes!F157/RES_hhdet_fec!F157)</f>
        <v>0.75356185657460639</v>
      </c>
      <c r="G157" s="124">
        <f>IF(RES_hhdet_tes!G157=0,"",RES_hhdet_tes!G157/RES_hhdet_fec!G157)</f>
        <v>0.75330378888846994</v>
      </c>
      <c r="H157" s="124">
        <f>IF(RES_hhdet_tes!H157=0,"",RES_hhdet_tes!H157/RES_hhdet_fec!H157)</f>
        <v>0.76707985906497667</v>
      </c>
      <c r="I157" s="124">
        <f>IF(RES_hhdet_tes!I157=0,"",RES_hhdet_tes!I157/RES_hhdet_fec!I157)</f>
        <v>0.76481272468321315</v>
      </c>
      <c r="J157" s="124">
        <f>IF(RES_hhdet_tes!J157=0,"",RES_hhdet_tes!J157/RES_hhdet_fec!J157)</f>
        <v>0.75913405909929377</v>
      </c>
      <c r="K157" s="124">
        <f>IF(RES_hhdet_tes!K157=0,"",RES_hhdet_tes!K157/RES_hhdet_fec!K157)</f>
        <v>0.75881197485578622</v>
      </c>
      <c r="L157" s="124">
        <f>IF(RES_hhdet_tes!L157=0,"",RES_hhdet_tes!L157/RES_hhdet_fec!L157)</f>
        <v>0.76800811766766697</v>
      </c>
      <c r="M157" s="124">
        <f>IF(RES_hhdet_tes!M157=0,"",RES_hhdet_tes!M157/RES_hhdet_fec!M157)</f>
        <v>0.77391447702391369</v>
      </c>
      <c r="N157" s="124">
        <f>IF(RES_hhdet_tes!N157=0,"",RES_hhdet_tes!N157/RES_hhdet_fec!N157)</f>
        <v>0.78030578941693196</v>
      </c>
      <c r="O157" s="124">
        <f>IF(RES_hhdet_tes!O157=0,"",RES_hhdet_tes!O157/RES_hhdet_fec!O157)</f>
        <v>0.77972133150635525</v>
      </c>
      <c r="P157" s="124">
        <f>IF(RES_hhdet_tes!P157=0,"",RES_hhdet_tes!P157/RES_hhdet_fec!P157)</f>
        <v>0.78197197538482444</v>
      </c>
      <c r="Q157" s="124">
        <f>IF(RES_hhdet_tes!Q157=0,"",RES_hhdet_tes!Q157/RES_hhdet_fec!Q157)</f>
        <v>0.78209591414041979</v>
      </c>
      <c r="R157" s="124">
        <f>IF(RES_hhdet_tes!R157=0,"",RES_hhdet_tes!R157/RES_hhdet_fec!R157)</f>
        <v>0.79033440349948514</v>
      </c>
      <c r="S157" s="124">
        <f>IF(RES_hhdet_tes!S157=0,"",RES_hhdet_tes!S157/RES_hhdet_fec!S157)</f>
        <v>0.79743342162760611</v>
      </c>
      <c r="T157" s="124">
        <f>IF(RES_hhdet_tes!T157=0,"",RES_hhdet_tes!T157/RES_hhdet_fec!T157)</f>
        <v>0.80668836161337409</v>
      </c>
      <c r="U157" s="124">
        <f>IF(RES_hhdet_tes!U157=0,"",RES_hhdet_tes!U157/RES_hhdet_fec!U157)</f>
        <v>0.81759008805089961</v>
      </c>
      <c r="V157" s="124">
        <f>IF(RES_hhdet_tes!V157=0,"",RES_hhdet_tes!V157/RES_hhdet_fec!V157)</f>
        <v>0.82962251612529836</v>
      </c>
      <c r="W157" s="124">
        <f>IF(RES_hhdet_tes!W157=0,"",RES_hhdet_tes!W157/RES_hhdet_fec!W157)</f>
        <v>0.84046338816481514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0.61642944992186521</v>
      </c>
      <c r="C158" s="111">
        <f>IF(RES_hhdet_tes!C158=0,"",RES_hhdet_tes!C158/RES_hhdet_fec!C158)</f>
        <v>0.61813900760754192</v>
      </c>
      <c r="D158" s="111">
        <f>IF(RES_hhdet_tes!D158=0,"",RES_hhdet_tes!D158/RES_hhdet_fec!D158)</f>
        <v>0.61963922075851829</v>
      </c>
      <c r="E158" s="111">
        <f>IF(RES_hhdet_tes!E158=0,"",RES_hhdet_tes!E158/RES_hhdet_fec!E158)</f>
        <v>0.62077397635206233</v>
      </c>
      <c r="F158" s="111">
        <f>IF(RES_hhdet_tes!F158=0,"",RES_hhdet_tes!F158/RES_hhdet_fec!F158)</f>
        <v>0.62152247112084469</v>
      </c>
      <c r="G158" s="111">
        <f>IF(RES_hhdet_tes!G158=0,"",RES_hhdet_tes!G158/RES_hhdet_fec!G158)</f>
        <v>0.62225319633713527</v>
      </c>
      <c r="H158" s="111">
        <f>IF(RES_hhdet_tes!H158=0,"",RES_hhdet_tes!H158/RES_hhdet_fec!H158)</f>
        <v>0.62295153052361152</v>
      </c>
      <c r="I158" s="111">
        <f>IF(RES_hhdet_tes!I158=0,"",RES_hhdet_tes!I158/RES_hhdet_fec!I158)</f>
        <v>0.62330557817407106</v>
      </c>
      <c r="J158" s="111">
        <f>IF(RES_hhdet_tes!J158=0,"",RES_hhdet_tes!J158/RES_hhdet_fec!J158)</f>
        <v>0.62347122300964219</v>
      </c>
      <c r="K158" s="111">
        <f>IF(RES_hhdet_tes!K158=0,"",RES_hhdet_tes!K158/RES_hhdet_fec!K158)</f>
        <v>0.62364543653633608</v>
      </c>
      <c r="L158" s="111">
        <f>IF(RES_hhdet_tes!L158=0,"",RES_hhdet_tes!L158/RES_hhdet_fec!L158)</f>
        <v>0.62377287661704839</v>
      </c>
      <c r="M158" s="111">
        <f>IF(RES_hhdet_tes!M158=0,"",RES_hhdet_tes!M158/RES_hhdet_fec!M158)</f>
        <v>0.62386098545001434</v>
      </c>
      <c r="N158" s="111">
        <f>IF(RES_hhdet_tes!N158=0,"",RES_hhdet_tes!N158/RES_hhdet_fec!N158)</f>
        <v>0.62394326132872768</v>
      </c>
      <c r="O158" s="111">
        <f>IF(RES_hhdet_tes!O158=0,"",RES_hhdet_tes!O158/RES_hhdet_fec!O158)</f>
        <v>0.62405966771957899</v>
      </c>
      <c r="P158" s="111">
        <f>IF(RES_hhdet_tes!P158=0,"",RES_hhdet_tes!P158/RES_hhdet_fec!P158)</f>
        <v>0.62414588211420974</v>
      </c>
      <c r="Q158" s="111">
        <f>IF(RES_hhdet_tes!Q158=0,"",RES_hhdet_tes!Q158/RES_hhdet_fec!Q158)</f>
        <v>0.62420628378720044</v>
      </c>
      <c r="R158" s="111">
        <f>IF(RES_hhdet_tes!R158=0,"",RES_hhdet_tes!R158/RES_hhdet_fec!R158)</f>
        <v>0.62434427683752625</v>
      </c>
      <c r="S158" s="111">
        <f>IF(RES_hhdet_tes!S158=0,"",RES_hhdet_tes!S158/RES_hhdet_fec!S158)</f>
        <v>0.62451016025051043</v>
      </c>
      <c r="T158" s="111">
        <f>IF(RES_hhdet_tes!T158=0,"",RES_hhdet_tes!T158/RES_hhdet_fec!T158)</f>
        <v>0.6246666519791676</v>
      </c>
      <c r="U158" s="111">
        <f>IF(RES_hhdet_tes!U158=0,"",RES_hhdet_tes!U158/RES_hhdet_fec!U158)</f>
        <v>0.62496264612183894</v>
      </c>
      <c r="V158" s="111">
        <f>IF(RES_hhdet_tes!V158=0,"",RES_hhdet_tes!V158/RES_hhdet_fec!V158)</f>
        <v>0.62549780594955984</v>
      </c>
      <c r="W158" s="111">
        <f>IF(RES_hhdet_tes!W158=0,"",RES_hhdet_tes!W158/RES_hhdet_fec!W158)</f>
        <v>0.6264339695732779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0.76134273078031522</v>
      </c>
      <c r="C159" s="45">
        <f>IF(RES_hhdet_tes!C159=0,"",RES_hhdet_tes!C159/RES_hhdet_fec!C159)</f>
        <v>0.7643352727497249</v>
      </c>
      <c r="D159" s="45">
        <f>IF(RES_hhdet_tes!D159=0,"",RES_hhdet_tes!D159/RES_hhdet_fec!D159)</f>
        <v>0.76778658621715123</v>
      </c>
      <c r="E159" s="45">
        <f>IF(RES_hhdet_tes!E159=0,"",RES_hhdet_tes!E159/RES_hhdet_fec!E159)</f>
        <v>0.77095014602476519</v>
      </c>
      <c r="F159" s="45">
        <f>IF(RES_hhdet_tes!F159=0,"",RES_hhdet_tes!F159/RES_hhdet_fec!F159)</f>
        <v>0.77394946373718676</v>
      </c>
      <c r="G159" s="45">
        <f>IF(RES_hhdet_tes!G159=0,"",RES_hhdet_tes!G159/RES_hhdet_fec!G159)</f>
        <v>0.77672776204346705</v>
      </c>
      <c r="H159" s="45">
        <f>IF(RES_hhdet_tes!H159=0,"",RES_hhdet_tes!H159/RES_hhdet_fec!H159)</f>
        <v>0.77940842066424854</v>
      </c>
      <c r="I159" s="45">
        <f>IF(RES_hhdet_tes!I159=0,"",RES_hhdet_tes!I159/RES_hhdet_fec!I159)</f>
        <v>0.78095236603279494</v>
      </c>
      <c r="J159" s="45">
        <f>IF(RES_hhdet_tes!J159=0,"",RES_hhdet_tes!J159/RES_hhdet_fec!J159)</f>
        <v>0.78204906374498795</v>
      </c>
      <c r="K159" s="45">
        <f>IF(RES_hhdet_tes!K159=0,"",RES_hhdet_tes!K159/RES_hhdet_fec!K159)</f>
        <v>0.783687204717335</v>
      </c>
      <c r="L159" s="45">
        <f>IF(RES_hhdet_tes!L159=0,"",RES_hhdet_tes!L159/RES_hhdet_fec!L159)</f>
        <v>0.78559799080493931</v>
      </c>
      <c r="M159" s="45">
        <f>IF(RES_hhdet_tes!M159=0,"",RES_hhdet_tes!M159/RES_hhdet_fec!M159)</f>
        <v>0.78776748738784186</v>
      </c>
      <c r="N159" s="45">
        <f>IF(RES_hhdet_tes!N159=0,"",RES_hhdet_tes!N159/RES_hhdet_fec!N159)</f>
        <v>0.79028771983478319</v>
      </c>
      <c r="O159" s="45">
        <f>IF(RES_hhdet_tes!O159=0,"",RES_hhdet_tes!O159/RES_hhdet_fec!O159)</f>
        <v>0.79314359478031382</v>
      </c>
      <c r="P159" s="45">
        <f>IF(RES_hhdet_tes!P159=0,"",RES_hhdet_tes!P159/RES_hhdet_fec!P159)</f>
        <v>0.79610761630346449</v>
      </c>
      <c r="Q159" s="45">
        <f>IF(RES_hhdet_tes!Q159=0,"",RES_hhdet_tes!Q159/RES_hhdet_fec!Q159)</f>
        <v>0.80014829958185041</v>
      </c>
      <c r="R159" s="45">
        <f>IF(RES_hhdet_tes!R159=0,"",RES_hhdet_tes!R159/RES_hhdet_fec!R159)</f>
        <v>0.8055797509578807</v>
      </c>
      <c r="S159" s="45">
        <f>IF(RES_hhdet_tes!S159=0,"",RES_hhdet_tes!S159/RES_hhdet_fec!S159)</f>
        <v>0.81333288075826493</v>
      </c>
      <c r="T159" s="45">
        <f>IF(RES_hhdet_tes!T159=0,"",RES_hhdet_tes!T159/RES_hhdet_fec!T159)</f>
        <v>0.82296312216361778</v>
      </c>
      <c r="U159" s="45">
        <f>IF(RES_hhdet_tes!U159=0,"",RES_hhdet_tes!U159/RES_hhdet_fec!U159)</f>
        <v>0.83445892314396142</v>
      </c>
      <c r="V159" s="45">
        <f>IF(RES_hhdet_tes!V159=0,"",RES_hhdet_tes!V159/RES_hhdet_fec!V159)</f>
        <v>0.84630516585038618</v>
      </c>
      <c r="W159" s="45">
        <f>IF(RES_hhdet_tes!W159=0,"",RES_hhdet_tes!W159/RES_hhdet_fec!W159)</f>
        <v>0.85811894656300802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0.74866239209216856</v>
      </c>
      <c r="C161" s="119">
        <f>IF(RES_hhdet_tes!C161=0,"",RES_hhdet_tes!C161/RES_hhdet_fec!C161)</f>
        <v>0.75138041044161741</v>
      </c>
      <c r="D161" s="119">
        <f>IF(RES_hhdet_tes!D161=0,"",RES_hhdet_tes!D161/RES_hhdet_fec!D161)</f>
        <v>0.75452335695627715</v>
      </c>
      <c r="E161" s="119">
        <f>IF(RES_hhdet_tes!E161=0,"",RES_hhdet_tes!E161/RES_hhdet_fec!E161)</f>
        <v>0.75865030217233531</v>
      </c>
      <c r="F161" s="119">
        <f>IF(RES_hhdet_tes!F161=0,"",RES_hhdet_tes!F161/RES_hhdet_fec!F161)</f>
        <v>0.7621235426846017</v>
      </c>
      <c r="G161" s="119">
        <f>IF(RES_hhdet_tes!G161=0,"",RES_hhdet_tes!G161/RES_hhdet_fec!G161)</f>
        <v>0.76657724606401967</v>
      </c>
      <c r="H161" s="119">
        <f>IF(RES_hhdet_tes!H161=0,"",RES_hhdet_tes!H161/RES_hhdet_fec!H161)</f>
        <v>0.77145907459400975</v>
      </c>
      <c r="I161" s="119">
        <f>IF(RES_hhdet_tes!I161=0,"",RES_hhdet_tes!I161/RES_hhdet_fec!I161)</f>
        <v>0.77604595740447424</v>
      </c>
      <c r="J161" s="119">
        <f>IF(RES_hhdet_tes!J161=0,"",RES_hhdet_tes!J161/RES_hhdet_fec!J161)</f>
        <v>0.78115551089298552</v>
      </c>
      <c r="K161" s="119">
        <f>IF(RES_hhdet_tes!K161=0,"",RES_hhdet_tes!K161/RES_hhdet_fec!K161)</f>
        <v>0.78668277979414181</v>
      </c>
      <c r="L161" s="119">
        <f>IF(RES_hhdet_tes!L161=0,"",RES_hhdet_tes!L161/RES_hhdet_fec!L161)</f>
        <v>0.79475178453239237</v>
      </c>
      <c r="M161" s="119">
        <f>IF(RES_hhdet_tes!M161=0,"",RES_hhdet_tes!M161/RES_hhdet_fec!M161)</f>
        <v>0.80077051401131072</v>
      </c>
      <c r="N161" s="119">
        <f>IF(RES_hhdet_tes!N161=0,"",RES_hhdet_tes!N161/RES_hhdet_fec!N161)</f>
        <v>0.80858591375908828</v>
      </c>
      <c r="O161" s="119">
        <f>IF(RES_hhdet_tes!O161=0,"",RES_hhdet_tes!O161/RES_hhdet_fec!O161)</f>
        <v>0.816306773357102</v>
      </c>
      <c r="P161" s="119">
        <f>IF(RES_hhdet_tes!P161=0,"",RES_hhdet_tes!P161/RES_hhdet_fec!P161)</f>
        <v>0.81889079647386909</v>
      </c>
      <c r="Q161" s="119">
        <f>IF(RES_hhdet_tes!Q161=0,"",RES_hhdet_tes!Q161/RES_hhdet_fec!Q161)</f>
        <v>0.82251197715189572</v>
      </c>
      <c r="R161" s="119">
        <f>IF(RES_hhdet_tes!R161=0,"",RES_hhdet_tes!R161/RES_hhdet_fec!R161)</f>
        <v>0.82952009409740446</v>
      </c>
      <c r="S161" s="119">
        <f>IF(RES_hhdet_tes!S161=0,"",RES_hhdet_tes!S161/RES_hhdet_fec!S161)</f>
        <v>0.83932909820121593</v>
      </c>
      <c r="T161" s="119">
        <f>IF(RES_hhdet_tes!T161=0,"",RES_hhdet_tes!T161/RES_hhdet_fec!T161)</f>
        <v>0.85103381350205431</v>
      </c>
      <c r="U161" s="119">
        <f>IF(RES_hhdet_tes!U161=0,"",RES_hhdet_tes!U161/RES_hhdet_fec!U161)</f>
        <v>0.86280641833946314</v>
      </c>
      <c r="V161" s="119">
        <f>IF(RES_hhdet_tes!V161=0,"",RES_hhdet_tes!V161/RES_hhdet_fec!V161)</f>
        <v>0.87541024785133226</v>
      </c>
      <c r="W161" s="119">
        <f>IF(RES_hhdet_tes!W161=0,"",RES_hhdet_tes!W161/RES_hhdet_fec!W161)</f>
        <v>0.88695330399578165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0.74979105357908815</v>
      </c>
      <c r="C162" s="124">
        <f>IF(RES_hhdet_tes!C162=0,"",RES_hhdet_tes!C162/RES_hhdet_fec!C162)</f>
        <v>0.75197676891604703</v>
      </c>
      <c r="D162" s="124">
        <f>IF(RES_hhdet_tes!D162=0,"",RES_hhdet_tes!D162/RES_hhdet_fec!D162)</f>
        <v>0.75468505443686218</v>
      </c>
      <c r="E162" s="124">
        <f>IF(RES_hhdet_tes!E162=0,"",RES_hhdet_tes!E162/RES_hhdet_fec!E162)</f>
        <v>0.75786409663555021</v>
      </c>
      <c r="F162" s="124">
        <f>IF(RES_hhdet_tes!F162=0,"",RES_hhdet_tes!F162/RES_hhdet_fec!F162)</f>
        <v>0.76179310194073113</v>
      </c>
      <c r="G162" s="124">
        <f>IF(RES_hhdet_tes!G162=0,"",RES_hhdet_tes!G162/RES_hhdet_fec!G162)</f>
        <v>0.76613775360465386</v>
      </c>
      <c r="H162" s="124">
        <f>IF(RES_hhdet_tes!H162=0,"",RES_hhdet_tes!H162/RES_hhdet_fec!H162)</f>
        <v>0.77047407376270138</v>
      </c>
      <c r="I162" s="124">
        <f>IF(RES_hhdet_tes!I162=0,"",RES_hhdet_tes!I162/RES_hhdet_fec!I162)</f>
        <v>0.77492650285786324</v>
      </c>
      <c r="J162" s="124">
        <f>IF(RES_hhdet_tes!J162=0,"",RES_hhdet_tes!J162/RES_hhdet_fec!J162)</f>
        <v>0.77987977649521534</v>
      </c>
      <c r="K162" s="124">
        <f>IF(RES_hhdet_tes!K162=0,"",RES_hhdet_tes!K162/RES_hhdet_fec!K162)</f>
        <v>0.78586626394031311</v>
      </c>
      <c r="L162" s="124">
        <f>IF(RES_hhdet_tes!L162=0,"",RES_hhdet_tes!L162/RES_hhdet_fec!L162)</f>
        <v>0.79247882673152337</v>
      </c>
      <c r="M162" s="124">
        <f>IF(RES_hhdet_tes!M162=0,"",RES_hhdet_tes!M162/RES_hhdet_fec!M162)</f>
        <v>0.80008861576350554</v>
      </c>
      <c r="N162" s="124">
        <f>IF(RES_hhdet_tes!N162=0,"",RES_hhdet_tes!N162/RES_hhdet_fec!N162)</f>
        <v>0.80807982951582868</v>
      </c>
      <c r="O162" s="124">
        <f>IF(RES_hhdet_tes!O162=0,"",RES_hhdet_tes!O162/RES_hhdet_fec!O162)</f>
        <v>0.81575114228304124</v>
      </c>
      <c r="P162" s="124">
        <f>IF(RES_hhdet_tes!P162=0,"",RES_hhdet_tes!P162/RES_hhdet_fec!P162)</f>
        <v>0.81731259195676242</v>
      </c>
      <c r="Q162" s="124">
        <f>IF(RES_hhdet_tes!Q162=0,"",RES_hhdet_tes!Q162/RES_hhdet_fec!Q162)</f>
        <v>0.82101029733469211</v>
      </c>
      <c r="R162" s="124">
        <f>IF(RES_hhdet_tes!R162=0,"",RES_hhdet_tes!R162/RES_hhdet_fec!R162)</f>
        <v>0.82813332901998016</v>
      </c>
      <c r="S162" s="124">
        <f>IF(RES_hhdet_tes!S162=0,"",RES_hhdet_tes!S162/RES_hhdet_fec!S162)</f>
        <v>0.83775371108280994</v>
      </c>
      <c r="T162" s="124">
        <f>IF(RES_hhdet_tes!T162=0,"",RES_hhdet_tes!T162/RES_hhdet_fec!T162)</f>
        <v>0.84890294190393201</v>
      </c>
      <c r="U162" s="124">
        <f>IF(RES_hhdet_tes!U162=0,"",RES_hhdet_tes!U162/RES_hhdet_fec!U162)</f>
        <v>0.8591373925999426</v>
      </c>
      <c r="V162" s="124">
        <f>IF(RES_hhdet_tes!V162=0,"",RES_hhdet_tes!V162/RES_hhdet_fec!V162)</f>
        <v>0.87013660580693519</v>
      </c>
      <c r="W162" s="124">
        <f>IF(RES_hhdet_tes!W162=0,"",RES_hhdet_tes!W162/RES_hhdet_fec!W162)</f>
        <v>0.87934296132779599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0.74979105357908815</v>
      </c>
      <c r="C163" s="45">
        <f>IF(RES_hhdet_tes!C163=0,"",RES_hhdet_tes!C163/RES_hhdet_fec!C163)</f>
        <v>0.75197676891604703</v>
      </c>
      <c r="D163" s="45">
        <f>IF(RES_hhdet_tes!D163=0,"",RES_hhdet_tes!D163/RES_hhdet_fec!D163)</f>
        <v>0.75468505443686218</v>
      </c>
      <c r="E163" s="45">
        <f>IF(RES_hhdet_tes!E163=0,"",RES_hhdet_tes!E163/RES_hhdet_fec!E163)</f>
        <v>0.75786409663555021</v>
      </c>
      <c r="F163" s="45">
        <f>IF(RES_hhdet_tes!F163=0,"",RES_hhdet_tes!F163/RES_hhdet_fec!F163)</f>
        <v>0.76179310194073113</v>
      </c>
      <c r="G163" s="45">
        <f>IF(RES_hhdet_tes!G163=0,"",RES_hhdet_tes!G163/RES_hhdet_fec!G163)</f>
        <v>0.76613775360465386</v>
      </c>
      <c r="H163" s="45">
        <f>IF(RES_hhdet_tes!H163=0,"",RES_hhdet_tes!H163/RES_hhdet_fec!H163)</f>
        <v>0.77047407376270138</v>
      </c>
      <c r="I163" s="45">
        <f>IF(RES_hhdet_tes!I163=0,"",RES_hhdet_tes!I163/RES_hhdet_fec!I163)</f>
        <v>0.77492650285786324</v>
      </c>
      <c r="J163" s="45">
        <f>IF(RES_hhdet_tes!J163=0,"",RES_hhdet_tes!J163/RES_hhdet_fec!J163)</f>
        <v>0.77987977649521534</v>
      </c>
      <c r="K163" s="45">
        <f>IF(RES_hhdet_tes!K163=0,"",RES_hhdet_tes!K163/RES_hhdet_fec!K163)</f>
        <v>0.78586626394031311</v>
      </c>
      <c r="L163" s="45">
        <f>IF(RES_hhdet_tes!L163=0,"",RES_hhdet_tes!L163/RES_hhdet_fec!L163)</f>
        <v>0.79247882673152337</v>
      </c>
      <c r="M163" s="45">
        <f>IF(RES_hhdet_tes!M163=0,"",RES_hhdet_tes!M163/RES_hhdet_fec!M163)</f>
        <v>0.80008861576350554</v>
      </c>
      <c r="N163" s="45">
        <f>IF(RES_hhdet_tes!N163=0,"",RES_hhdet_tes!N163/RES_hhdet_fec!N163)</f>
        <v>0.80807982951582868</v>
      </c>
      <c r="O163" s="45">
        <f>IF(RES_hhdet_tes!O163=0,"",RES_hhdet_tes!O163/RES_hhdet_fec!O163)</f>
        <v>0.81575114228304124</v>
      </c>
      <c r="P163" s="45">
        <f>IF(RES_hhdet_tes!P163=0,"",RES_hhdet_tes!P163/RES_hhdet_fec!P163)</f>
        <v>0.81731259195676242</v>
      </c>
      <c r="Q163" s="45">
        <f>IF(RES_hhdet_tes!Q163=0,"",RES_hhdet_tes!Q163/RES_hhdet_fec!Q163)</f>
        <v>0.82101029733469211</v>
      </c>
      <c r="R163" s="45">
        <f>IF(RES_hhdet_tes!R163=0,"",RES_hhdet_tes!R163/RES_hhdet_fec!R163)</f>
        <v>0.82813332901998016</v>
      </c>
      <c r="S163" s="45">
        <f>IF(RES_hhdet_tes!S163=0,"",RES_hhdet_tes!S163/RES_hhdet_fec!S163)</f>
        <v>0.83775371108280994</v>
      </c>
      <c r="T163" s="45">
        <f>IF(RES_hhdet_tes!T163=0,"",RES_hhdet_tes!T163/RES_hhdet_fec!T163)</f>
        <v>0.84890294190393201</v>
      </c>
      <c r="U163" s="45">
        <f>IF(RES_hhdet_tes!U163=0,"",RES_hhdet_tes!U163/RES_hhdet_fec!U163)</f>
        <v>0.8591373925999426</v>
      </c>
      <c r="V163" s="45">
        <f>IF(RES_hhdet_tes!V163=0,"",RES_hhdet_tes!V163/RES_hhdet_fec!V163)</f>
        <v>0.87013660580693519</v>
      </c>
      <c r="W163" s="45">
        <f>IF(RES_hhdet_tes!W163=0,"",RES_hhdet_tes!W163/RES_hhdet_fec!W163)</f>
        <v>0.87934296132779599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1.9750400444877318</v>
      </c>
      <c r="C164" s="124">
        <f>IF(RES_hhdet_tes!C164=0,"",RES_hhdet_tes!C164/RES_hhdet_fec!C164)</f>
        <v>2.0627259788525385</v>
      </c>
      <c r="D164" s="124">
        <f>IF(RES_hhdet_tes!D164=0,"",RES_hhdet_tes!D164/RES_hhdet_fec!D164)</f>
        <v>2.1600021531154279</v>
      </c>
      <c r="E164" s="124">
        <f>IF(RES_hhdet_tes!E164=0,"",RES_hhdet_tes!E164/RES_hhdet_fec!E164)</f>
        <v>2.2472695559740337</v>
      </c>
      <c r="F164" s="124">
        <f>IF(RES_hhdet_tes!F164=0,"",RES_hhdet_tes!F164/RES_hhdet_fec!F164)</f>
        <v>2.3649129031617915</v>
      </c>
      <c r="G164" s="124">
        <f>IF(RES_hhdet_tes!G164=0,"",RES_hhdet_tes!G164/RES_hhdet_fec!G164)</f>
        <v>2.518110232796138</v>
      </c>
      <c r="H164" s="124">
        <f>IF(RES_hhdet_tes!H164=0,"",RES_hhdet_tes!H164/RES_hhdet_fec!H164)</f>
        <v>2.7184418329217537</v>
      </c>
      <c r="I164" s="124">
        <f>IF(RES_hhdet_tes!I164=0,"",RES_hhdet_tes!I164/RES_hhdet_fec!I164)</f>
        <v>2.8423011233665214</v>
      </c>
      <c r="J164" s="124">
        <f>IF(RES_hhdet_tes!J164=0,"",RES_hhdet_tes!J164/RES_hhdet_fec!J164)</f>
        <v>2.9155554143078435</v>
      </c>
      <c r="K164" s="124">
        <f>IF(RES_hhdet_tes!K164=0,"",RES_hhdet_tes!K164/RES_hhdet_fec!K164)</f>
        <v>3.0171344623551573</v>
      </c>
      <c r="L164" s="124">
        <f>IF(RES_hhdet_tes!L164=0,"",RES_hhdet_tes!L164/RES_hhdet_fec!L164)</f>
        <v>3.1177495344307102</v>
      </c>
      <c r="M164" s="124">
        <f>IF(RES_hhdet_tes!M164=0,"",RES_hhdet_tes!M164/RES_hhdet_fec!M164)</f>
        <v>3.2110554076963793</v>
      </c>
      <c r="N164" s="124">
        <f>IF(RES_hhdet_tes!N164=0,"",RES_hhdet_tes!N164/RES_hhdet_fec!N164)</f>
        <v>3.3238209165411212</v>
      </c>
      <c r="O164" s="124">
        <f>IF(RES_hhdet_tes!O164=0,"",RES_hhdet_tes!O164/RES_hhdet_fec!O164)</f>
        <v>3.4511132515156238</v>
      </c>
      <c r="P164" s="124">
        <f>IF(RES_hhdet_tes!P164=0,"",RES_hhdet_tes!P164/RES_hhdet_fec!P164)</f>
        <v>3.5633527633579489</v>
      </c>
      <c r="Q164" s="124">
        <f>IF(RES_hhdet_tes!Q164=0,"",RES_hhdet_tes!Q164/RES_hhdet_fec!Q164)</f>
        <v>3.669588195711976</v>
      </c>
      <c r="R164" s="124">
        <f>IF(RES_hhdet_tes!R164=0,"",RES_hhdet_tes!R164/RES_hhdet_fec!R164)</f>
        <v>3.7844320029539738</v>
      </c>
      <c r="S164" s="124">
        <f>IF(RES_hhdet_tes!S164=0,"",RES_hhdet_tes!S164/RES_hhdet_fec!S164)</f>
        <v>3.9437906544744323</v>
      </c>
      <c r="T164" s="124">
        <f>IF(RES_hhdet_tes!T164=0,"",RES_hhdet_tes!T164/RES_hhdet_fec!T164)</f>
        <v>4.1049905631385437</v>
      </c>
      <c r="U164" s="124">
        <f>IF(RES_hhdet_tes!U164=0,"",RES_hhdet_tes!U164/RES_hhdet_fec!U164)</f>
        <v>4.2500547650520604</v>
      </c>
      <c r="V164" s="124">
        <f>IF(RES_hhdet_tes!V164=0,"",RES_hhdet_tes!V164/RES_hhdet_fec!V164)</f>
        <v>4.3727986841816575</v>
      </c>
      <c r="W164" s="124">
        <f>IF(RES_hhdet_tes!W164=0,"",RES_hhdet_tes!W164/RES_hhdet_fec!W164)</f>
        <v>4.4666267659146452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1.9750400444877318</v>
      </c>
      <c r="C165" s="111">
        <f>IF(RES_hhdet_tes!C165=0,"",RES_hhdet_tes!C165/RES_hhdet_fec!C165)</f>
        <v>2.0627259788525385</v>
      </c>
      <c r="D165" s="111">
        <f>IF(RES_hhdet_tes!D165=0,"",RES_hhdet_tes!D165/RES_hhdet_fec!D165)</f>
        <v>2.1600021531154279</v>
      </c>
      <c r="E165" s="111">
        <f>IF(RES_hhdet_tes!E165=0,"",RES_hhdet_tes!E165/RES_hhdet_fec!E165)</f>
        <v>2.2472695559740337</v>
      </c>
      <c r="F165" s="111">
        <f>IF(RES_hhdet_tes!F165=0,"",RES_hhdet_tes!F165/RES_hhdet_fec!F165)</f>
        <v>2.3649129031617915</v>
      </c>
      <c r="G165" s="111">
        <f>IF(RES_hhdet_tes!G165=0,"",RES_hhdet_tes!G165/RES_hhdet_fec!G165)</f>
        <v>2.518110232796138</v>
      </c>
      <c r="H165" s="111">
        <f>IF(RES_hhdet_tes!H165=0,"",RES_hhdet_tes!H165/RES_hhdet_fec!H165)</f>
        <v>2.7184418329217537</v>
      </c>
      <c r="I165" s="111">
        <f>IF(RES_hhdet_tes!I165=0,"",RES_hhdet_tes!I165/RES_hhdet_fec!I165)</f>
        <v>2.8423011233665214</v>
      </c>
      <c r="J165" s="111">
        <f>IF(RES_hhdet_tes!J165=0,"",RES_hhdet_tes!J165/RES_hhdet_fec!J165)</f>
        <v>2.9155554143078435</v>
      </c>
      <c r="K165" s="111">
        <f>IF(RES_hhdet_tes!K165=0,"",RES_hhdet_tes!K165/RES_hhdet_fec!K165)</f>
        <v>3.0171344623551573</v>
      </c>
      <c r="L165" s="111">
        <f>IF(RES_hhdet_tes!L165=0,"",RES_hhdet_tes!L165/RES_hhdet_fec!L165)</f>
        <v>3.1177495344307102</v>
      </c>
      <c r="M165" s="111">
        <f>IF(RES_hhdet_tes!M165=0,"",RES_hhdet_tes!M165/RES_hhdet_fec!M165)</f>
        <v>3.2110554076963793</v>
      </c>
      <c r="N165" s="111">
        <f>IF(RES_hhdet_tes!N165=0,"",RES_hhdet_tes!N165/RES_hhdet_fec!N165)</f>
        <v>3.3238209165411212</v>
      </c>
      <c r="O165" s="111">
        <f>IF(RES_hhdet_tes!O165=0,"",RES_hhdet_tes!O165/RES_hhdet_fec!O165)</f>
        <v>3.4511132515156238</v>
      </c>
      <c r="P165" s="111">
        <f>IF(RES_hhdet_tes!P165=0,"",RES_hhdet_tes!P165/RES_hhdet_fec!P165)</f>
        <v>3.5633527633579489</v>
      </c>
      <c r="Q165" s="111">
        <f>IF(RES_hhdet_tes!Q165=0,"",RES_hhdet_tes!Q165/RES_hhdet_fec!Q165)</f>
        <v>3.669588195711976</v>
      </c>
      <c r="R165" s="111">
        <f>IF(RES_hhdet_tes!R165=0,"",RES_hhdet_tes!R165/RES_hhdet_fec!R165)</f>
        <v>3.7844320029539738</v>
      </c>
      <c r="S165" s="111">
        <f>IF(RES_hhdet_tes!S165=0,"",RES_hhdet_tes!S165/RES_hhdet_fec!S165)</f>
        <v>3.9437906544744323</v>
      </c>
      <c r="T165" s="111">
        <f>IF(RES_hhdet_tes!T165=0,"",RES_hhdet_tes!T165/RES_hhdet_fec!T165)</f>
        <v>4.1049905631385437</v>
      </c>
      <c r="U165" s="111">
        <f>IF(RES_hhdet_tes!U165=0,"",RES_hhdet_tes!U165/RES_hhdet_fec!U165)</f>
        <v>4.2500547650520604</v>
      </c>
      <c r="V165" s="111">
        <f>IF(RES_hhdet_tes!V165=0,"",RES_hhdet_tes!V165/RES_hhdet_fec!V165)</f>
        <v>4.3727986841816575</v>
      </c>
      <c r="W165" s="111">
        <f>IF(RES_hhdet_tes!W165=0,"",RES_hhdet_tes!W165/RES_hhdet_fec!W165)</f>
        <v>4.4666267659146452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0.70897321040311556</v>
      </c>
      <c r="C166" s="124">
        <f>IF(RES_hhdet_tes!C166=0,"",RES_hhdet_tes!C166/RES_hhdet_fec!C166)</f>
        <v>0.71232677509677111</v>
      </c>
      <c r="D166" s="124">
        <f>IF(RES_hhdet_tes!D166=0,"",RES_hhdet_tes!D166/RES_hhdet_fec!D166)</f>
        <v>0.71609009375156552</v>
      </c>
      <c r="E166" s="124">
        <f>IF(RES_hhdet_tes!E166=0,"",RES_hhdet_tes!E166/RES_hhdet_fec!E166)</f>
        <v>0.72027114248715263</v>
      </c>
      <c r="F166" s="124">
        <f>IF(RES_hhdet_tes!F166=0,"",RES_hhdet_tes!F166/RES_hhdet_fec!F166)</f>
        <v>0.72496207280751179</v>
      </c>
      <c r="G166" s="124">
        <f>IF(RES_hhdet_tes!G166=0,"",RES_hhdet_tes!G166/RES_hhdet_fec!G166)</f>
        <v>0.73001208048161448</v>
      </c>
      <c r="H166" s="124">
        <f>IF(RES_hhdet_tes!H166=0,"",RES_hhdet_tes!H166/RES_hhdet_fec!H166)</f>
        <v>0.73558457771310037</v>
      </c>
      <c r="I166" s="124">
        <f>IF(RES_hhdet_tes!I166=0,"",RES_hhdet_tes!I166/RES_hhdet_fec!I166)</f>
        <v>0.73816545097962005</v>
      </c>
      <c r="J166" s="124">
        <f>IF(RES_hhdet_tes!J166=0,"",RES_hhdet_tes!J166/RES_hhdet_fec!J166)</f>
        <v>0.73917090652769957</v>
      </c>
      <c r="K166" s="124">
        <f>IF(RES_hhdet_tes!K166=0,"",RES_hhdet_tes!K166/RES_hhdet_fec!K166)</f>
        <v>0.74061477675587406</v>
      </c>
      <c r="L166" s="124">
        <f>IF(RES_hhdet_tes!L166=0,"",RES_hhdet_tes!L166/RES_hhdet_fec!L166)</f>
        <v>0.74234422275908918</v>
      </c>
      <c r="M166" s="124">
        <f>IF(RES_hhdet_tes!M166=0,"",RES_hhdet_tes!M166/RES_hhdet_fec!M166)</f>
        <v>0.74455129889299365</v>
      </c>
      <c r="N166" s="124">
        <f>IF(RES_hhdet_tes!N166=0,"",RES_hhdet_tes!N166/RES_hhdet_fec!N166)</f>
        <v>0.74756408454265943</v>
      </c>
      <c r="O166" s="124">
        <f>IF(RES_hhdet_tes!O166=0,"",RES_hhdet_tes!O166/RES_hhdet_fec!O166)</f>
        <v>0.75161611023501618</v>
      </c>
      <c r="P166" s="124">
        <f>IF(RES_hhdet_tes!P166=0,"",RES_hhdet_tes!P166/RES_hhdet_fec!P166)</f>
        <v>0.75524173829858687</v>
      </c>
      <c r="Q166" s="124">
        <f>IF(RES_hhdet_tes!Q166=0,"",RES_hhdet_tes!Q166/RES_hhdet_fec!Q166)</f>
        <v>0.76130804986504363</v>
      </c>
      <c r="R166" s="124">
        <f>IF(RES_hhdet_tes!R166=0,"",RES_hhdet_tes!R166/RES_hhdet_fec!R166)</f>
        <v>0.77010621242398869</v>
      </c>
      <c r="S166" s="124">
        <f>IF(RES_hhdet_tes!S166=0,"",RES_hhdet_tes!S166/RES_hhdet_fec!S166)</f>
        <v>0.78049405921252712</v>
      </c>
      <c r="T166" s="124">
        <f>IF(RES_hhdet_tes!T166=0,"",RES_hhdet_tes!T166/RES_hhdet_fec!T166)</f>
        <v>0.79110972216422459</v>
      </c>
      <c r="U166" s="124">
        <f>IF(RES_hhdet_tes!U166=0,"",RES_hhdet_tes!U166/RES_hhdet_fec!U166)</f>
        <v>0.8006352513455528</v>
      </c>
      <c r="V166" s="124">
        <f>IF(RES_hhdet_tes!V166=0,"",RES_hhdet_tes!V166/RES_hhdet_fec!V166)</f>
        <v>0.80879134079394333</v>
      </c>
      <c r="W166" s="124">
        <f>IF(RES_hhdet_tes!W166=0,"",RES_hhdet_tes!W166/RES_hhdet_fec!W166)</f>
        <v>0.81525484834719542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0.70834392883856612</v>
      </c>
      <c r="C171" s="112">
        <f>IF(RES_hhdet_tes!C171=0,"",RES_hhdet_tes!C171/RES_hhdet_fec!C171)</f>
        <v>0.71167562435048037</v>
      </c>
      <c r="D171" s="112">
        <f>IF(RES_hhdet_tes!D171=0,"",RES_hhdet_tes!D171/RES_hhdet_fec!D171)</f>
        <v>0.715463953376414</v>
      </c>
      <c r="E171" s="112">
        <f>IF(RES_hhdet_tes!E171=0,"",RES_hhdet_tes!E171/RES_hhdet_fec!E171)</f>
        <v>0.71966029323257763</v>
      </c>
      <c r="F171" s="112">
        <f>IF(RES_hhdet_tes!F171=0,"",RES_hhdet_tes!F171/RES_hhdet_fec!F171)</f>
        <v>0.72434525903207903</v>
      </c>
      <c r="G171" s="112">
        <f>IF(RES_hhdet_tes!G171=0,"",RES_hhdet_tes!G171/RES_hhdet_fec!G171)</f>
        <v>0.72935939727567045</v>
      </c>
      <c r="H171" s="112">
        <f>IF(RES_hhdet_tes!H171=0,"",RES_hhdet_tes!H171/RES_hhdet_fec!H171)</f>
        <v>0.7347440054470914</v>
      </c>
      <c r="I171" s="112">
        <f>IF(RES_hhdet_tes!I171=0,"",RES_hhdet_tes!I171/RES_hhdet_fec!I171)</f>
        <v>0.73732902293703961</v>
      </c>
      <c r="J171" s="112">
        <f>IF(RES_hhdet_tes!J171=0,"",RES_hhdet_tes!J171/RES_hhdet_fec!J171)</f>
        <v>0.73816712139166407</v>
      </c>
      <c r="K171" s="112">
        <f>IF(RES_hhdet_tes!K171=0,"",RES_hhdet_tes!K171/RES_hhdet_fec!K171)</f>
        <v>0.73956960986578424</v>
      </c>
      <c r="L171" s="112">
        <f>IF(RES_hhdet_tes!L171=0,"",RES_hhdet_tes!L171/RES_hhdet_fec!L171)</f>
        <v>0.74120295164010463</v>
      </c>
      <c r="M171" s="112">
        <f>IF(RES_hhdet_tes!M171=0,"",RES_hhdet_tes!M171/RES_hhdet_fec!M171)</f>
        <v>0.74337766989913501</v>
      </c>
      <c r="N171" s="112">
        <f>IF(RES_hhdet_tes!N171=0,"",RES_hhdet_tes!N171/RES_hhdet_fec!N171)</f>
        <v>0.74630346489089761</v>
      </c>
      <c r="O171" s="112">
        <f>IF(RES_hhdet_tes!O171=0,"",RES_hhdet_tes!O171/RES_hhdet_fec!O171)</f>
        <v>0.75022836964107575</v>
      </c>
      <c r="P171" s="112">
        <f>IF(RES_hhdet_tes!P171=0,"",RES_hhdet_tes!P171/RES_hhdet_fec!P171)</f>
        <v>0.7537097325778207</v>
      </c>
      <c r="Q171" s="112">
        <f>IF(RES_hhdet_tes!Q171=0,"",RES_hhdet_tes!Q171/RES_hhdet_fec!Q171)</f>
        <v>0.75966760630668251</v>
      </c>
      <c r="R171" s="112">
        <f>IF(RES_hhdet_tes!R171=0,"",RES_hhdet_tes!R171/RES_hhdet_fec!R171)</f>
        <v>0.76824299439377297</v>
      </c>
      <c r="S171" s="112">
        <f>IF(RES_hhdet_tes!S171=0,"",RES_hhdet_tes!S171/RES_hhdet_fec!S171)</f>
        <v>0.77853009267160966</v>
      </c>
      <c r="T171" s="112">
        <f>IF(RES_hhdet_tes!T171=0,"",RES_hhdet_tes!T171/RES_hhdet_fec!T171)</f>
        <v>0.78898058298417106</v>
      </c>
      <c r="U171" s="112">
        <f>IF(RES_hhdet_tes!U171=0,"",RES_hhdet_tes!U171/RES_hhdet_fec!U171)</f>
        <v>0.7984611960475313</v>
      </c>
      <c r="V171" s="112">
        <f>IF(RES_hhdet_tes!V171=0,"",RES_hhdet_tes!V171/RES_hhdet_fec!V171)</f>
        <v>0.80652547833009747</v>
      </c>
      <c r="W171" s="112">
        <f>IF(RES_hhdet_tes!W171=0,"",RES_hhdet_tes!W171/RES_hhdet_fec!W171)</f>
        <v>0.81291900490884705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0.75129881524265818</v>
      </c>
      <c r="C172" s="113">
        <f>IF(RES_hhdet_tes!C172=0,"",RES_hhdet_tes!C172/RES_hhdet_fec!C172)</f>
        <v>0.75585619146486249</v>
      </c>
      <c r="D172" s="113">
        <f>IF(RES_hhdet_tes!D172=0,"",RES_hhdet_tes!D172/RES_hhdet_fec!D172)</f>
        <v>0.75848936094988784</v>
      </c>
      <c r="E172" s="113">
        <f>IF(RES_hhdet_tes!E172=0,"",RES_hhdet_tes!E172/RES_hhdet_fec!E172)</f>
        <v>0.76271852368253013</v>
      </c>
      <c r="F172" s="113">
        <f>IF(RES_hhdet_tes!F172=0,"",RES_hhdet_tes!F172/RES_hhdet_fec!F172)</f>
        <v>0.76699735590085205</v>
      </c>
      <c r="G172" s="113">
        <f>IF(RES_hhdet_tes!G172=0,"",RES_hhdet_tes!G172/RES_hhdet_fec!G172)</f>
        <v>0.77130297376026558</v>
      </c>
      <c r="H172" s="113">
        <f>IF(RES_hhdet_tes!H172=0,"",RES_hhdet_tes!H172/RES_hhdet_fec!H172)</f>
        <v>0.77685280432342385</v>
      </c>
      <c r="I172" s="113">
        <f>IF(RES_hhdet_tes!I172=0,"",RES_hhdet_tes!I172/RES_hhdet_fec!I172)</f>
        <v>0.7762692966404906</v>
      </c>
      <c r="J172" s="113">
        <f>IF(RES_hhdet_tes!J172=0,"",RES_hhdet_tes!J172/RES_hhdet_fec!J172)</f>
        <v>0.77890063796778319</v>
      </c>
      <c r="K172" s="113">
        <f>IF(RES_hhdet_tes!K172=0,"",RES_hhdet_tes!K172/RES_hhdet_fec!K172)</f>
        <v>0.77980207043860905</v>
      </c>
      <c r="L172" s="113">
        <f>IF(RES_hhdet_tes!L172=0,"",RES_hhdet_tes!L172/RES_hhdet_fec!L172)</f>
        <v>0.78160276108453619</v>
      </c>
      <c r="M172" s="113">
        <f>IF(RES_hhdet_tes!M172=0,"",RES_hhdet_tes!M172/RES_hhdet_fec!M172)</f>
        <v>0.78265558421471193</v>
      </c>
      <c r="N172" s="113">
        <f>IF(RES_hhdet_tes!N172=0,"",RES_hhdet_tes!N172/RES_hhdet_fec!N172)</f>
        <v>0.78556434674154307</v>
      </c>
      <c r="O172" s="113">
        <f>IF(RES_hhdet_tes!O172=0,"",RES_hhdet_tes!O172/RES_hhdet_fec!O172)</f>
        <v>0.79007724200435336</v>
      </c>
      <c r="P172" s="113">
        <f>IF(RES_hhdet_tes!P172=0,"",RES_hhdet_tes!P172/RES_hhdet_fec!P172)</f>
        <v>0.79440752410124804</v>
      </c>
      <c r="Q172" s="113">
        <f>IF(RES_hhdet_tes!Q172=0,"",RES_hhdet_tes!Q172/RES_hhdet_fec!Q172)</f>
        <v>0.80059539312480044</v>
      </c>
      <c r="R172" s="113">
        <f>IF(RES_hhdet_tes!R172=0,"",RES_hhdet_tes!R172/RES_hhdet_fec!R172)</f>
        <v>0.80932440104463932</v>
      </c>
      <c r="S172" s="113">
        <f>IF(RES_hhdet_tes!S172=0,"",RES_hhdet_tes!S172/RES_hhdet_fec!S172)</f>
        <v>0.81768523609477906</v>
      </c>
      <c r="T172" s="113">
        <f>IF(RES_hhdet_tes!T172=0,"",RES_hhdet_tes!T172/RES_hhdet_fec!T172)</f>
        <v>0.82640849238007319</v>
      </c>
      <c r="U172" s="113">
        <f>IF(RES_hhdet_tes!U172=0,"",RES_hhdet_tes!U172/RES_hhdet_fec!U172)</f>
        <v>0.83366976764457834</v>
      </c>
      <c r="V172" s="113">
        <f>IF(RES_hhdet_tes!V172=0,"",RES_hhdet_tes!V172/RES_hhdet_fec!V172)</f>
        <v>0.84040583650673739</v>
      </c>
      <c r="W172" s="113">
        <f>IF(RES_hhdet_tes!W172=0,"",RES_hhdet_tes!W172/RES_hhdet_fec!W172)</f>
        <v>0.84795610057421467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0.70834392883856612</v>
      </c>
      <c r="C173" s="111">
        <f>IF(RES_hhdet_tes!C173=0,"",RES_hhdet_tes!C173/RES_hhdet_fec!C173)</f>
        <v>0.71183258623422896</v>
      </c>
      <c r="D173" s="111">
        <f>IF(RES_hhdet_tes!D173=0,"",RES_hhdet_tes!D173/RES_hhdet_fec!D173)</f>
        <v>0.7153206880193359</v>
      </c>
      <c r="E173" s="111">
        <f>IF(RES_hhdet_tes!E173=0,"",RES_hhdet_tes!E173/RES_hhdet_fec!E173)</f>
        <v>0.7191277707721021</v>
      </c>
      <c r="F173" s="111">
        <f>IF(RES_hhdet_tes!F173=0,"",RES_hhdet_tes!F173/RES_hhdet_fec!F173)</f>
        <v>0.72419942577322349</v>
      </c>
      <c r="G173" s="111">
        <f>IF(RES_hhdet_tes!G173=0,"",RES_hhdet_tes!G173/RES_hhdet_fec!G173)</f>
        <v>0.72990231717924292</v>
      </c>
      <c r="H173" s="111">
        <f>IF(RES_hhdet_tes!H173=0,"",RES_hhdet_tes!H173/RES_hhdet_fec!H173)</f>
        <v>0.73599015851525207</v>
      </c>
      <c r="I173" s="111">
        <f>IF(RES_hhdet_tes!I173=0,"",RES_hhdet_tes!I173/RES_hhdet_fec!I173)</f>
        <v>0.73807747896530629</v>
      </c>
      <c r="J173" s="111">
        <f>IF(RES_hhdet_tes!J173=0,"",RES_hhdet_tes!J173/RES_hhdet_fec!J173)</f>
        <v>0.73916860829801789</v>
      </c>
      <c r="K173" s="111">
        <f>IF(RES_hhdet_tes!K173=0,"",RES_hhdet_tes!K173/RES_hhdet_fec!K173)</f>
        <v>0.7402612824486543</v>
      </c>
      <c r="L173" s="111">
        <f>IF(RES_hhdet_tes!L173=0,"",RES_hhdet_tes!L173/RES_hhdet_fec!L173)</f>
        <v>0.74168536130141083</v>
      </c>
      <c r="M173" s="111">
        <f>IF(RES_hhdet_tes!M173=0,"",RES_hhdet_tes!M173/RES_hhdet_fec!M173)</f>
        <v>0.7435458323955485</v>
      </c>
      <c r="N173" s="111">
        <f>IF(RES_hhdet_tes!N173=0,"",RES_hhdet_tes!N173/RES_hhdet_fec!N173)</f>
        <v>0.74661330957620275</v>
      </c>
      <c r="O173" s="111">
        <f>IF(RES_hhdet_tes!O173=0,"",RES_hhdet_tes!O173/RES_hhdet_fec!O173)</f>
        <v>0.7514246236156179</v>
      </c>
      <c r="P173" s="111">
        <f>IF(RES_hhdet_tes!P173=0,"",RES_hhdet_tes!P173/RES_hhdet_fec!P173)</f>
        <v>0.75642604285187331</v>
      </c>
      <c r="Q173" s="111">
        <f>IF(RES_hhdet_tes!Q173=0,"",RES_hhdet_tes!Q173/RES_hhdet_fec!Q173)</f>
        <v>0.76309883577461946</v>
      </c>
      <c r="R173" s="111">
        <f>IF(RES_hhdet_tes!R173=0,"",RES_hhdet_tes!R173/RES_hhdet_fec!R173)</f>
        <v>0.77344691197648441</v>
      </c>
      <c r="S173" s="111">
        <f>IF(RES_hhdet_tes!S173=0,"",RES_hhdet_tes!S173/RES_hhdet_fec!S173)</f>
        <v>0.78294626004212742</v>
      </c>
      <c r="T173" s="111">
        <f>IF(RES_hhdet_tes!T173=0,"",RES_hhdet_tes!T173/RES_hhdet_fec!T173)</f>
        <v>0.79306020841022573</v>
      </c>
      <c r="U173" s="111">
        <f>IF(RES_hhdet_tes!U173=0,"",RES_hhdet_tes!U173/RES_hhdet_fec!U173)</f>
        <v>0.80119253104689092</v>
      </c>
      <c r="V173" s="111">
        <f>IF(RES_hhdet_tes!V173=0,"",RES_hhdet_tes!V173/RES_hhdet_fec!V173)</f>
        <v>0.80880633840522731</v>
      </c>
      <c r="W173" s="111">
        <f>IF(RES_hhdet_tes!W173=0,"",RES_hhdet_tes!W173/RES_hhdet_fec!W173)</f>
        <v>0.81390947914120193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0.74845063713344961</v>
      </c>
      <c r="C175" s="124">
        <f>IF(RES_hhdet_tes!C175=0,"",RES_hhdet_tes!C175/RES_hhdet_fec!C175)</f>
        <v>0.74303086374573357</v>
      </c>
      <c r="D175" s="124">
        <f>IF(RES_hhdet_tes!D175=0,"",RES_hhdet_tes!D175/RES_hhdet_fec!D175)</f>
        <v>0.74559405394993794</v>
      </c>
      <c r="E175" s="124">
        <f>IF(RES_hhdet_tes!E175=0,"",RES_hhdet_tes!E175/RES_hhdet_fec!E175)</f>
        <v>0.74484517594380972</v>
      </c>
      <c r="F175" s="124">
        <f>IF(RES_hhdet_tes!F175=0,"",RES_hhdet_tes!F175/RES_hhdet_fec!F175)</f>
        <v>0.75162261195101265</v>
      </c>
      <c r="G175" s="124">
        <f>IF(RES_hhdet_tes!G175=0,"",RES_hhdet_tes!G175/RES_hhdet_fec!G175)</f>
        <v>0.75187681695706265</v>
      </c>
      <c r="H175" s="124">
        <f>IF(RES_hhdet_tes!H175=0,"",RES_hhdet_tes!H175/RES_hhdet_fec!H175)</f>
        <v>0.76661807984457375</v>
      </c>
      <c r="I175" s="124">
        <f>IF(RES_hhdet_tes!I175=0,"",RES_hhdet_tes!I175/RES_hhdet_fec!I175)</f>
        <v>0.76484273446569706</v>
      </c>
      <c r="J175" s="124">
        <f>IF(RES_hhdet_tes!J175=0,"",RES_hhdet_tes!J175/RES_hhdet_fec!J175)</f>
        <v>0.75948999058740707</v>
      </c>
      <c r="K175" s="124">
        <f>IF(RES_hhdet_tes!K175=0,"",RES_hhdet_tes!K175/RES_hhdet_fec!K175)</f>
        <v>0.75921363557374044</v>
      </c>
      <c r="L175" s="124">
        <f>IF(RES_hhdet_tes!L175=0,"",RES_hhdet_tes!L175/RES_hhdet_fec!L175)</f>
        <v>0.76795565869254712</v>
      </c>
      <c r="M175" s="124">
        <f>IF(RES_hhdet_tes!M175=0,"",RES_hhdet_tes!M175/RES_hhdet_fec!M175)</f>
        <v>0.77366743537968952</v>
      </c>
      <c r="N175" s="124">
        <f>IF(RES_hhdet_tes!N175=0,"",RES_hhdet_tes!N175/RES_hhdet_fec!N175)</f>
        <v>0.77981192846745573</v>
      </c>
      <c r="O175" s="124">
        <f>IF(RES_hhdet_tes!O175=0,"",RES_hhdet_tes!O175/RES_hhdet_fec!O175)</f>
        <v>0.77935987589319544</v>
      </c>
      <c r="P175" s="124">
        <f>IF(RES_hhdet_tes!P175=0,"",RES_hhdet_tes!P175/RES_hhdet_fec!P175)</f>
        <v>0.78155067669243039</v>
      </c>
      <c r="Q175" s="124">
        <f>IF(RES_hhdet_tes!Q175=0,"",RES_hhdet_tes!Q175/RES_hhdet_fec!Q175)</f>
        <v>0.78182795105632752</v>
      </c>
      <c r="R175" s="124">
        <f>IF(RES_hhdet_tes!R175=0,"",RES_hhdet_tes!R175/RES_hhdet_fec!R175)</f>
        <v>0.7906506995864262</v>
      </c>
      <c r="S175" s="124">
        <f>IF(RES_hhdet_tes!S175=0,"",RES_hhdet_tes!S175/RES_hhdet_fec!S175)</f>
        <v>0.79945192847415536</v>
      </c>
      <c r="T175" s="124">
        <f>IF(RES_hhdet_tes!T175=0,"",RES_hhdet_tes!T175/RES_hhdet_fec!T175)</f>
        <v>0.81070164064286376</v>
      </c>
      <c r="U175" s="124">
        <f>IF(RES_hhdet_tes!U175=0,"",RES_hhdet_tes!U175/RES_hhdet_fec!U175)</f>
        <v>0.82169257454855293</v>
      </c>
      <c r="V175" s="124">
        <f>IF(RES_hhdet_tes!V175=0,"",RES_hhdet_tes!V175/RES_hhdet_fec!V175)</f>
        <v>0.83276915007620111</v>
      </c>
      <c r="W175" s="124">
        <f>IF(RES_hhdet_tes!W175=0,"",RES_hhdet_tes!W175/RES_hhdet_fec!W175)</f>
        <v>0.84122042252281359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0.61642944992186521</v>
      </c>
      <c r="C176" s="111">
        <f>IF(RES_hhdet_tes!C176=0,"",RES_hhdet_tes!C176/RES_hhdet_fec!C176)</f>
        <v>0.61754770835081452</v>
      </c>
      <c r="D176" s="111">
        <f>IF(RES_hhdet_tes!D176=0,"",RES_hhdet_tes!D176/RES_hhdet_fec!D176)</f>
        <v>0.61863219157657467</v>
      </c>
      <c r="E176" s="111">
        <f>IF(RES_hhdet_tes!E176=0,"",RES_hhdet_tes!E176/RES_hhdet_fec!E176)</f>
        <v>0.61970629358504337</v>
      </c>
      <c r="F176" s="111">
        <f>IF(RES_hhdet_tes!F176=0,"",RES_hhdet_tes!F176/RES_hhdet_fec!F176)</f>
        <v>0.62059939994926627</v>
      </c>
      <c r="G176" s="111">
        <f>IF(RES_hhdet_tes!G176=0,"",RES_hhdet_tes!G176/RES_hhdet_fec!G176)</f>
        <v>0.62161457810506315</v>
      </c>
      <c r="H176" s="111">
        <f>IF(RES_hhdet_tes!H176=0,"",RES_hhdet_tes!H176/RES_hhdet_fec!H176)</f>
        <v>0.62273702191119451</v>
      </c>
      <c r="I176" s="111">
        <f>IF(RES_hhdet_tes!I176=0,"",RES_hhdet_tes!I176/RES_hhdet_fec!I176)</f>
        <v>0.62329103185124324</v>
      </c>
      <c r="J176" s="111">
        <f>IF(RES_hhdet_tes!J176=0,"",RES_hhdet_tes!J176/RES_hhdet_fec!J176)</f>
        <v>0.6234362353495676</v>
      </c>
      <c r="K176" s="111">
        <f>IF(RES_hhdet_tes!K176=0,"",RES_hhdet_tes!K176/RES_hhdet_fec!K176)</f>
        <v>0.62361256454220304</v>
      </c>
      <c r="L176" s="111">
        <f>IF(RES_hhdet_tes!L176=0,"",RES_hhdet_tes!L176/RES_hhdet_fec!L176)</f>
        <v>0.62374121112196079</v>
      </c>
      <c r="M176" s="111">
        <f>IF(RES_hhdet_tes!M176=0,"",RES_hhdet_tes!M176/RES_hhdet_fec!M176)</f>
        <v>0.62383674164641711</v>
      </c>
      <c r="N176" s="111">
        <f>IF(RES_hhdet_tes!N176=0,"",RES_hhdet_tes!N176/RES_hhdet_fec!N176)</f>
        <v>0.62392918779970463</v>
      </c>
      <c r="O176" s="111">
        <f>IF(RES_hhdet_tes!O176=0,"",RES_hhdet_tes!O176/RES_hhdet_fec!O176)</f>
        <v>0.62405279243724543</v>
      </c>
      <c r="P176" s="111">
        <f>IF(RES_hhdet_tes!P176=0,"",RES_hhdet_tes!P176/RES_hhdet_fec!P176)</f>
        <v>0.62412427729840214</v>
      </c>
      <c r="Q176" s="111">
        <f>IF(RES_hhdet_tes!Q176=0,"",RES_hhdet_tes!Q176/RES_hhdet_fec!Q176)</f>
        <v>0.62418968188147694</v>
      </c>
      <c r="R176" s="111">
        <f>IF(RES_hhdet_tes!R176=0,"",RES_hhdet_tes!R176/RES_hhdet_fec!R176)</f>
        <v>0.62436121667642985</v>
      </c>
      <c r="S176" s="111">
        <f>IF(RES_hhdet_tes!S176=0,"",RES_hhdet_tes!S176/RES_hhdet_fec!S176)</f>
        <v>0.62457755401987125</v>
      </c>
      <c r="T176" s="111">
        <f>IF(RES_hhdet_tes!T176=0,"",RES_hhdet_tes!T176/RES_hhdet_fec!T176)</f>
        <v>0.62478209579351973</v>
      </c>
      <c r="U176" s="111">
        <f>IF(RES_hhdet_tes!U176=0,"",RES_hhdet_tes!U176/RES_hhdet_fec!U176)</f>
        <v>0.62510328552985472</v>
      </c>
      <c r="V176" s="111">
        <f>IF(RES_hhdet_tes!V176=0,"",RES_hhdet_tes!V176/RES_hhdet_fec!V176)</f>
        <v>0.62564042353670912</v>
      </c>
      <c r="W176" s="111">
        <f>IF(RES_hhdet_tes!W176=0,"",RES_hhdet_tes!W176/RES_hhdet_fec!W176)</f>
        <v>0.626425208230726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0.76134273078031522</v>
      </c>
      <c r="C177" s="45">
        <f>IF(RES_hhdet_tes!C177=0,"",RES_hhdet_tes!C177/RES_hhdet_fec!C177)</f>
        <v>0.7632443482914919</v>
      </c>
      <c r="D177" s="45">
        <f>IF(RES_hhdet_tes!D177=0,"",RES_hhdet_tes!D177/RES_hhdet_fec!D177)</f>
        <v>0.76553974343869358</v>
      </c>
      <c r="E177" s="45">
        <f>IF(RES_hhdet_tes!E177=0,"",RES_hhdet_tes!E177/RES_hhdet_fec!E177)</f>
        <v>0.76821087695563661</v>
      </c>
      <c r="F177" s="45">
        <f>IF(RES_hhdet_tes!F177=0,"",RES_hhdet_tes!F177/RES_hhdet_fec!F177)</f>
        <v>0.77142594568711542</v>
      </c>
      <c r="G177" s="45">
        <f>IF(RES_hhdet_tes!G177=0,"",RES_hhdet_tes!G177/RES_hhdet_fec!G177)</f>
        <v>0.77495627888577545</v>
      </c>
      <c r="H177" s="45">
        <f>IF(RES_hhdet_tes!H177=0,"",RES_hhdet_tes!H177/RES_hhdet_fec!H177)</f>
        <v>0.77885678744081932</v>
      </c>
      <c r="I177" s="45">
        <f>IF(RES_hhdet_tes!I177=0,"",RES_hhdet_tes!I177/RES_hhdet_fec!I177)</f>
        <v>0.78084821810177696</v>
      </c>
      <c r="J177" s="45">
        <f>IF(RES_hhdet_tes!J177=0,"",RES_hhdet_tes!J177/RES_hhdet_fec!J177)</f>
        <v>0.78179606906692234</v>
      </c>
      <c r="K177" s="45">
        <f>IF(RES_hhdet_tes!K177=0,"",RES_hhdet_tes!K177/RES_hhdet_fec!K177)</f>
        <v>0.78336843808941914</v>
      </c>
      <c r="L177" s="45">
        <f>IF(RES_hhdet_tes!L177=0,"",RES_hhdet_tes!L177/RES_hhdet_fec!L177)</f>
        <v>0.78519965230922362</v>
      </c>
      <c r="M177" s="45">
        <f>IF(RES_hhdet_tes!M177=0,"",RES_hhdet_tes!M177/RES_hhdet_fec!M177)</f>
        <v>0.78740715836381436</v>
      </c>
      <c r="N177" s="45">
        <f>IF(RES_hhdet_tes!N177=0,"",RES_hhdet_tes!N177/RES_hhdet_fec!N177)</f>
        <v>0.78991773972067725</v>
      </c>
      <c r="O177" s="45">
        <f>IF(RES_hhdet_tes!O177=0,"",RES_hhdet_tes!O177/RES_hhdet_fec!O177)</f>
        <v>0.79272749913725038</v>
      </c>
      <c r="P177" s="45">
        <f>IF(RES_hhdet_tes!P177=0,"",RES_hhdet_tes!P177/RES_hhdet_fec!P177)</f>
        <v>0.79489154273796025</v>
      </c>
      <c r="Q177" s="45">
        <f>IF(RES_hhdet_tes!Q177=0,"",RES_hhdet_tes!Q177/RES_hhdet_fec!Q177)</f>
        <v>0.79861114375864806</v>
      </c>
      <c r="R177" s="45">
        <f>IF(RES_hhdet_tes!R177=0,"",RES_hhdet_tes!R177/RES_hhdet_fec!R177)</f>
        <v>0.80499611063522802</v>
      </c>
      <c r="S177" s="45">
        <f>IF(RES_hhdet_tes!S177=0,"",RES_hhdet_tes!S177/RES_hhdet_fec!S177)</f>
        <v>0.8144339036718935</v>
      </c>
      <c r="T177" s="45">
        <f>IF(RES_hhdet_tes!T177=0,"",RES_hhdet_tes!T177/RES_hhdet_fec!T177)</f>
        <v>0.82594273653029482</v>
      </c>
      <c r="U177" s="45">
        <f>IF(RES_hhdet_tes!U177=0,"",RES_hhdet_tes!U177/RES_hhdet_fec!U177)</f>
        <v>0.83762629972660108</v>
      </c>
      <c r="V177" s="45">
        <f>IF(RES_hhdet_tes!V177=0,"",RES_hhdet_tes!V177/RES_hhdet_fec!V177)</f>
        <v>0.84860794357136382</v>
      </c>
      <c r="W177" s="45">
        <f>IF(RES_hhdet_tes!W177=0,"",RES_hhdet_tes!W177/RES_hhdet_fec!W177)</f>
        <v>0.85796838805679121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49.00636401428067</v>
      </c>
      <c r="C3" s="117">
        <f t="shared" si="0"/>
        <v>54.467739591747048</v>
      </c>
      <c r="D3" s="117">
        <f t="shared" si="0"/>
        <v>52.843807081235092</v>
      </c>
      <c r="E3" s="117">
        <f t="shared" si="0"/>
        <v>51.93269657480041</v>
      </c>
      <c r="F3" s="117">
        <f t="shared" si="0"/>
        <v>51.763987607787939</v>
      </c>
      <c r="G3" s="117">
        <f t="shared" si="0"/>
        <v>51.588500984807332</v>
      </c>
      <c r="H3" s="117">
        <f t="shared" si="0"/>
        <v>52.236857883517509</v>
      </c>
      <c r="I3" s="117">
        <f t="shared" si="0"/>
        <v>49.316055256697695</v>
      </c>
      <c r="J3" s="117">
        <f t="shared" si="0"/>
        <v>31.835628405436516</v>
      </c>
      <c r="K3" s="117">
        <f t="shared" si="0"/>
        <v>31.32383717633893</v>
      </c>
      <c r="L3" s="117">
        <f t="shared" si="0"/>
        <v>35.08034865749547</v>
      </c>
      <c r="M3" s="117">
        <f t="shared" si="0"/>
        <v>24.531957178604415</v>
      </c>
      <c r="N3" s="117">
        <f t="shared" si="0"/>
        <v>24.757163406960458</v>
      </c>
      <c r="O3" s="117">
        <f t="shared" si="0"/>
        <v>20.690777845804078</v>
      </c>
      <c r="P3" s="117">
        <f t="shared" si="0"/>
        <v>19.188849745917846</v>
      </c>
      <c r="Q3" s="117">
        <f t="shared" si="0"/>
        <v>15.931659226781189</v>
      </c>
      <c r="R3" s="117">
        <f t="shared" ref="R3:V3" si="1">R4+R7+R9+R19</f>
        <v>16.88010530437543</v>
      </c>
      <c r="S3" s="117">
        <f t="shared" si="1"/>
        <v>15.777864901014624</v>
      </c>
      <c r="T3" s="117">
        <f t="shared" si="1"/>
        <v>16.119364722000054</v>
      </c>
      <c r="U3" s="117">
        <f t="shared" si="1"/>
        <v>16.433919926131264</v>
      </c>
      <c r="V3" s="117">
        <f t="shared" si="1"/>
        <v>15.296526290155722</v>
      </c>
      <c r="W3" s="117">
        <f t="shared" ref="W3" si="2">W4+W7+W9+W19</f>
        <v>17.591789976258074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47.004752439728136</v>
      </c>
      <c r="C4" s="122">
        <f t="shared" si="3"/>
        <v>52.208238946193234</v>
      </c>
      <c r="D4" s="122">
        <f t="shared" si="3"/>
        <v>50.45057640157551</v>
      </c>
      <c r="E4" s="122">
        <f t="shared" si="3"/>
        <v>49.451603378003632</v>
      </c>
      <c r="F4" s="122">
        <f t="shared" si="3"/>
        <v>48.921168648041146</v>
      </c>
      <c r="G4" s="122">
        <f t="shared" si="3"/>
        <v>48.389749876379746</v>
      </c>
      <c r="H4" s="122">
        <f t="shared" si="3"/>
        <v>48.745217243704481</v>
      </c>
      <c r="I4" s="122">
        <f t="shared" si="3"/>
        <v>45.768443253997319</v>
      </c>
      <c r="J4" s="122">
        <f t="shared" si="3"/>
        <v>29.32173365571736</v>
      </c>
      <c r="K4" s="122">
        <f t="shared" si="3"/>
        <v>28.697703205548635</v>
      </c>
      <c r="L4" s="122">
        <f t="shared" si="3"/>
        <v>32.173501454650619</v>
      </c>
      <c r="M4" s="122">
        <f t="shared" si="3"/>
        <v>22.129289227655253</v>
      </c>
      <c r="N4" s="122">
        <f t="shared" si="3"/>
        <v>22.53411693043574</v>
      </c>
      <c r="O4" s="122">
        <f t="shared" si="3"/>
        <v>18.72741727982266</v>
      </c>
      <c r="P4" s="122">
        <f t="shared" si="3"/>
        <v>17.401355598613936</v>
      </c>
      <c r="Q4" s="122">
        <f t="shared" si="3"/>
        <v>14.407852284119476</v>
      </c>
      <c r="R4" s="122">
        <f t="shared" ref="R4:V4" si="4">SUM(R5:R6)</f>
        <v>15.435755122932781</v>
      </c>
      <c r="S4" s="122">
        <f t="shared" si="4"/>
        <v>14.448117242587365</v>
      </c>
      <c r="T4" s="122">
        <f t="shared" si="4"/>
        <v>14.778004592575725</v>
      </c>
      <c r="U4" s="122">
        <f t="shared" si="4"/>
        <v>15.062542284153439</v>
      </c>
      <c r="V4" s="122">
        <f t="shared" si="4"/>
        <v>13.914185668252744</v>
      </c>
      <c r="W4" s="122">
        <f t="shared" ref="W4" si="5">SUM(W5:W6)</f>
        <v>16.21836024429593</v>
      </c>
      <c r="DA4" s="130" t="s">
        <v>2076</v>
      </c>
    </row>
    <row r="5" spans="1:105" ht="12" customHeight="1" x14ac:dyDescent="0.25">
      <c r="A5" s="97" t="s">
        <v>51</v>
      </c>
      <c r="B5" s="98">
        <v>47.004752439728136</v>
      </c>
      <c r="C5" s="98">
        <v>52.208238946193234</v>
      </c>
      <c r="D5" s="98">
        <v>50.45057640157551</v>
      </c>
      <c r="E5" s="98">
        <v>49.451603378003632</v>
      </c>
      <c r="F5" s="98">
        <v>48.921168648041146</v>
      </c>
      <c r="G5" s="98">
        <v>48.389749876379746</v>
      </c>
      <c r="H5" s="98">
        <v>48.745217243704481</v>
      </c>
      <c r="I5" s="98">
        <v>45.768443253997319</v>
      </c>
      <c r="J5" s="98">
        <v>29.32173365571736</v>
      </c>
      <c r="K5" s="98">
        <v>28.697703205548635</v>
      </c>
      <c r="L5" s="98">
        <v>32.173501454650619</v>
      </c>
      <c r="M5" s="98">
        <v>22.129289227655253</v>
      </c>
      <c r="N5" s="98">
        <v>22.53411693043574</v>
      </c>
      <c r="O5" s="98">
        <v>18.72741727982266</v>
      </c>
      <c r="P5" s="98">
        <v>17.401355598613936</v>
      </c>
      <c r="Q5" s="98">
        <v>14.407852284119476</v>
      </c>
      <c r="R5" s="98">
        <v>15.435755122932781</v>
      </c>
      <c r="S5" s="98">
        <v>14.448117242587365</v>
      </c>
      <c r="T5" s="98">
        <v>14.778004592575725</v>
      </c>
      <c r="U5" s="98">
        <v>15.062542284153439</v>
      </c>
      <c r="V5" s="98">
        <v>13.914185668252744</v>
      </c>
      <c r="W5" s="98">
        <v>16.21836024429593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1.9769603842718608</v>
      </c>
      <c r="C9" s="122">
        <v>2.2198503738067532</v>
      </c>
      <c r="D9" s="122">
        <v>2.3557140056244772</v>
      </c>
      <c r="E9" s="122">
        <v>2.4380112603963955</v>
      </c>
      <c r="F9" s="122">
        <v>2.8074665255588234</v>
      </c>
      <c r="G9" s="122">
        <v>3.1568402164202221</v>
      </c>
      <c r="H9" s="122">
        <v>3.4716671594954924</v>
      </c>
      <c r="I9" s="122">
        <v>3.5239691108026752</v>
      </c>
      <c r="J9" s="122">
        <v>2.4869492370826336</v>
      </c>
      <c r="K9" s="122">
        <v>2.6000104328513687</v>
      </c>
      <c r="L9" s="122">
        <v>2.8898530869493708</v>
      </c>
      <c r="M9" s="122">
        <v>2.3907114379447449</v>
      </c>
      <c r="N9" s="122">
        <v>2.2157563891642695</v>
      </c>
      <c r="O9" s="122">
        <v>1.95514166337734</v>
      </c>
      <c r="P9" s="122">
        <v>1.7804951333860632</v>
      </c>
      <c r="Q9" s="122">
        <v>1.5163224658805246</v>
      </c>
      <c r="R9" s="122">
        <v>1.4387232802672203</v>
      </c>
      <c r="S9" s="122">
        <v>1.3239603622126372</v>
      </c>
      <c r="T9" s="122">
        <v>1.3363095574242756</v>
      </c>
      <c r="U9" s="122">
        <v>1.3658939158465515</v>
      </c>
      <c r="V9" s="122">
        <v>1.3748346233472561</v>
      </c>
      <c r="W9" s="122">
        <v>1.3659405557040682</v>
      </c>
      <c r="DA9" s="130" t="s">
        <v>2081</v>
      </c>
    </row>
    <row r="10" spans="1:105" ht="12" customHeight="1" x14ac:dyDescent="0.25">
      <c r="A10" s="97" t="s">
        <v>143</v>
      </c>
      <c r="B10" s="98">
        <v>1.9769603842718608</v>
      </c>
      <c r="C10" s="98">
        <v>2.2198503738067532</v>
      </c>
      <c r="D10" s="98">
        <v>2.3557140056244772</v>
      </c>
      <c r="E10" s="98">
        <v>2.4380112603963955</v>
      </c>
      <c r="F10" s="98">
        <v>2.8074665255588234</v>
      </c>
      <c r="G10" s="98">
        <v>3.1568402164202221</v>
      </c>
      <c r="H10" s="98">
        <v>3.4716671594954924</v>
      </c>
      <c r="I10" s="98">
        <v>3.5239691108026752</v>
      </c>
      <c r="J10" s="98">
        <v>2.4869492370826336</v>
      </c>
      <c r="K10" s="98">
        <v>2.6000104328513687</v>
      </c>
      <c r="L10" s="98">
        <v>2.8898530869493708</v>
      </c>
      <c r="M10" s="98">
        <v>2.3907114379447449</v>
      </c>
      <c r="N10" s="98">
        <v>2.2157563891642695</v>
      </c>
      <c r="O10" s="98">
        <v>1.95514166337734</v>
      </c>
      <c r="P10" s="98">
        <v>1.7804951333860632</v>
      </c>
      <c r="Q10" s="98">
        <v>1.5163224658805246</v>
      </c>
      <c r="R10" s="98">
        <v>1.4387232802672203</v>
      </c>
      <c r="S10" s="98">
        <v>1.3239603622126372</v>
      </c>
      <c r="T10" s="98">
        <v>1.3363095574242756</v>
      </c>
      <c r="U10" s="98">
        <v>1.3658939158465515</v>
      </c>
      <c r="V10" s="98">
        <v>1.3748346233472561</v>
      </c>
      <c r="W10" s="98">
        <v>1.3659405557040682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2.46511902806692E-2</v>
      </c>
      <c r="C19" s="122">
        <v>3.9650271747066763E-2</v>
      </c>
      <c r="D19" s="122">
        <v>3.7516674035105536E-2</v>
      </c>
      <c r="E19" s="122">
        <v>4.3081936400380411E-2</v>
      </c>
      <c r="F19" s="122">
        <v>3.535243418797028E-2</v>
      </c>
      <c r="G19" s="122">
        <v>4.1910892007365468E-2</v>
      </c>
      <c r="H19" s="122">
        <v>1.9973480317535451E-2</v>
      </c>
      <c r="I19" s="122">
        <v>2.3642891897704247E-2</v>
      </c>
      <c r="J19" s="122">
        <v>2.6945512636521667E-2</v>
      </c>
      <c r="K19" s="122">
        <v>2.6123537938924989E-2</v>
      </c>
      <c r="L19" s="122">
        <v>1.6994115895477103E-2</v>
      </c>
      <c r="M19" s="122">
        <v>1.195651300441551E-2</v>
      </c>
      <c r="N19" s="122">
        <v>7.2900873604497133E-3</v>
      </c>
      <c r="O19" s="122">
        <v>8.2189026040786137E-3</v>
      </c>
      <c r="P19" s="122">
        <v>6.9990139178434671E-3</v>
      </c>
      <c r="Q19" s="122">
        <v>7.484476781188242E-3</v>
      </c>
      <c r="R19" s="122">
        <v>5.6269011754304732E-3</v>
      </c>
      <c r="S19" s="122">
        <v>5.7872962146204958E-3</v>
      </c>
      <c r="T19" s="122">
        <v>5.0505720000560972E-3</v>
      </c>
      <c r="U19" s="122">
        <v>5.4837261312736954E-3</v>
      </c>
      <c r="V19" s="122">
        <v>7.5059985557226041E-3</v>
      </c>
      <c r="W19" s="122">
        <v>7.4891762580779567E-3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2.46511902806692E-2</v>
      </c>
      <c r="C21" s="98">
        <v>3.9650271747066763E-2</v>
      </c>
      <c r="D21" s="98">
        <v>3.7516674035105536E-2</v>
      </c>
      <c r="E21" s="98">
        <v>4.3081936400380411E-2</v>
      </c>
      <c r="F21" s="98">
        <v>3.535243418797028E-2</v>
      </c>
      <c r="G21" s="98">
        <v>4.1910892007365468E-2</v>
      </c>
      <c r="H21" s="98">
        <v>1.9973480317535451E-2</v>
      </c>
      <c r="I21" s="98">
        <v>2.3642891897704247E-2</v>
      </c>
      <c r="J21" s="98">
        <v>2.6945512636521667E-2</v>
      </c>
      <c r="K21" s="98">
        <v>2.6123537938924989E-2</v>
      </c>
      <c r="L21" s="98">
        <v>1.6994115895477103E-2</v>
      </c>
      <c r="M21" s="98">
        <v>1.195651300441551E-2</v>
      </c>
      <c r="N21" s="98">
        <v>7.2900873604497133E-3</v>
      </c>
      <c r="O21" s="98">
        <v>8.2189026040786137E-3</v>
      </c>
      <c r="P21" s="98">
        <v>6.9990139178434671E-3</v>
      </c>
      <c r="Q21" s="98">
        <v>7.484476781188242E-3</v>
      </c>
      <c r="R21" s="98">
        <v>5.6269011754304732E-3</v>
      </c>
      <c r="S21" s="98">
        <v>5.7872962146204958E-3</v>
      </c>
      <c r="T21" s="98">
        <v>5.0505720000560972E-3</v>
      </c>
      <c r="U21" s="98">
        <v>5.4837261312736954E-3</v>
      </c>
      <c r="V21" s="98">
        <v>7.5059985557226041E-3</v>
      </c>
      <c r="W21" s="98">
        <v>7.4891762580779567E-3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2096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2732.1031719192574</v>
      </c>
      <c r="C43" s="117">
        <f t="shared" si="14"/>
        <v>3347.9852952097003</v>
      </c>
      <c r="D43" s="117">
        <f t="shared" si="14"/>
        <v>3099.3644933419537</v>
      </c>
      <c r="E43" s="117">
        <f t="shared" si="14"/>
        <v>3345.0719873126818</v>
      </c>
      <c r="F43" s="117">
        <f t="shared" si="14"/>
        <v>2805.7407013590969</v>
      </c>
      <c r="G43" s="117">
        <f t="shared" si="14"/>
        <v>2593.532787090563</v>
      </c>
      <c r="H43" s="117">
        <f t="shared" si="14"/>
        <v>2422.6589416527954</v>
      </c>
      <c r="I43" s="117">
        <f t="shared" si="14"/>
        <v>2448.4500720814308</v>
      </c>
      <c r="J43" s="117">
        <f t="shared" si="14"/>
        <v>1963.8794962096551</v>
      </c>
      <c r="K43" s="117">
        <f t="shared" si="14"/>
        <v>1907.1459877820255</v>
      </c>
      <c r="L43" s="117">
        <f t="shared" si="14"/>
        <v>2220.2208718507136</v>
      </c>
      <c r="M43" s="117">
        <f t="shared" si="14"/>
        <v>1784.9590991969792</v>
      </c>
      <c r="N43" s="117">
        <f t="shared" si="14"/>
        <v>1882.525375924542</v>
      </c>
      <c r="O43" s="117">
        <f t="shared" si="14"/>
        <v>1689.3887436056834</v>
      </c>
      <c r="P43" s="117">
        <f t="shared" si="14"/>
        <v>1680.6179486631681</v>
      </c>
      <c r="Q43" s="117">
        <f t="shared" si="14"/>
        <v>1576.9721737218138</v>
      </c>
      <c r="R43" s="117">
        <f t="shared" ref="R43:V43" si="15">R44+R47+R49+R58</f>
        <v>1578.579268015076</v>
      </c>
      <c r="S43" s="117">
        <f t="shared" si="15"/>
        <v>1472.3658972406886</v>
      </c>
      <c r="T43" s="117">
        <f t="shared" si="15"/>
        <v>1371.5207206429061</v>
      </c>
      <c r="U43" s="117">
        <f t="shared" si="15"/>
        <v>1273.5725364640789</v>
      </c>
      <c r="V43" s="117">
        <f t="shared" si="15"/>
        <v>1312.1721743025116</v>
      </c>
      <c r="W43" s="117">
        <f t="shared" ref="W43" si="16">W44+W47+W49+W58</f>
        <v>1058.4343929015656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2499.498027908181</v>
      </c>
      <c r="C44" s="122">
        <f t="shared" si="17"/>
        <v>3083.402643461664</v>
      </c>
      <c r="D44" s="122">
        <f t="shared" si="17"/>
        <v>2854.4213565626328</v>
      </c>
      <c r="E44" s="122">
        <f t="shared" si="17"/>
        <v>3090.1125244111022</v>
      </c>
      <c r="F44" s="122">
        <f t="shared" si="17"/>
        <v>2581.5177331909063</v>
      </c>
      <c r="G44" s="122">
        <f t="shared" si="17"/>
        <v>2380.7112355568324</v>
      </c>
      <c r="H44" s="122">
        <f t="shared" si="17"/>
        <v>2227.202254951862</v>
      </c>
      <c r="I44" s="122">
        <f t="shared" si="17"/>
        <v>2253.5769007324698</v>
      </c>
      <c r="J44" s="122">
        <f t="shared" si="17"/>
        <v>1805.7024594434115</v>
      </c>
      <c r="K44" s="122">
        <f t="shared" si="17"/>
        <v>1756.6555291520383</v>
      </c>
      <c r="L44" s="122">
        <f t="shared" si="17"/>
        <v>2060.5367997871726</v>
      </c>
      <c r="M44" s="122">
        <f t="shared" si="17"/>
        <v>1630.755717832425</v>
      </c>
      <c r="N44" s="122">
        <f t="shared" si="17"/>
        <v>1731.9818329212439</v>
      </c>
      <c r="O44" s="122">
        <f t="shared" si="17"/>
        <v>1545.487007592945</v>
      </c>
      <c r="P44" s="122">
        <f t="shared" si="17"/>
        <v>1539.8993045308548</v>
      </c>
      <c r="Q44" s="122">
        <f t="shared" si="17"/>
        <v>1441.1456032811147</v>
      </c>
      <c r="R44" s="122">
        <f t="shared" ref="R44:V44" si="18">SUM(R45:R46)</f>
        <v>1457.2346142589686</v>
      </c>
      <c r="S44" s="122">
        <f t="shared" si="18"/>
        <v>1361.7894645234801</v>
      </c>
      <c r="T44" s="122">
        <f t="shared" si="18"/>
        <v>1270.8377400104503</v>
      </c>
      <c r="U44" s="122">
        <f t="shared" si="18"/>
        <v>1180.9681085678387</v>
      </c>
      <c r="V44" s="122">
        <f t="shared" si="18"/>
        <v>1210.3217904058017</v>
      </c>
      <c r="W44" s="122">
        <f t="shared" ref="W44" si="19">SUM(W45:W46)</f>
        <v>988.31334956839578</v>
      </c>
      <c r="DA44" s="130" t="s">
        <v>2114</v>
      </c>
    </row>
    <row r="45" spans="1:105" ht="12" customHeight="1" x14ac:dyDescent="0.25">
      <c r="A45" s="97" t="s">
        <v>216</v>
      </c>
      <c r="B45" s="98">
        <v>2499.498027908181</v>
      </c>
      <c r="C45" s="98">
        <v>3083.402643461664</v>
      </c>
      <c r="D45" s="98">
        <v>2854.4213565626328</v>
      </c>
      <c r="E45" s="98">
        <v>3090.1125244111022</v>
      </c>
      <c r="F45" s="98">
        <v>2581.5177331909063</v>
      </c>
      <c r="G45" s="98">
        <v>2380.7112355568324</v>
      </c>
      <c r="H45" s="98">
        <v>2227.202254951862</v>
      </c>
      <c r="I45" s="98">
        <v>2253.5769007324698</v>
      </c>
      <c r="J45" s="98">
        <v>1805.7024594434115</v>
      </c>
      <c r="K45" s="98">
        <v>1756.6555291520383</v>
      </c>
      <c r="L45" s="98">
        <v>2060.5367997871726</v>
      </c>
      <c r="M45" s="98">
        <v>1630.755717832425</v>
      </c>
      <c r="N45" s="98">
        <v>1731.9818329212439</v>
      </c>
      <c r="O45" s="98">
        <v>1545.487007592945</v>
      </c>
      <c r="P45" s="98">
        <v>1539.8993045308548</v>
      </c>
      <c r="Q45" s="98">
        <v>1441.1456032811147</v>
      </c>
      <c r="R45" s="98">
        <v>1457.2346142589686</v>
      </c>
      <c r="S45" s="98">
        <v>1361.7894645234801</v>
      </c>
      <c r="T45" s="98">
        <v>1270.8377400104503</v>
      </c>
      <c r="U45" s="98">
        <v>1180.9681085678387</v>
      </c>
      <c r="V45" s="98">
        <v>1210.3217904058017</v>
      </c>
      <c r="W45" s="98">
        <v>988.31334956839578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231.13500137181839</v>
      </c>
      <c r="C49" s="122">
        <v>262.1813965383356</v>
      </c>
      <c r="D49" s="122">
        <v>242.6311945173675</v>
      </c>
      <c r="E49" s="122">
        <v>252.28506738889746</v>
      </c>
      <c r="F49" s="122">
        <v>222.12842824909421</v>
      </c>
      <c r="G49" s="122">
        <v>210.44591408316816</v>
      </c>
      <c r="H49" s="122">
        <v>194.34995372813722</v>
      </c>
      <c r="I49" s="122">
        <v>193.50130558753068</v>
      </c>
      <c r="J49" s="122">
        <v>156.37767151658792</v>
      </c>
      <c r="K49" s="122">
        <v>148.54443404796089</v>
      </c>
      <c r="L49" s="122">
        <v>158.35758201282798</v>
      </c>
      <c r="M49" s="122">
        <v>153.19082736757429</v>
      </c>
      <c r="N49" s="122">
        <v>149.80744223875584</v>
      </c>
      <c r="O49" s="122">
        <v>142.95431824705534</v>
      </c>
      <c r="P49" s="122">
        <v>139.81604358914632</v>
      </c>
      <c r="Q49" s="122">
        <v>134.76025391888578</v>
      </c>
      <c r="R49" s="122">
        <v>120.54196926103226</v>
      </c>
      <c r="S49" s="122">
        <v>109.82374395651986</v>
      </c>
      <c r="T49" s="122">
        <v>99.952512709550106</v>
      </c>
      <c r="U49" s="122">
        <v>91.890642512162032</v>
      </c>
      <c r="V49" s="122">
        <v>100.96308887419859</v>
      </c>
      <c r="W49" s="122">
        <v>69.345105151604116</v>
      </c>
      <c r="DA49" s="130" t="s">
        <v>2119</v>
      </c>
    </row>
    <row r="50" spans="1:105" ht="12" customHeight="1" x14ac:dyDescent="0.25">
      <c r="A50" s="97" t="s">
        <v>138</v>
      </c>
      <c r="B50" s="98">
        <v>231.10873656087171</v>
      </c>
      <c r="C50" s="98">
        <v>262.14690150909661</v>
      </c>
      <c r="D50" s="98">
        <v>242.60078066705219</v>
      </c>
      <c r="E50" s="98">
        <v>252.25306733362149</v>
      </c>
      <c r="F50" s="98">
        <v>222.10033578680319</v>
      </c>
      <c r="G50" s="98">
        <v>210.41903105180836</v>
      </c>
      <c r="H50" s="98">
        <v>194.31916566338481</v>
      </c>
      <c r="I50" s="98">
        <v>193.46445766421184</v>
      </c>
      <c r="J50" s="98">
        <v>156.34651323034086</v>
      </c>
      <c r="K50" s="98">
        <v>148.51370210714455</v>
      </c>
      <c r="L50" s="98">
        <v>158.31906042281048</v>
      </c>
      <c r="M50" s="98">
        <v>153.15190209661972</v>
      </c>
      <c r="N50" s="98">
        <v>149.76688281449304</v>
      </c>
      <c r="O50" s="98">
        <v>142.91289018764519</v>
      </c>
      <c r="P50" s="98">
        <v>139.77086256889945</v>
      </c>
      <c r="Q50" s="98">
        <v>134.71432364923444</v>
      </c>
      <c r="R50" s="98">
        <v>120.49794917990857</v>
      </c>
      <c r="S50" s="98">
        <v>109.7797784953955</v>
      </c>
      <c r="T50" s="98">
        <v>99.909282192123257</v>
      </c>
      <c r="U50" s="98">
        <v>91.848343865521244</v>
      </c>
      <c r="V50" s="98">
        <v>100.9073942618062</v>
      </c>
      <c r="W50" s="98">
        <v>69.306628918895697</v>
      </c>
      <c r="DA50" s="63" t="s">
        <v>2120</v>
      </c>
    </row>
    <row r="51" spans="1:105" ht="12" customHeight="1" x14ac:dyDescent="0.25">
      <c r="A51" s="97" t="s">
        <v>137</v>
      </c>
      <c r="B51" s="98">
        <v>2.626481094667988E-2</v>
      </c>
      <c r="C51" s="98">
        <v>3.4495029239024456E-2</v>
      </c>
      <c r="D51" s="98">
        <v>3.0413850315314715E-2</v>
      </c>
      <c r="E51" s="98">
        <v>3.200005527596643E-2</v>
      </c>
      <c r="F51" s="98">
        <v>2.8092462291037904E-2</v>
      </c>
      <c r="G51" s="98">
        <v>2.6883031359802155E-2</v>
      </c>
      <c r="H51" s="98">
        <v>3.0788064752412952E-2</v>
      </c>
      <c r="I51" s="98">
        <v>3.684792331885571E-2</v>
      </c>
      <c r="J51" s="98">
        <v>3.1158286247052778E-2</v>
      </c>
      <c r="K51" s="98">
        <v>3.0731940816340269E-2</v>
      </c>
      <c r="L51" s="98">
        <v>3.8521590017500336E-2</v>
      </c>
      <c r="M51" s="98">
        <v>3.8925270954569373E-2</v>
      </c>
      <c r="N51" s="98">
        <v>4.0559424262793277E-2</v>
      </c>
      <c r="O51" s="98">
        <v>4.1428059410163608E-2</v>
      </c>
      <c r="P51" s="98">
        <v>4.5181020246879075E-2</v>
      </c>
      <c r="Q51" s="98">
        <v>4.5930269651335336E-2</v>
      </c>
      <c r="R51" s="98">
        <v>4.4020081123684635E-2</v>
      </c>
      <c r="S51" s="98">
        <v>4.3965461124354184E-2</v>
      </c>
      <c r="T51" s="98">
        <v>4.3230517426849538E-2</v>
      </c>
      <c r="U51" s="98">
        <v>4.2298646640788862E-2</v>
      </c>
      <c r="V51" s="98">
        <v>5.5694612392382013E-2</v>
      </c>
      <c r="W51" s="98">
        <v>3.8476232708413841E-2</v>
      </c>
      <c r="DA51" s="63" t="s">
        <v>2121</v>
      </c>
    </row>
    <row r="52" spans="1:105" ht="12" customHeight="1" x14ac:dyDescent="0.25">
      <c r="A52" s="100" t="s">
        <v>216</v>
      </c>
      <c r="B52" s="101">
        <v>2.626481094667988E-2</v>
      </c>
      <c r="C52" s="101">
        <v>3.4495029239024456E-2</v>
      </c>
      <c r="D52" s="101">
        <v>3.0413850315314715E-2</v>
      </c>
      <c r="E52" s="101">
        <v>3.200005527596643E-2</v>
      </c>
      <c r="F52" s="101">
        <v>2.8092462291037904E-2</v>
      </c>
      <c r="G52" s="101">
        <v>2.6883031359802155E-2</v>
      </c>
      <c r="H52" s="101">
        <v>3.0788064752412952E-2</v>
      </c>
      <c r="I52" s="101">
        <v>3.684792331885571E-2</v>
      </c>
      <c r="J52" s="101">
        <v>3.1158286247052778E-2</v>
      </c>
      <c r="K52" s="101">
        <v>3.0731940816340269E-2</v>
      </c>
      <c r="L52" s="101">
        <v>3.8521590017500336E-2</v>
      </c>
      <c r="M52" s="101">
        <v>3.8925270954569373E-2</v>
      </c>
      <c r="N52" s="101">
        <v>4.0559424262793277E-2</v>
      </c>
      <c r="O52" s="101">
        <v>4.1428059410163608E-2</v>
      </c>
      <c r="P52" s="101">
        <v>4.5181020246879075E-2</v>
      </c>
      <c r="Q52" s="101">
        <v>4.5930269651335336E-2</v>
      </c>
      <c r="R52" s="101">
        <v>4.4020081123684635E-2</v>
      </c>
      <c r="S52" s="101">
        <v>4.3965461124354184E-2</v>
      </c>
      <c r="T52" s="101">
        <v>4.3230517426849538E-2</v>
      </c>
      <c r="U52" s="101">
        <v>4.2298646640788862E-2</v>
      </c>
      <c r="V52" s="101">
        <v>5.5694612392382013E-2</v>
      </c>
      <c r="W52" s="101">
        <v>3.8476232708413841E-2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1.4701426392581773</v>
      </c>
      <c r="C58" s="122">
        <v>2.4012552097003925</v>
      </c>
      <c r="D58" s="122">
        <v>2.3119422619535035</v>
      </c>
      <c r="E58" s="122">
        <v>2.6743955126821777</v>
      </c>
      <c r="F58" s="122">
        <v>2.0945399190964711</v>
      </c>
      <c r="G58" s="122">
        <v>2.3756374505624933</v>
      </c>
      <c r="H58" s="122">
        <v>1.1067329727959783</v>
      </c>
      <c r="I58" s="122">
        <v>1.3718657614301932</v>
      </c>
      <c r="J58" s="122">
        <v>1.7993652496557129</v>
      </c>
      <c r="K58" s="122">
        <v>1.946024582026215</v>
      </c>
      <c r="L58" s="122">
        <v>1.326490050712781</v>
      </c>
      <c r="M58" s="122">
        <v>1.0125539969798463</v>
      </c>
      <c r="N58" s="122">
        <v>0.73610076454214457</v>
      </c>
      <c r="O58" s="122">
        <v>0.94741776568307356</v>
      </c>
      <c r="P58" s="122">
        <v>0.90260054316699245</v>
      </c>
      <c r="Q58" s="122">
        <v>1.0663165218132</v>
      </c>
      <c r="R58" s="122">
        <v>0.80268449507498407</v>
      </c>
      <c r="S58" s="122">
        <v>0.75268876068872792</v>
      </c>
      <c r="T58" s="122">
        <v>0.73046792290563245</v>
      </c>
      <c r="U58" s="122">
        <v>0.71378538407814751</v>
      </c>
      <c r="V58" s="122">
        <v>0.88729502251134451</v>
      </c>
      <c r="W58" s="122">
        <v>0.77593818156561445</v>
      </c>
      <c r="DA58" s="130" t="s">
        <v>2128</v>
      </c>
    </row>
    <row r="59" spans="1:105" ht="12" customHeight="1" x14ac:dyDescent="0.25">
      <c r="A59" s="97" t="s">
        <v>50</v>
      </c>
      <c r="B59" s="98">
        <v>1.4701426392581773</v>
      </c>
      <c r="C59" s="98">
        <v>2.4012552097003925</v>
      </c>
      <c r="D59" s="98">
        <v>2.3119422619535035</v>
      </c>
      <c r="E59" s="98">
        <v>2.6743955126821777</v>
      </c>
      <c r="F59" s="98">
        <v>2.0945399190964711</v>
      </c>
      <c r="G59" s="98">
        <v>2.3756374505624933</v>
      </c>
      <c r="H59" s="98">
        <v>1.1067329727959783</v>
      </c>
      <c r="I59" s="98">
        <v>1.3718657614301932</v>
      </c>
      <c r="J59" s="98">
        <v>1.7993652496557129</v>
      </c>
      <c r="K59" s="98">
        <v>1.946024582026215</v>
      </c>
      <c r="L59" s="98">
        <v>1.326490050712781</v>
      </c>
      <c r="M59" s="98">
        <v>1.0125539969798463</v>
      </c>
      <c r="N59" s="98">
        <v>0.73610076454214457</v>
      </c>
      <c r="O59" s="98">
        <v>0.94741776568307356</v>
      </c>
      <c r="P59" s="98">
        <v>0.90260054316699245</v>
      </c>
      <c r="Q59" s="98">
        <v>1.0663165218132</v>
      </c>
      <c r="R59" s="98">
        <v>0.80268449507498407</v>
      </c>
      <c r="S59" s="98">
        <v>0.75268876068872792</v>
      </c>
      <c r="T59" s="98">
        <v>0.73046792290563245</v>
      </c>
      <c r="U59" s="98">
        <v>0.71378538407814751</v>
      </c>
      <c r="V59" s="98">
        <v>0.88729502251134451</v>
      </c>
      <c r="W59" s="98">
        <v>0.77593818156561445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52.661070000000002</v>
      </c>
      <c r="C62" s="117">
        <f t="shared" si="21"/>
        <v>61.244369999999996</v>
      </c>
      <c r="D62" s="117">
        <f t="shared" si="21"/>
        <v>67.606110000000015</v>
      </c>
      <c r="E62" s="117">
        <f t="shared" si="21"/>
        <v>66.949740000000006</v>
      </c>
      <c r="F62" s="117">
        <f t="shared" si="21"/>
        <v>69.474240000000009</v>
      </c>
      <c r="G62" s="117">
        <f t="shared" si="21"/>
        <v>71.140410000000017</v>
      </c>
      <c r="H62" s="117">
        <f t="shared" si="21"/>
        <v>84.267809999999997</v>
      </c>
      <c r="I62" s="117">
        <f t="shared" si="21"/>
        <v>91.38589020000002</v>
      </c>
      <c r="J62" s="117">
        <f t="shared" si="21"/>
        <v>90.325600200000054</v>
      </c>
      <c r="K62" s="117">
        <f t="shared" si="21"/>
        <v>96.537081960000023</v>
      </c>
      <c r="L62" s="117">
        <f t="shared" si="21"/>
        <v>108.14897411999999</v>
      </c>
      <c r="M62" s="117">
        <f t="shared" si="21"/>
        <v>72.655513920000033</v>
      </c>
      <c r="N62" s="117">
        <f t="shared" si="21"/>
        <v>78.259096079999992</v>
      </c>
      <c r="O62" s="117">
        <f t="shared" si="21"/>
        <v>69.170492160000009</v>
      </c>
      <c r="P62" s="117">
        <f t="shared" si="21"/>
        <v>67.35426588</v>
      </c>
      <c r="Q62" s="117">
        <f t="shared" si="21"/>
        <v>59.578199999999974</v>
      </c>
      <c r="R62" s="117">
        <f t="shared" ref="R62:V62" si="22">R63+R66+R68+R77</f>
        <v>61.598607840000028</v>
      </c>
      <c r="S62" s="117">
        <f t="shared" si="22"/>
        <v>60.834593160000026</v>
      </c>
      <c r="T62" s="117">
        <f t="shared" si="22"/>
        <v>57.564456840000027</v>
      </c>
      <c r="U62" s="117">
        <f t="shared" si="22"/>
        <v>62.613860760000016</v>
      </c>
      <c r="V62" s="117">
        <f t="shared" si="22"/>
        <v>56.251514880000045</v>
      </c>
      <c r="W62" s="117">
        <f t="shared" ref="W62" si="23">W63+W66+W68+W77</f>
        <v>65.92539888000006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47.46975407064614</v>
      </c>
      <c r="C63" s="122">
        <f t="shared" si="24"/>
        <v>55.631407597673615</v>
      </c>
      <c r="D63" s="122">
        <f t="shared" si="24"/>
        <v>61.390555494673535</v>
      </c>
      <c r="E63" s="122">
        <f t="shared" si="24"/>
        <v>61.000990194139199</v>
      </c>
      <c r="F63" s="122">
        <f t="shared" si="24"/>
        <v>62.96773945541991</v>
      </c>
      <c r="G63" s="122">
        <f t="shared" si="24"/>
        <v>64.273701377150005</v>
      </c>
      <c r="H63" s="122">
        <f t="shared" si="24"/>
        <v>76.21603002996936</v>
      </c>
      <c r="I63" s="122">
        <f t="shared" si="24"/>
        <v>82.75797939832124</v>
      </c>
      <c r="J63" s="122">
        <f t="shared" si="24"/>
        <v>81.680879817736169</v>
      </c>
      <c r="K63" s="122">
        <f t="shared" si="24"/>
        <v>87.504759450578788</v>
      </c>
      <c r="L63" s="122">
        <f t="shared" si="24"/>
        <v>98.955740003173361</v>
      </c>
      <c r="M63" s="122">
        <f t="shared" si="24"/>
        <v>65.377974353410707</v>
      </c>
      <c r="N63" s="122">
        <f t="shared" si="24"/>
        <v>71.051126916425133</v>
      </c>
      <c r="O63" s="122">
        <f t="shared" si="24"/>
        <v>62.464748661828345</v>
      </c>
      <c r="P63" s="122">
        <f t="shared" si="24"/>
        <v>60.931411864484076</v>
      </c>
      <c r="Q63" s="122">
        <f t="shared" si="24"/>
        <v>53.747939231709466</v>
      </c>
      <c r="R63" s="122">
        <f t="shared" ref="R63:V63" si="25">SUM(R64:R65)</f>
        <v>56.197931809354365</v>
      </c>
      <c r="S63" s="122">
        <f t="shared" si="25"/>
        <v>55.612900597016825</v>
      </c>
      <c r="T63" s="122">
        <f t="shared" si="25"/>
        <v>52.710583061257879</v>
      </c>
      <c r="U63" s="122">
        <f t="shared" si="25"/>
        <v>57.361529873045818</v>
      </c>
      <c r="V63" s="122">
        <f t="shared" si="25"/>
        <v>51.005275797946297</v>
      </c>
      <c r="W63" s="122">
        <f t="shared" ref="W63" si="26">SUM(W64:W65)</f>
        <v>60.637956413530148</v>
      </c>
      <c r="DA63" s="130" t="s">
        <v>2132</v>
      </c>
    </row>
    <row r="64" spans="1:105" ht="12" customHeight="1" x14ac:dyDescent="0.25">
      <c r="A64" s="97" t="s">
        <v>217</v>
      </c>
      <c r="B64" s="98">
        <v>47.46975407064614</v>
      </c>
      <c r="C64" s="98">
        <v>55.631407597673615</v>
      </c>
      <c r="D64" s="98">
        <v>61.390555494673535</v>
      </c>
      <c r="E64" s="98">
        <v>61.000990194139199</v>
      </c>
      <c r="F64" s="98">
        <v>62.96773945541991</v>
      </c>
      <c r="G64" s="98">
        <v>64.273701377150005</v>
      </c>
      <c r="H64" s="98">
        <v>76.21603002996936</v>
      </c>
      <c r="I64" s="98">
        <v>82.75797939832124</v>
      </c>
      <c r="J64" s="98">
        <v>81.680879817736169</v>
      </c>
      <c r="K64" s="98">
        <v>87.504759450578788</v>
      </c>
      <c r="L64" s="98">
        <v>98.955740003173361</v>
      </c>
      <c r="M64" s="98">
        <v>65.377974353410707</v>
      </c>
      <c r="N64" s="98">
        <v>71.051126916425133</v>
      </c>
      <c r="O64" s="98">
        <v>62.464748661828345</v>
      </c>
      <c r="P64" s="98">
        <v>60.931411864484076</v>
      </c>
      <c r="Q64" s="98">
        <v>53.747939231709466</v>
      </c>
      <c r="R64" s="98">
        <v>56.197931809354365</v>
      </c>
      <c r="S64" s="98">
        <v>55.612900597016825</v>
      </c>
      <c r="T64" s="98">
        <v>52.710583061257879</v>
      </c>
      <c r="U64" s="98">
        <v>57.361529873045818</v>
      </c>
      <c r="V64" s="98">
        <v>51.005275797946297</v>
      </c>
      <c r="W64" s="98">
        <v>60.637956413530148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4.7577096844988178</v>
      </c>
      <c r="C68" s="122">
        <v>5.1341393826211013</v>
      </c>
      <c r="D68" s="122">
        <v>5.6758747550335329</v>
      </c>
      <c r="E68" s="122">
        <v>5.4187758152615721</v>
      </c>
      <c r="F68" s="122">
        <v>5.9252469920691588</v>
      </c>
      <c r="G68" s="122">
        <v>6.2349233581582704</v>
      </c>
      <c r="H68" s="122">
        <v>7.3237605055986954</v>
      </c>
      <c r="I68" s="122">
        <v>7.8186713767375728</v>
      </c>
      <c r="J68" s="122">
        <v>7.7697707042053406</v>
      </c>
      <c r="K68" s="122">
        <v>8.0691579030470493</v>
      </c>
      <c r="L68" s="122">
        <v>8.1984754069482015</v>
      </c>
      <c r="M68" s="122">
        <v>6.5244294078802376</v>
      </c>
      <c r="N68" s="122">
        <v>6.4330301377070436</v>
      </c>
      <c r="O68" s="122">
        <v>5.9786947806979436</v>
      </c>
      <c r="P68" s="122">
        <v>5.7117824204755054</v>
      </c>
      <c r="Q68" s="122">
        <v>5.1765621872748966</v>
      </c>
      <c r="R68" s="122">
        <v>4.7771635312719694</v>
      </c>
      <c r="S68" s="122">
        <v>4.5882235024582885</v>
      </c>
      <c r="T68" s="122">
        <v>4.2226493454817575</v>
      </c>
      <c r="U68" s="122">
        <v>4.5180124651549791</v>
      </c>
      <c r="V68" s="122">
        <v>4.2943107472196056</v>
      </c>
      <c r="W68" s="122">
        <v>4.2837473745917825</v>
      </c>
      <c r="DA68" s="130" t="s">
        <v>2137</v>
      </c>
    </row>
    <row r="69" spans="1:105" ht="12" customHeight="1" x14ac:dyDescent="0.25">
      <c r="A69" s="97" t="s">
        <v>134</v>
      </c>
      <c r="B69" s="98">
        <v>4.7573244820811684</v>
      </c>
      <c r="C69" s="98">
        <v>5.1333901799134587</v>
      </c>
      <c r="D69" s="98">
        <v>5.6750857701806101</v>
      </c>
      <c r="E69" s="98">
        <v>5.418048718690212</v>
      </c>
      <c r="F69" s="98">
        <v>5.9244992176818636</v>
      </c>
      <c r="G69" s="98">
        <v>6.2341856834133313</v>
      </c>
      <c r="H69" s="98">
        <v>7.322613162613461</v>
      </c>
      <c r="I69" s="98">
        <v>7.8172138515933431</v>
      </c>
      <c r="J69" s="98">
        <v>7.7680485252873108</v>
      </c>
      <c r="K69" s="98">
        <v>8.0673524204460829</v>
      </c>
      <c r="L69" s="98">
        <v>8.1961932884561008</v>
      </c>
      <c r="M69" s="98">
        <v>6.5223861702056691</v>
      </c>
      <c r="N69" s="98">
        <v>6.4308455558792126</v>
      </c>
      <c r="O69" s="98">
        <v>5.9765005253544663</v>
      </c>
      <c r="P69" s="98">
        <v>5.7099667612175127</v>
      </c>
      <c r="Q69" s="98">
        <v>5.1748144917352841</v>
      </c>
      <c r="R69" s="98">
        <v>4.7754551102515999</v>
      </c>
      <c r="S69" s="98">
        <v>4.5865271386688002</v>
      </c>
      <c r="T69" s="98">
        <v>4.2205570717001271</v>
      </c>
      <c r="U69" s="98">
        <v>4.5156256674466171</v>
      </c>
      <c r="V69" s="98">
        <v>4.2921969657171406</v>
      </c>
      <c r="W69" s="98">
        <v>4.281502972480336</v>
      </c>
      <c r="DA69" s="63" t="s">
        <v>2138</v>
      </c>
    </row>
    <row r="70" spans="1:105" ht="12" customHeight="1" x14ac:dyDescent="0.25">
      <c r="A70" s="97" t="s">
        <v>133</v>
      </c>
      <c r="B70" s="98">
        <v>3.8520241764961277E-4</v>
      </c>
      <c r="C70" s="98">
        <v>7.4920270764273459E-4</v>
      </c>
      <c r="D70" s="98">
        <v>7.8898485292320164E-4</v>
      </c>
      <c r="E70" s="98">
        <v>7.2709657136045222E-4</v>
      </c>
      <c r="F70" s="98">
        <v>7.4777438729511621E-4</v>
      </c>
      <c r="G70" s="98">
        <v>7.3767474493923629E-4</v>
      </c>
      <c r="H70" s="98">
        <v>1.1473429852347109E-3</v>
      </c>
      <c r="I70" s="98">
        <v>1.4575251442294453E-3</v>
      </c>
      <c r="J70" s="98">
        <v>1.7221789180295614E-3</v>
      </c>
      <c r="K70" s="98">
        <v>1.8054826009669374E-3</v>
      </c>
      <c r="L70" s="98">
        <v>2.2821184921001836E-3</v>
      </c>
      <c r="M70" s="98">
        <v>2.0432376745686404E-3</v>
      </c>
      <c r="N70" s="98">
        <v>2.1845818278310803E-3</v>
      </c>
      <c r="O70" s="98">
        <v>2.194255343477104E-3</v>
      </c>
      <c r="P70" s="98">
        <v>1.8156592579927459E-3</v>
      </c>
      <c r="Q70" s="98">
        <v>1.7476955396127445E-3</v>
      </c>
      <c r="R70" s="98">
        <v>1.7084210203698123E-3</v>
      </c>
      <c r="S70" s="98">
        <v>1.6963637894878399E-3</v>
      </c>
      <c r="T70" s="98">
        <v>2.0922737816305398E-3</v>
      </c>
      <c r="U70" s="98">
        <v>2.3867977083624264E-3</v>
      </c>
      <c r="V70" s="98">
        <v>2.1137815024647681E-3</v>
      </c>
      <c r="W70" s="98">
        <v>2.2444021114460854E-3</v>
      </c>
      <c r="DA70" s="63" t="s">
        <v>2139</v>
      </c>
    </row>
    <row r="71" spans="1:105" ht="12" customHeight="1" x14ac:dyDescent="0.25">
      <c r="A71" s="100" t="s">
        <v>217</v>
      </c>
      <c r="B71" s="101">
        <v>3.8520241764961277E-4</v>
      </c>
      <c r="C71" s="101">
        <v>7.4920270764273459E-4</v>
      </c>
      <c r="D71" s="101">
        <v>7.8898485292320164E-4</v>
      </c>
      <c r="E71" s="101">
        <v>7.2709657136045222E-4</v>
      </c>
      <c r="F71" s="101">
        <v>7.4777438729511621E-4</v>
      </c>
      <c r="G71" s="101">
        <v>7.3767474493923629E-4</v>
      </c>
      <c r="H71" s="101">
        <v>1.1473429852347109E-3</v>
      </c>
      <c r="I71" s="101">
        <v>1.4575251442294453E-3</v>
      </c>
      <c r="J71" s="101">
        <v>1.7221789180295614E-3</v>
      </c>
      <c r="K71" s="101">
        <v>1.8054826009669374E-3</v>
      </c>
      <c r="L71" s="101">
        <v>2.2821184921001836E-3</v>
      </c>
      <c r="M71" s="101">
        <v>2.0432376745686404E-3</v>
      </c>
      <c r="N71" s="101">
        <v>2.1845818278310803E-3</v>
      </c>
      <c r="O71" s="101">
        <v>2.194255343477104E-3</v>
      </c>
      <c r="P71" s="101">
        <v>1.8156592579927459E-3</v>
      </c>
      <c r="Q71" s="101">
        <v>1.7476955396127445E-3</v>
      </c>
      <c r="R71" s="101">
        <v>1.7084210203698123E-3</v>
      </c>
      <c r="S71" s="101">
        <v>1.6963637894878399E-3</v>
      </c>
      <c r="T71" s="101">
        <v>2.0922737816305398E-3</v>
      </c>
      <c r="U71" s="101">
        <v>2.3867977083624264E-3</v>
      </c>
      <c r="V71" s="101">
        <v>2.1137815024647681E-3</v>
      </c>
      <c r="W71" s="101">
        <v>2.2444021114460854E-3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0.43360624485504429</v>
      </c>
      <c r="C77" s="122">
        <v>0.47882301970527941</v>
      </c>
      <c r="D77" s="122">
        <v>0.53967975029295245</v>
      </c>
      <c r="E77" s="122">
        <v>0.52997399059923622</v>
      </c>
      <c r="F77" s="122">
        <v>0.58125355251094724</v>
      </c>
      <c r="G77" s="122">
        <v>0.63178526469173724</v>
      </c>
      <c r="H77" s="122">
        <v>0.72801946443194465</v>
      </c>
      <c r="I77" s="122">
        <v>0.80923942494120993</v>
      </c>
      <c r="J77" s="122">
        <v>0.87494967805853585</v>
      </c>
      <c r="K77" s="122">
        <v>0.96316460637419687</v>
      </c>
      <c r="L77" s="122">
        <v>0.99475870987842874</v>
      </c>
      <c r="M77" s="122">
        <v>0.75311015870908748</v>
      </c>
      <c r="N77" s="122">
        <v>0.77493902586780572</v>
      </c>
      <c r="O77" s="122">
        <v>0.72704871747372612</v>
      </c>
      <c r="P77" s="122">
        <v>0.71107159504042738</v>
      </c>
      <c r="Q77" s="122">
        <v>0.65369858101560907</v>
      </c>
      <c r="R77" s="122">
        <v>0.62351249937369635</v>
      </c>
      <c r="S77" s="122">
        <v>0.63346906052490781</v>
      </c>
      <c r="T77" s="122">
        <v>0.63122443326039523</v>
      </c>
      <c r="U77" s="122">
        <v>0.73431842179921547</v>
      </c>
      <c r="V77" s="122">
        <v>0.9519283348341403</v>
      </c>
      <c r="W77" s="122">
        <v>1.00369509187813</v>
      </c>
      <c r="DA77" s="130" t="s">
        <v>2146</v>
      </c>
    </row>
    <row r="78" spans="1:105" ht="12" customHeight="1" x14ac:dyDescent="0.25">
      <c r="A78" s="97" t="s">
        <v>192</v>
      </c>
      <c r="B78" s="98">
        <v>0.43360624485504429</v>
      </c>
      <c r="C78" s="98">
        <v>0.47882301970527941</v>
      </c>
      <c r="D78" s="98">
        <v>0.53967975029295245</v>
      </c>
      <c r="E78" s="98">
        <v>0.52997399059923622</v>
      </c>
      <c r="F78" s="98">
        <v>0.58125355251094724</v>
      </c>
      <c r="G78" s="98">
        <v>0.63178526469173724</v>
      </c>
      <c r="H78" s="98">
        <v>0.72801946443194465</v>
      </c>
      <c r="I78" s="98">
        <v>0.80923942494120993</v>
      </c>
      <c r="J78" s="98">
        <v>0.87494967805853585</v>
      </c>
      <c r="K78" s="98">
        <v>0.96316460637419687</v>
      </c>
      <c r="L78" s="98">
        <v>0.99475870987842874</v>
      </c>
      <c r="M78" s="98">
        <v>0.75311015870908748</v>
      </c>
      <c r="N78" s="98">
        <v>0.77493902586780572</v>
      </c>
      <c r="O78" s="98">
        <v>0.72704871747372612</v>
      </c>
      <c r="P78" s="98">
        <v>0.71107159504042738</v>
      </c>
      <c r="Q78" s="98">
        <v>0.65369858101560907</v>
      </c>
      <c r="R78" s="98">
        <v>0.62351249937369635</v>
      </c>
      <c r="S78" s="98">
        <v>0.63346906052490781</v>
      </c>
      <c r="T78" s="98">
        <v>0.63122443326039523</v>
      </c>
      <c r="U78" s="98">
        <v>0.73431842179921547</v>
      </c>
      <c r="V78" s="98">
        <v>0.9519283348341403</v>
      </c>
      <c r="W78" s="98">
        <v>1.00369509187813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1.5588481034964909</v>
      </c>
      <c r="C81" s="117">
        <f t="shared" si="28"/>
        <v>2.6245622308826837</v>
      </c>
      <c r="D81" s="117">
        <f t="shared" si="28"/>
        <v>2.66603579665176</v>
      </c>
      <c r="E81" s="117">
        <f t="shared" si="28"/>
        <v>3.2333754787885591</v>
      </c>
      <c r="F81" s="117">
        <f t="shared" si="28"/>
        <v>2.752191999245797</v>
      </c>
      <c r="G81" s="117">
        <f t="shared" si="28"/>
        <v>3.3964131023696162</v>
      </c>
      <c r="H81" s="117">
        <f t="shared" si="28"/>
        <v>1.756044515720949</v>
      </c>
      <c r="I81" s="117">
        <f t="shared" si="28"/>
        <v>2.4372618631104417</v>
      </c>
      <c r="J81" s="117">
        <f t="shared" si="28"/>
        <v>3.8939477003499543</v>
      </c>
      <c r="K81" s="117">
        <f t="shared" si="28"/>
        <v>4.6809216599965655</v>
      </c>
      <c r="L81" s="117">
        <f t="shared" si="28"/>
        <v>3.4102247537116783</v>
      </c>
      <c r="M81" s="117">
        <f t="shared" si="28"/>
        <v>2.7816427374929664</v>
      </c>
      <c r="N81" s="117">
        <f t="shared" si="28"/>
        <v>2.1115978510737072</v>
      </c>
      <c r="O81" s="117">
        <f t="shared" si="28"/>
        <v>2.833340553038636</v>
      </c>
      <c r="P81" s="117">
        <f t="shared" si="28"/>
        <v>2.8416716942635434</v>
      </c>
      <c r="Q81" s="117">
        <f t="shared" si="28"/>
        <v>3.4647981293630479</v>
      </c>
      <c r="R81" s="117">
        <f t="shared" ref="R81:V81" si="29">R82+R85+R87+R100</f>
        <v>2.7288041966566734</v>
      </c>
      <c r="S81" s="117">
        <f t="shared" si="29"/>
        <v>2.7057030639628246</v>
      </c>
      <c r="T81" s="117">
        <f t="shared" si="29"/>
        <v>2.7010219487424934</v>
      </c>
      <c r="U81" s="117">
        <f t="shared" si="29"/>
        <v>2.6819829893884299</v>
      </c>
      <c r="V81" s="117">
        <f t="shared" si="29"/>
        <v>3.3457195664881447</v>
      </c>
      <c r="W81" s="117">
        <f t="shared" ref="W81" si="30">W82+W85+W87+W100</f>
        <v>3.2736634726688694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1.5588481034964909</v>
      </c>
      <c r="C100" s="122">
        <v>2.6245622308826837</v>
      </c>
      <c r="D100" s="122">
        <v>2.66603579665176</v>
      </c>
      <c r="E100" s="122">
        <v>3.2333754787885591</v>
      </c>
      <c r="F100" s="122">
        <v>2.752191999245797</v>
      </c>
      <c r="G100" s="122">
        <v>3.3964131023696162</v>
      </c>
      <c r="H100" s="122">
        <v>1.756044515720949</v>
      </c>
      <c r="I100" s="122">
        <v>2.4372618631104417</v>
      </c>
      <c r="J100" s="122">
        <v>3.8939477003499543</v>
      </c>
      <c r="K100" s="122">
        <v>4.6809216599965655</v>
      </c>
      <c r="L100" s="122">
        <v>3.4102247537116783</v>
      </c>
      <c r="M100" s="122">
        <v>2.7816427374929664</v>
      </c>
      <c r="N100" s="122">
        <v>2.1115978510737072</v>
      </c>
      <c r="O100" s="122">
        <v>2.833340553038636</v>
      </c>
      <c r="P100" s="122">
        <v>2.8416716942635434</v>
      </c>
      <c r="Q100" s="122">
        <v>3.4647981293630479</v>
      </c>
      <c r="R100" s="122">
        <v>2.7288041966566734</v>
      </c>
      <c r="S100" s="122">
        <v>2.7057030639628246</v>
      </c>
      <c r="T100" s="122">
        <v>2.7010219487424934</v>
      </c>
      <c r="U100" s="122">
        <v>2.6819829893884299</v>
      </c>
      <c r="V100" s="122">
        <v>3.3457195664881447</v>
      </c>
      <c r="W100" s="122">
        <v>3.2736634726688694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1.5588481034964909</v>
      </c>
      <c r="C102" s="98">
        <v>2.6245622308826837</v>
      </c>
      <c r="D102" s="98">
        <v>2.66603579665176</v>
      </c>
      <c r="E102" s="98">
        <v>3.2333754787885591</v>
      </c>
      <c r="F102" s="98">
        <v>2.752191999245797</v>
      </c>
      <c r="G102" s="98">
        <v>3.3964131023696162</v>
      </c>
      <c r="H102" s="98">
        <v>1.756044515720949</v>
      </c>
      <c r="I102" s="98">
        <v>2.4372618631104417</v>
      </c>
      <c r="J102" s="98">
        <v>3.8939477003499543</v>
      </c>
      <c r="K102" s="98">
        <v>4.6809216599965655</v>
      </c>
      <c r="L102" s="98">
        <v>3.4102247537116783</v>
      </c>
      <c r="M102" s="98">
        <v>2.7816427374929664</v>
      </c>
      <c r="N102" s="98">
        <v>2.1115978510737072</v>
      </c>
      <c r="O102" s="98">
        <v>2.833340553038636</v>
      </c>
      <c r="P102" s="98">
        <v>2.8416716942635434</v>
      </c>
      <c r="Q102" s="98">
        <v>3.4647981293630479</v>
      </c>
      <c r="R102" s="98">
        <v>2.7288041966566734</v>
      </c>
      <c r="S102" s="98">
        <v>2.7057030639628246</v>
      </c>
      <c r="T102" s="98">
        <v>2.7010219487424934</v>
      </c>
      <c r="U102" s="98">
        <v>2.6819829893884299</v>
      </c>
      <c r="V102" s="98">
        <v>3.3457195664881447</v>
      </c>
      <c r="W102" s="98">
        <v>3.2736634726688694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3.2056252557893838</v>
      </c>
      <c r="C124" s="117">
        <f t="shared" si="42"/>
        <v>5.4203712759506608</v>
      </c>
      <c r="D124" s="117">
        <f t="shared" si="42"/>
        <v>5.4161058500740218</v>
      </c>
      <c r="E124" s="117">
        <f t="shared" si="42"/>
        <v>6.4888958994432588</v>
      </c>
      <c r="F124" s="117">
        <f t="shared" si="42"/>
        <v>5.424487832591308</v>
      </c>
      <c r="G124" s="117">
        <f t="shared" si="42"/>
        <v>6.4281026526880813</v>
      </c>
      <c r="H124" s="117">
        <f t="shared" si="42"/>
        <v>3.2007312745528513</v>
      </c>
      <c r="I124" s="117">
        <f t="shared" si="42"/>
        <v>4.2592090097988686</v>
      </c>
      <c r="J124" s="117">
        <f t="shared" si="42"/>
        <v>6.4245794711426534</v>
      </c>
      <c r="K124" s="117">
        <f t="shared" si="42"/>
        <v>7.4392116016559102</v>
      </c>
      <c r="L124" s="117">
        <f t="shared" si="42"/>
        <v>5.2885812100889407</v>
      </c>
      <c r="M124" s="117">
        <f t="shared" si="42"/>
        <v>4.2224155378764587</v>
      </c>
      <c r="N124" s="117">
        <f t="shared" si="42"/>
        <v>3.1612848903480133</v>
      </c>
      <c r="O124" s="117">
        <f t="shared" si="42"/>
        <v>4.2027435732811407</v>
      </c>
      <c r="P124" s="117">
        <f t="shared" si="42"/>
        <v>4.1324399116990387</v>
      </c>
      <c r="Q124" s="117">
        <f t="shared" si="42"/>
        <v>5.1561574802053798</v>
      </c>
      <c r="R124" s="117">
        <f t="shared" ref="R124:V124" si="43">R125+R128+R130+R139</f>
        <v>4.0009611016476621</v>
      </c>
      <c r="S124" s="117">
        <f t="shared" si="43"/>
        <v>3.9566925868200853</v>
      </c>
      <c r="T124" s="117">
        <f t="shared" si="43"/>
        <v>3.9182689327069515</v>
      </c>
      <c r="U124" s="117">
        <f t="shared" si="43"/>
        <v>3.911768870065127</v>
      </c>
      <c r="V124" s="117">
        <f t="shared" si="43"/>
        <v>4.7997041301364849</v>
      </c>
      <c r="W124" s="117">
        <f t="shared" ref="W124" si="44">W125+W128+W130+W139</f>
        <v>4.8942838814472793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3.2056252557893838</v>
      </c>
      <c r="C139" s="122">
        <v>5.4203712759506608</v>
      </c>
      <c r="D139" s="122">
        <v>5.4161058500740218</v>
      </c>
      <c r="E139" s="122">
        <v>6.4888958994432588</v>
      </c>
      <c r="F139" s="122">
        <v>5.424487832591308</v>
      </c>
      <c r="G139" s="122">
        <v>6.4281026526880813</v>
      </c>
      <c r="H139" s="122">
        <v>3.2007312745528513</v>
      </c>
      <c r="I139" s="122">
        <v>4.2592090097988686</v>
      </c>
      <c r="J139" s="122">
        <v>6.4245794711426534</v>
      </c>
      <c r="K139" s="122">
        <v>7.4392116016559102</v>
      </c>
      <c r="L139" s="122">
        <v>5.2885812100889407</v>
      </c>
      <c r="M139" s="122">
        <v>4.2224155378764587</v>
      </c>
      <c r="N139" s="122">
        <v>3.1612848903480133</v>
      </c>
      <c r="O139" s="122">
        <v>4.2027435732811407</v>
      </c>
      <c r="P139" s="122">
        <v>4.1324399116990387</v>
      </c>
      <c r="Q139" s="122">
        <v>5.1561574802053798</v>
      </c>
      <c r="R139" s="122">
        <v>4.0009611016476621</v>
      </c>
      <c r="S139" s="122">
        <v>3.9566925868200853</v>
      </c>
      <c r="T139" s="122">
        <v>3.9182689327069515</v>
      </c>
      <c r="U139" s="122">
        <v>3.911768870065127</v>
      </c>
      <c r="V139" s="122">
        <v>4.7997041301364849</v>
      </c>
      <c r="W139" s="122">
        <v>4.8942838814472793</v>
      </c>
      <c r="DA139" s="130" t="s">
        <v>2205</v>
      </c>
    </row>
    <row r="140" spans="1:105" ht="12" customHeight="1" x14ac:dyDescent="0.25">
      <c r="A140" s="97" t="s">
        <v>50</v>
      </c>
      <c r="B140" s="98">
        <v>3.2056252557893838</v>
      </c>
      <c r="C140" s="98">
        <v>5.4203712759506608</v>
      </c>
      <c r="D140" s="98">
        <v>5.4161058500740218</v>
      </c>
      <c r="E140" s="98">
        <v>6.4888958994432588</v>
      </c>
      <c r="F140" s="98">
        <v>5.424487832591308</v>
      </c>
      <c r="G140" s="98">
        <v>6.4281026526880813</v>
      </c>
      <c r="H140" s="98">
        <v>3.2007312745528513</v>
      </c>
      <c r="I140" s="98">
        <v>4.2592090097988686</v>
      </c>
      <c r="J140" s="98">
        <v>6.4245794711426534</v>
      </c>
      <c r="K140" s="98">
        <v>7.4392116016559102</v>
      </c>
      <c r="L140" s="98">
        <v>5.2885812100889407</v>
      </c>
      <c r="M140" s="98">
        <v>4.2224155378764587</v>
      </c>
      <c r="N140" s="98">
        <v>3.1612848903480133</v>
      </c>
      <c r="O140" s="98">
        <v>4.2027435732811407</v>
      </c>
      <c r="P140" s="98">
        <v>4.1324399116990387</v>
      </c>
      <c r="Q140" s="98">
        <v>5.1561574802053798</v>
      </c>
      <c r="R140" s="98">
        <v>4.0009611016476621</v>
      </c>
      <c r="S140" s="98">
        <v>3.9566925868200853</v>
      </c>
      <c r="T140" s="98">
        <v>3.9182689327069515</v>
      </c>
      <c r="U140" s="98">
        <v>3.911768870065127</v>
      </c>
      <c r="V140" s="98">
        <v>4.7997041301364849</v>
      </c>
      <c r="W140" s="98">
        <v>4.8942838814472793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0.76570090881247144</v>
      </c>
      <c r="C143" s="117">
        <f t="shared" si="49"/>
        <v>1.3656934508950169</v>
      </c>
      <c r="D143" s="117">
        <f t="shared" si="49"/>
        <v>1.524435821150772</v>
      </c>
      <c r="E143" s="117">
        <f t="shared" si="49"/>
        <v>2.0057599579387699</v>
      </c>
      <c r="F143" s="117">
        <f t="shared" si="49"/>
        <v>1.7774958946924093</v>
      </c>
      <c r="G143" s="117">
        <f t="shared" si="49"/>
        <v>2.2854882106752292</v>
      </c>
      <c r="H143" s="117">
        <f t="shared" si="49"/>
        <v>1.2072103433012784</v>
      </c>
      <c r="I143" s="117">
        <f t="shared" si="49"/>
        <v>1.6826361925318352</v>
      </c>
      <c r="J143" s="117">
        <f t="shared" si="49"/>
        <v>2.6231364590015325</v>
      </c>
      <c r="K143" s="117">
        <f t="shared" si="49"/>
        <v>3.163457989376333</v>
      </c>
      <c r="L143" s="117">
        <f t="shared" si="49"/>
        <v>2.3032586587708588</v>
      </c>
      <c r="M143" s="117">
        <f t="shared" si="49"/>
        <v>1.8711712451688494</v>
      </c>
      <c r="N143" s="117">
        <f t="shared" si="49"/>
        <v>1.4412646863095102</v>
      </c>
      <c r="O143" s="117">
        <f t="shared" si="49"/>
        <v>2.0396382019827408</v>
      </c>
      <c r="P143" s="117">
        <f t="shared" si="49"/>
        <v>2.2135512801965298</v>
      </c>
      <c r="Q143" s="117">
        <f t="shared" si="49"/>
        <v>2.929574604289253</v>
      </c>
      <c r="R143" s="117">
        <f t="shared" ref="R143:V143" si="50">R144+R146+R148+R157</f>
        <v>2.4609581037779038</v>
      </c>
      <c r="S143" s="117">
        <f t="shared" si="50"/>
        <v>2.5178919003034319</v>
      </c>
      <c r="T143" s="117">
        <f t="shared" si="50"/>
        <v>2.5338319044840212</v>
      </c>
      <c r="U143" s="117">
        <f t="shared" si="50"/>
        <v>2.5333935154097227</v>
      </c>
      <c r="V143" s="117">
        <f t="shared" si="50"/>
        <v>3.1868236942412742</v>
      </c>
      <c r="W143" s="117">
        <f t="shared" ref="W143" si="51">W144+W146+W148+W157</f>
        <v>3.2399263376775553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0.76570090881247144</v>
      </c>
      <c r="C157" s="122">
        <v>1.3656934508950169</v>
      </c>
      <c r="D157" s="122">
        <v>1.524435821150772</v>
      </c>
      <c r="E157" s="122">
        <v>2.0057599579387699</v>
      </c>
      <c r="F157" s="122">
        <v>1.7774958946924093</v>
      </c>
      <c r="G157" s="122">
        <v>2.2854882106752292</v>
      </c>
      <c r="H157" s="122">
        <v>1.2072103433012784</v>
      </c>
      <c r="I157" s="122">
        <v>1.6826361925318352</v>
      </c>
      <c r="J157" s="122">
        <v>2.6231364590015325</v>
      </c>
      <c r="K157" s="122">
        <v>3.163457989376333</v>
      </c>
      <c r="L157" s="122">
        <v>2.3032586587708588</v>
      </c>
      <c r="M157" s="122">
        <v>1.8711712451688494</v>
      </c>
      <c r="N157" s="122">
        <v>1.4412646863095102</v>
      </c>
      <c r="O157" s="122">
        <v>2.0396382019827408</v>
      </c>
      <c r="P157" s="122">
        <v>2.2135512801965298</v>
      </c>
      <c r="Q157" s="122">
        <v>2.929574604289253</v>
      </c>
      <c r="R157" s="122">
        <v>2.4609581037779038</v>
      </c>
      <c r="S157" s="122">
        <v>2.5178919003034319</v>
      </c>
      <c r="T157" s="122">
        <v>2.5338319044840212</v>
      </c>
      <c r="U157" s="122">
        <v>2.5333935154097227</v>
      </c>
      <c r="V157" s="122">
        <v>3.1868236942412742</v>
      </c>
      <c r="W157" s="122">
        <v>3.2399263376775553</v>
      </c>
      <c r="DA157" s="130" t="s">
        <v>2222</v>
      </c>
    </row>
    <row r="158" spans="1:105" ht="12" customHeight="1" x14ac:dyDescent="0.25">
      <c r="A158" s="97" t="s">
        <v>50</v>
      </c>
      <c r="B158" s="98">
        <v>0.76570090881247144</v>
      </c>
      <c r="C158" s="98">
        <v>1.3656934508950169</v>
      </c>
      <c r="D158" s="98">
        <v>1.524435821150772</v>
      </c>
      <c r="E158" s="98">
        <v>2.0057599579387699</v>
      </c>
      <c r="F158" s="98">
        <v>1.7774958946924093</v>
      </c>
      <c r="G158" s="98">
        <v>2.2854882106752292</v>
      </c>
      <c r="H158" s="98">
        <v>1.2072103433012784</v>
      </c>
      <c r="I158" s="98">
        <v>1.6826361925318352</v>
      </c>
      <c r="J158" s="98">
        <v>2.6231364590015325</v>
      </c>
      <c r="K158" s="98">
        <v>3.163457989376333</v>
      </c>
      <c r="L158" s="98">
        <v>2.3032586587708588</v>
      </c>
      <c r="M158" s="98">
        <v>1.8711712451688494</v>
      </c>
      <c r="N158" s="98">
        <v>1.4412646863095102</v>
      </c>
      <c r="O158" s="98">
        <v>2.0396382019827408</v>
      </c>
      <c r="P158" s="98">
        <v>2.2135512801965298</v>
      </c>
      <c r="Q158" s="98">
        <v>2.929574604289253</v>
      </c>
      <c r="R158" s="98">
        <v>2.4609581037779038</v>
      </c>
      <c r="S158" s="98">
        <v>2.5178919003034319</v>
      </c>
      <c r="T158" s="98">
        <v>2.5338319044840212</v>
      </c>
      <c r="U158" s="98">
        <v>2.5333935154097227</v>
      </c>
      <c r="V158" s="98">
        <v>3.1868236942412742</v>
      </c>
      <c r="W158" s="98">
        <v>3.2399263376775553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1.7206919023628058</v>
      </c>
      <c r="C161" s="117">
        <f t="shared" si="54"/>
        <v>2.7246432808241821</v>
      </c>
      <c r="D161" s="117">
        <f t="shared" si="54"/>
        <v>2.6201393161348414</v>
      </c>
      <c r="E161" s="117">
        <f t="shared" si="54"/>
        <v>3.0458112147468563</v>
      </c>
      <c r="F161" s="117">
        <f t="shared" si="54"/>
        <v>2.4921076401860627</v>
      </c>
      <c r="G161" s="117">
        <f t="shared" si="54"/>
        <v>2.9637676916972273</v>
      </c>
      <c r="H161" s="117">
        <f t="shared" si="54"/>
        <v>1.4549674133114117</v>
      </c>
      <c r="I161" s="117">
        <f t="shared" si="54"/>
        <v>1.886188561230965</v>
      </c>
      <c r="J161" s="117">
        <f t="shared" si="54"/>
        <v>2.7233456072136555</v>
      </c>
      <c r="K161" s="117">
        <f t="shared" si="54"/>
        <v>3.1507249090060525</v>
      </c>
      <c r="L161" s="117">
        <f t="shared" si="54"/>
        <v>2.2306269308202928</v>
      </c>
      <c r="M161" s="117">
        <f t="shared" si="54"/>
        <v>1.7610642494774955</v>
      </c>
      <c r="N161" s="117">
        <f t="shared" si="54"/>
        <v>1.2881217203661655</v>
      </c>
      <c r="O161" s="117">
        <f t="shared" si="54"/>
        <v>1.6546600434102732</v>
      </c>
      <c r="P161" s="117">
        <f t="shared" si="54"/>
        <v>1.588756596755988</v>
      </c>
      <c r="Q161" s="117">
        <f t="shared" si="54"/>
        <v>1.9834197475478554</v>
      </c>
      <c r="R161" s="117">
        <f t="shared" ref="R161:V161" si="55">R162+R164+R166+R175</f>
        <v>1.6869842416672507</v>
      </c>
      <c r="S161" s="117">
        <f t="shared" si="55"/>
        <v>1.7472554320102396</v>
      </c>
      <c r="T161" s="117">
        <f t="shared" si="55"/>
        <v>1.797377759160727</v>
      </c>
      <c r="U161" s="117">
        <f t="shared" si="55"/>
        <v>1.8396045549272997</v>
      </c>
      <c r="V161" s="117">
        <f t="shared" si="55"/>
        <v>2.380702548066985</v>
      </c>
      <c r="W161" s="117">
        <f t="shared" ref="W161" si="56">W162+W164+W166+W175</f>
        <v>2.4164499103825778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1.7206919023628058</v>
      </c>
      <c r="C175" s="122">
        <v>2.7246432808241821</v>
      </c>
      <c r="D175" s="122">
        <v>2.6201393161348414</v>
      </c>
      <c r="E175" s="122">
        <v>3.0458112147468563</v>
      </c>
      <c r="F175" s="122">
        <v>2.4921076401860627</v>
      </c>
      <c r="G175" s="122">
        <v>2.9637676916972273</v>
      </c>
      <c r="H175" s="122">
        <v>1.4549674133114117</v>
      </c>
      <c r="I175" s="122">
        <v>1.886188561230965</v>
      </c>
      <c r="J175" s="122">
        <v>2.7233456072136555</v>
      </c>
      <c r="K175" s="122">
        <v>3.1507249090060525</v>
      </c>
      <c r="L175" s="122">
        <v>2.2306269308202928</v>
      </c>
      <c r="M175" s="122">
        <v>1.7610642494774955</v>
      </c>
      <c r="N175" s="122">
        <v>1.2881217203661655</v>
      </c>
      <c r="O175" s="122">
        <v>1.6546600434102732</v>
      </c>
      <c r="P175" s="122">
        <v>1.588756596755988</v>
      </c>
      <c r="Q175" s="122">
        <v>1.9834197475478554</v>
      </c>
      <c r="R175" s="122">
        <v>1.6869842416672507</v>
      </c>
      <c r="S175" s="122">
        <v>1.7472554320102396</v>
      </c>
      <c r="T175" s="122">
        <v>1.797377759160727</v>
      </c>
      <c r="U175" s="122">
        <v>1.8396045549272997</v>
      </c>
      <c r="V175" s="122">
        <v>2.380702548066985</v>
      </c>
      <c r="W175" s="122">
        <v>2.4164499103825778</v>
      </c>
      <c r="DA175" s="130" t="s">
        <v>2239</v>
      </c>
    </row>
    <row r="176" spans="1:105" ht="12" customHeight="1" x14ac:dyDescent="0.25">
      <c r="A176" s="97" t="s">
        <v>50</v>
      </c>
      <c r="B176" s="98">
        <v>1.7206919023628058</v>
      </c>
      <c r="C176" s="98">
        <v>2.7246432808241821</v>
      </c>
      <c r="D176" s="98">
        <v>2.6201393161348414</v>
      </c>
      <c r="E176" s="98">
        <v>3.0458112147468563</v>
      </c>
      <c r="F176" s="98">
        <v>2.4921076401860627</v>
      </c>
      <c r="G176" s="98">
        <v>2.9637676916972273</v>
      </c>
      <c r="H176" s="98">
        <v>1.4549674133114117</v>
      </c>
      <c r="I176" s="98">
        <v>1.886188561230965</v>
      </c>
      <c r="J176" s="98">
        <v>2.7233456072136555</v>
      </c>
      <c r="K176" s="98">
        <v>3.1507249090060525</v>
      </c>
      <c r="L176" s="98">
        <v>2.2306269308202928</v>
      </c>
      <c r="M176" s="98">
        <v>1.7610642494774955</v>
      </c>
      <c r="N176" s="98">
        <v>1.2881217203661655</v>
      </c>
      <c r="O176" s="98">
        <v>1.6546600434102732</v>
      </c>
      <c r="P176" s="98">
        <v>1.588756596755988</v>
      </c>
      <c r="Q176" s="98">
        <v>1.9834197475478554</v>
      </c>
      <c r="R176" s="98">
        <v>1.6869842416672507</v>
      </c>
      <c r="S176" s="98">
        <v>1.7472554320102396</v>
      </c>
      <c r="T176" s="98">
        <v>1.797377759160727</v>
      </c>
      <c r="U176" s="98">
        <v>1.8396045549272997</v>
      </c>
      <c r="V176" s="98">
        <v>2.380702548066985</v>
      </c>
      <c r="W176" s="98">
        <v>2.4164499103825778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22264.572437081999</v>
      </c>
      <c r="C3" s="117">
        <f t="shared" si="0"/>
        <v>24698.05852061557</v>
      </c>
      <c r="D3" s="117">
        <f t="shared" si="0"/>
        <v>24498.341264406121</v>
      </c>
      <c r="E3" s="117">
        <f t="shared" si="0"/>
        <v>24505.75528114913</v>
      </c>
      <c r="F3" s="117">
        <f t="shared" si="0"/>
        <v>24238.300118666448</v>
      </c>
      <c r="G3" s="117">
        <f t="shared" si="0"/>
        <v>24268.686809843057</v>
      </c>
      <c r="H3" s="117">
        <f t="shared" si="0"/>
        <v>25576.118736621735</v>
      </c>
      <c r="I3" s="117">
        <f t="shared" si="0"/>
        <v>26583.752641926538</v>
      </c>
      <c r="J3" s="117">
        <f t="shared" si="0"/>
        <v>20948.607359832575</v>
      </c>
      <c r="K3" s="117">
        <f t="shared" si="0"/>
        <v>23831.229094225018</v>
      </c>
      <c r="L3" s="117">
        <f t="shared" si="0"/>
        <v>29801.767265526789</v>
      </c>
      <c r="M3" s="117">
        <f t="shared" si="0"/>
        <v>23397.227452140378</v>
      </c>
      <c r="N3" s="117">
        <f t="shared" si="0"/>
        <v>25937.44700444589</v>
      </c>
      <c r="O3" s="117">
        <f t="shared" si="0"/>
        <v>24398.476810672601</v>
      </c>
      <c r="P3" s="117">
        <f t="shared" si="0"/>
        <v>24845.400247221038</v>
      </c>
      <c r="Q3" s="117">
        <f t="shared" si="0"/>
        <v>22516.662216515673</v>
      </c>
      <c r="R3" s="117">
        <f t="shared" ref="R3:V3" si="1">R4+R7+R9+R19</f>
        <v>25170.721948570961</v>
      </c>
      <c r="S3" s="117">
        <f t="shared" si="1"/>
        <v>24013.270550527355</v>
      </c>
      <c r="T3" s="117">
        <f t="shared" si="1"/>
        <v>23858.537340606632</v>
      </c>
      <c r="U3" s="117">
        <f t="shared" si="1"/>
        <v>23402.895030218719</v>
      </c>
      <c r="V3" s="117">
        <f t="shared" si="1"/>
        <v>20999.260056544623</v>
      </c>
      <c r="W3" s="117">
        <f t="shared" ref="W3" si="2">W4+W7+W9+W19</f>
        <v>23558.87578305056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19895.187630345114</v>
      </c>
      <c r="C4" s="122">
        <f t="shared" si="3"/>
        <v>22285.560530056053</v>
      </c>
      <c r="D4" s="122">
        <f t="shared" si="3"/>
        <v>22086.7945859832</v>
      </c>
      <c r="E4" s="122">
        <f t="shared" si="3"/>
        <v>22147.83682976769</v>
      </c>
      <c r="F4" s="122">
        <f t="shared" si="3"/>
        <v>21838.745945652918</v>
      </c>
      <c r="G4" s="122">
        <f t="shared" si="3"/>
        <v>21720.153883888925</v>
      </c>
      <c r="H4" s="122">
        <f t="shared" si="3"/>
        <v>22893.497672307974</v>
      </c>
      <c r="I4" s="122">
        <f t="shared" si="3"/>
        <v>23848.3301639612</v>
      </c>
      <c r="J4" s="122">
        <f t="shared" si="3"/>
        <v>18717.568477710436</v>
      </c>
      <c r="K4" s="122">
        <f t="shared" si="3"/>
        <v>21389.746296245215</v>
      </c>
      <c r="L4" s="122">
        <f t="shared" si="3"/>
        <v>27014.318929344157</v>
      </c>
      <c r="M4" s="122">
        <f t="shared" si="3"/>
        <v>20846.217137054718</v>
      </c>
      <c r="N4" s="122">
        <f t="shared" si="3"/>
        <v>23362.177338677186</v>
      </c>
      <c r="O4" s="122">
        <f t="shared" si="3"/>
        <v>21841.094853781127</v>
      </c>
      <c r="P4" s="122">
        <f t="shared" si="3"/>
        <v>22291.127165131697</v>
      </c>
      <c r="Q4" s="122">
        <f t="shared" si="3"/>
        <v>20123.679401565427</v>
      </c>
      <c r="R4" s="122">
        <f t="shared" ref="R4:V4" si="4">SUM(R5:R6)</f>
        <v>22773.422143181269</v>
      </c>
      <c r="S4" s="122">
        <f t="shared" si="4"/>
        <v>21749.128536973727</v>
      </c>
      <c r="T4" s="122">
        <f t="shared" si="4"/>
        <v>21631.800773364877</v>
      </c>
      <c r="U4" s="122">
        <f t="shared" si="4"/>
        <v>21214.111947546124</v>
      </c>
      <c r="V4" s="122">
        <f t="shared" si="4"/>
        <v>18805.594963149775</v>
      </c>
      <c r="W4" s="122">
        <f t="shared" ref="W4" si="5">SUM(W5:W6)</f>
        <v>21423.495209664314</v>
      </c>
      <c r="DA4" s="130" t="s">
        <v>2244</v>
      </c>
    </row>
    <row r="5" spans="1:105" ht="12" customHeight="1" x14ac:dyDescent="0.25">
      <c r="A5" s="97" t="s">
        <v>51</v>
      </c>
      <c r="B5" s="98">
        <v>19773.396668588335</v>
      </c>
      <c r="C5" s="98">
        <v>22148.966873632311</v>
      </c>
      <c r="D5" s="98">
        <v>21954.346839469359</v>
      </c>
      <c r="E5" s="98">
        <v>22016.403614979125</v>
      </c>
      <c r="F5" s="98">
        <v>21711.969477619685</v>
      </c>
      <c r="G5" s="98">
        <v>21595.499416878432</v>
      </c>
      <c r="H5" s="98">
        <v>22763.592135531144</v>
      </c>
      <c r="I5" s="98">
        <v>23714.638606889559</v>
      </c>
      <c r="J5" s="98">
        <v>18614.209802870566</v>
      </c>
      <c r="K5" s="98">
        <v>21272.542873454571</v>
      </c>
      <c r="L5" s="98">
        <v>26866.570999543164</v>
      </c>
      <c r="M5" s="98">
        <v>20733.380381266568</v>
      </c>
      <c r="N5" s="98">
        <v>23234.119263546829</v>
      </c>
      <c r="O5" s="98">
        <v>21720.614225168785</v>
      </c>
      <c r="P5" s="98">
        <v>22169.219756991486</v>
      </c>
      <c r="Q5" s="98">
        <v>20014.581728173227</v>
      </c>
      <c r="R5" s="98">
        <v>22649.282484545874</v>
      </c>
      <c r="S5" s="98">
        <v>21636.212152041924</v>
      </c>
      <c r="T5" s="98">
        <v>21517.704367022663</v>
      </c>
      <c r="U5" s="98">
        <v>21102.286078104833</v>
      </c>
      <c r="V5" s="98">
        <v>18701.851296546734</v>
      </c>
      <c r="W5" s="98">
        <v>21301.975573016232</v>
      </c>
      <c r="DA5" s="63" t="s">
        <v>2245</v>
      </c>
    </row>
    <row r="6" spans="1:105" ht="12" customHeight="1" x14ac:dyDescent="0.25">
      <c r="A6" s="97" t="s">
        <v>53</v>
      </c>
      <c r="B6" s="98">
        <v>121.79096175677964</v>
      </c>
      <c r="C6" s="98">
        <v>136.5936564237401</v>
      </c>
      <c r="D6" s="98">
        <v>132.44774651383975</v>
      </c>
      <c r="E6" s="98">
        <v>131.43321478856467</v>
      </c>
      <c r="F6" s="98">
        <v>126.77646803323468</v>
      </c>
      <c r="G6" s="98">
        <v>124.65446701049211</v>
      </c>
      <c r="H6" s="98">
        <v>129.90553677682939</v>
      </c>
      <c r="I6" s="98">
        <v>133.69155707164046</v>
      </c>
      <c r="J6" s="98">
        <v>103.35867483987064</v>
      </c>
      <c r="K6" s="98">
        <v>117.20342279064349</v>
      </c>
      <c r="L6" s="98">
        <v>147.74792980099224</v>
      </c>
      <c r="M6" s="98">
        <v>112.8367557881507</v>
      </c>
      <c r="N6" s="98">
        <v>128.05807513035637</v>
      </c>
      <c r="O6" s="98">
        <v>120.48062861234112</v>
      </c>
      <c r="P6" s="98">
        <v>121.90740814020984</v>
      </c>
      <c r="Q6" s="98">
        <v>109.09767339220042</v>
      </c>
      <c r="R6" s="98">
        <v>124.1396586353942</v>
      </c>
      <c r="S6" s="98">
        <v>112.91638493180369</v>
      </c>
      <c r="T6" s="98">
        <v>114.09640634221385</v>
      </c>
      <c r="U6" s="98">
        <v>111.82586944129163</v>
      </c>
      <c r="V6" s="98">
        <v>103.74366660304118</v>
      </c>
      <c r="W6" s="98">
        <v>121.51963664808267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10.083240599630486</v>
      </c>
      <c r="C7" s="122">
        <f t="shared" si="6"/>
        <v>10.649663294932953</v>
      </c>
      <c r="D7" s="122">
        <f t="shared" si="6"/>
        <v>11.23408928240376</v>
      </c>
      <c r="E7" s="122">
        <f t="shared" si="6"/>
        <v>13.409099898373587</v>
      </c>
      <c r="F7" s="122">
        <f t="shared" si="6"/>
        <v>10.761370796026739</v>
      </c>
      <c r="G7" s="122">
        <f t="shared" si="6"/>
        <v>10.570263501765892</v>
      </c>
      <c r="H7" s="122">
        <f t="shared" si="6"/>
        <v>10.947036661910301</v>
      </c>
      <c r="I7" s="122">
        <f t="shared" si="6"/>
        <v>11.771571460209339</v>
      </c>
      <c r="J7" s="122">
        <f t="shared" si="6"/>
        <v>13.472056278624352</v>
      </c>
      <c r="K7" s="122">
        <f t="shared" si="6"/>
        <v>12.633567828119254</v>
      </c>
      <c r="L7" s="122">
        <f t="shared" si="6"/>
        <v>15.330785932014665</v>
      </c>
      <c r="M7" s="122">
        <f t="shared" si="6"/>
        <v>11.212545421591935</v>
      </c>
      <c r="N7" s="122">
        <f t="shared" si="6"/>
        <v>8.6852531618416009</v>
      </c>
      <c r="O7" s="122">
        <f t="shared" si="6"/>
        <v>7.4242530328450629</v>
      </c>
      <c r="P7" s="122">
        <f t="shared" si="6"/>
        <v>7.4308847161281637</v>
      </c>
      <c r="Q7" s="122">
        <f t="shared" si="6"/>
        <v>7.1484395517393171</v>
      </c>
      <c r="R7" s="122">
        <f t="shared" si="6"/>
        <v>7.5096824189476541</v>
      </c>
      <c r="S7" s="122">
        <f t="shared" si="6"/>
        <v>8.2262247064726139</v>
      </c>
      <c r="T7" s="122">
        <f t="shared" si="6"/>
        <v>9.4919234488412929</v>
      </c>
      <c r="U7" s="122">
        <f t="shared" si="6"/>
        <v>12.471007363857462</v>
      </c>
      <c r="V7" s="122">
        <f t="shared" si="6"/>
        <v>16.416222188389806</v>
      </c>
      <c r="W7" s="122">
        <f t="shared" si="6"/>
        <v>23.737195367273472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10.083240599630486</v>
      </c>
      <c r="C8" s="98">
        <f>IF(RES_hhdet_fec!C8=0,0,RES_hhdet_fec!C8*1000*11630/RES_hhdet_num!C3)</f>
        <v>10.649663294932953</v>
      </c>
      <c r="D8" s="98">
        <f>IF(RES_hhdet_fec!D8=0,0,RES_hhdet_fec!D8*1000*11630/RES_hhdet_num!D3)</f>
        <v>11.23408928240376</v>
      </c>
      <c r="E8" s="98">
        <f>IF(RES_hhdet_fec!E8=0,0,RES_hhdet_fec!E8*1000*11630/RES_hhdet_num!E3)</f>
        <v>13.409099898373587</v>
      </c>
      <c r="F8" s="98">
        <f>IF(RES_hhdet_fec!F8=0,0,RES_hhdet_fec!F8*1000*11630/RES_hhdet_num!F3)</f>
        <v>10.761370796026739</v>
      </c>
      <c r="G8" s="98">
        <f>IF(RES_hhdet_fec!G8=0,0,RES_hhdet_fec!G8*1000*11630/RES_hhdet_num!G3)</f>
        <v>10.570263501765892</v>
      </c>
      <c r="H8" s="98">
        <f>IF(RES_hhdet_fec!H8=0,0,RES_hhdet_fec!H8*1000*11630/RES_hhdet_num!H3)</f>
        <v>10.947036661910301</v>
      </c>
      <c r="I8" s="98">
        <f>IF(RES_hhdet_fec!I8=0,0,RES_hhdet_fec!I8*1000*11630/RES_hhdet_num!I3)</f>
        <v>11.771571460209339</v>
      </c>
      <c r="J8" s="98">
        <f>IF(RES_hhdet_fec!J8=0,0,RES_hhdet_fec!J8*1000*11630/RES_hhdet_num!J3)</f>
        <v>13.472056278624352</v>
      </c>
      <c r="K8" s="98">
        <f>IF(RES_hhdet_fec!K8=0,0,RES_hhdet_fec!K8*1000*11630/RES_hhdet_num!K3)</f>
        <v>12.633567828119254</v>
      </c>
      <c r="L8" s="98">
        <f>IF(RES_hhdet_fec!L8=0,0,RES_hhdet_fec!L8*1000*11630/RES_hhdet_num!L3)</f>
        <v>15.330785932014665</v>
      </c>
      <c r="M8" s="98">
        <f>IF(RES_hhdet_fec!M8=0,0,RES_hhdet_fec!M8*1000*11630/RES_hhdet_num!M3)</f>
        <v>11.212545421591935</v>
      </c>
      <c r="N8" s="98">
        <f>IF(RES_hhdet_fec!N8=0,0,RES_hhdet_fec!N8*1000*11630/RES_hhdet_num!N3)</f>
        <v>8.6852531618416009</v>
      </c>
      <c r="O8" s="98">
        <f>IF(RES_hhdet_fec!O8=0,0,RES_hhdet_fec!O8*1000*11630/RES_hhdet_num!O3)</f>
        <v>7.4242530328450629</v>
      </c>
      <c r="P8" s="98">
        <f>IF(RES_hhdet_fec!P8=0,0,RES_hhdet_fec!P8*1000*11630/RES_hhdet_num!P3)</f>
        <v>7.4308847161281637</v>
      </c>
      <c r="Q8" s="98">
        <f>IF(RES_hhdet_fec!Q8=0,0,RES_hhdet_fec!Q8*1000*11630/RES_hhdet_num!Q3)</f>
        <v>7.1484395517393171</v>
      </c>
      <c r="R8" s="98">
        <f>IF(RES_hhdet_fec!R8=0,0,RES_hhdet_fec!R8*1000*11630/RES_hhdet_num!R3)</f>
        <v>7.5096824189476541</v>
      </c>
      <c r="S8" s="98">
        <f>IF(RES_hhdet_fec!S8=0,0,RES_hhdet_fec!S8*1000*11630/RES_hhdet_num!S3)</f>
        <v>8.2262247064726139</v>
      </c>
      <c r="T8" s="98">
        <f>IF(RES_hhdet_fec!T8=0,0,RES_hhdet_fec!T8*1000*11630/RES_hhdet_num!T3)</f>
        <v>9.4919234488412929</v>
      </c>
      <c r="U8" s="98">
        <f>IF(RES_hhdet_fec!U8=0,0,RES_hhdet_fec!U8*1000*11630/RES_hhdet_num!U3)</f>
        <v>12.471007363857462</v>
      </c>
      <c r="V8" s="98">
        <f>IF(RES_hhdet_fec!V8=0,0,RES_hhdet_fec!V8*1000*11630/RES_hhdet_num!V3)</f>
        <v>16.416222188389806</v>
      </c>
      <c r="W8" s="98">
        <f>IF(RES_hhdet_fec!W8=0,0,RES_hhdet_fec!W8*1000*11630/RES_hhdet_num!W3)</f>
        <v>23.737195367273472</v>
      </c>
      <c r="DA8" s="63" t="s">
        <v>2248</v>
      </c>
    </row>
    <row r="9" spans="1:105" ht="12" customHeight="1" x14ac:dyDescent="0.25">
      <c r="A9" s="121" t="s">
        <v>55</v>
      </c>
      <c r="B9" s="122">
        <v>2168.2589187183025</v>
      </c>
      <c r="C9" s="122">
        <v>2203.4458054210354</v>
      </c>
      <c r="D9" s="122">
        <v>2201.9893132764032</v>
      </c>
      <c r="E9" s="122">
        <v>2142.9160128509398</v>
      </c>
      <c r="F9" s="122">
        <v>2190.7356685681038</v>
      </c>
      <c r="G9" s="122">
        <v>2332.0811131780611</v>
      </c>
      <c r="H9" s="122">
        <v>2475.3263977619836</v>
      </c>
      <c r="I9" s="122">
        <v>2523.276340470291</v>
      </c>
      <c r="J9" s="122">
        <v>2005.868190070089</v>
      </c>
      <c r="K9" s="122">
        <v>2200.7468293781931</v>
      </c>
      <c r="L9" s="122">
        <v>2542.4534946162239</v>
      </c>
      <c r="M9" s="122">
        <v>2309.9555714561097</v>
      </c>
      <c r="N9" s="122">
        <v>2330.3415201467483</v>
      </c>
      <c r="O9" s="122">
        <v>2312.098320693292</v>
      </c>
      <c r="P9" s="122">
        <v>2310.4524015444249</v>
      </c>
      <c r="Q9" s="122">
        <v>2148.3704430029434</v>
      </c>
      <c r="R9" s="122">
        <v>2153.3654185353726</v>
      </c>
      <c r="S9" s="122">
        <v>2022.2672585091623</v>
      </c>
      <c r="T9" s="122">
        <v>1982.8790626076607</v>
      </c>
      <c r="U9" s="122">
        <v>1945.794464957319</v>
      </c>
      <c r="V9" s="122">
        <v>1875.7034238906947</v>
      </c>
      <c r="W9" s="122">
        <v>1817.4136103726951</v>
      </c>
      <c r="DA9" s="130" t="s">
        <v>2249</v>
      </c>
    </row>
    <row r="10" spans="1:105" ht="12" customHeight="1" x14ac:dyDescent="0.25">
      <c r="A10" s="97" t="s">
        <v>143</v>
      </c>
      <c r="B10" s="98">
        <v>2349.6426718521461</v>
      </c>
      <c r="C10" s="98">
        <v>2479.6032420009651</v>
      </c>
      <c r="D10" s="98">
        <v>2424.7472444458658</v>
      </c>
      <c r="E10" s="98">
        <v>2306.1537925372918</v>
      </c>
      <c r="F10" s="98">
        <v>2377.8236253034365</v>
      </c>
      <c r="G10" s="98">
        <v>2571.9967962597157</v>
      </c>
      <c r="H10" s="98">
        <v>2806.0271628828505</v>
      </c>
      <c r="I10" s="98">
        <v>2832.2242056474042</v>
      </c>
      <c r="J10" s="98">
        <v>2025.8863574833117</v>
      </c>
      <c r="K10" s="98">
        <v>2234.2005395198235</v>
      </c>
      <c r="L10" s="98">
        <v>2580.3821090827523</v>
      </c>
      <c r="M10" s="98">
        <v>2317.2846601078563</v>
      </c>
      <c r="N10" s="98">
        <v>2335.5577568680683</v>
      </c>
      <c r="O10" s="98">
        <v>2317.0592192114336</v>
      </c>
      <c r="P10" s="98">
        <v>2318.0598878869282</v>
      </c>
      <c r="Q10" s="98">
        <v>2153.02202406484</v>
      </c>
      <c r="R10" s="98">
        <v>2158.2034817407407</v>
      </c>
      <c r="S10" s="98">
        <v>2025.4691966880559</v>
      </c>
      <c r="T10" s="98">
        <v>1986.4476614794078</v>
      </c>
      <c r="U10" s="98">
        <v>1949.692351688326</v>
      </c>
      <c r="V10" s="98">
        <v>1878.4070927775742</v>
      </c>
      <c r="W10" s="98">
        <v>1820.3692291971624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2070.7227939434292</v>
      </c>
      <c r="C15" s="101">
        <v>2036.1816825094159</v>
      </c>
      <c r="D15" s="101">
        <v>2040.6524184476141</v>
      </c>
      <c r="E15" s="101">
        <v>1999.5500698335115</v>
      </c>
      <c r="F15" s="101">
        <v>1986.6049076868053</v>
      </c>
      <c r="G15" s="101">
        <v>2043.5189525019871</v>
      </c>
      <c r="H15" s="101">
        <v>2025.2936569924118</v>
      </c>
      <c r="I15" s="101">
        <v>1965.2199649746044</v>
      </c>
      <c r="J15" s="101">
        <v>1938.1762425950212</v>
      </c>
      <c r="K15" s="101">
        <v>1994.3713663173994</v>
      </c>
      <c r="L15" s="101">
        <v>1999.5228339524997</v>
      </c>
      <c r="M15" s="101">
        <v>2101.231627853751</v>
      </c>
      <c r="N15" s="101">
        <v>2102.2949068704729</v>
      </c>
      <c r="O15" s="101">
        <v>2088.7312929232003</v>
      </c>
      <c r="P15" s="101">
        <v>1965.1240424972132</v>
      </c>
      <c r="Q15" s="101">
        <v>1940.0411052673564</v>
      </c>
      <c r="R15" s="101">
        <v>1938.5014011991607</v>
      </c>
      <c r="S15" s="101">
        <v>1875.7380723267133</v>
      </c>
      <c r="T15" s="101">
        <v>1813.5100547365685</v>
      </c>
      <c r="U15" s="101">
        <v>1739.7233148597381</v>
      </c>
      <c r="V15" s="101">
        <v>1711.6973605985288</v>
      </c>
      <c r="W15" s="101">
        <v>1615.6161871849151</v>
      </c>
      <c r="DA15" s="131" t="s">
        <v>2255</v>
      </c>
    </row>
    <row r="16" spans="1:105" ht="12" customHeight="1" x14ac:dyDescent="0.25">
      <c r="A16" s="107" t="s">
        <v>121</v>
      </c>
      <c r="B16" s="104">
        <v>1952.33093629159</v>
      </c>
      <c r="C16" s="104">
        <v>1917.134112077036</v>
      </c>
      <c r="D16" s="104">
        <v>1923.5576365138579</v>
      </c>
      <c r="E16" s="104">
        <v>1884.1775226722325</v>
      </c>
      <c r="F16" s="104">
        <v>1872.6747855494498</v>
      </c>
      <c r="G16" s="104">
        <v>1928.9958400640537</v>
      </c>
      <c r="H16" s="104">
        <v>1913.8561053202075</v>
      </c>
      <c r="I16" s="104">
        <v>1867.2853666258143</v>
      </c>
      <c r="J16" s="104">
        <v>1838.5014600895545</v>
      </c>
      <c r="K16" s="104">
        <v>1892.125576827767</v>
      </c>
      <c r="L16" s="104">
        <v>1895.9535883454769</v>
      </c>
      <c r="M16" s="104">
        <v>1992.4919111613783</v>
      </c>
      <c r="N16" s="104">
        <v>1994.9136311893701</v>
      </c>
      <c r="O16" s="104">
        <v>1985.1735388993363</v>
      </c>
      <c r="P16" s="104">
        <v>1886.7307384623673</v>
      </c>
      <c r="Q16" s="104">
        <v>1866.8158257939581</v>
      </c>
      <c r="R16" s="104">
        <v>1866.1016575339945</v>
      </c>
      <c r="S16" s="104">
        <v>1812.3978606318426</v>
      </c>
      <c r="T16" s="104">
        <v>1767.3119418464582</v>
      </c>
      <c r="U16" s="104">
        <v>1721.6336822573032</v>
      </c>
      <c r="V16" s="104">
        <v>1720.1810831749021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1664.7931070338486</v>
      </c>
      <c r="C17" s="98">
        <v>1624.4950040805832</v>
      </c>
      <c r="D17" s="98">
        <v>1632.5709150805503</v>
      </c>
      <c r="E17" s="98">
        <v>1592.8004054515272</v>
      </c>
      <c r="F17" s="98">
        <v>1583.1989155178217</v>
      </c>
      <c r="G17" s="98">
        <v>1634.0275484166866</v>
      </c>
      <c r="H17" s="98">
        <v>1617.8896422921416</v>
      </c>
      <c r="I17" s="98">
        <v>1595.11358412496</v>
      </c>
      <c r="J17" s="98">
        <v>1558.5737150138118</v>
      </c>
      <c r="K17" s="98">
        <v>1604.4380274628684</v>
      </c>
      <c r="L17" s="98">
        <v>1603.7093077055461</v>
      </c>
      <c r="M17" s="98">
        <v>1690.0432733791092</v>
      </c>
      <c r="N17" s="98">
        <v>1690.7361139853931</v>
      </c>
      <c r="O17" s="98">
        <v>1680.6408800991362</v>
      </c>
      <c r="P17" s="98">
        <v>1585.9142282910175</v>
      </c>
      <c r="Q17" s="98">
        <v>1566.9341508503089</v>
      </c>
      <c r="R17" s="98">
        <v>1569.5528855601046</v>
      </c>
      <c r="S17" s="98">
        <v>1524.2902915405593</v>
      </c>
      <c r="T17" s="98">
        <v>1487.4710681272329</v>
      </c>
      <c r="U17" s="98">
        <v>1447.6321628785613</v>
      </c>
      <c r="V17" s="98">
        <v>1445.3768103430898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287.53782925774118</v>
      </c>
      <c r="C18" s="98">
        <v>292.63910799645305</v>
      </c>
      <c r="D18" s="98">
        <v>290.98672143330737</v>
      </c>
      <c r="E18" s="98">
        <v>291.37711722070509</v>
      </c>
      <c r="F18" s="98">
        <v>289.47587003162806</v>
      </c>
      <c r="G18" s="98">
        <v>294.96829164736738</v>
      </c>
      <c r="H18" s="98">
        <v>295.96646302806573</v>
      </c>
      <c r="I18" s="98">
        <v>272.17178250085391</v>
      </c>
      <c r="J18" s="98">
        <v>279.92774507574279</v>
      </c>
      <c r="K18" s="98">
        <v>287.68754936489864</v>
      </c>
      <c r="L18" s="98">
        <v>292.24428063993059</v>
      </c>
      <c r="M18" s="98">
        <v>302.44863778226932</v>
      </c>
      <c r="N18" s="98">
        <v>304.17751720397695</v>
      </c>
      <c r="O18" s="98">
        <v>304.53265880020035</v>
      </c>
      <c r="P18" s="98">
        <v>300.81651017134993</v>
      </c>
      <c r="Q18" s="98">
        <v>299.8816749436491</v>
      </c>
      <c r="R18" s="98">
        <v>296.54877197388998</v>
      </c>
      <c r="S18" s="98">
        <v>288.10756909128327</v>
      </c>
      <c r="T18" s="98">
        <v>279.84087371922521</v>
      </c>
      <c r="U18" s="98">
        <v>274.00151937874205</v>
      </c>
      <c r="V18" s="98">
        <v>274.80427283181228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191.04264741895321</v>
      </c>
      <c r="C19" s="122">
        <v>198.40252184354671</v>
      </c>
      <c r="D19" s="122">
        <v>198.3232758641125</v>
      </c>
      <c r="E19" s="122">
        <v>201.59333863212777</v>
      </c>
      <c r="F19" s="122">
        <v>198.05713364939999</v>
      </c>
      <c r="G19" s="122">
        <v>205.88154927430435</v>
      </c>
      <c r="H19" s="122">
        <v>196.3476298898677</v>
      </c>
      <c r="I19" s="122">
        <v>200.37456603484114</v>
      </c>
      <c r="J19" s="122">
        <v>211.69863577342477</v>
      </c>
      <c r="K19" s="122">
        <v>228.10240077349107</v>
      </c>
      <c r="L19" s="122">
        <v>229.66405563439295</v>
      </c>
      <c r="M19" s="122">
        <v>229.84219820795732</v>
      </c>
      <c r="N19" s="122">
        <v>236.24289246011497</v>
      </c>
      <c r="O19" s="122">
        <v>237.85938316533921</v>
      </c>
      <c r="P19" s="122">
        <v>236.38979582878903</v>
      </c>
      <c r="Q19" s="122">
        <v>237.46393239556346</v>
      </c>
      <c r="R19" s="122">
        <v>236.42470443537312</v>
      </c>
      <c r="S19" s="122">
        <v>233.64853033799511</v>
      </c>
      <c r="T19" s="122">
        <v>234.36558118525619</v>
      </c>
      <c r="U19" s="122">
        <v>230.51761035142007</v>
      </c>
      <c r="V19" s="122">
        <v>301.54544731576163</v>
      </c>
      <c r="W19" s="122">
        <v>294.22976764627526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170.89616171659642</v>
      </c>
      <c r="C21" s="98">
        <v>264.06621994205602</v>
      </c>
      <c r="D21" s="98">
        <v>248.72783550409724</v>
      </c>
      <c r="E21" s="98">
        <v>283.06655050408551</v>
      </c>
      <c r="F21" s="98">
        <v>242.03406200061423</v>
      </c>
      <c r="G21" s="98">
        <v>299.99908382591593</v>
      </c>
      <c r="H21" s="98">
        <v>157.85803438425739</v>
      </c>
      <c r="I21" s="98">
        <v>211.1163249545784</v>
      </c>
      <c r="J21" s="98">
        <v>297.29095405931696</v>
      </c>
      <c r="K21" s="98">
        <v>348.48668858320372</v>
      </c>
      <c r="L21" s="98">
        <v>274.03375935306127</v>
      </c>
      <c r="M21" s="98">
        <v>265.832141729309</v>
      </c>
      <c r="N21" s="98">
        <v>222.86320949898604</v>
      </c>
      <c r="O21" s="98">
        <v>304.04300245481335</v>
      </c>
      <c r="P21" s="98">
        <v>290.66927798557191</v>
      </c>
      <c r="Q21" s="98">
        <v>358.13087027283206</v>
      </c>
      <c r="R21" s="98">
        <v>284.72013120684966</v>
      </c>
      <c r="S21" s="98">
        <v>292.8360897387883</v>
      </c>
      <c r="T21" s="98">
        <v>304.56910463544472</v>
      </c>
      <c r="U21" s="98">
        <v>309.49190513371883</v>
      </c>
      <c r="V21" s="98">
        <v>398.10581765639432</v>
      </c>
      <c r="W21" s="98">
        <v>402.05765883711251</v>
      </c>
      <c r="DA21" s="63" t="s">
        <v>2261</v>
      </c>
    </row>
    <row r="22" spans="1:105" ht="12" customHeight="1" x14ac:dyDescent="0.25">
      <c r="A22" s="109" t="s">
        <v>120</v>
      </c>
      <c r="B22" s="33">
        <v>193.26635998995903</v>
      </c>
      <c r="C22" s="33">
        <v>190.74214336788228</v>
      </c>
      <c r="D22" s="33">
        <v>192.20916778940486</v>
      </c>
      <c r="E22" s="33">
        <v>191.35186546998679</v>
      </c>
      <c r="F22" s="33">
        <v>192.79724433953561</v>
      </c>
      <c r="G22" s="33">
        <v>195.10874381194793</v>
      </c>
      <c r="H22" s="33">
        <v>200.49839556201195</v>
      </c>
      <c r="I22" s="33">
        <v>199.23202296096187</v>
      </c>
      <c r="J22" s="33">
        <v>202.76784733302964</v>
      </c>
      <c r="K22" s="33">
        <v>216.02003612105645</v>
      </c>
      <c r="L22" s="33">
        <v>225.53980329690688</v>
      </c>
      <c r="M22" s="33">
        <v>227.15009060794691</v>
      </c>
      <c r="N22" s="33">
        <v>237.03838145532657</v>
      </c>
      <c r="O22" s="33">
        <v>234.24329010039551</v>
      </c>
      <c r="P22" s="33">
        <v>233.50142981040599</v>
      </c>
      <c r="Q22" s="33">
        <v>231.2999355689623</v>
      </c>
      <c r="R22" s="33">
        <v>233.95166021576247</v>
      </c>
      <c r="S22" s="33">
        <v>230.55212765136312</v>
      </c>
      <c r="T22" s="33">
        <v>231.40836409820267</v>
      </c>
      <c r="U22" s="33">
        <v>227.11805461575818</v>
      </c>
      <c r="V22" s="33">
        <v>297.29822381906189</v>
      </c>
      <c r="W22" s="33">
        <v>289.64134674453749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2264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2265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0</v>
      </c>
      <c r="I29" s="98">
        <f>IF(RES_hhdet_fec!I29=0,0,RES_hhdet_fec!I29*1000*11630/RES_hhdet_num!I24)</f>
        <v>0</v>
      </c>
      <c r="J29" s="98">
        <f>IF(RES_hhdet_fec!J29=0,0,RES_hhdet_fec!J29*1000*11630/RES_hhdet_num!J24)</f>
        <v>0</v>
      </c>
      <c r="K29" s="98">
        <f>IF(RES_hhdet_fec!K29=0,0,RES_hhdet_fec!K29*1000*11630/RES_hhdet_num!K24)</f>
        <v>0</v>
      </c>
      <c r="L29" s="98">
        <f>IF(RES_hhdet_fec!L29=0,0,RES_hhdet_fec!L29*1000*11630/RES_hhdet_num!L24)</f>
        <v>0</v>
      </c>
      <c r="M29" s="98">
        <f>IF(RES_hhdet_fec!M29=0,0,RES_hhdet_fec!M29*1000*11630/RES_hhdet_num!M24)</f>
        <v>0</v>
      </c>
      <c r="N29" s="98">
        <f>IF(RES_hhdet_fec!N29=0,0,RES_hhdet_fec!N29*1000*11630/RES_hhdet_num!N24)</f>
        <v>0</v>
      </c>
      <c r="O29" s="98">
        <f>IF(RES_hhdet_fec!O29=0,0,RES_hhdet_fec!O29*1000*11630/RES_hhdet_num!O24)</f>
        <v>0</v>
      </c>
      <c r="P29" s="98">
        <f>IF(RES_hhdet_fec!P29=0,0,RES_hhdet_fec!P29*1000*11630/RES_hhdet_num!P24)</f>
        <v>0</v>
      </c>
      <c r="Q29" s="98">
        <f>IF(RES_hhdet_fec!Q29=0,0,RES_hhdet_fec!Q29*1000*11630/RES_hhdet_num!Q24)</f>
        <v>0</v>
      </c>
      <c r="R29" s="98">
        <f>IF(RES_hhdet_fec!R29=0,0,RES_hhdet_fec!R29*1000*11630/RES_hhdet_num!R24)</f>
        <v>0</v>
      </c>
      <c r="S29" s="98">
        <f>IF(RES_hhdet_fec!S29=0,0,RES_hhdet_fec!S29*1000*11630/RES_hhdet_num!S24)</f>
        <v>0</v>
      </c>
      <c r="T29" s="98">
        <f>IF(RES_hhdet_fec!T29=0,0,RES_hhdet_fec!T29*1000*11630/RES_hhdet_num!T24)</f>
        <v>0</v>
      </c>
      <c r="U29" s="98">
        <f>IF(RES_hhdet_fec!U29=0,0,RES_hhdet_fec!U29*1000*11630/RES_hhdet_num!U24)</f>
        <v>0</v>
      </c>
      <c r="V29" s="98">
        <f>IF(RES_hhdet_fec!V29=0,0,RES_hhdet_fec!V29*1000*11630/RES_hhdet_num!V24)</f>
        <v>0</v>
      </c>
      <c r="W29" s="98">
        <f>IF(RES_hhdet_fec!W29=0,0,RES_hhdet_fec!W29*1000*11630/RES_hhdet_num!W24)</f>
        <v>0</v>
      </c>
      <c r="DA29" s="63" t="s">
        <v>2268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2277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27427.057147830521</v>
      </c>
      <c r="C43" s="117">
        <f t="shared" si="14"/>
        <v>33500.445649797104</v>
      </c>
      <c r="D43" s="117">
        <f t="shared" si="14"/>
        <v>31491.604992037865</v>
      </c>
      <c r="E43" s="117">
        <f t="shared" si="14"/>
        <v>34541.765084031991</v>
      </c>
      <c r="F43" s="117">
        <f t="shared" si="14"/>
        <v>31028.976238016294</v>
      </c>
      <c r="G43" s="117">
        <f t="shared" si="14"/>
        <v>30572.830312111175</v>
      </c>
      <c r="H43" s="117">
        <f t="shared" si="14"/>
        <v>30788.938421805669</v>
      </c>
      <c r="I43" s="117">
        <f t="shared" si="14"/>
        <v>33044.440671953453</v>
      </c>
      <c r="J43" s="117">
        <f t="shared" si="14"/>
        <v>28921.038367394758</v>
      </c>
      <c r="K43" s="117">
        <f t="shared" si="14"/>
        <v>30000.60641031649</v>
      </c>
      <c r="L43" s="117">
        <f t="shared" si="14"/>
        <v>35962.652134376302</v>
      </c>
      <c r="M43" s="117">
        <f t="shared" si="14"/>
        <v>29633.744031476046</v>
      </c>
      <c r="N43" s="117">
        <f t="shared" si="14"/>
        <v>31464.791812702581</v>
      </c>
      <c r="O43" s="117">
        <f t="shared" si="14"/>
        <v>28803.170191523273</v>
      </c>
      <c r="P43" s="117">
        <f t="shared" si="14"/>
        <v>29239.494462307237</v>
      </c>
      <c r="Q43" s="117">
        <f t="shared" si="14"/>
        <v>28410.756676720546</v>
      </c>
      <c r="R43" s="117">
        <f t="shared" ref="R43:V43" si="15">R44+R47+R49+R58</f>
        <v>30003.29361911289</v>
      </c>
      <c r="S43" s="117">
        <f t="shared" si="15"/>
        <v>29504.526124481385</v>
      </c>
      <c r="T43" s="117">
        <f t="shared" si="15"/>
        <v>28494.607055693468</v>
      </c>
      <c r="U43" s="117">
        <f t="shared" si="15"/>
        <v>27472.639469948179</v>
      </c>
      <c r="V43" s="117">
        <f t="shared" si="15"/>
        <v>28644.40862138366</v>
      </c>
      <c r="W43" s="117">
        <f t="shared" ref="W43" si="16">W44+W47+W49+W58</f>
        <v>26220.961434534023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24881.066663095382</v>
      </c>
      <c r="C44" s="122">
        <f t="shared" si="17"/>
        <v>30645.118201276291</v>
      </c>
      <c r="D44" s="122">
        <f t="shared" si="17"/>
        <v>28792.6277106001</v>
      </c>
      <c r="E44" s="122">
        <f t="shared" si="17"/>
        <v>31700.177100398538</v>
      </c>
      <c r="F44" s="122">
        <f t="shared" si="17"/>
        <v>28340.638799977245</v>
      </c>
      <c r="G44" s="122">
        <f t="shared" si="17"/>
        <v>27851.602068763757</v>
      </c>
      <c r="H44" s="122">
        <f t="shared" si="17"/>
        <v>28090.13514279556</v>
      </c>
      <c r="I44" s="122">
        <f t="shared" si="17"/>
        <v>30203.395148770644</v>
      </c>
      <c r="J44" s="122">
        <f t="shared" si="17"/>
        <v>26374.423173725048</v>
      </c>
      <c r="K44" s="122">
        <f t="shared" si="17"/>
        <v>27403.893528724933</v>
      </c>
      <c r="L44" s="122">
        <f t="shared" si="17"/>
        <v>33136.722476032301</v>
      </c>
      <c r="M44" s="122">
        <f t="shared" si="17"/>
        <v>26832.276397626643</v>
      </c>
      <c r="N44" s="122">
        <f t="shared" si="17"/>
        <v>28694.544335247054</v>
      </c>
      <c r="O44" s="122">
        <f t="shared" si="17"/>
        <v>26096.653085950798</v>
      </c>
      <c r="P44" s="122">
        <f t="shared" si="17"/>
        <v>26537.887990313229</v>
      </c>
      <c r="Q44" s="122">
        <f t="shared" si="17"/>
        <v>25713.850283513413</v>
      </c>
      <c r="R44" s="122">
        <f t="shared" ref="R44:V44" si="18">SUM(R45:R46)</f>
        <v>27441.740800623342</v>
      </c>
      <c r="S44" s="122">
        <f t="shared" si="18"/>
        <v>27036.097775173828</v>
      </c>
      <c r="T44" s="122">
        <f t="shared" si="18"/>
        <v>26149.818105525839</v>
      </c>
      <c r="U44" s="122">
        <f t="shared" si="18"/>
        <v>25225.843740642751</v>
      </c>
      <c r="V44" s="122">
        <f t="shared" si="18"/>
        <v>26115.907578834129</v>
      </c>
      <c r="W44" s="122">
        <f t="shared" ref="W44" si="19">SUM(W45:W46)</f>
        <v>24177.555902230244</v>
      </c>
      <c r="DA44" s="130" t="s">
        <v>2282</v>
      </c>
    </row>
    <row r="45" spans="1:105" ht="12" customHeight="1" x14ac:dyDescent="0.25">
      <c r="A45" s="97" t="s">
        <v>216</v>
      </c>
      <c r="B45" s="98">
        <v>24599.750483561711</v>
      </c>
      <c r="C45" s="98">
        <v>30296.181539506229</v>
      </c>
      <c r="D45" s="98">
        <v>28470.16821284141</v>
      </c>
      <c r="E45" s="98">
        <v>31347.148469316333</v>
      </c>
      <c r="F45" s="98">
        <v>28032.590579367756</v>
      </c>
      <c r="G45" s="98">
        <v>27552.479075224794</v>
      </c>
      <c r="H45" s="98">
        <v>27791.383513882884</v>
      </c>
      <c r="I45" s="98">
        <v>29883.536601557291</v>
      </c>
      <c r="J45" s="98">
        <v>26097.421549289447</v>
      </c>
      <c r="K45" s="98">
        <v>27114.123338567817</v>
      </c>
      <c r="L45" s="98">
        <v>32779.807291027566</v>
      </c>
      <c r="M45" s="98">
        <v>26541.071999195898</v>
      </c>
      <c r="N45" s="98">
        <v>28374.528593665171</v>
      </c>
      <c r="O45" s="98">
        <v>25799.948917031019</v>
      </c>
      <c r="P45" s="98">
        <v>26237.631475646995</v>
      </c>
      <c r="Q45" s="98">
        <v>25424.153110175055</v>
      </c>
      <c r="R45" s="98">
        <v>27130.932741548721</v>
      </c>
      <c r="S45" s="98">
        <v>26746.84289793175</v>
      </c>
      <c r="T45" s="98">
        <v>25869.538488622478</v>
      </c>
      <c r="U45" s="98">
        <v>24960.217399977369</v>
      </c>
      <c r="V45" s="98">
        <v>25832.470698920672</v>
      </c>
      <c r="W45" s="98">
        <v>23910.996302055275</v>
      </c>
      <c r="DA45" s="63" t="s">
        <v>2283</v>
      </c>
    </row>
    <row r="46" spans="1:105" ht="12" customHeight="1" x14ac:dyDescent="0.25">
      <c r="A46" s="97" t="s">
        <v>53</v>
      </c>
      <c r="B46" s="98">
        <v>281.31617953367117</v>
      </c>
      <c r="C46" s="98">
        <v>348.93666177006247</v>
      </c>
      <c r="D46" s="98">
        <v>322.45949775869059</v>
      </c>
      <c r="E46" s="98">
        <v>353.02863108220345</v>
      </c>
      <c r="F46" s="98">
        <v>308.04822060949033</v>
      </c>
      <c r="G46" s="98">
        <v>299.12299353896333</v>
      </c>
      <c r="H46" s="98">
        <v>298.75162891267638</v>
      </c>
      <c r="I46" s="98">
        <v>319.85854721335295</v>
      </c>
      <c r="J46" s="98">
        <v>277.00162443560214</v>
      </c>
      <c r="K46" s="98">
        <v>289.7701901571146</v>
      </c>
      <c r="L46" s="98">
        <v>356.91518500473677</v>
      </c>
      <c r="M46" s="98">
        <v>291.20439843074678</v>
      </c>
      <c r="N46" s="98">
        <v>320.01574158188225</v>
      </c>
      <c r="O46" s="98">
        <v>296.7041689197784</v>
      </c>
      <c r="P46" s="98">
        <v>300.25651466623344</v>
      </c>
      <c r="Q46" s="98">
        <v>289.69717333835877</v>
      </c>
      <c r="R46" s="98">
        <v>310.80805907462229</v>
      </c>
      <c r="S46" s="98">
        <v>289.25487724207898</v>
      </c>
      <c r="T46" s="98">
        <v>280.27961690336087</v>
      </c>
      <c r="U46" s="98">
        <v>265.62634066538277</v>
      </c>
      <c r="V46" s="98">
        <v>283.43687991345803</v>
      </c>
      <c r="W46" s="98">
        <v>266.5596001749692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10.100660200760784</v>
      </c>
      <c r="C47" s="122">
        <f t="shared" si="20"/>
        <v>10.590081438647116</v>
      </c>
      <c r="D47" s="122">
        <f t="shared" si="20"/>
        <v>11.07661777969944</v>
      </c>
      <c r="E47" s="122">
        <f t="shared" si="20"/>
        <v>13.396021593710856</v>
      </c>
      <c r="F47" s="122">
        <f t="shared" si="20"/>
        <v>11.46188190289411</v>
      </c>
      <c r="G47" s="122">
        <f t="shared" si="20"/>
        <v>11.061158870604149</v>
      </c>
      <c r="H47" s="122">
        <f t="shared" si="20"/>
        <v>10.038480376025964</v>
      </c>
      <c r="I47" s="122">
        <f t="shared" si="20"/>
        <v>9.4198294401823635</v>
      </c>
      <c r="J47" s="122">
        <f t="shared" si="20"/>
        <v>9.8946266232921278</v>
      </c>
      <c r="K47" s="122">
        <f t="shared" si="20"/>
        <v>9.3361613578189857</v>
      </c>
      <c r="L47" s="122">
        <f t="shared" si="20"/>
        <v>12.261268396823752</v>
      </c>
      <c r="M47" s="122">
        <f t="shared" si="20"/>
        <v>10.706068439537619</v>
      </c>
      <c r="N47" s="122">
        <f t="shared" si="20"/>
        <v>12.217114797599155</v>
      </c>
      <c r="O47" s="122">
        <f t="shared" si="20"/>
        <v>14.454288189835021</v>
      </c>
      <c r="P47" s="122">
        <f t="shared" si="20"/>
        <v>17.528678606173994</v>
      </c>
      <c r="Q47" s="122">
        <f t="shared" si="20"/>
        <v>17.738441324448452</v>
      </c>
      <c r="R47" s="122">
        <f t="shared" si="20"/>
        <v>18.34232093396858</v>
      </c>
      <c r="S47" s="122">
        <f t="shared" si="20"/>
        <v>17.285860746817118</v>
      </c>
      <c r="T47" s="122">
        <f t="shared" si="20"/>
        <v>16.294254054794131</v>
      </c>
      <c r="U47" s="122">
        <f t="shared" si="20"/>
        <v>15.903515705410683</v>
      </c>
      <c r="V47" s="122">
        <f t="shared" si="20"/>
        <v>14.629140097235453</v>
      </c>
      <c r="W47" s="122">
        <f t="shared" si="20"/>
        <v>16.005266840827606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10.100660200760784</v>
      </c>
      <c r="C48" s="98">
        <f>IF(RES_hhdet_fec!C48=0,0,RES_hhdet_fec!C48*1000*11630/RES_hhdet_num!C43)</f>
        <v>10.590081438647116</v>
      </c>
      <c r="D48" s="98">
        <f>IF(RES_hhdet_fec!D48=0,0,RES_hhdet_fec!D48*1000*11630/RES_hhdet_num!D43)</f>
        <v>11.07661777969944</v>
      </c>
      <c r="E48" s="98">
        <f>IF(RES_hhdet_fec!E48=0,0,RES_hhdet_fec!E48*1000*11630/RES_hhdet_num!E43)</f>
        <v>13.396021593710856</v>
      </c>
      <c r="F48" s="98">
        <f>IF(RES_hhdet_fec!F48=0,0,RES_hhdet_fec!F48*1000*11630/RES_hhdet_num!F43)</f>
        <v>11.46188190289411</v>
      </c>
      <c r="G48" s="98">
        <f>IF(RES_hhdet_fec!G48=0,0,RES_hhdet_fec!G48*1000*11630/RES_hhdet_num!G43)</f>
        <v>11.061158870604149</v>
      </c>
      <c r="H48" s="98">
        <f>IF(RES_hhdet_fec!H48=0,0,RES_hhdet_fec!H48*1000*11630/RES_hhdet_num!H43)</f>
        <v>10.038480376025964</v>
      </c>
      <c r="I48" s="98">
        <f>IF(RES_hhdet_fec!I48=0,0,RES_hhdet_fec!I48*1000*11630/RES_hhdet_num!I43)</f>
        <v>9.4198294401823635</v>
      </c>
      <c r="J48" s="98">
        <f>IF(RES_hhdet_fec!J48=0,0,RES_hhdet_fec!J48*1000*11630/RES_hhdet_num!J43)</f>
        <v>9.8946266232921278</v>
      </c>
      <c r="K48" s="98">
        <f>IF(RES_hhdet_fec!K48=0,0,RES_hhdet_fec!K48*1000*11630/RES_hhdet_num!K43)</f>
        <v>9.3361613578189857</v>
      </c>
      <c r="L48" s="98">
        <f>IF(RES_hhdet_fec!L48=0,0,RES_hhdet_fec!L48*1000*11630/RES_hhdet_num!L43)</f>
        <v>12.261268396823752</v>
      </c>
      <c r="M48" s="98">
        <f>IF(RES_hhdet_fec!M48=0,0,RES_hhdet_fec!M48*1000*11630/RES_hhdet_num!M43)</f>
        <v>10.706068439537619</v>
      </c>
      <c r="N48" s="98">
        <f>IF(RES_hhdet_fec!N48=0,0,RES_hhdet_fec!N48*1000*11630/RES_hhdet_num!N43)</f>
        <v>12.217114797599155</v>
      </c>
      <c r="O48" s="98">
        <f>IF(RES_hhdet_fec!O48=0,0,RES_hhdet_fec!O48*1000*11630/RES_hhdet_num!O43)</f>
        <v>14.454288189835021</v>
      </c>
      <c r="P48" s="98">
        <f>IF(RES_hhdet_fec!P48=0,0,RES_hhdet_fec!P48*1000*11630/RES_hhdet_num!P43)</f>
        <v>17.528678606173994</v>
      </c>
      <c r="Q48" s="98">
        <f>IF(RES_hhdet_fec!Q48=0,0,RES_hhdet_fec!Q48*1000*11630/RES_hhdet_num!Q43)</f>
        <v>17.738441324448452</v>
      </c>
      <c r="R48" s="98">
        <f>IF(RES_hhdet_fec!R48=0,0,RES_hhdet_fec!R48*1000*11630/RES_hhdet_num!R43)</f>
        <v>18.34232093396858</v>
      </c>
      <c r="S48" s="98">
        <f>IF(RES_hhdet_fec!S48=0,0,RES_hhdet_fec!S48*1000*11630/RES_hhdet_num!S43)</f>
        <v>17.285860746817118</v>
      </c>
      <c r="T48" s="98">
        <f>IF(RES_hhdet_fec!T48=0,0,RES_hhdet_fec!T48*1000*11630/RES_hhdet_num!T43)</f>
        <v>16.294254054794131</v>
      </c>
      <c r="U48" s="98">
        <f>IF(RES_hhdet_fec!U48=0,0,RES_hhdet_fec!U48*1000*11630/RES_hhdet_num!U43)</f>
        <v>15.903515705410683</v>
      </c>
      <c r="V48" s="98">
        <f>IF(RES_hhdet_fec!V48=0,0,RES_hhdet_fec!V48*1000*11630/RES_hhdet_num!V43)</f>
        <v>14.629140097235453</v>
      </c>
      <c r="W48" s="98">
        <f>IF(RES_hhdet_fec!W48=0,0,RES_hhdet_fec!W48*1000*11630/RES_hhdet_num!W43)</f>
        <v>16.005266840827606</v>
      </c>
      <c r="DA48" s="63" t="s">
        <v>2286</v>
      </c>
    </row>
    <row r="49" spans="1:105" ht="12" customHeight="1" x14ac:dyDescent="0.25">
      <c r="A49" s="121" t="s">
        <v>55</v>
      </c>
      <c r="B49" s="122">
        <v>2344.8481653918839</v>
      </c>
      <c r="C49" s="122">
        <v>2646.3320779569913</v>
      </c>
      <c r="D49" s="122">
        <v>2489.604434365805</v>
      </c>
      <c r="E49" s="122">
        <v>2626.5799786751882</v>
      </c>
      <c r="F49" s="122">
        <v>2478.5336061773405</v>
      </c>
      <c r="G49" s="122">
        <v>2503.5884880220401</v>
      </c>
      <c r="H49" s="122">
        <v>2492.5308144911069</v>
      </c>
      <c r="I49" s="122">
        <v>2631.1989950728853</v>
      </c>
      <c r="J49" s="122">
        <v>2324.349713889982</v>
      </c>
      <c r="K49" s="122">
        <v>2358.4350466126725</v>
      </c>
      <c r="L49" s="122">
        <v>2584.3852561371318</v>
      </c>
      <c r="M49" s="122">
        <v>2561.3412954107985</v>
      </c>
      <c r="N49" s="122">
        <v>2521.9137006352407</v>
      </c>
      <c r="O49" s="122">
        <v>2453.2436220579107</v>
      </c>
      <c r="P49" s="122">
        <v>2446.8326155808518</v>
      </c>
      <c r="Q49" s="122">
        <v>2440.524106351621</v>
      </c>
      <c r="R49" s="122">
        <v>2306.9833520364309</v>
      </c>
      <c r="S49" s="122">
        <v>2217.5701253423204</v>
      </c>
      <c r="T49" s="122">
        <v>2092.8701475535095</v>
      </c>
      <c r="U49" s="122">
        <v>1997.7085157410497</v>
      </c>
      <c r="V49" s="122">
        <v>2208.13989176736</v>
      </c>
      <c r="W49" s="122">
        <v>1728.6628581454363</v>
      </c>
      <c r="DA49" s="130" t="s">
        <v>2287</v>
      </c>
    </row>
    <row r="50" spans="1:105" ht="12" customHeight="1" x14ac:dyDescent="0.25">
      <c r="A50" s="97" t="s">
        <v>138</v>
      </c>
      <c r="B50" s="98">
        <v>2354.5417700329476</v>
      </c>
      <c r="C50" s="98">
        <v>2668.4590050396105</v>
      </c>
      <c r="D50" s="98">
        <v>2505.920756049657</v>
      </c>
      <c r="E50" s="98">
        <v>2649.0281206844297</v>
      </c>
      <c r="F50" s="98">
        <v>2496.0586041113661</v>
      </c>
      <c r="G50" s="98">
        <v>2519.7559920381041</v>
      </c>
      <c r="H50" s="98">
        <v>2508.8271597723583</v>
      </c>
      <c r="I50" s="98">
        <v>2654.2363778334025</v>
      </c>
      <c r="J50" s="98">
        <v>2337.6998538387575</v>
      </c>
      <c r="K50" s="98">
        <v>2371.1892732305428</v>
      </c>
      <c r="L50" s="98">
        <v>2604.7652227281887</v>
      </c>
      <c r="M50" s="98">
        <v>2577.6885479101179</v>
      </c>
      <c r="N50" s="98">
        <v>2537.1057648458482</v>
      </c>
      <c r="O50" s="98">
        <v>2466.6604001630094</v>
      </c>
      <c r="P50" s="98">
        <v>2461.8218701018209</v>
      </c>
      <c r="Q50" s="98">
        <v>2456.527037024779</v>
      </c>
      <c r="R50" s="98">
        <v>2319.2529562960572</v>
      </c>
      <c r="S50" s="98">
        <v>2229.764722055907</v>
      </c>
      <c r="T50" s="98">
        <v>2103.4731199922908</v>
      </c>
      <c r="U50" s="98">
        <v>2007.5799551092666</v>
      </c>
      <c r="V50" s="98">
        <v>2225.4943288245677</v>
      </c>
      <c r="W50" s="98">
        <v>1732.1496934297281</v>
      </c>
      <c r="DA50" s="63" t="s">
        <v>2288</v>
      </c>
    </row>
    <row r="51" spans="1:105" ht="12" customHeight="1" x14ac:dyDescent="0.25">
      <c r="A51" s="97" t="s">
        <v>137</v>
      </c>
      <c r="B51" s="98">
        <v>2155.9673645910243</v>
      </c>
      <c r="C51" s="98">
        <v>2427.4357682247073</v>
      </c>
      <c r="D51" s="98">
        <v>2286.5954118219956</v>
      </c>
      <c r="E51" s="98">
        <v>2413.519394023142</v>
      </c>
      <c r="F51" s="98">
        <v>2276.7450837607666</v>
      </c>
      <c r="G51" s="98">
        <v>2303.3644782413025</v>
      </c>
      <c r="H51" s="98">
        <v>2277.6551002925507</v>
      </c>
      <c r="I51" s="98">
        <v>2412.864719715189</v>
      </c>
      <c r="J51" s="98">
        <v>2118.4809670770528</v>
      </c>
      <c r="K51" s="98">
        <v>2151.9415533867773</v>
      </c>
      <c r="L51" s="98">
        <v>2362.8337777538591</v>
      </c>
      <c r="M51" s="98">
        <v>2357.8362238999621</v>
      </c>
      <c r="N51" s="98">
        <v>2337.9777220092251</v>
      </c>
      <c r="O51" s="98">
        <v>2288.8227265973146</v>
      </c>
      <c r="P51" s="98">
        <v>2246.4512207674143</v>
      </c>
      <c r="Q51" s="98">
        <v>2239.4789065440391</v>
      </c>
      <c r="R51" s="98">
        <v>2101.0751579577832</v>
      </c>
      <c r="S51" s="98">
        <v>2016.7689907942658</v>
      </c>
      <c r="T51" s="98">
        <v>1891.2493113203407</v>
      </c>
      <c r="U51" s="98">
        <v>1789.6349381361317</v>
      </c>
      <c r="V51" s="98">
        <v>1947.8589095376537</v>
      </c>
      <c r="W51" s="98">
        <v>1512.7144031314194</v>
      </c>
      <c r="DA51" s="63" t="s">
        <v>2289</v>
      </c>
    </row>
    <row r="52" spans="1:105" ht="12" customHeight="1" x14ac:dyDescent="0.25">
      <c r="A52" s="100" t="s">
        <v>216</v>
      </c>
      <c r="B52" s="101">
        <v>1892.9640115188774</v>
      </c>
      <c r="C52" s="101">
        <v>2119.3384774358697</v>
      </c>
      <c r="D52" s="101">
        <v>1999.6855565693043</v>
      </c>
      <c r="E52" s="101">
        <v>2104.017814861937</v>
      </c>
      <c r="F52" s="101">
        <v>1986.4020401638697</v>
      </c>
      <c r="G52" s="101">
        <v>2014.8889235772199</v>
      </c>
      <c r="H52" s="101">
        <v>1989.2424420166442</v>
      </c>
      <c r="I52" s="101">
        <v>2124.3912407337471</v>
      </c>
      <c r="J52" s="101">
        <v>1852.9898269128928</v>
      </c>
      <c r="K52" s="101">
        <v>1881.3640981470455</v>
      </c>
      <c r="L52" s="101">
        <v>2058.892149370743</v>
      </c>
      <c r="M52" s="101">
        <v>2057.3993482743927</v>
      </c>
      <c r="N52" s="101">
        <v>2035.4633050838863</v>
      </c>
      <c r="O52" s="101">
        <v>1986.9614643716984</v>
      </c>
      <c r="P52" s="101">
        <v>1944.9901572402721</v>
      </c>
      <c r="Q52" s="101">
        <v>1934.5366738320822</v>
      </c>
      <c r="R52" s="101">
        <v>1813.9668855192001</v>
      </c>
      <c r="S52" s="101">
        <v>1736.7887381493565</v>
      </c>
      <c r="T52" s="101">
        <v>1623.9199400100783</v>
      </c>
      <c r="U52" s="101">
        <v>1529.6991105041816</v>
      </c>
      <c r="V52" s="101">
        <v>1654.1732587127663</v>
      </c>
      <c r="W52" s="101">
        <v>1258.9119711634012</v>
      </c>
      <c r="DA52" s="131" t="s">
        <v>2290</v>
      </c>
    </row>
    <row r="53" spans="1:105" ht="12" customHeight="1" x14ac:dyDescent="0.25">
      <c r="A53" s="103" t="s">
        <v>52</v>
      </c>
      <c r="B53" s="104">
        <v>263.00335307214687</v>
      </c>
      <c r="C53" s="104">
        <v>308.09729078883726</v>
      </c>
      <c r="D53" s="104">
        <v>286.90985525269178</v>
      </c>
      <c r="E53" s="104">
        <v>309.50157916120486</v>
      </c>
      <c r="F53" s="104">
        <v>290.3430435968973</v>
      </c>
      <c r="G53" s="104">
        <v>288.47555466408232</v>
      </c>
      <c r="H53" s="104">
        <v>288.41265827590621</v>
      </c>
      <c r="I53" s="104">
        <v>288.47347898144193</v>
      </c>
      <c r="J53" s="104">
        <v>265.49114016415973</v>
      </c>
      <c r="K53" s="104">
        <v>270.57745523973222</v>
      </c>
      <c r="L53" s="104">
        <v>303.94162838311615</v>
      </c>
      <c r="M53" s="104">
        <v>300.43687562556909</v>
      </c>
      <c r="N53" s="104">
        <v>302.51441692533848</v>
      </c>
      <c r="O53" s="104">
        <v>301.86126222561666</v>
      </c>
      <c r="P53" s="104">
        <v>301.46106352714247</v>
      </c>
      <c r="Q53" s="104">
        <v>304.94223271195693</v>
      </c>
      <c r="R53" s="104">
        <v>287.10827243858375</v>
      </c>
      <c r="S53" s="104">
        <v>279.98025264490923</v>
      </c>
      <c r="T53" s="104">
        <v>267.32937131026245</v>
      </c>
      <c r="U53" s="104">
        <v>259.93582763195025</v>
      </c>
      <c r="V53" s="104">
        <v>293.6856508248876</v>
      </c>
      <c r="W53" s="104">
        <v>253.80243196801806</v>
      </c>
      <c r="DA53" s="132" t="s">
        <v>2291</v>
      </c>
    </row>
    <row r="54" spans="1:105" ht="12" customHeight="1" x14ac:dyDescent="0.25">
      <c r="A54" s="106" t="s">
        <v>122</v>
      </c>
      <c r="B54" s="101">
        <v>2070.7227939434288</v>
      </c>
      <c r="C54" s="101">
        <v>2031.6583906804888</v>
      </c>
      <c r="D54" s="101">
        <v>2032.2839488606576</v>
      </c>
      <c r="E54" s="101">
        <v>1988.7141067189852</v>
      </c>
      <c r="F54" s="101">
        <v>1977.3595132642224</v>
      </c>
      <c r="G54" s="101">
        <v>2038.388806940816</v>
      </c>
      <c r="H54" s="101">
        <v>2023.3407263475119</v>
      </c>
      <c r="I54" s="101">
        <v>1964.7414141582674</v>
      </c>
      <c r="J54" s="101">
        <v>1938.9951654258095</v>
      </c>
      <c r="K54" s="101">
        <v>1989.1228740142726</v>
      </c>
      <c r="L54" s="101">
        <v>1988.2005002890407</v>
      </c>
      <c r="M54" s="101">
        <v>2083.0491792597168</v>
      </c>
      <c r="N54" s="101">
        <v>2076.3641830596966</v>
      </c>
      <c r="O54" s="101">
        <v>2058.8590319640889</v>
      </c>
      <c r="P54" s="101">
        <v>2003.6549729538503</v>
      </c>
      <c r="Q54" s="101">
        <v>1965.6200470321633</v>
      </c>
      <c r="R54" s="101">
        <v>1946.3903301911457</v>
      </c>
      <c r="S54" s="101">
        <v>1862.5979580606629</v>
      </c>
      <c r="T54" s="101">
        <v>1786.5607766535898</v>
      </c>
      <c r="U54" s="101">
        <v>1712.1578885162467</v>
      </c>
      <c r="V54" s="101">
        <v>1686.3467758210165</v>
      </c>
      <c r="W54" s="101">
        <v>1630.4236830154571</v>
      </c>
      <c r="DA54" s="131" t="s">
        <v>2292</v>
      </c>
    </row>
    <row r="55" spans="1:105" ht="12" customHeight="1" x14ac:dyDescent="0.25">
      <c r="A55" s="107" t="s">
        <v>121</v>
      </c>
      <c r="B55" s="104">
        <v>1952.33093629159</v>
      </c>
      <c r="C55" s="104">
        <v>1913.2052410208366</v>
      </c>
      <c r="D55" s="104">
        <v>1917.0705750461386</v>
      </c>
      <c r="E55" s="104">
        <v>1876.1748724092161</v>
      </c>
      <c r="F55" s="104">
        <v>1867.1116672320218</v>
      </c>
      <c r="G55" s="104">
        <v>1927.2373138898868</v>
      </c>
      <c r="H55" s="104">
        <v>1912.2941927436491</v>
      </c>
      <c r="I55" s="104">
        <v>1864.9199621954017</v>
      </c>
      <c r="J55" s="104">
        <v>1836.5279997270477</v>
      </c>
      <c r="K55" s="104">
        <v>1885.8102722264168</v>
      </c>
      <c r="L55" s="104">
        <v>1884.9120833427473</v>
      </c>
      <c r="M55" s="104">
        <v>1978.4013172117989</v>
      </c>
      <c r="N55" s="104">
        <v>1972.264902740201</v>
      </c>
      <c r="O55" s="104">
        <v>1954.291705721123</v>
      </c>
      <c r="P55" s="104">
        <v>1897.537964375432</v>
      </c>
      <c r="Q55" s="104">
        <v>1861.3848619080566</v>
      </c>
      <c r="R55" s="104">
        <v>1844.2196938778588</v>
      </c>
      <c r="S55" s="104">
        <v>1769.5257198915958</v>
      </c>
      <c r="T55" s="104">
        <v>1702.1097226807108</v>
      </c>
      <c r="U55" s="104">
        <v>1635.9564914351454</v>
      </c>
      <c r="V55" s="104">
        <v>1616.4924431536149</v>
      </c>
      <c r="W55" s="104">
        <v>1561.8008301905804</v>
      </c>
      <c r="DA55" s="132" t="s">
        <v>2293</v>
      </c>
    </row>
    <row r="56" spans="1:105" ht="12" customHeight="1" x14ac:dyDescent="0.25">
      <c r="A56" s="108" t="s">
        <v>53</v>
      </c>
      <c r="B56" s="98">
        <v>1664.7931070338486</v>
      </c>
      <c r="C56" s="98">
        <v>1620.579761655275</v>
      </c>
      <c r="D56" s="98">
        <v>1626.1125180420249</v>
      </c>
      <c r="E56" s="98">
        <v>1584.8353786490825</v>
      </c>
      <c r="F56" s="98">
        <v>1577.633070718555</v>
      </c>
      <c r="G56" s="98">
        <v>1632.281426529091</v>
      </c>
      <c r="H56" s="98">
        <v>1616.5955264242309</v>
      </c>
      <c r="I56" s="98">
        <v>1593.1016086734858</v>
      </c>
      <c r="J56" s="98">
        <v>1556.9988129219896</v>
      </c>
      <c r="K56" s="98">
        <v>1598.8448380696723</v>
      </c>
      <c r="L56" s="98">
        <v>1593.6819063321793</v>
      </c>
      <c r="M56" s="98">
        <v>1676.7497045266284</v>
      </c>
      <c r="N56" s="98">
        <v>1669.2281989726932</v>
      </c>
      <c r="O56" s="98">
        <v>1650.609415912309</v>
      </c>
      <c r="P56" s="98">
        <v>1601.2471110522206</v>
      </c>
      <c r="Q56" s="98">
        <v>1566.8430409012808</v>
      </c>
      <c r="R56" s="98">
        <v>1553.5069093221196</v>
      </c>
      <c r="S56" s="98">
        <v>1487.8094329846958</v>
      </c>
      <c r="T56" s="98">
        <v>1429.2799442721459</v>
      </c>
      <c r="U56" s="98">
        <v>1369.8460015181292</v>
      </c>
      <c r="V56" s="98">
        <v>1350.2856021347977</v>
      </c>
      <c r="W56" s="98">
        <v>1277.0242927071779</v>
      </c>
      <c r="DA56" s="63" t="s">
        <v>2294</v>
      </c>
    </row>
    <row r="57" spans="1:105" ht="12" customHeight="1" x14ac:dyDescent="0.25">
      <c r="A57" s="108" t="s">
        <v>52</v>
      </c>
      <c r="B57" s="98">
        <v>287.53782925774135</v>
      </c>
      <c r="C57" s="98">
        <v>292.62547936556206</v>
      </c>
      <c r="D57" s="98">
        <v>290.95805700411353</v>
      </c>
      <c r="E57" s="98">
        <v>291.33949376013339</v>
      </c>
      <c r="F57" s="98">
        <v>289.47859651346698</v>
      </c>
      <c r="G57" s="98">
        <v>294.955887360796</v>
      </c>
      <c r="H57" s="98">
        <v>295.69866631941863</v>
      </c>
      <c r="I57" s="98">
        <v>271.81835352191564</v>
      </c>
      <c r="J57" s="98">
        <v>279.52918680505849</v>
      </c>
      <c r="K57" s="98">
        <v>286.9654341567441</v>
      </c>
      <c r="L57" s="98">
        <v>291.2301770105679</v>
      </c>
      <c r="M57" s="98">
        <v>301.65161268517056</v>
      </c>
      <c r="N57" s="98">
        <v>303.03670376750773</v>
      </c>
      <c r="O57" s="98">
        <v>303.68228980881372</v>
      </c>
      <c r="P57" s="98">
        <v>296.29085332321154</v>
      </c>
      <c r="Q57" s="98">
        <v>294.54182100677554</v>
      </c>
      <c r="R57" s="98">
        <v>290.71278455573889</v>
      </c>
      <c r="S57" s="98">
        <v>281.7162869068996</v>
      </c>
      <c r="T57" s="98">
        <v>272.82977840856483</v>
      </c>
      <c r="U57" s="98">
        <v>266.11048991701597</v>
      </c>
      <c r="V57" s="98">
        <v>266.20684101881722</v>
      </c>
      <c r="W57" s="98">
        <v>284.77653748340248</v>
      </c>
      <c r="DA57" s="63" t="s">
        <v>2295</v>
      </c>
    </row>
    <row r="58" spans="1:105" ht="12" customHeight="1" x14ac:dyDescent="0.25">
      <c r="A58" s="121" t="s">
        <v>54</v>
      </c>
      <c r="B58" s="122">
        <v>191.04165914249376</v>
      </c>
      <c r="C58" s="122">
        <v>198.405289125172</v>
      </c>
      <c r="D58" s="122">
        <v>198.29622929225883</v>
      </c>
      <c r="E58" s="122">
        <v>201.61198336455843</v>
      </c>
      <c r="F58" s="122">
        <v>198.34194995881248</v>
      </c>
      <c r="G58" s="122">
        <v>206.57859645477305</v>
      </c>
      <c r="H58" s="122">
        <v>196.23398414298015</v>
      </c>
      <c r="I58" s="122">
        <v>200.42669866974259</v>
      </c>
      <c r="J58" s="122">
        <v>212.37085315643273</v>
      </c>
      <c r="K58" s="122">
        <v>228.94167362106316</v>
      </c>
      <c r="L58" s="122">
        <v>229.28313381004463</v>
      </c>
      <c r="M58" s="122">
        <v>229.4202699990675</v>
      </c>
      <c r="N58" s="122">
        <v>236.11666202268646</v>
      </c>
      <c r="O58" s="122">
        <v>238.81919532472881</v>
      </c>
      <c r="P58" s="122">
        <v>237.24517780697903</v>
      </c>
      <c r="Q58" s="122">
        <v>238.64384553106396</v>
      </c>
      <c r="R58" s="122">
        <v>236.22714551915155</v>
      </c>
      <c r="S58" s="122">
        <v>233.57236321841611</v>
      </c>
      <c r="T58" s="122">
        <v>235.62454855932393</v>
      </c>
      <c r="U58" s="122">
        <v>233.1836978589663</v>
      </c>
      <c r="V58" s="122">
        <v>305.73201068493125</v>
      </c>
      <c r="W58" s="122">
        <v>298.73740731751542</v>
      </c>
      <c r="DA58" s="130" t="s">
        <v>2296</v>
      </c>
    </row>
    <row r="59" spans="1:105" ht="12" customHeight="1" x14ac:dyDescent="0.25">
      <c r="A59" s="97" t="s">
        <v>50</v>
      </c>
      <c r="B59" s="98">
        <v>170.89616171659642</v>
      </c>
      <c r="C59" s="98">
        <v>264.03152219574758</v>
      </c>
      <c r="D59" s="98">
        <v>248.67069095091077</v>
      </c>
      <c r="E59" s="98">
        <v>283.00912867690022</v>
      </c>
      <c r="F59" s="98">
        <v>242.04727874065466</v>
      </c>
      <c r="G59" s="98">
        <v>300.05141293626053</v>
      </c>
      <c r="H59" s="98">
        <v>157.87561934356199</v>
      </c>
      <c r="I59" s="98">
        <v>211.11671662838572</v>
      </c>
      <c r="J59" s="98">
        <v>297.26182992202405</v>
      </c>
      <c r="K59" s="98">
        <v>348.41212268271175</v>
      </c>
      <c r="L59" s="98">
        <v>273.95977441340278</v>
      </c>
      <c r="M59" s="98">
        <v>265.7672597876209</v>
      </c>
      <c r="N59" s="98">
        <v>222.83390369252328</v>
      </c>
      <c r="O59" s="98">
        <v>304.05386306028748</v>
      </c>
      <c r="P59" s="98">
        <v>290.68792178530953</v>
      </c>
      <c r="Q59" s="98">
        <v>358.13847409660116</v>
      </c>
      <c r="R59" s="98">
        <v>284.71230571955255</v>
      </c>
      <c r="S59" s="98">
        <v>292.83906585500279</v>
      </c>
      <c r="T59" s="98">
        <v>304.62806224725495</v>
      </c>
      <c r="U59" s="98">
        <v>309.6692843403012</v>
      </c>
      <c r="V59" s="98">
        <v>398.49372502083975</v>
      </c>
      <c r="W59" s="98">
        <v>402.5718617234034</v>
      </c>
      <c r="DA59" s="63" t="s">
        <v>2297</v>
      </c>
    </row>
    <row r="60" spans="1:105" ht="12" customHeight="1" x14ac:dyDescent="0.25">
      <c r="A60" s="109" t="s">
        <v>120</v>
      </c>
      <c r="B60" s="33">
        <v>193.26635998995903</v>
      </c>
      <c r="C60" s="33">
        <v>190.7091838300928</v>
      </c>
      <c r="D60" s="33">
        <v>192.13845962475295</v>
      </c>
      <c r="E60" s="33">
        <v>191.28356217468695</v>
      </c>
      <c r="F60" s="33">
        <v>192.91917636403588</v>
      </c>
      <c r="G60" s="33">
        <v>195.30382513866584</v>
      </c>
      <c r="H60" s="33">
        <v>200.6270054846687</v>
      </c>
      <c r="I60" s="33">
        <v>199.22274800231102</v>
      </c>
      <c r="J60" s="33">
        <v>202.64499010476257</v>
      </c>
      <c r="K60" s="33">
        <v>215.66861879661386</v>
      </c>
      <c r="L60" s="33">
        <v>224.96605606468307</v>
      </c>
      <c r="M60" s="33">
        <v>226.65308110785725</v>
      </c>
      <c r="N60" s="33">
        <v>237.00162343067407</v>
      </c>
      <c r="O60" s="33">
        <v>234.62312803691265</v>
      </c>
      <c r="P60" s="33">
        <v>233.74435895866588</v>
      </c>
      <c r="Q60" s="33">
        <v>230.88130825219392</v>
      </c>
      <c r="R60" s="33">
        <v>233.08015145361665</v>
      </c>
      <c r="S60" s="33">
        <v>229.88302989058624</v>
      </c>
      <c r="T60" s="33">
        <v>231.48173965212862</v>
      </c>
      <c r="U60" s="33">
        <v>228.60537341746161</v>
      </c>
      <c r="V60" s="33">
        <v>300.33003155067007</v>
      </c>
      <c r="W60" s="33">
        <v>293.00899628225585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25737.499993758542</v>
      </c>
      <c r="C62" s="117">
        <f t="shared" si="21"/>
        <v>28166.584783943723</v>
      </c>
      <c r="D62" s="117">
        <f t="shared" si="21"/>
        <v>29160.261409328985</v>
      </c>
      <c r="E62" s="117">
        <f t="shared" si="21"/>
        <v>27700.835826317969</v>
      </c>
      <c r="F62" s="117">
        <f t="shared" si="21"/>
        <v>26621.438597236731</v>
      </c>
      <c r="G62" s="117">
        <f t="shared" si="21"/>
        <v>25090.032315327484</v>
      </c>
      <c r="H62" s="117">
        <f t="shared" si="21"/>
        <v>26648.211887175989</v>
      </c>
      <c r="I62" s="117">
        <f t="shared" si="21"/>
        <v>26690.426719892348</v>
      </c>
      <c r="J62" s="117">
        <f t="shared" si="21"/>
        <v>25159.665670763789</v>
      </c>
      <c r="K62" s="117">
        <f t="shared" si="21"/>
        <v>26887.186189155684</v>
      </c>
      <c r="L62" s="117">
        <f t="shared" si="21"/>
        <v>31293.034477038873</v>
      </c>
      <c r="M62" s="117">
        <f t="shared" si="21"/>
        <v>23375.536139925116</v>
      </c>
      <c r="N62" s="117">
        <f t="shared" si="21"/>
        <v>27043.227977837385</v>
      </c>
      <c r="O62" s="117">
        <f t="shared" si="21"/>
        <v>25607.058798503956</v>
      </c>
      <c r="P62" s="117">
        <f t="shared" si="21"/>
        <v>26017.458342687201</v>
      </c>
      <c r="Q62" s="117">
        <f t="shared" si="21"/>
        <v>24271.969577689812</v>
      </c>
      <c r="R62" s="117">
        <f t="shared" ref="R62:V62" si="22">R63+R66+R68+R77</f>
        <v>26086.738131633047</v>
      </c>
      <c r="S62" s="117">
        <f t="shared" si="22"/>
        <v>25833.977795523504</v>
      </c>
      <c r="T62" s="117">
        <f t="shared" si="22"/>
        <v>24110.510882570969</v>
      </c>
      <c r="U62" s="117">
        <f t="shared" si="22"/>
        <v>24927.032053235609</v>
      </c>
      <c r="V62" s="117">
        <f t="shared" si="22"/>
        <v>21669.394309434538</v>
      </c>
      <c r="W62" s="117">
        <f t="shared" ref="W62" si="23">W63+W66+W68+W77</f>
        <v>24899.20473542358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23141.813513986006</v>
      </c>
      <c r="C63" s="122">
        <f t="shared" si="24"/>
        <v>25528.853156038713</v>
      </c>
      <c r="D63" s="122">
        <f t="shared" si="24"/>
        <v>26424.788893230707</v>
      </c>
      <c r="E63" s="122">
        <f t="shared" si="24"/>
        <v>25181.967978357952</v>
      </c>
      <c r="F63" s="122">
        <f t="shared" si="24"/>
        <v>24073.779599281115</v>
      </c>
      <c r="G63" s="122">
        <f t="shared" si="24"/>
        <v>22611.167351295117</v>
      </c>
      <c r="H63" s="122">
        <f t="shared" si="24"/>
        <v>24045.6667464073</v>
      </c>
      <c r="I63" s="122">
        <f t="shared" si="24"/>
        <v>24115.111684553642</v>
      </c>
      <c r="J63" s="122">
        <f t="shared" si="24"/>
        <v>22694.421455667343</v>
      </c>
      <c r="K63" s="122">
        <f t="shared" si="24"/>
        <v>24311.795088604587</v>
      </c>
      <c r="L63" s="122">
        <f t="shared" si="24"/>
        <v>28567.591266175081</v>
      </c>
      <c r="M63" s="122">
        <f t="shared" si="24"/>
        <v>20964.311575643977</v>
      </c>
      <c r="N63" s="122">
        <f t="shared" si="24"/>
        <v>24482.931419176366</v>
      </c>
      <c r="O63" s="122">
        <f t="shared" si="24"/>
        <v>23056.890891249772</v>
      </c>
      <c r="P63" s="122">
        <f t="shared" si="24"/>
        <v>23471.619718901347</v>
      </c>
      <c r="Q63" s="122">
        <f t="shared" si="24"/>
        <v>21834.907065223062</v>
      </c>
      <c r="R63" s="122">
        <f t="shared" ref="R63:V63" si="25">SUM(R64:R65)</f>
        <v>23738.525391508425</v>
      </c>
      <c r="S63" s="122">
        <f t="shared" si="25"/>
        <v>23558.063609439319</v>
      </c>
      <c r="T63" s="122">
        <f t="shared" si="25"/>
        <v>22019.258453710427</v>
      </c>
      <c r="U63" s="122">
        <f t="shared" si="25"/>
        <v>22780.244380579832</v>
      </c>
      <c r="V63" s="122">
        <f t="shared" si="25"/>
        <v>19587.116641932658</v>
      </c>
      <c r="W63" s="122">
        <f t="shared" ref="W63" si="26">SUM(W64:W65)</f>
        <v>22835.697955550168</v>
      </c>
      <c r="DA63" s="130" t="s">
        <v>2300</v>
      </c>
    </row>
    <row r="64" spans="1:105" ht="12" customHeight="1" x14ac:dyDescent="0.25">
      <c r="A64" s="97" t="s">
        <v>217</v>
      </c>
      <c r="B64" s="98">
        <v>22848.772835315747</v>
      </c>
      <c r="C64" s="98">
        <v>25199.666449507302</v>
      </c>
      <c r="D64" s="98">
        <v>26085.457298647256</v>
      </c>
      <c r="E64" s="98">
        <v>24857.617549536713</v>
      </c>
      <c r="F64" s="98">
        <v>23765.776484823265</v>
      </c>
      <c r="G64" s="98">
        <v>22320.778525433918</v>
      </c>
      <c r="H64" s="98">
        <v>23734.704932532051</v>
      </c>
      <c r="I64" s="98">
        <v>23801.934869114819</v>
      </c>
      <c r="J64" s="98">
        <v>22400.491746307445</v>
      </c>
      <c r="K64" s="98">
        <v>23996.326762728248</v>
      </c>
      <c r="L64" s="98">
        <v>28195.242613632046</v>
      </c>
      <c r="M64" s="98">
        <v>20694.076637905469</v>
      </c>
      <c r="N64" s="98">
        <v>24165.951160569381</v>
      </c>
      <c r="O64" s="98">
        <v>22758.842906050628</v>
      </c>
      <c r="P64" s="98">
        <v>23170.293790572105</v>
      </c>
      <c r="Q64" s="98">
        <v>21556.09966107838</v>
      </c>
      <c r="R64" s="98">
        <v>23432.647135693092</v>
      </c>
      <c r="S64" s="98">
        <v>23269.048250675918</v>
      </c>
      <c r="T64" s="98">
        <v>21745.972563882235</v>
      </c>
      <c r="U64" s="98">
        <v>22498.749373160535</v>
      </c>
      <c r="V64" s="98">
        <v>19334.816682723627</v>
      </c>
      <c r="W64" s="98">
        <v>22532.634743688268</v>
      </c>
      <c r="DA64" s="63" t="s">
        <v>2301</v>
      </c>
    </row>
    <row r="65" spans="1:105" ht="12" customHeight="1" x14ac:dyDescent="0.25">
      <c r="A65" s="97" t="s">
        <v>53</v>
      </c>
      <c r="B65" s="98">
        <v>293.04067867025998</v>
      </c>
      <c r="C65" s="98">
        <v>329.18670653141015</v>
      </c>
      <c r="D65" s="98">
        <v>339.33159458345244</v>
      </c>
      <c r="E65" s="98">
        <v>324.35042882124043</v>
      </c>
      <c r="F65" s="98">
        <v>308.00311445784939</v>
      </c>
      <c r="G65" s="98">
        <v>290.38882586119888</v>
      </c>
      <c r="H65" s="98">
        <v>310.96181387524757</v>
      </c>
      <c r="I65" s="98">
        <v>313.17681543882452</v>
      </c>
      <c r="J65" s="98">
        <v>293.92970935989746</v>
      </c>
      <c r="K65" s="98">
        <v>315.46832587633975</v>
      </c>
      <c r="L65" s="98">
        <v>372.34865254303264</v>
      </c>
      <c r="M65" s="98">
        <v>270.23493773850828</v>
      </c>
      <c r="N65" s="98">
        <v>316.98025860698419</v>
      </c>
      <c r="O65" s="98">
        <v>298.04798519914453</v>
      </c>
      <c r="P65" s="98">
        <v>301.3259283292424</v>
      </c>
      <c r="Q65" s="98">
        <v>278.80740414468011</v>
      </c>
      <c r="R65" s="98">
        <v>305.87825581533377</v>
      </c>
      <c r="S65" s="98">
        <v>289.01535876340228</v>
      </c>
      <c r="T65" s="98">
        <v>273.28588982819099</v>
      </c>
      <c r="U65" s="98">
        <v>281.49500741929495</v>
      </c>
      <c r="V65" s="98">
        <v>252.29995920902994</v>
      </c>
      <c r="W65" s="98">
        <v>303.06321186189922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10.083406086681721</v>
      </c>
      <c r="C66" s="122">
        <f t="shared" si="27"/>
        <v>10.23444792604818</v>
      </c>
      <c r="D66" s="122">
        <f t="shared" si="27"/>
        <v>10.347901195278302</v>
      </c>
      <c r="E66" s="122">
        <f t="shared" si="27"/>
        <v>13.129078654752133</v>
      </c>
      <c r="F66" s="122">
        <f t="shared" si="27"/>
        <v>11.112212837507828</v>
      </c>
      <c r="G66" s="122">
        <f t="shared" si="27"/>
        <v>11.441119165525789</v>
      </c>
      <c r="H66" s="122">
        <f t="shared" si="27"/>
        <v>12.186275973487906</v>
      </c>
      <c r="I66" s="122">
        <f t="shared" si="27"/>
        <v>12.973216353513489</v>
      </c>
      <c r="J66" s="122">
        <f t="shared" si="27"/>
        <v>14.720358086220088</v>
      </c>
      <c r="K66" s="122">
        <f t="shared" si="27"/>
        <v>16.193449920892153</v>
      </c>
      <c r="L66" s="122">
        <f t="shared" si="27"/>
        <v>23.176267882622192</v>
      </c>
      <c r="M66" s="122">
        <f t="shared" si="27"/>
        <v>19.394072033605941</v>
      </c>
      <c r="N66" s="122">
        <f t="shared" si="27"/>
        <v>17.782649306653003</v>
      </c>
      <c r="O66" s="122">
        <f t="shared" si="27"/>
        <v>15.64119312899088</v>
      </c>
      <c r="P66" s="122">
        <f t="shared" si="27"/>
        <v>13.61025048983141</v>
      </c>
      <c r="Q66" s="122">
        <f t="shared" si="27"/>
        <v>10.591336349019736</v>
      </c>
      <c r="R66" s="122">
        <f t="shared" si="27"/>
        <v>8.4443756911534358</v>
      </c>
      <c r="S66" s="122">
        <f t="shared" si="27"/>
        <v>6.5956980700565158</v>
      </c>
      <c r="T66" s="122">
        <f t="shared" si="27"/>
        <v>7.3614905965636757</v>
      </c>
      <c r="U66" s="122">
        <f t="shared" si="27"/>
        <v>9.9788708772016861</v>
      </c>
      <c r="V66" s="122">
        <f t="shared" si="27"/>
        <v>14.384683584581843</v>
      </c>
      <c r="W66" s="122">
        <f t="shared" si="27"/>
        <v>22.99839941904257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10.083406086681721</v>
      </c>
      <c r="C67" s="98">
        <f>IF(RES_hhdet_fec!C67=0,0,RES_hhdet_fec!C67*1000*11630/RES_hhdet_num!C62)</f>
        <v>10.23444792604818</v>
      </c>
      <c r="D67" s="98">
        <f>IF(RES_hhdet_fec!D67=0,0,RES_hhdet_fec!D67*1000*11630/RES_hhdet_num!D62)</f>
        <v>10.347901195278302</v>
      </c>
      <c r="E67" s="98">
        <f>IF(RES_hhdet_fec!E67=0,0,RES_hhdet_fec!E67*1000*11630/RES_hhdet_num!E62)</f>
        <v>13.129078654752133</v>
      </c>
      <c r="F67" s="98">
        <f>IF(RES_hhdet_fec!F67=0,0,RES_hhdet_fec!F67*1000*11630/RES_hhdet_num!F62)</f>
        <v>11.112212837507828</v>
      </c>
      <c r="G67" s="98">
        <f>IF(RES_hhdet_fec!G67=0,0,RES_hhdet_fec!G67*1000*11630/RES_hhdet_num!G62)</f>
        <v>11.441119165525789</v>
      </c>
      <c r="H67" s="98">
        <f>IF(RES_hhdet_fec!H67=0,0,RES_hhdet_fec!H67*1000*11630/RES_hhdet_num!H62)</f>
        <v>12.186275973487906</v>
      </c>
      <c r="I67" s="98">
        <f>IF(RES_hhdet_fec!I67=0,0,RES_hhdet_fec!I67*1000*11630/RES_hhdet_num!I62)</f>
        <v>12.973216353513489</v>
      </c>
      <c r="J67" s="98">
        <f>IF(RES_hhdet_fec!J67=0,0,RES_hhdet_fec!J67*1000*11630/RES_hhdet_num!J62)</f>
        <v>14.720358086220088</v>
      </c>
      <c r="K67" s="98">
        <f>IF(RES_hhdet_fec!K67=0,0,RES_hhdet_fec!K67*1000*11630/RES_hhdet_num!K62)</f>
        <v>16.193449920892153</v>
      </c>
      <c r="L67" s="98">
        <f>IF(RES_hhdet_fec!L67=0,0,RES_hhdet_fec!L67*1000*11630/RES_hhdet_num!L62)</f>
        <v>23.176267882622192</v>
      </c>
      <c r="M67" s="98">
        <f>IF(RES_hhdet_fec!M67=0,0,RES_hhdet_fec!M67*1000*11630/RES_hhdet_num!M62)</f>
        <v>19.394072033605941</v>
      </c>
      <c r="N67" s="98">
        <f>IF(RES_hhdet_fec!N67=0,0,RES_hhdet_fec!N67*1000*11630/RES_hhdet_num!N62)</f>
        <v>17.782649306653003</v>
      </c>
      <c r="O67" s="98">
        <f>IF(RES_hhdet_fec!O67=0,0,RES_hhdet_fec!O67*1000*11630/RES_hhdet_num!O62)</f>
        <v>15.64119312899088</v>
      </c>
      <c r="P67" s="98">
        <f>IF(RES_hhdet_fec!P67=0,0,RES_hhdet_fec!P67*1000*11630/RES_hhdet_num!P62)</f>
        <v>13.61025048983141</v>
      </c>
      <c r="Q67" s="98">
        <f>IF(RES_hhdet_fec!Q67=0,0,RES_hhdet_fec!Q67*1000*11630/RES_hhdet_num!Q62)</f>
        <v>10.591336349019736</v>
      </c>
      <c r="R67" s="98">
        <f>IF(RES_hhdet_fec!R67=0,0,RES_hhdet_fec!R67*1000*11630/RES_hhdet_num!R62)</f>
        <v>8.4443756911534358</v>
      </c>
      <c r="S67" s="98">
        <f>IF(RES_hhdet_fec!S67=0,0,RES_hhdet_fec!S67*1000*11630/RES_hhdet_num!S62)</f>
        <v>6.5956980700565158</v>
      </c>
      <c r="T67" s="98">
        <f>IF(RES_hhdet_fec!T67=0,0,RES_hhdet_fec!T67*1000*11630/RES_hhdet_num!T62)</f>
        <v>7.3614905965636757</v>
      </c>
      <c r="U67" s="98">
        <f>IF(RES_hhdet_fec!U67=0,0,RES_hhdet_fec!U67*1000*11630/RES_hhdet_num!U62)</f>
        <v>9.9788708772016861</v>
      </c>
      <c r="V67" s="98">
        <f>IF(RES_hhdet_fec!V67=0,0,RES_hhdet_fec!V67*1000*11630/RES_hhdet_num!V62)</f>
        <v>14.384683584581843</v>
      </c>
      <c r="W67" s="98">
        <f>IF(RES_hhdet_fec!W67=0,0,RES_hhdet_fec!W67*1000*11630/RES_hhdet_num!W62)</f>
        <v>22.99839941904257</v>
      </c>
      <c r="DA67" s="63" t="s">
        <v>2304</v>
      </c>
    </row>
    <row r="68" spans="1:105" ht="12" customHeight="1" x14ac:dyDescent="0.25">
      <c r="A68" s="121" t="s">
        <v>55</v>
      </c>
      <c r="B68" s="122">
        <v>2361.8640046416672</v>
      </c>
      <c r="C68" s="122">
        <v>2395.8045545247955</v>
      </c>
      <c r="D68" s="122">
        <v>2481.111142571398</v>
      </c>
      <c r="E68" s="122">
        <v>2275.3066027395366</v>
      </c>
      <c r="F68" s="122">
        <v>2302.3277118403876</v>
      </c>
      <c r="G68" s="122">
        <v>2232.803956055976</v>
      </c>
      <c r="H68" s="122">
        <v>2347.8117871539739</v>
      </c>
      <c r="I68" s="122">
        <v>2313.865892325151</v>
      </c>
      <c r="J68" s="122">
        <v>2194.8795219118583</v>
      </c>
      <c r="K68" s="122">
        <v>2278.369334542976</v>
      </c>
      <c r="L68" s="122">
        <v>2401.3212094608966</v>
      </c>
      <c r="M68" s="122">
        <v>2133.6663049337312</v>
      </c>
      <c r="N68" s="122">
        <v>2256.7441590386125</v>
      </c>
      <c r="O68" s="122">
        <v>2245.8907598469746</v>
      </c>
      <c r="P68" s="122">
        <v>2237.8297881458798</v>
      </c>
      <c r="Q68" s="122">
        <v>2140.2289283280516</v>
      </c>
      <c r="R68" s="122">
        <v>2055.8222886029853</v>
      </c>
      <c r="S68" s="122">
        <v>1981.1611095977109</v>
      </c>
      <c r="T68" s="122">
        <v>1800.8258913005191</v>
      </c>
      <c r="U68" s="122">
        <v>1828.0770763453274</v>
      </c>
      <c r="V68" s="122">
        <v>1681.3611577091351</v>
      </c>
      <c r="W68" s="122">
        <v>1643.3537427615906</v>
      </c>
      <c r="DA68" s="130" t="s">
        <v>2305</v>
      </c>
    </row>
    <row r="69" spans="1:105" ht="12" customHeight="1" x14ac:dyDescent="0.25">
      <c r="A69" s="97" t="s">
        <v>134</v>
      </c>
      <c r="B69" s="98">
        <v>2372.4217753542566</v>
      </c>
      <c r="C69" s="98">
        <v>2409.0470961646556</v>
      </c>
      <c r="D69" s="98">
        <v>2497.3381067197215</v>
      </c>
      <c r="E69" s="98">
        <v>2285.706373311426</v>
      </c>
      <c r="F69" s="98">
        <v>2314.034311066318</v>
      </c>
      <c r="G69" s="98">
        <v>2239.9258342236826</v>
      </c>
      <c r="H69" s="98">
        <v>2359.3011427280808</v>
      </c>
      <c r="I69" s="98">
        <v>2326.1263927195405</v>
      </c>
      <c r="J69" s="98">
        <v>2203.94810132059</v>
      </c>
      <c r="K69" s="98">
        <v>2288.4731125789617</v>
      </c>
      <c r="L69" s="98">
        <v>2415.5258964664299</v>
      </c>
      <c r="M69" s="98">
        <v>2135.3765923248866</v>
      </c>
      <c r="N69" s="98">
        <v>2262.8037570774613</v>
      </c>
      <c r="O69" s="98">
        <v>2252.0925543654171</v>
      </c>
      <c r="P69" s="98">
        <v>2245.8305465668759</v>
      </c>
      <c r="Q69" s="98">
        <v>2146.336687750746</v>
      </c>
      <c r="R69" s="98">
        <v>2060.0757248125019</v>
      </c>
      <c r="S69" s="98">
        <v>1985.6673025564819</v>
      </c>
      <c r="T69" s="98">
        <v>1801.5504400411</v>
      </c>
      <c r="U69" s="98">
        <v>1832.1050507089749</v>
      </c>
      <c r="V69" s="98">
        <v>1681.3851493172058</v>
      </c>
      <c r="W69" s="98">
        <v>1644.2842815043516</v>
      </c>
      <c r="DA69" s="63" t="s">
        <v>2306</v>
      </c>
    </row>
    <row r="70" spans="1:105" ht="12" customHeight="1" x14ac:dyDescent="0.25">
      <c r="A70" s="97" t="s">
        <v>133</v>
      </c>
      <c r="B70" s="98">
        <v>2181.5219645233851</v>
      </c>
      <c r="C70" s="98">
        <v>2145.5362211524257</v>
      </c>
      <c r="D70" s="98">
        <v>2255.3237628243733</v>
      </c>
      <c r="E70" s="98">
        <v>2084.6417347122124</v>
      </c>
      <c r="F70" s="98">
        <v>2141.8213045060038</v>
      </c>
      <c r="G70" s="98">
        <v>2106.4780321027124</v>
      </c>
      <c r="H70" s="98">
        <v>2194.279608440203</v>
      </c>
      <c r="I70" s="98">
        <v>2086.3512862985426</v>
      </c>
      <c r="J70" s="98">
        <v>1987.2952130344597</v>
      </c>
      <c r="K70" s="98">
        <v>2082.7837453368606</v>
      </c>
      <c r="L70" s="98">
        <v>2201.0950806349633</v>
      </c>
      <c r="M70" s="98">
        <v>1965.6158629773108</v>
      </c>
      <c r="N70" s="98">
        <v>2103.1937536189062</v>
      </c>
      <c r="O70" s="98">
        <v>2114.6924872260593</v>
      </c>
      <c r="P70" s="98">
        <v>2101.8177899379252</v>
      </c>
      <c r="Q70" s="98">
        <v>2025.7417156895892</v>
      </c>
      <c r="R70" s="98">
        <v>1976.4179174887183</v>
      </c>
      <c r="S70" s="98">
        <v>1962.2195628390994</v>
      </c>
      <c r="T70" s="98">
        <v>1742.1946607269499</v>
      </c>
      <c r="U70" s="98">
        <v>1753.9665745020816</v>
      </c>
      <c r="V70" s="98">
        <v>1570.6815973688331</v>
      </c>
      <c r="W70" s="98">
        <v>1523.3311738352641</v>
      </c>
      <c r="DA70" s="63" t="s">
        <v>2307</v>
      </c>
    </row>
    <row r="71" spans="1:105" ht="12" customHeight="1" x14ac:dyDescent="0.25">
      <c r="A71" s="100" t="s">
        <v>217</v>
      </c>
      <c r="B71" s="101">
        <v>1907.3203488295342</v>
      </c>
      <c r="C71" s="101">
        <v>1854.8294405890633</v>
      </c>
      <c r="D71" s="101">
        <v>1953.3196002257912</v>
      </c>
      <c r="E71" s="101">
        <v>1800.1004440494457</v>
      </c>
      <c r="F71" s="101">
        <v>1851.2932939570117</v>
      </c>
      <c r="G71" s="101">
        <v>1826.2892279145283</v>
      </c>
      <c r="H71" s="101">
        <v>1893.6802423494926</v>
      </c>
      <c r="I71" s="101">
        <v>1804.2250250414006</v>
      </c>
      <c r="J71" s="101">
        <v>1705.4653575258083</v>
      </c>
      <c r="K71" s="101">
        <v>1787.960587212257</v>
      </c>
      <c r="L71" s="101">
        <v>1883.308982059305</v>
      </c>
      <c r="M71" s="101">
        <v>1686.1735612403775</v>
      </c>
      <c r="N71" s="101">
        <v>1802.817247500396</v>
      </c>
      <c r="O71" s="101">
        <v>1810.8002768511124</v>
      </c>
      <c r="P71" s="101">
        <v>1798.0384808801205</v>
      </c>
      <c r="Q71" s="101">
        <v>1730.7343430508458</v>
      </c>
      <c r="R71" s="101">
        <v>1691.8409787777896</v>
      </c>
      <c r="S71" s="101">
        <v>1679.9007620200432</v>
      </c>
      <c r="T71" s="101">
        <v>1479.9774931602715</v>
      </c>
      <c r="U71" s="101">
        <v>1477.2713088993032</v>
      </c>
      <c r="V71" s="101">
        <v>1308.2921757184395</v>
      </c>
      <c r="W71" s="101">
        <v>1234.7891284556267</v>
      </c>
      <c r="DA71" s="131" t="s">
        <v>2308</v>
      </c>
    </row>
    <row r="72" spans="1:105" ht="12" customHeight="1" x14ac:dyDescent="0.25">
      <c r="A72" s="103" t="s">
        <v>52</v>
      </c>
      <c r="B72" s="104">
        <v>274.20161569385107</v>
      </c>
      <c r="C72" s="104">
        <v>290.7067805633622</v>
      </c>
      <c r="D72" s="104">
        <v>302.00416259858173</v>
      </c>
      <c r="E72" s="104">
        <v>284.5412906627667</v>
      </c>
      <c r="F72" s="104">
        <v>290.52801054899203</v>
      </c>
      <c r="G72" s="104">
        <v>280.18880418818458</v>
      </c>
      <c r="H72" s="104">
        <v>300.59936609071048</v>
      </c>
      <c r="I72" s="104">
        <v>282.12626125714183</v>
      </c>
      <c r="J72" s="104">
        <v>281.82985550865112</v>
      </c>
      <c r="K72" s="104">
        <v>294.82315812460411</v>
      </c>
      <c r="L72" s="104">
        <v>317.78609857565829</v>
      </c>
      <c r="M72" s="104">
        <v>279.44230173693319</v>
      </c>
      <c r="N72" s="104">
        <v>300.37650611851001</v>
      </c>
      <c r="O72" s="104">
        <v>303.89221037494718</v>
      </c>
      <c r="P72" s="104">
        <v>303.77930905780448</v>
      </c>
      <c r="Q72" s="104">
        <v>295.00737263874328</v>
      </c>
      <c r="R72" s="104">
        <v>284.57693871092869</v>
      </c>
      <c r="S72" s="104">
        <v>282.31880081905609</v>
      </c>
      <c r="T72" s="104">
        <v>262.21716756667837</v>
      </c>
      <c r="U72" s="104">
        <v>276.69526560277836</v>
      </c>
      <c r="V72" s="104">
        <v>262.38942165039379</v>
      </c>
      <c r="W72" s="104">
        <v>288.54204537963744</v>
      </c>
      <c r="DA72" s="132" t="s">
        <v>2309</v>
      </c>
    </row>
    <row r="73" spans="1:105" ht="12" customHeight="1" x14ac:dyDescent="0.25">
      <c r="A73" s="106" t="s">
        <v>122</v>
      </c>
      <c r="B73" s="101">
        <v>2070.7227939434292</v>
      </c>
      <c r="C73" s="101">
        <v>2029.762584306626</v>
      </c>
      <c r="D73" s="101">
        <v>2026.6727751637616</v>
      </c>
      <c r="E73" s="101">
        <v>1981.8718888181359</v>
      </c>
      <c r="F73" s="101">
        <v>1967.8012697272757</v>
      </c>
      <c r="G73" s="101">
        <v>2028.8346706893019</v>
      </c>
      <c r="H73" s="101">
        <v>2017.6423806643359</v>
      </c>
      <c r="I73" s="101">
        <v>1961.525537982362</v>
      </c>
      <c r="J73" s="101">
        <v>1934.8439907773234</v>
      </c>
      <c r="K73" s="101">
        <v>1987.2307713695686</v>
      </c>
      <c r="L73" s="101">
        <v>1988.9582919499505</v>
      </c>
      <c r="M73" s="101">
        <v>2088.5893276815332</v>
      </c>
      <c r="N73" s="101">
        <v>2083.7936033303768</v>
      </c>
      <c r="O73" s="101">
        <v>2067.2215374664283</v>
      </c>
      <c r="P73" s="101">
        <v>2006.6785726441651</v>
      </c>
      <c r="Q73" s="101">
        <v>1964.0061581188879</v>
      </c>
      <c r="R73" s="101">
        <v>1935.5391502937591</v>
      </c>
      <c r="S73" s="101">
        <v>1853.0889502346083</v>
      </c>
      <c r="T73" s="101">
        <v>1783.7488691464623</v>
      </c>
      <c r="U73" s="101">
        <v>1713.5783234132007</v>
      </c>
      <c r="V73" s="101">
        <v>1686.3302281069621</v>
      </c>
      <c r="W73" s="101">
        <v>1621.4402687783884</v>
      </c>
      <c r="DA73" s="131" t="s">
        <v>2310</v>
      </c>
    </row>
    <row r="74" spans="1:105" ht="12" customHeight="1" x14ac:dyDescent="0.25">
      <c r="A74" s="107" t="s">
        <v>121</v>
      </c>
      <c r="B74" s="104">
        <v>1952.33093629159</v>
      </c>
      <c r="C74" s="104">
        <v>1907.2403795989508</v>
      </c>
      <c r="D74" s="104">
        <v>1910.4845977639675</v>
      </c>
      <c r="E74" s="104">
        <v>1869.6325558766889</v>
      </c>
      <c r="F74" s="104">
        <v>1856.3123893925131</v>
      </c>
      <c r="G74" s="104">
        <v>1916.7746004561332</v>
      </c>
      <c r="H74" s="104">
        <v>1906.2420811482689</v>
      </c>
      <c r="I74" s="104">
        <v>1863.6514470788447</v>
      </c>
      <c r="J74" s="104">
        <v>1833.3334802864799</v>
      </c>
      <c r="K74" s="104">
        <v>1883.6233257727861</v>
      </c>
      <c r="L74" s="104">
        <v>1884.0970441469276</v>
      </c>
      <c r="M74" s="104">
        <v>1980.2396700740042</v>
      </c>
      <c r="N74" s="104">
        <v>1981.2478779290529</v>
      </c>
      <c r="O74" s="104">
        <v>1961.4326451857569</v>
      </c>
      <c r="P74" s="104">
        <v>1895.018676673325</v>
      </c>
      <c r="Q74" s="104">
        <v>1853.6545305653096</v>
      </c>
      <c r="R74" s="104">
        <v>1819.8183557440943</v>
      </c>
      <c r="S74" s="104">
        <v>1740.5130715681421</v>
      </c>
      <c r="T74" s="104">
        <v>1687.677867156292</v>
      </c>
      <c r="U74" s="104">
        <v>1626.6390164650686</v>
      </c>
      <c r="V74" s="104">
        <v>1599.564781754568</v>
      </c>
      <c r="W74" s="104">
        <v>1534.7121953474702</v>
      </c>
      <c r="DA74" s="132" t="s">
        <v>2311</v>
      </c>
    </row>
    <row r="75" spans="1:105" ht="12" customHeight="1" x14ac:dyDescent="0.25">
      <c r="A75" s="108" t="s">
        <v>53</v>
      </c>
      <c r="B75" s="98">
        <v>1664.7931070338484</v>
      </c>
      <c r="C75" s="98">
        <v>1614.6561039950043</v>
      </c>
      <c r="D75" s="98">
        <v>1619.5045987556418</v>
      </c>
      <c r="E75" s="98">
        <v>1578.1733942764074</v>
      </c>
      <c r="F75" s="98">
        <v>1566.8960540738144</v>
      </c>
      <c r="G75" s="98">
        <v>1622.0119158198022</v>
      </c>
      <c r="H75" s="98">
        <v>1610.7681429087518</v>
      </c>
      <c r="I75" s="98">
        <v>1591.9489592972254</v>
      </c>
      <c r="J75" s="98">
        <v>1554.0320634081938</v>
      </c>
      <c r="K75" s="98">
        <v>1596.9315906473353</v>
      </c>
      <c r="L75" s="98">
        <v>1593.1868719941579</v>
      </c>
      <c r="M75" s="98">
        <v>1678.9288907229118</v>
      </c>
      <c r="N75" s="98">
        <v>1678.1897410485992</v>
      </c>
      <c r="O75" s="98">
        <v>1658.3136645295103</v>
      </c>
      <c r="P75" s="98">
        <v>1599.9429719166619</v>
      </c>
      <c r="Q75" s="98">
        <v>1560.3669975477103</v>
      </c>
      <c r="R75" s="98">
        <v>1531.3885664071097</v>
      </c>
      <c r="S75" s="98">
        <v>1461.3370359622654</v>
      </c>
      <c r="T75" s="98">
        <v>1416.859157043707</v>
      </c>
      <c r="U75" s="98">
        <v>1362.7572711156963</v>
      </c>
      <c r="V75" s="98">
        <v>1335.785614991021</v>
      </c>
      <c r="W75" s="98">
        <v>1254.4239680171063</v>
      </c>
      <c r="DA75" s="63" t="s">
        <v>2312</v>
      </c>
    </row>
    <row r="76" spans="1:105" ht="12" customHeight="1" x14ac:dyDescent="0.25">
      <c r="A76" s="108" t="s">
        <v>52</v>
      </c>
      <c r="B76" s="98">
        <v>287.53782925774129</v>
      </c>
      <c r="C76" s="98">
        <v>292.58427560394659</v>
      </c>
      <c r="D76" s="98">
        <v>290.97999900832576</v>
      </c>
      <c r="E76" s="98">
        <v>291.45916160028122</v>
      </c>
      <c r="F76" s="98">
        <v>289.41633531869849</v>
      </c>
      <c r="G76" s="98">
        <v>294.76268463633124</v>
      </c>
      <c r="H76" s="98">
        <v>295.47393823951745</v>
      </c>
      <c r="I76" s="98">
        <v>271.70248778161937</v>
      </c>
      <c r="J76" s="98">
        <v>279.30141687828603</v>
      </c>
      <c r="K76" s="98">
        <v>286.69173512545115</v>
      </c>
      <c r="L76" s="98">
        <v>290.91017215276958</v>
      </c>
      <c r="M76" s="98">
        <v>301.31077935109232</v>
      </c>
      <c r="N76" s="98">
        <v>303.05813688045339</v>
      </c>
      <c r="O76" s="98">
        <v>303.11898065624644</v>
      </c>
      <c r="P76" s="98">
        <v>295.0757047566629</v>
      </c>
      <c r="Q76" s="98">
        <v>293.28753301759946</v>
      </c>
      <c r="R76" s="98">
        <v>288.42978933698464</v>
      </c>
      <c r="S76" s="98">
        <v>279.17603560587645</v>
      </c>
      <c r="T76" s="98">
        <v>270.81871011258477</v>
      </c>
      <c r="U76" s="98">
        <v>263.88174534937224</v>
      </c>
      <c r="V76" s="98">
        <v>263.77916676354698</v>
      </c>
      <c r="W76" s="98">
        <v>280.28822733036395</v>
      </c>
      <c r="DA76" s="63" t="s">
        <v>2313</v>
      </c>
    </row>
    <row r="77" spans="1:105" ht="12" customHeight="1" x14ac:dyDescent="0.25">
      <c r="A77" s="121" t="s">
        <v>54</v>
      </c>
      <c r="B77" s="122">
        <v>223.73906904419024</v>
      </c>
      <c r="C77" s="122">
        <v>231.69262545416746</v>
      </c>
      <c r="D77" s="122">
        <v>244.01347233160274</v>
      </c>
      <c r="E77" s="122">
        <v>230.43216656573085</v>
      </c>
      <c r="F77" s="122">
        <v>234.21907327772487</v>
      </c>
      <c r="G77" s="122">
        <v>234.61988881086327</v>
      </c>
      <c r="H77" s="122">
        <v>242.54707764122915</v>
      </c>
      <c r="I77" s="122">
        <v>248.47592666004488</v>
      </c>
      <c r="J77" s="122">
        <v>255.64433509836928</v>
      </c>
      <c r="K77" s="122">
        <v>280.82831608722881</v>
      </c>
      <c r="L77" s="122">
        <v>300.94573352027135</v>
      </c>
      <c r="M77" s="122">
        <v>258.16418731380418</v>
      </c>
      <c r="N77" s="122">
        <v>285.76975031575461</v>
      </c>
      <c r="O77" s="122">
        <v>288.63595427821946</v>
      </c>
      <c r="P77" s="122">
        <v>294.3985851501468</v>
      </c>
      <c r="Q77" s="122">
        <v>286.24224778968085</v>
      </c>
      <c r="R77" s="122">
        <v>283.94607583048219</v>
      </c>
      <c r="S77" s="122">
        <v>288.1573784164176</v>
      </c>
      <c r="T77" s="122">
        <v>283.06504696345957</v>
      </c>
      <c r="U77" s="122">
        <v>308.73172543324853</v>
      </c>
      <c r="V77" s="122">
        <v>386.5318262081617</v>
      </c>
      <c r="W77" s="122">
        <v>397.15463769277534</v>
      </c>
      <c r="DA77" s="130" t="s">
        <v>2314</v>
      </c>
    </row>
    <row r="78" spans="1:105" ht="12" customHeight="1" x14ac:dyDescent="0.25">
      <c r="A78" s="97" t="s">
        <v>192</v>
      </c>
      <c r="B78" s="98">
        <v>226.30870826031597</v>
      </c>
      <c r="C78" s="98">
        <v>235.15973714750737</v>
      </c>
      <c r="D78" s="98">
        <v>248.34675491197069</v>
      </c>
      <c r="E78" s="98">
        <v>233.67348629875843</v>
      </c>
      <c r="F78" s="98">
        <v>237.71890209201135</v>
      </c>
      <c r="G78" s="98">
        <v>237.99979340161832</v>
      </c>
      <c r="H78" s="98">
        <v>246.1770518724411</v>
      </c>
      <c r="I78" s="98">
        <v>252.72338179539966</v>
      </c>
      <c r="J78" s="98">
        <v>260.11959948272045</v>
      </c>
      <c r="K78" s="98">
        <v>286.31121985814065</v>
      </c>
      <c r="L78" s="98">
        <v>307.34577685494475</v>
      </c>
      <c r="M78" s="98">
        <v>261.15319907246936</v>
      </c>
      <c r="N78" s="98">
        <v>290.77687415518193</v>
      </c>
      <c r="O78" s="98">
        <v>294.69252953088466</v>
      </c>
      <c r="P78" s="98">
        <v>301.39133794092135</v>
      </c>
      <c r="Q78" s="98">
        <v>292.76162574552001</v>
      </c>
      <c r="R78" s="98">
        <v>289.83354199707321</v>
      </c>
      <c r="S78" s="98">
        <v>294.65538359348818</v>
      </c>
      <c r="T78" s="98">
        <v>288.54249827886639</v>
      </c>
      <c r="U78" s="98">
        <v>316.55578129008165</v>
      </c>
      <c r="V78" s="98">
        <v>394.43095108693802</v>
      </c>
      <c r="W78" s="98">
        <v>406.59181025626918</v>
      </c>
      <c r="DA78" s="63" t="s">
        <v>2315</v>
      </c>
    </row>
    <row r="79" spans="1:105" ht="12" customHeight="1" x14ac:dyDescent="0.25">
      <c r="A79" s="109" t="s">
        <v>120</v>
      </c>
      <c r="B79" s="33">
        <v>193.26635998995908</v>
      </c>
      <c r="C79" s="33">
        <v>190.52016362583632</v>
      </c>
      <c r="D79" s="33">
        <v>191.80057136322677</v>
      </c>
      <c r="E79" s="33">
        <v>190.90988578190954</v>
      </c>
      <c r="F79" s="33">
        <v>192.34908567439822</v>
      </c>
      <c r="G79" s="33">
        <v>194.74065547075151</v>
      </c>
      <c r="H79" s="33">
        <v>200.26091004565527</v>
      </c>
      <c r="I79" s="33">
        <v>198.9951028752906</v>
      </c>
      <c r="J79" s="33">
        <v>202.40467201167783</v>
      </c>
      <c r="K79" s="33">
        <v>215.54688069617936</v>
      </c>
      <c r="L79" s="33">
        <v>225.08249795704941</v>
      </c>
      <c r="M79" s="33">
        <v>226.87379222437559</v>
      </c>
      <c r="N79" s="33">
        <v>237.25726412993782</v>
      </c>
      <c r="O79" s="33">
        <v>234.78797517592074</v>
      </c>
      <c r="P79" s="33">
        <v>233.39086438701926</v>
      </c>
      <c r="Q79" s="33">
        <v>230.36764106118628</v>
      </c>
      <c r="R79" s="33">
        <v>232.66783412440907</v>
      </c>
      <c r="S79" s="33">
        <v>229.98137748292964</v>
      </c>
      <c r="T79" s="33">
        <v>232.35414726389857</v>
      </c>
      <c r="U79" s="33">
        <v>229.76238837561675</v>
      </c>
      <c r="V79" s="33">
        <v>301.64464787958508</v>
      </c>
      <c r="W79" s="33">
        <v>292.48080807064719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28840.394186623053</v>
      </c>
      <c r="C81" s="117">
        <f t="shared" si="28"/>
        <v>31380.656572617416</v>
      </c>
      <c r="D81" s="117">
        <f t="shared" si="28"/>
        <v>31247.356298439085</v>
      </c>
      <c r="E81" s="117">
        <f t="shared" si="28"/>
        <v>30636.065029769332</v>
      </c>
      <c r="F81" s="117">
        <f t="shared" si="28"/>
        <v>29415.457685139932</v>
      </c>
      <c r="G81" s="117">
        <f t="shared" si="28"/>
        <v>28471.86229393625</v>
      </c>
      <c r="H81" s="117">
        <f t="shared" si="28"/>
        <v>27976.569713160523</v>
      </c>
      <c r="I81" s="117">
        <f t="shared" si="28"/>
        <v>26975.33402610779</v>
      </c>
      <c r="J81" s="117">
        <f t="shared" si="28"/>
        <v>26883.241045991927</v>
      </c>
      <c r="K81" s="117">
        <f t="shared" si="28"/>
        <v>27385.278407328904</v>
      </c>
      <c r="L81" s="117">
        <f t="shared" si="28"/>
        <v>29593.687139925984</v>
      </c>
      <c r="M81" s="117">
        <f t="shared" si="28"/>
        <v>25214.394954258802</v>
      </c>
      <c r="N81" s="117">
        <f t="shared" si="28"/>
        <v>26955.308546873151</v>
      </c>
      <c r="O81" s="117">
        <f t="shared" si="28"/>
        <v>25107.487783232067</v>
      </c>
      <c r="P81" s="117">
        <f t="shared" si="28"/>
        <v>25129.855369966564</v>
      </c>
      <c r="Q81" s="117">
        <f t="shared" si="28"/>
        <v>23804.136655300103</v>
      </c>
      <c r="R81" s="117">
        <f t="shared" ref="R81:V81" si="29">R82+R85+R87+R100</f>
        <v>25837.203093983138</v>
      </c>
      <c r="S81" s="117">
        <f t="shared" si="29"/>
        <v>25249.344404506184</v>
      </c>
      <c r="T81" s="117">
        <f t="shared" si="29"/>
        <v>24624.745013828888</v>
      </c>
      <c r="U81" s="117">
        <f t="shared" si="29"/>
        <v>23948.494176579556</v>
      </c>
      <c r="V81" s="117">
        <f t="shared" si="29"/>
        <v>22017.628331917829</v>
      </c>
      <c r="W81" s="117">
        <f t="shared" ref="W81" si="30">W82+W85+W87+W100</f>
        <v>24443.889059062541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26435.736708751683</v>
      </c>
      <c r="C82" s="122">
        <f t="shared" si="31"/>
        <v>28985.203036278093</v>
      </c>
      <c r="D82" s="122">
        <f t="shared" si="31"/>
        <v>28859.072091782218</v>
      </c>
      <c r="E82" s="122">
        <f t="shared" si="31"/>
        <v>28317.293957016511</v>
      </c>
      <c r="F82" s="122">
        <f t="shared" si="31"/>
        <v>27105.316945119379</v>
      </c>
      <c r="G82" s="122">
        <f t="shared" si="31"/>
        <v>26117.41579923252</v>
      </c>
      <c r="H82" s="122">
        <f t="shared" si="31"/>
        <v>25661.593461000943</v>
      </c>
      <c r="I82" s="122">
        <f t="shared" si="31"/>
        <v>24734.446473660642</v>
      </c>
      <c r="J82" s="122">
        <f t="shared" si="31"/>
        <v>24649.411770503906</v>
      </c>
      <c r="K82" s="122">
        <f t="shared" si="31"/>
        <v>25103.915173290294</v>
      </c>
      <c r="L82" s="122">
        <f t="shared" si="31"/>
        <v>27305.609181371703</v>
      </c>
      <c r="M82" s="122">
        <f t="shared" si="31"/>
        <v>22887.599393838333</v>
      </c>
      <c r="N82" s="122">
        <f t="shared" si="31"/>
        <v>24642.304171394157</v>
      </c>
      <c r="O82" s="122">
        <f t="shared" si="31"/>
        <v>22815.382816086203</v>
      </c>
      <c r="P82" s="122">
        <f t="shared" si="31"/>
        <v>22884.291635590165</v>
      </c>
      <c r="Q82" s="122">
        <f t="shared" si="31"/>
        <v>21600.616829932635</v>
      </c>
      <c r="R82" s="122">
        <f t="shared" ref="R82:V82" si="32">SUM(R83:R84)</f>
        <v>23667.807696034361</v>
      </c>
      <c r="S82" s="122">
        <f t="shared" si="32"/>
        <v>23170.663555594558</v>
      </c>
      <c r="T82" s="122">
        <f t="shared" si="32"/>
        <v>22606.152083099041</v>
      </c>
      <c r="U82" s="122">
        <f t="shared" si="32"/>
        <v>22004.239129232625</v>
      </c>
      <c r="V82" s="122">
        <f t="shared" si="32"/>
        <v>20031.682350796564</v>
      </c>
      <c r="W82" s="122">
        <f t="shared" ref="W82" si="33">SUM(W83:W84)</f>
        <v>22519.448702742033</v>
      </c>
      <c r="DA82" s="130" t="s">
        <v>2318</v>
      </c>
    </row>
    <row r="83" spans="1:105" ht="12" customHeight="1" x14ac:dyDescent="0.25">
      <c r="A83" s="97" t="s">
        <v>204</v>
      </c>
      <c r="B83" s="98">
        <v>26315.240784482783</v>
      </c>
      <c r="C83" s="98">
        <v>28850.572244233153</v>
      </c>
      <c r="D83" s="98">
        <v>28725.20515884853</v>
      </c>
      <c r="E83" s="98">
        <v>28184.723705966742</v>
      </c>
      <c r="F83" s="98">
        <v>26978.460840383497</v>
      </c>
      <c r="G83" s="98">
        <v>25994.03849770928</v>
      </c>
      <c r="H83" s="98">
        <v>25538.81713420881</v>
      </c>
      <c r="I83" s="98">
        <v>24614.41853923734</v>
      </c>
      <c r="J83" s="98">
        <v>24528.361175140803</v>
      </c>
      <c r="K83" s="98">
        <v>24978.499626723242</v>
      </c>
      <c r="L83" s="98">
        <v>27166.264020483253</v>
      </c>
      <c r="M83" s="98">
        <v>22769.931746015896</v>
      </c>
      <c r="N83" s="98">
        <v>24512.629744260175</v>
      </c>
      <c r="O83" s="98">
        <v>22693.809310713328</v>
      </c>
      <c r="P83" s="98">
        <v>22762.714348798996</v>
      </c>
      <c r="Q83" s="98">
        <v>21486.173396311602</v>
      </c>
      <c r="R83" s="98">
        <v>23541.335871613559</v>
      </c>
      <c r="S83" s="98">
        <v>23053.472972939286</v>
      </c>
      <c r="T83" s="98">
        <v>22491.213957420077</v>
      </c>
      <c r="U83" s="98">
        <v>21893.727974188721</v>
      </c>
      <c r="V83" s="98">
        <v>19927.435399768947</v>
      </c>
      <c r="W83" s="98">
        <v>22399.216584832466</v>
      </c>
      <c r="DA83" s="63" t="s">
        <v>2319</v>
      </c>
    </row>
    <row r="84" spans="1:105" ht="12" customHeight="1" x14ac:dyDescent="0.25">
      <c r="A84" s="97" t="s">
        <v>53</v>
      </c>
      <c r="B84" s="98">
        <v>120.4959242689003</v>
      </c>
      <c r="C84" s="98">
        <v>134.63079204493962</v>
      </c>
      <c r="D84" s="98">
        <v>133.86693293368828</v>
      </c>
      <c r="E84" s="98">
        <v>132.57025104976813</v>
      </c>
      <c r="F84" s="98">
        <v>126.85610473588052</v>
      </c>
      <c r="G84" s="98">
        <v>123.37730152324116</v>
      </c>
      <c r="H84" s="98">
        <v>122.77632679213362</v>
      </c>
      <c r="I84" s="98">
        <v>120.02793442330359</v>
      </c>
      <c r="J84" s="98">
        <v>121.05059536310463</v>
      </c>
      <c r="K84" s="98">
        <v>125.4155465670522</v>
      </c>
      <c r="L84" s="98">
        <v>139.34516088845135</v>
      </c>
      <c r="M84" s="98">
        <v>117.66764782243702</v>
      </c>
      <c r="N84" s="98">
        <v>129.67442713398103</v>
      </c>
      <c r="O84" s="98">
        <v>121.5735053728735</v>
      </c>
      <c r="P84" s="98">
        <v>121.57728679117065</v>
      </c>
      <c r="Q84" s="98">
        <v>114.44343362103338</v>
      </c>
      <c r="R84" s="98">
        <v>126.47182442080239</v>
      </c>
      <c r="S84" s="98">
        <v>117.19058265527114</v>
      </c>
      <c r="T84" s="98">
        <v>114.93812567896352</v>
      </c>
      <c r="U84" s="98">
        <v>110.51115504390206</v>
      </c>
      <c r="V84" s="98">
        <v>104.24695102761635</v>
      </c>
      <c r="W84" s="98">
        <v>120.23211790956822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10.099824075199651</v>
      </c>
      <c r="C85" s="122">
        <f t="shared" si="34"/>
        <v>10.455971734469033</v>
      </c>
      <c r="D85" s="122">
        <f t="shared" si="34"/>
        <v>10.672263557847904</v>
      </c>
      <c r="E85" s="122">
        <f t="shared" si="34"/>
        <v>13.090586806650055</v>
      </c>
      <c r="F85" s="122">
        <f t="shared" si="34"/>
        <v>11.051102256008322</v>
      </c>
      <c r="G85" s="122">
        <f t="shared" si="34"/>
        <v>11.407914233398015</v>
      </c>
      <c r="H85" s="122">
        <f t="shared" si="34"/>
        <v>12.078389942311468</v>
      </c>
      <c r="I85" s="122">
        <f t="shared" si="34"/>
        <v>12.55256367480145</v>
      </c>
      <c r="J85" s="122">
        <f t="shared" si="34"/>
        <v>13.691758498700423</v>
      </c>
      <c r="K85" s="122">
        <f t="shared" si="34"/>
        <v>14.723083090124311</v>
      </c>
      <c r="L85" s="122">
        <f t="shared" si="34"/>
        <v>20.860936926755702</v>
      </c>
      <c r="M85" s="122">
        <f t="shared" si="34"/>
        <v>16.878394458336661</v>
      </c>
      <c r="N85" s="122">
        <f t="shared" si="34"/>
        <v>16.283412132893783</v>
      </c>
      <c r="O85" s="122">
        <f t="shared" si="34"/>
        <v>16.187452295810363</v>
      </c>
      <c r="P85" s="122">
        <f t="shared" si="34"/>
        <v>16.868446166450266</v>
      </c>
      <c r="Q85" s="122">
        <f t="shared" si="34"/>
        <v>15.859906869001476</v>
      </c>
      <c r="R85" s="122">
        <f t="shared" si="34"/>
        <v>15.458450256997194</v>
      </c>
      <c r="S85" s="122">
        <f t="shared" si="34"/>
        <v>14.205642400640103</v>
      </c>
      <c r="T85" s="122">
        <f t="shared" si="34"/>
        <v>13.928923841348265</v>
      </c>
      <c r="U85" s="122">
        <f t="shared" si="34"/>
        <v>15.120296438684864</v>
      </c>
      <c r="V85" s="122">
        <f t="shared" si="34"/>
        <v>16.692211651007163</v>
      </c>
      <c r="W85" s="122">
        <f t="shared" si="34"/>
        <v>21.011015728126296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10.099824075199651</v>
      </c>
      <c r="C86" s="98">
        <f>IF(RES_hhdet_fec!C86=0,0,RES_hhdet_fec!C86*1000*11630/RES_hhdet_num!C81)</f>
        <v>10.455971734469033</v>
      </c>
      <c r="D86" s="98">
        <f>IF(RES_hhdet_fec!D86=0,0,RES_hhdet_fec!D86*1000*11630/RES_hhdet_num!D81)</f>
        <v>10.672263557847904</v>
      </c>
      <c r="E86" s="98">
        <f>IF(RES_hhdet_fec!E86=0,0,RES_hhdet_fec!E86*1000*11630/RES_hhdet_num!E81)</f>
        <v>13.090586806650055</v>
      </c>
      <c r="F86" s="98">
        <f>IF(RES_hhdet_fec!F86=0,0,RES_hhdet_fec!F86*1000*11630/RES_hhdet_num!F81)</f>
        <v>11.051102256008322</v>
      </c>
      <c r="G86" s="98">
        <f>IF(RES_hhdet_fec!G86=0,0,RES_hhdet_fec!G86*1000*11630/RES_hhdet_num!G81)</f>
        <v>11.407914233398015</v>
      </c>
      <c r="H86" s="98">
        <f>IF(RES_hhdet_fec!H86=0,0,RES_hhdet_fec!H86*1000*11630/RES_hhdet_num!H81)</f>
        <v>12.078389942311468</v>
      </c>
      <c r="I86" s="98">
        <f>IF(RES_hhdet_fec!I86=0,0,RES_hhdet_fec!I86*1000*11630/RES_hhdet_num!I81)</f>
        <v>12.55256367480145</v>
      </c>
      <c r="J86" s="98">
        <f>IF(RES_hhdet_fec!J86=0,0,RES_hhdet_fec!J86*1000*11630/RES_hhdet_num!J81)</f>
        <v>13.691758498700423</v>
      </c>
      <c r="K86" s="98">
        <f>IF(RES_hhdet_fec!K86=0,0,RES_hhdet_fec!K86*1000*11630/RES_hhdet_num!K81)</f>
        <v>14.723083090124311</v>
      </c>
      <c r="L86" s="98">
        <f>IF(RES_hhdet_fec!L86=0,0,RES_hhdet_fec!L86*1000*11630/RES_hhdet_num!L81)</f>
        <v>20.860936926755702</v>
      </c>
      <c r="M86" s="98">
        <f>IF(RES_hhdet_fec!M86=0,0,RES_hhdet_fec!M86*1000*11630/RES_hhdet_num!M81)</f>
        <v>16.878394458336661</v>
      </c>
      <c r="N86" s="98">
        <f>IF(RES_hhdet_fec!N86=0,0,RES_hhdet_fec!N86*1000*11630/RES_hhdet_num!N81)</f>
        <v>16.283412132893783</v>
      </c>
      <c r="O86" s="98">
        <f>IF(RES_hhdet_fec!O86=0,0,RES_hhdet_fec!O86*1000*11630/RES_hhdet_num!O81)</f>
        <v>16.187452295810363</v>
      </c>
      <c r="P86" s="98">
        <f>IF(RES_hhdet_fec!P86=0,0,RES_hhdet_fec!P86*1000*11630/RES_hhdet_num!P81)</f>
        <v>16.868446166450266</v>
      </c>
      <c r="Q86" s="98">
        <f>IF(RES_hhdet_fec!Q86=0,0,RES_hhdet_fec!Q86*1000*11630/RES_hhdet_num!Q81)</f>
        <v>15.859906869001476</v>
      </c>
      <c r="R86" s="98">
        <f>IF(RES_hhdet_fec!R86=0,0,RES_hhdet_fec!R86*1000*11630/RES_hhdet_num!R81)</f>
        <v>15.458450256997194</v>
      </c>
      <c r="S86" s="98">
        <f>IF(RES_hhdet_fec!S86=0,0,RES_hhdet_fec!S86*1000*11630/RES_hhdet_num!S81)</f>
        <v>14.205642400640103</v>
      </c>
      <c r="T86" s="98">
        <f>IF(RES_hhdet_fec!T86=0,0,RES_hhdet_fec!T86*1000*11630/RES_hhdet_num!T81)</f>
        <v>13.928923841348265</v>
      </c>
      <c r="U86" s="98">
        <f>IF(RES_hhdet_fec!U86=0,0,RES_hhdet_fec!U86*1000*11630/RES_hhdet_num!U81)</f>
        <v>15.120296438684864</v>
      </c>
      <c r="V86" s="98">
        <f>IF(RES_hhdet_fec!V86=0,0,RES_hhdet_fec!V86*1000*11630/RES_hhdet_num!V81)</f>
        <v>16.692211651007163</v>
      </c>
      <c r="W86" s="98">
        <f>IF(RES_hhdet_fec!W86=0,0,RES_hhdet_fec!W86*1000*11630/RES_hhdet_num!W81)</f>
        <v>21.011015728126296</v>
      </c>
      <c r="DA86" s="63" t="s">
        <v>2322</v>
      </c>
    </row>
    <row r="87" spans="1:105" ht="12" customHeight="1" x14ac:dyDescent="0.25">
      <c r="A87" s="121" t="s">
        <v>55</v>
      </c>
      <c r="B87" s="122">
        <v>2203.5160085867838</v>
      </c>
      <c r="C87" s="122">
        <v>2186.6106789270239</v>
      </c>
      <c r="D87" s="122">
        <v>2179.4164949135211</v>
      </c>
      <c r="E87" s="122">
        <v>2104.1638219102224</v>
      </c>
      <c r="F87" s="122">
        <v>2101.2506141176182</v>
      </c>
      <c r="G87" s="122">
        <v>2137.2829825235699</v>
      </c>
      <c r="H87" s="122">
        <v>2106.6684134660427</v>
      </c>
      <c r="I87" s="122">
        <v>2028.1191625829699</v>
      </c>
      <c r="J87" s="122">
        <v>2007.9393661792956</v>
      </c>
      <c r="K87" s="122">
        <v>2037.5552622918103</v>
      </c>
      <c r="L87" s="122">
        <v>2037.7786354908567</v>
      </c>
      <c r="M87" s="122">
        <v>2080.2459168337919</v>
      </c>
      <c r="N87" s="122">
        <v>2060.6390659128388</v>
      </c>
      <c r="O87" s="122">
        <v>2036.6304712394456</v>
      </c>
      <c r="P87" s="122">
        <v>1991.243686562249</v>
      </c>
      <c r="Q87" s="122">
        <v>1948.532408400732</v>
      </c>
      <c r="R87" s="122">
        <v>1918.066506437862</v>
      </c>
      <c r="S87" s="122">
        <v>1831.0762282734797</v>
      </c>
      <c r="T87" s="122">
        <v>1768.8176100704329</v>
      </c>
      <c r="U87" s="122">
        <v>1695.5860302041151</v>
      </c>
      <c r="V87" s="122">
        <v>1662.8666443544946</v>
      </c>
      <c r="W87" s="122">
        <v>1604.8723078422718</v>
      </c>
      <c r="DA87" s="130" t="s">
        <v>2323</v>
      </c>
    </row>
    <row r="88" spans="1:105" ht="12" customHeight="1" x14ac:dyDescent="0.25">
      <c r="A88" s="97" t="s">
        <v>132</v>
      </c>
      <c r="B88" s="98">
        <v>2623.4482048520058</v>
      </c>
      <c r="C88" s="98">
        <v>2651.4627986771393</v>
      </c>
      <c r="D88" s="98">
        <v>2595.8973323662658</v>
      </c>
      <c r="E88" s="98">
        <v>2413.0080700862868</v>
      </c>
      <c r="F88" s="98">
        <v>2415.5709317146379</v>
      </c>
      <c r="G88" s="98">
        <v>2373.7794901295324</v>
      </c>
      <c r="H88" s="98">
        <v>2288.6746984628303</v>
      </c>
      <c r="I88" s="98">
        <v>2154.648592452495</v>
      </c>
      <c r="J88" s="98">
        <v>2138.1396924190794</v>
      </c>
      <c r="K88" s="98">
        <v>2123.1802728041903</v>
      </c>
      <c r="L88" s="98">
        <v>2119.4625608216184</v>
      </c>
      <c r="M88" s="98">
        <v>2077.7474011339559</v>
      </c>
      <c r="N88" s="98">
        <v>2038.7248307282866</v>
      </c>
      <c r="O88" s="98">
        <v>2004.437310011815</v>
      </c>
      <c r="P88" s="98">
        <v>1971.5001759449603</v>
      </c>
      <c r="Q88" s="98">
        <v>1924.5660906687165</v>
      </c>
      <c r="R88" s="98">
        <v>1883.1407084473597</v>
      </c>
      <c r="S88" s="98">
        <v>1786.0588738610909</v>
      </c>
      <c r="T88" s="98">
        <v>1739.6201452482012</v>
      </c>
      <c r="U88" s="98">
        <v>1666.1732378808485</v>
      </c>
      <c r="V88" s="98">
        <v>1623.4560464160447</v>
      </c>
      <c r="W88" s="98">
        <v>1573.5879654034618</v>
      </c>
      <c r="DA88" s="63" t="s">
        <v>2324</v>
      </c>
    </row>
    <row r="89" spans="1:105" ht="12" customHeight="1" x14ac:dyDescent="0.25">
      <c r="A89" s="97" t="s">
        <v>131</v>
      </c>
      <c r="B89" s="98">
        <v>2382.3273160217918</v>
      </c>
      <c r="C89" s="98">
        <v>2411.7365094043539</v>
      </c>
      <c r="D89" s="98">
        <v>2387.3939137833499</v>
      </c>
      <c r="E89" s="98">
        <v>2226.2283307849721</v>
      </c>
      <c r="F89" s="98">
        <v>2206.85125059751</v>
      </c>
      <c r="G89" s="98">
        <v>2186.5059999578316</v>
      </c>
      <c r="H89" s="98">
        <v>2066.9480190059644</v>
      </c>
      <c r="I89" s="98">
        <v>1967.2458851042436</v>
      </c>
      <c r="J89" s="98">
        <v>1938.5317110525471</v>
      </c>
      <c r="K89" s="98">
        <v>1943.4793006421153</v>
      </c>
      <c r="L89" s="98">
        <v>1956.2625233073031</v>
      </c>
      <c r="M89" s="98">
        <v>1937.2906223550551</v>
      </c>
      <c r="N89" s="98">
        <v>1939.1475077073846</v>
      </c>
      <c r="O89" s="98">
        <v>1909.4876132595912</v>
      </c>
      <c r="P89" s="98">
        <v>1876.3103933216089</v>
      </c>
      <c r="Q89" s="98">
        <v>1833.3034284522369</v>
      </c>
      <c r="R89" s="98">
        <v>1800.8291104071432</v>
      </c>
      <c r="S89" s="98">
        <v>1703.6135943334386</v>
      </c>
      <c r="T89" s="98">
        <v>1656.5358756509254</v>
      </c>
      <c r="U89" s="98">
        <v>1590.594926307032</v>
      </c>
      <c r="V89" s="98">
        <v>1552.3928809182148</v>
      </c>
      <c r="W89" s="98">
        <v>1512.3983176462591</v>
      </c>
      <c r="DA89" s="63" t="s">
        <v>2325</v>
      </c>
    </row>
    <row r="90" spans="1:105" ht="12" customHeight="1" x14ac:dyDescent="0.25">
      <c r="A90" s="100" t="s">
        <v>204</v>
      </c>
      <c r="B90" s="101">
        <v>2109.16066880784</v>
      </c>
      <c r="C90" s="101">
        <v>2119.0259478206476</v>
      </c>
      <c r="D90" s="101">
        <v>2094.5864727750854</v>
      </c>
      <c r="E90" s="101">
        <v>1940.5360256166018</v>
      </c>
      <c r="F90" s="101">
        <v>1913.0243434066169</v>
      </c>
      <c r="G90" s="101">
        <v>1894.1233299291473</v>
      </c>
      <c r="H90" s="101">
        <v>1775.6997199715033</v>
      </c>
      <c r="I90" s="101">
        <v>1701.2522269373801</v>
      </c>
      <c r="J90" s="101">
        <v>1653.2932920265973</v>
      </c>
      <c r="K90" s="101">
        <v>1652.3387920895939</v>
      </c>
      <c r="L90" s="101">
        <v>1654.0581792152423</v>
      </c>
      <c r="M90" s="101">
        <v>1637.954495079083</v>
      </c>
      <c r="N90" s="101">
        <v>1636.2074106104628</v>
      </c>
      <c r="O90" s="101">
        <v>1603.7528219069065</v>
      </c>
      <c r="P90" s="101">
        <v>1575.1378476763493</v>
      </c>
      <c r="Q90" s="101">
        <v>1535.481058909264</v>
      </c>
      <c r="R90" s="101">
        <v>1509.8220124685977</v>
      </c>
      <c r="S90" s="101">
        <v>1424.0257456195543</v>
      </c>
      <c r="T90" s="101">
        <v>1381.4405088130779</v>
      </c>
      <c r="U90" s="101">
        <v>1321.9367851081818</v>
      </c>
      <c r="V90" s="101">
        <v>1285.6948804625879</v>
      </c>
      <c r="W90" s="101">
        <v>1224.4634652594812</v>
      </c>
      <c r="DA90" s="131" t="s">
        <v>2326</v>
      </c>
    </row>
    <row r="91" spans="1:105" ht="12" customHeight="1" x14ac:dyDescent="0.25">
      <c r="A91" s="103" t="s">
        <v>52</v>
      </c>
      <c r="B91" s="104">
        <v>273.16664721395188</v>
      </c>
      <c r="C91" s="104">
        <v>292.71056158370646</v>
      </c>
      <c r="D91" s="104">
        <v>292.80744100826428</v>
      </c>
      <c r="E91" s="104">
        <v>285.69230516837052</v>
      </c>
      <c r="F91" s="104">
        <v>293.82690719089265</v>
      </c>
      <c r="G91" s="104">
        <v>292.38267002868389</v>
      </c>
      <c r="H91" s="104">
        <v>291.24829903446124</v>
      </c>
      <c r="I91" s="104">
        <v>265.99365816686327</v>
      </c>
      <c r="J91" s="104">
        <v>285.23841902594967</v>
      </c>
      <c r="K91" s="104">
        <v>291.1405085525214</v>
      </c>
      <c r="L91" s="104">
        <v>302.20434409206086</v>
      </c>
      <c r="M91" s="104">
        <v>299.33612727597193</v>
      </c>
      <c r="N91" s="104">
        <v>302.94009709692165</v>
      </c>
      <c r="O91" s="104">
        <v>305.73479135268468</v>
      </c>
      <c r="P91" s="104">
        <v>301.1725456452599</v>
      </c>
      <c r="Q91" s="104">
        <v>297.82236954297292</v>
      </c>
      <c r="R91" s="104">
        <v>291.00709793854566</v>
      </c>
      <c r="S91" s="104">
        <v>279.58784871388428</v>
      </c>
      <c r="T91" s="104">
        <v>275.09536683784779</v>
      </c>
      <c r="U91" s="104">
        <v>268.65814119885033</v>
      </c>
      <c r="V91" s="104">
        <v>266.69800045562681</v>
      </c>
      <c r="W91" s="104">
        <v>287.93485238677772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2070.7227939434292</v>
      </c>
      <c r="C96" s="101">
        <v>2032.2730335463689</v>
      </c>
      <c r="D96" s="101">
        <v>2030.8379534455839</v>
      </c>
      <c r="E96" s="101">
        <v>1986.1156182485506</v>
      </c>
      <c r="F96" s="101">
        <v>1971.9663189565385</v>
      </c>
      <c r="G96" s="101">
        <v>2033.0910490997742</v>
      </c>
      <c r="H96" s="101">
        <v>2021.0492769941341</v>
      </c>
      <c r="I96" s="101">
        <v>1964.2942346280893</v>
      </c>
      <c r="J96" s="101">
        <v>1937.1338040183318</v>
      </c>
      <c r="K96" s="101">
        <v>1988.8385047742472</v>
      </c>
      <c r="L96" s="101">
        <v>1989.3831157666343</v>
      </c>
      <c r="M96" s="101">
        <v>2085.1770829695847</v>
      </c>
      <c r="N96" s="101">
        <v>2078.0053093770507</v>
      </c>
      <c r="O96" s="101">
        <v>2060.6374292333085</v>
      </c>
      <c r="P96" s="101">
        <v>2007.9542587775613</v>
      </c>
      <c r="Q96" s="101">
        <v>1968.1137294294347</v>
      </c>
      <c r="R96" s="101">
        <v>1945.215290726434</v>
      </c>
      <c r="S96" s="101">
        <v>1865.0152135840362</v>
      </c>
      <c r="T96" s="101">
        <v>1792.9789701146744</v>
      </c>
      <c r="U96" s="101">
        <v>1719.9571400990267</v>
      </c>
      <c r="V96" s="101">
        <v>1694.1768224567491</v>
      </c>
      <c r="W96" s="101">
        <v>1630.9681913427037</v>
      </c>
      <c r="DA96" s="131" t="s">
        <v>2332</v>
      </c>
    </row>
    <row r="97" spans="1:105" ht="12" customHeight="1" x14ac:dyDescent="0.25">
      <c r="A97" s="107" t="s">
        <v>121</v>
      </c>
      <c r="B97" s="104">
        <v>1952.3309362915904</v>
      </c>
      <c r="C97" s="104">
        <v>1913.7079063939943</v>
      </c>
      <c r="D97" s="104">
        <v>1916.1395383205488</v>
      </c>
      <c r="E97" s="104">
        <v>1874.5354555961649</v>
      </c>
      <c r="F97" s="104">
        <v>1862.7073501964044</v>
      </c>
      <c r="G97" s="104">
        <v>1922.7807582998528</v>
      </c>
      <c r="H97" s="104">
        <v>1911.1093826120059</v>
      </c>
      <c r="I97" s="104">
        <v>1865.1455910157856</v>
      </c>
      <c r="J97" s="104">
        <v>1834.8261307806299</v>
      </c>
      <c r="K97" s="104">
        <v>1885.6522658169692</v>
      </c>
      <c r="L97" s="104">
        <v>1886.2348839933279</v>
      </c>
      <c r="M97" s="104">
        <v>1980.3714698480778</v>
      </c>
      <c r="N97" s="104">
        <v>1973.9543913077257</v>
      </c>
      <c r="O97" s="104">
        <v>1956.191153359578</v>
      </c>
      <c r="P97" s="104">
        <v>1903.0631250168824</v>
      </c>
      <c r="Q97" s="104">
        <v>1866.280129673384</v>
      </c>
      <c r="R97" s="104">
        <v>1845.8898380677658</v>
      </c>
      <c r="S97" s="104">
        <v>1774.44364617674</v>
      </c>
      <c r="T97" s="104">
        <v>1709.5133831343292</v>
      </c>
      <c r="U97" s="104">
        <v>1644.6502908275149</v>
      </c>
      <c r="V97" s="104">
        <v>1623.4973166613936</v>
      </c>
      <c r="W97" s="104">
        <v>1562.8533065046752</v>
      </c>
      <c r="DA97" s="132" t="s">
        <v>2333</v>
      </c>
    </row>
    <row r="98" spans="1:105" ht="12" customHeight="1" x14ac:dyDescent="0.25">
      <c r="A98" s="108" t="s">
        <v>53</v>
      </c>
      <c r="B98" s="98">
        <v>1664.7931070338486</v>
      </c>
      <c r="C98" s="98">
        <v>1621.0720548819347</v>
      </c>
      <c r="D98" s="98">
        <v>1625.1698132266827</v>
      </c>
      <c r="E98" s="98">
        <v>1583.1768292271997</v>
      </c>
      <c r="F98" s="98">
        <v>1573.2420739405266</v>
      </c>
      <c r="G98" s="98">
        <v>1627.7910932311838</v>
      </c>
      <c r="H98" s="98">
        <v>1615.2317373520707</v>
      </c>
      <c r="I98" s="98">
        <v>1593.1527871097474</v>
      </c>
      <c r="J98" s="98">
        <v>1555.2553240723521</v>
      </c>
      <c r="K98" s="98">
        <v>1598.5203825716735</v>
      </c>
      <c r="L98" s="98">
        <v>1594.7107525256658</v>
      </c>
      <c r="M98" s="98">
        <v>1678.3554811108659</v>
      </c>
      <c r="N98" s="98">
        <v>1670.5046651389064</v>
      </c>
      <c r="O98" s="98">
        <v>1651.9866046516786</v>
      </c>
      <c r="P98" s="98">
        <v>1605.6852266837914</v>
      </c>
      <c r="Q98" s="98">
        <v>1570.3972366010903</v>
      </c>
      <c r="R98" s="98">
        <v>1553.7926139906442</v>
      </c>
      <c r="S98" s="98">
        <v>1491.212185393189</v>
      </c>
      <c r="T98" s="98">
        <v>1435.0801302619352</v>
      </c>
      <c r="U98" s="98">
        <v>1376.8443920035788</v>
      </c>
      <c r="V98" s="98">
        <v>1355.695676910899</v>
      </c>
      <c r="W98" s="98">
        <v>1277.1066468127299</v>
      </c>
      <c r="DA98" s="63" t="s">
        <v>2334</v>
      </c>
    </row>
    <row r="99" spans="1:105" ht="12" customHeight="1" x14ac:dyDescent="0.25">
      <c r="A99" s="108" t="s">
        <v>52</v>
      </c>
      <c r="B99" s="98">
        <v>287.53782925774118</v>
      </c>
      <c r="C99" s="98">
        <v>292.63585151205956</v>
      </c>
      <c r="D99" s="98">
        <v>290.96972509386615</v>
      </c>
      <c r="E99" s="98">
        <v>291.35862636896479</v>
      </c>
      <c r="F99" s="98">
        <v>289.46527625587828</v>
      </c>
      <c r="G99" s="98">
        <v>294.98966506866856</v>
      </c>
      <c r="H99" s="98">
        <v>295.87764525993515</v>
      </c>
      <c r="I99" s="98">
        <v>271.99280390603803</v>
      </c>
      <c r="J99" s="98">
        <v>279.57080670827798</v>
      </c>
      <c r="K99" s="98">
        <v>287.13188324529557</v>
      </c>
      <c r="L99" s="98">
        <v>291.52413146766219</v>
      </c>
      <c r="M99" s="98">
        <v>302.01598873721201</v>
      </c>
      <c r="N99" s="98">
        <v>303.44972616881921</v>
      </c>
      <c r="O99" s="98">
        <v>304.20454870789916</v>
      </c>
      <c r="P99" s="98">
        <v>297.37789833309103</v>
      </c>
      <c r="Q99" s="98">
        <v>295.88289307229371</v>
      </c>
      <c r="R99" s="98">
        <v>292.09722407712121</v>
      </c>
      <c r="S99" s="98">
        <v>283.23146078355131</v>
      </c>
      <c r="T99" s="98">
        <v>274.43325287239406</v>
      </c>
      <c r="U99" s="98">
        <v>267.80589882393593</v>
      </c>
      <c r="V99" s="98">
        <v>267.80163975049447</v>
      </c>
      <c r="W99" s="98">
        <v>285.74665969194569</v>
      </c>
      <c r="DA99" s="63" t="s">
        <v>2335</v>
      </c>
    </row>
    <row r="100" spans="1:105" ht="12" customHeight="1" x14ac:dyDescent="0.25">
      <c r="A100" s="121" t="s">
        <v>54</v>
      </c>
      <c r="B100" s="122">
        <v>191.04164520938571</v>
      </c>
      <c r="C100" s="122">
        <v>198.38688567783339</v>
      </c>
      <c r="D100" s="122">
        <v>198.19544818549633</v>
      </c>
      <c r="E100" s="122">
        <v>201.51666403594979</v>
      </c>
      <c r="F100" s="122">
        <v>197.83902364692776</v>
      </c>
      <c r="G100" s="122">
        <v>205.75559794676178</v>
      </c>
      <c r="H100" s="122">
        <v>196.22944875122695</v>
      </c>
      <c r="I100" s="122">
        <v>200.21582618937455</v>
      </c>
      <c r="J100" s="122">
        <v>212.19815081002395</v>
      </c>
      <c r="K100" s="122">
        <v>229.08488865667491</v>
      </c>
      <c r="L100" s="122">
        <v>229.43838613666983</v>
      </c>
      <c r="M100" s="122">
        <v>229.67124912833978</v>
      </c>
      <c r="N100" s="122">
        <v>236.081897433264</v>
      </c>
      <c r="O100" s="122">
        <v>239.28704361060824</v>
      </c>
      <c r="P100" s="122">
        <v>237.45160164770394</v>
      </c>
      <c r="Q100" s="122">
        <v>239.12751009773211</v>
      </c>
      <c r="R100" s="122">
        <v>235.87044125391964</v>
      </c>
      <c r="S100" s="122">
        <v>233.39897823750721</v>
      </c>
      <c r="T100" s="122">
        <v>235.84639681806604</v>
      </c>
      <c r="U100" s="122">
        <v>233.54872070412873</v>
      </c>
      <c r="V100" s="122">
        <v>306.38712511576466</v>
      </c>
      <c r="W100" s="122">
        <v>298.55703275010814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170.89616171659642</v>
      </c>
      <c r="C102" s="98">
        <v>263.96628976278856</v>
      </c>
      <c r="D102" s="98">
        <v>248.53624897563233</v>
      </c>
      <c r="E102" s="98">
        <v>282.8285438648179</v>
      </c>
      <c r="F102" s="98">
        <v>241.85356145614202</v>
      </c>
      <c r="G102" s="98">
        <v>299.83623432242462</v>
      </c>
      <c r="H102" s="98">
        <v>157.81863427174306</v>
      </c>
      <c r="I102" s="98">
        <v>211.08983075369966</v>
      </c>
      <c r="J102" s="98">
        <v>297.19949114351886</v>
      </c>
      <c r="K102" s="98">
        <v>348.36144199501723</v>
      </c>
      <c r="L102" s="98">
        <v>273.93954753719049</v>
      </c>
      <c r="M102" s="98">
        <v>265.76312428638556</v>
      </c>
      <c r="N102" s="98">
        <v>222.83689758482453</v>
      </c>
      <c r="O102" s="98">
        <v>304.06838089522722</v>
      </c>
      <c r="P102" s="98">
        <v>290.69015654173705</v>
      </c>
      <c r="Q102" s="98">
        <v>358.13653988207142</v>
      </c>
      <c r="R102" s="98">
        <v>284.70153962373212</v>
      </c>
      <c r="S102" s="98">
        <v>292.84066819344361</v>
      </c>
      <c r="T102" s="98">
        <v>304.6475585445844</v>
      </c>
      <c r="U102" s="98">
        <v>309.69706522553355</v>
      </c>
      <c r="V102" s="98">
        <v>398.55151980433936</v>
      </c>
      <c r="W102" s="98">
        <v>402.4481909103327</v>
      </c>
      <c r="DA102" s="63" t="s">
        <v>2338</v>
      </c>
    </row>
    <row r="103" spans="1:105" ht="12" customHeight="1" x14ac:dyDescent="0.25">
      <c r="A103" s="109" t="s">
        <v>120</v>
      </c>
      <c r="B103" s="33">
        <v>193.26635998995906</v>
      </c>
      <c r="C103" s="33">
        <v>190.63919611116023</v>
      </c>
      <c r="D103" s="33">
        <v>191.95265479567044</v>
      </c>
      <c r="E103" s="33">
        <v>191.03310732775353</v>
      </c>
      <c r="F103" s="33">
        <v>192.49450407607637</v>
      </c>
      <c r="G103" s="33">
        <v>194.88303249129842</v>
      </c>
      <c r="H103" s="33">
        <v>200.36179284068027</v>
      </c>
      <c r="I103" s="33">
        <v>199.05621587612143</v>
      </c>
      <c r="J103" s="33">
        <v>202.39769522503929</v>
      </c>
      <c r="K103" s="33">
        <v>215.47321696162331</v>
      </c>
      <c r="L103" s="33">
        <v>224.88917892981689</v>
      </c>
      <c r="M103" s="33">
        <v>226.67238478702532</v>
      </c>
      <c r="N103" s="33">
        <v>237.05215850741919</v>
      </c>
      <c r="O103" s="33">
        <v>234.69946761873075</v>
      </c>
      <c r="P103" s="33">
        <v>233.52564264146852</v>
      </c>
      <c r="Q103" s="33">
        <v>230.42881809232045</v>
      </c>
      <c r="R103" s="33">
        <v>232.32295612200525</v>
      </c>
      <c r="S103" s="33">
        <v>229.25053159460884</v>
      </c>
      <c r="T103" s="33">
        <v>231.28533085382006</v>
      </c>
      <c r="U103" s="33">
        <v>228.67750107464718</v>
      </c>
      <c r="V103" s="33">
        <v>300.73193363803756</v>
      </c>
      <c r="W103" s="33">
        <v>292.40358607728933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18214.366193248385</v>
      </c>
      <c r="C124" s="117">
        <f t="shared" si="42"/>
        <v>19332.393458586728</v>
      </c>
      <c r="D124" s="117">
        <f t="shared" si="42"/>
        <v>19433.408035822617</v>
      </c>
      <c r="E124" s="117">
        <f t="shared" si="42"/>
        <v>20289.60646015075</v>
      </c>
      <c r="F124" s="117">
        <f t="shared" si="42"/>
        <v>19178.659778248071</v>
      </c>
      <c r="G124" s="117">
        <f t="shared" si="42"/>
        <v>18939.423409704777</v>
      </c>
      <c r="H124" s="117">
        <f t="shared" si="42"/>
        <v>19378.393971223981</v>
      </c>
      <c r="I124" s="117">
        <f t="shared" si="42"/>
        <v>19488.853840102031</v>
      </c>
      <c r="J124" s="117">
        <f t="shared" si="42"/>
        <v>19074.857397605072</v>
      </c>
      <c r="K124" s="117">
        <f t="shared" si="42"/>
        <v>20171.905566797672</v>
      </c>
      <c r="L124" s="117">
        <f t="shared" si="42"/>
        <v>22371.829826470745</v>
      </c>
      <c r="M124" s="117">
        <f t="shared" si="42"/>
        <v>19489.645232652416</v>
      </c>
      <c r="N124" s="117">
        <f t="shared" si="42"/>
        <v>21316.075880623139</v>
      </c>
      <c r="O124" s="117">
        <f t="shared" si="42"/>
        <v>20407.723145859189</v>
      </c>
      <c r="P124" s="117">
        <f t="shared" si="42"/>
        <v>20099.586248257609</v>
      </c>
      <c r="Q124" s="117">
        <f t="shared" si="42"/>
        <v>19506.157746925401</v>
      </c>
      <c r="R124" s="117">
        <f t="shared" ref="R124:V124" si="43">R125+R128+R130+R139</f>
        <v>21552.944490719103</v>
      </c>
      <c r="S124" s="117">
        <f t="shared" si="43"/>
        <v>21220.262601652139</v>
      </c>
      <c r="T124" s="117">
        <f t="shared" si="43"/>
        <v>20785.195500387534</v>
      </c>
      <c r="U124" s="117">
        <f t="shared" si="43"/>
        <v>20221.660031914416</v>
      </c>
      <c r="V124" s="117">
        <f t="shared" si="43"/>
        <v>18900.318244658065</v>
      </c>
      <c r="W124" s="117">
        <f t="shared" ref="W124" si="44">W125+W128+W130+W139</f>
        <v>21133.023299183689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16300.382372223996</v>
      </c>
      <c r="C125" s="122">
        <f t="shared" si="45"/>
        <v>17400.989506009984</v>
      </c>
      <c r="D125" s="122">
        <f t="shared" si="45"/>
        <v>17502.553862919787</v>
      </c>
      <c r="E125" s="122">
        <f t="shared" si="45"/>
        <v>18348.099268007682</v>
      </c>
      <c r="F125" s="122">
        <f t="shared" si="45"/>
        <v>17242.578874934839</v>
      </c>
      <c r="G125" s="122">
        <f t="shared" si="45"/>
        <v>17002.416299351586</v>
      </c>
      <c r="H125" s="122">
        <f t="shared" si="45"/>
        <v>17444.261988506882</v>
      </c>
      <c r="I125" s="122">
        <f t="shared" si="45"/>
        <v>17578.63975336948</v>
      </c>
      <c r="J125" s="122">
        <f t="shared" si="45"/>
        <v>17178.080753726306</v>
      </c>
      <c r="K125" s="122">
        <f t="shared" si="45"/>
        <v>18222.486799842245</v>
      </c>
      <c r="L125" s="122">
        <f t="shared" si="45"/>
        <v>20415.927111276123</v>
      </c>
      <c r="M125" s="122">
        <f t="shared" si="45"/>
        <v>17486.786812533064</v>
      </c>
      <c r="N125" s="122">
        <f t="shared" si="45"/>
        <v>19303.497365250525</v>
      </c>
      <c r="O125" s="122">
        <f t="shared" si="45"/>
        <v>18382.288943087282</v>
      </c>
      <c r="P125" s="122">
        <f t="shared" si="45"/>
        <v>18143.033497200802</v>
      </c>
      <c r="Q125" s="122">
        <f t="shared" si="45"/>
        <v>17541.221594957038</v>
      </c>
      <c r="R125" s="122">
        <f t="shared" ref="R125:V125" si="46">SUM(R126:R127)</f>
        <v>19634.905139079689</v>
      </c>
      <c r="S125" s="122">
        <f t="shared" si="46"/>
        <v>19361.728580497351</v>
      </c>
      <c r="T125" s="122">
        <f t="shared" si="46"/>
        <v>18995.895361828145</v>
      </c>
      <c r="U125" s="122">
        <f t="shared" si="46"/>
        <v>18462.750616250116</v>
      </c>
      <c r="V125" s="122">
        <f t="shared" si="46"/>
        <v>17097.25189411312</v>
      </c>
      <c r="W125" s="122">
        <f t="shared" ref="W125" si="47">SUM(W126:W127)</f>
        <v>19358.107466800564</v>
      </c>
      <c r="DA125" s="130" t="s">
        <v>2359</v>
      </c>
    </row>
    <row r="126" spans="1:105" ht="12" customHeight="1" x14ac:dyDescent="0.25">
      <c r="A126" s="97" t="s">
        <v>203</v>
      </c>
      <c r="B126" s="98">
        <v>16237.261404715695</v>
      </c>
      <c r="C126" s="98">
        <v>17333.560243302385</v>
      </c>
      <c r="D126" s="98">
        <v>17436.215515192813</v>
      </c>
      <c r="E126" s="98">
        <v>18279.366607170421</v>
      </c>
      <c r="F126" s="98">
        <v>17179.604397521998</v>
      </c>
      <c r="G126" s="98">
        <v>16941.291414080461</v>
      </c>
      <c r="H126" s="98">
        <v>17382.37655487797</v>
      </c>
      <c r="I126" s="98">
        <v>17516.989570084654</v>
      </c>
      <c r="J126" s="98">
        <v>17118.707984580786</v>
      </c>
      <c r="K126" s="98">
        <v>18159.922457557357</v>
      </c>
      <c r="L126" s="98">
        <v>20345.97394765072</v>
      </c>
      <c r="M126" s="98">
        <v>17427.858471732572</v>
      </c>
      <c r="N126" s="98">
        <v>19238.555393051134</v>
      </c>
      <c r="O126" s="98">
        <v>18321.005398124951</v>
      </c>
      <c r="P126" s="98">
        <v>18083.076096867127</v>
      </c>
      <c r="Q126" s="98">
        <v>17483.729511442845</v>
      </c>
      <c r="R126" s="98">
        <v>19570.533153593286</v>
      </c>
      <c r="S126" s="98">
        <v>19302.28593293186</v>
      </c>
      <c r="T126" s="98">
        <v>18937.969280258581</v>
      </c>
      <c r="U126" s="98">
        <v>18407.756498496106</v>
      </c>
      <c r="V126" s="98">
        <v>17045.15149012336</v>
      </c>
      <c r="W126" s="98">
        <v>19298.184200526161</v>
      </c>
      <c r="DA126" s="63" t="s">
        <v>2360</v>
      </c>
    </row>
    <row r="127" spans="1:105" ht="12" customHeight="1" x14ac:dyDescent="0.25">
      <c r="A127" s="97" t="s">
        <v>53</v>
      </c>
      <c r="B127" s="98">
        <v>63.120967508300062</v>
      </c>
      <c r="C127" s="98">
        <v>67.429262707598156</v>
      </c>
      <c r="D127" s="98">
        <v>66.338347726972671</v>
      </c>
      <c r="E127" s="98">
        <v>68.732660837261122</v>
      </c>
      <c r="F127" s="98">
        <v>62.974477412841743</v>
      </c>
      <c r="G127" s="98">
        <v>61.124885271124604</v>
      </c>
      <c r="H127" s="98">
        <v>61.885433628911116</v>
      </c>
      <c r="I127" s="98">
        <v>61.650183284827015</v>
      </c>
      <c r="J127" s="98">
        <v>59.372769145521396</v>
      </c>
      <c r="K127" s="98">
        <v>62.564342284888198</v>
      </c>
      <c r="L127" s="98">
        <v>69.953163625402297</v>
      </c>
      <c r="M127" s="98">
        <v>58.928340800491185</v>
      </c>
      <c r="N127" s="98">
        <v>64.941972199389213</v>
      </c>
      <c r="O127" s="98">
        <v>61.283544962331725</v>
      </c>
      <c r="P127" s="98">
        <v>59.957400333673263</v>
      </c>
      <c r="Q127" s="98">
        <v>57.492083514194221</v>
      </c>
      <c r="R127" s="98">
        <v>64.371985486402806</v>
      </c>
      <c r="S127" s="98">
        <v>59.442647565491832</v>
      </c>
      <c r="T127" s="98">
        <v>57.926081569562953</v>
      </c>
      <c r="U127" s="98">
        <v>54.994117754009409</v>
      </c>
      <c r="V127" s="98">
        <v>52.10040398976026</v>
      </c>
      <c r="W127" s="98">
        <v>59.923266274403659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10.100410837563292</v>
      </c>
      <c r="C128" s="122">
        <f t="shared" si="48"/>
        <v>10.437599961216723</v>
      </c>
      <c r="D128" s="122">
        <f t="shared" si="48"/>
        <v>10.745902634152637</v>
      </c>
      <c r="E128" s="122">
        <f t="shared" si="48"/>
        <v>13.20170240844422</v>
      </c>
      <c r="F128" s="122">
        <f t="shared" si="48"/>
        <v>11.144141019642968</v>
      </c>
      <c r="G128" s="122">
        <f t="shared" si="48"/>
        <v>11.563261755133414</v>
      </c>
      <c r="H128" s="122">
        <f t="shared" si="48"/>
        <v>11.803583844235396</v>
      </c>
      <c r="I128" s="122">
        <f t="shared" si="48"/>
        <v>11.850035131797066</v>
      </c>
      <c r="J128" s="122">
        <f t="shared" si="48"/>
        <v>12.763085243618045</v>
      </c>
      <c r="K128" s="122">
        <f t="shared" si="48"/>
        <v>13.40387534594081</v>
      </c>
      <c r="L128" s="122">
        <f t="shared" si="48"/>
        <v>18.728916321750301</v>
      </c>
      <c r="M128" s="122">
        <f t="shared" si="48"/>
        <v>15.202524252700343</v>
      </c>
      <c r="N128" s="122">
        <f t="shared" si="48"/>
        <v>14.912233709404477</v>
      </c>
      <c r="O128" s="122">
        <f t="shared" si="48"/>
        <v>15.202969665947808</v>
      </c>
      <c r="P128" s="122">
        <f t="shared" si="48"/>
        <v>16.484336285804289</v>
      </c>
      <c r="Q128" s="122">
        <f t="shared" si="48"/>
        <v>15.582686081519455</v>
      </c>
      <c r="R128" s="122">
        <f t="shared" si="48"/>
        <v>15.764007491833572</v>
      </c>
      <c r="S128" s="122">
        <f t="shared" si="48"/>
        <v>14.871079512614575</v>
      </c>
      <c r="T128" s="122">
        <f t="shared" si="48"/>
        <v>14.886365771767586</v>
      </c>
      <c r="U128" s="122">
        <f t="shared" si="48"/>
        <v>15.886877343830077</v>
      </c>
      <c r="V128" s="122">
        <f t="shared" si="48"/>
        <v>17.514102483332671</v>
      </c>
      <c r="W128" s="122">
        <f t="shared" si="48"/>
        <v>20.764816740041706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10.100410837563292</v>
      </c>
      <c r="C129" s="98">
        <f>IF(RES_hhdet_fec!C129=0,0,RES_hhdet_fec!C129*1000*11630/RES_hhdet_num!C124)</f>
        <v>10.437599961216723</v>
      </c>
      <c r="D129" s="98">
        <f>IF(RES_hhdet_fec!D129=0,0,RES_hhdet_fec!D129*1000*11630/RES_hhdet_num!D124)</f>
        <v>10.745902634152637</v>
      </c>
      <c r="E129" s="98">
        <f>IF(RES_hhdet_fec!E129=0,0,RES_hhdet_fec!E129*1000*11630/RES_hhdet_num!E124)</f>
        <v>13.20170240844422</v>
      </c>
      <c r="F129" s="98">
        <f>IF(RES_hhdet_fec!F129=0,0,RES_hhdet_fec!F129*1000*11630/RES_hhdet_num!F124)</f>
        <v>11.144141019642968</v>
      </c>
      <c r="G129" s="98">
        <f>IF(RES_hhdet_fec!G129=0,0,RES_hhdet_fec!G129*1000*11630/RES_hhdet_num!G124)</f>
        <v>11.563261755133414</v>
      </c>
      <c r="H129" s="98">
        <f>IF(RES_hhdet_fec!H129=0,0,RES_hhdet_fec!H129*1000*11630/RES_hhdet_num!H124)</f>
        <v>11.803583844235396</v>
      </c>
      <c r="I129" s="98">
        <f>IF(RES_hhdet_fec!I129=0,0,RES_hhdet_fec!I129*1000*11630/RES_hhdet_num!I124)</f>
        <v>11.850035131797066</v>
      </c>
      <c r="J129" s="98">
        <f>IF(RES_hhdet_fec!J129=0,0,RES_hhdet_fec!J129*1000*11630/RES_hhdet_num!J124)</f>
        <v>12.763085243618045</v>
      </c>
      <c r="K129" s="98">
        <f>IF(RES_hhdet_fec!K129=0,0,RES_hhdet_fec!K129*1000*11630/RES_hhdet_num!K124)</f>
        <v>13.40387534594081</v>
      </c>
      <c r="L129" s="98">
        <f>IF(RES_hhdet_fec!L129=0,0,RES_hhdet_fec!L129*1000*11630/RES_hhdet_num!L124)</f>
        <v>18.728916321750301</v>
      </c>
      <c r="M129" s="98">
        <f>IF(RES_hhdet_fec!M129=0,0,RES_hhdet_fec!M129*1000*11630/RES_hhdet_num!M124)</f>
        <v>15.202524252700343</v>
      </c>
      <c r="N129" s="98">
        <f>IF(RES_hhdet_fec!N129=0,0,RES_hhdet_fec!N129*1000*11630/RES_hhdet_num!N124)</f>
        <v>14.912233709404477</v>
      </c>
      <c r="O129" s="98">
        <f>IF(RES_hhdet_fec!O129=0,0,RES_hhdet_fec!O129*1000*11630/RES_hhdet_num!O124)</f>
        <v>15.202969665947808</v>
      </c>
      <c r="P129" s="98">
        <f>IF(RES_hhdet_fec!P129=0,0,RES_hhdet_fec!P129*1000*11630/RES_hhdet_num!P124)</f>
        <v>16.484336285804289</v>
      </c>
      <c r="Q129" s="98">
        <f>IF(RES_hhdet_fec!Q129=0,0,RES_hhdet_fec!Q129*1000*11630/RES_hhdet_num!Q124)</f>
        <v>15.582686081519455</v>
      </c>
      <c r="R129" s="98">
        <f>IF(RES_hhdet_fec!R129=0,0,RES_hhdet_fec!R129*1000*11630/RES_hhdet_num!R124)</f>
        <v>15.764007491833572</v>
      </c>
      <c r="S129" s="98">
        <f>IF(RES_hhdet_fec!S129=0,0,RES_hhdet_fec!S129*1000*11630/RES_hhdet_num!S124)</f>
        <v>14.871079512614575</v>
      </c>
      <c r="T129" s="98">
        <f>IF(RES_hhdet_fec!T129=0,0,RES_hhdet_fec!T129*1000*11630/RES_hhdet_num!T124)</f>
        <v>14.886365771767586</v>
      </c>
      <c r="U129" s="98">
        <f>IF(RES_hhdet_fec!U129=0,0,RES_hhdet_fec!U129*1000*11630/RES_hhdet_num!U124)</f>
        <v>15.886877343830077</v>
      </c>
      <c r="V129" s="98">
        <f>IF(RES_hhdet_fec!V129=0,0,RES_hhdet_fec!V129*1000*11630/RES_hhdet_num!V124)</f>
        <v>17.514102483332671</v>
      </c>
      <c r="W129" s="98">
        <f>IF(RES_hhdet_fec!W129=0,0,RES_hhdet_fec!W129*1000*11630/RES_hhdet_num!W124)</f>
        <v>20.764816740041706</v>
      </c>
      <c r="DA129" s="63" t="s">
        <v>2363</v>
      </c>
    </row>
    <row r="130" spans="1:105" ht="12" customHeight="1" x14ac:dyDescent="0.25">
      <c r="A130" s="121" t="s">
        <v>55</v>
      </c>
      <c r="B130" s="122">
        <v>1712.8417791209613</v>
      </c>
      <c r="C130" s="122">
        <v>1722.5819273333052</v>
      </c>
      <c r="D130" s="122">
        <v>1721.8929969441053</v>
      </c>
      <c r="E130" s="122">
        <v>1726.7620508902819</v>
      </c>
      <c r="F130" s="122">
        <v>1726.9904527970659</v>
      </c>
      <c r="G130" s="122">
        <v>1719.3899793961386</v>
      </c>
      <c r="H130" s="122">
        <v>1726.1038992228021</v>
      </c>
      <c r="I130" s="122">
        <v>1698.0604051709895</v>
      </c>
      <c r="J130" s="122">
        <v>1671.7206216875718</v>
      </c>
      <c r="K130" s="122">
        <v>1706.921690273598</v>
      </c>
      <c r="L130" s="122">
        <v>1707.7262125942073</v>
      </c>
      <c r="M130" s="122">
        <v>1757.9953887105314</v>
      </c>
      <c r="N130" s="122">
        <v>1761.5849796005316</v>
      </c>
      <c r="O130" s="122">
        <v>1770.9830575272626</v>
      </c>
      <c r="P130" s="122">
        <v>1702.6138377789305</v>
      </c>
      <c r="Q130" s="122">
        <v>1710.3117304580705</v>
      </c>
      <c r="R130" s="122">
        <v>1666.3782232019403</v>
      </c>
      <c r="S130" s="122">
        <v>1610.3347385663756</v>
      </c>
      <c r="T130" s="122">
        <v>1538.5135417703941</v>
      </c>
      <c r="U130" s="122">
        <v>1509.5775256468303</v>
      </c>
      <c r="V130" s="122">
        <v>1478.9893818674223</v>
      </c>
      <c r="W130" s="122">
        <v>1455.7357753039935</v>
      </c>
      <c r="DA130" s="130" t="s">
        <v>2364</v>
      </c>
    </row>
    <row r="131" spans="1:105" ht="12" customHeight="1" x14ac:dyDescent="0.25">
      <c r="A131" s="97" t="s">
        <v>128</v>
      </c>
      <c r="B131" s="98">
        <v>1705.6278463818142</v>
      </c>
      <c r="C131" s="98">
        <v>1709.3772623673344</v>
      </c>
      <c r="D131" s="98">
        <v>1708.3725257100543</v>
      </c>
      <c r="E131" s="98">
        <v>1714.542359664111</v>
      </c>
      <c r="F131" s="98">
        <v>1712.6088435582251</v>
      </c>
      <c r="G131" s="98">
        <v>1704.4398343599114</v>
      </c>
      <c r="H131" s="98">
        <v>1712.3500063477738</v>
      </c>
      <c r="I131" s="98">
        <v>1685.4074386903585</v>
      </c>
      <c r="J131" s="98">
        <v>1658.0634371026379</v>
      </c>
      <c r="K131" s="98">
        <v>1693.4289022549353</v>
      </c>
      <c r="L131" s="98">
        <v>1694.7466049856114</v>
      </c>
      <c r="M131" s="98">
        <v>1746.192861707859</v>
      </c>
      <c r="N131" s="98">
        <v>1751.9735809467063</v>
      </c>
      <c r="O131" s="98">
        <v>1764.0703312720118</v>
      </c>
      <c r="P131" s="98">
        <v>1697.1693994208463</v>
      </c>
      <c r="Q131" s="98">
        <v>1704.4218304861884</v>
      </c>
      <c r="R131" s="98">
        <v>1664.1719382886486</v>
      </c>
      <c r="S131" s="98">
        <v>1607.5246802603294</v>
      </c>
      <c r="T131" s="98">
        <v>1536.2110949232149</v>
      </c>
      <c r="U131" s="98">
        <v>1505.563735163837</v>
      </c>
      <c r="V131" s="98">
        <v>1477.6173693357755</v>
      </c>
      <c r="W131" s="98">
        <v>1452.0280848891139</v>
      </c>
      <c r="DA131" s="63" t="s">
        <v>2365</v>
      </c>
    </row>
    <row r="132" spans="1:105" ht="12" customHeight="1" x14ac:dyDescent="0.25">
      <c r="A132" s="97" t="s">
        <v>127</v>
      </c>
      <c r="B132" s="98">
        <v>1653.2160453045915</v>
      </c>
      <c r="C132" s="98">
        <v>1654.9636657915687</v>
      </c>
      <c r="D132" s="98">
        <v>1656.2945120154691</v>
      </c>
      <c r="E132" s="98">
        <v>1662.8225134149761</v>
      </c>
      <c r="F132" s="98">
        <v>1660.6599152886502</v>
      </c>
      <c r="G132" s="98">
        <v>1653.9116735693879</v>
      </c>
      <c r="H132" s="98">
        <v>1654.1517877237407</v>
      </c>
      <c r="I132" s="98">
        <v>1631.0330923777556</v>
      </c>
      <c r="J132" s="98">
        <v>1601.5848827444897</v>
      </c>
      <c r="K132" s="98">
        <v>1638.5672807635187</v>
      </c>
      <c r="L132" s="98">
        <v>1641.5983033811526</v>
      </c>
      <c r="M132" s="98">
        <v>1696.1163310741351</v>
      </c>
      <c r="N132" s="98">
        <v>1706.0868154389705</v>
      </c>
      <c r="O132" s="98">
        <v>1720.4825259493457</v>
      </c>
      <c r="P132" s="98">
        <v>1652.3493809897741</v>
      </c>
      <c r="Q132" s="98">
        <v>1657.7418209883258</v>
      </c>
      <c r="R132" s="98">
        <v>1618.4362178719043</v>
      </c>
      <c r="S132" s="98">
        <v>1562.9934636105136</v>
      </c>
      <c r="T132" s="98">
        <v>1494.9574605078924</v>
      </c>
      <c r="U132" s="98">
        <v>1464.6136905133815</v>
      </c>
      <c r="V132" s="98">
        <v>1439.2559019517641</v>
      </c>
      <c r="W132" s="98">
        <v>1416.6220164665758</v>
      </c>
      <c r="DA132" s="63" t="s">
        <v>2366</v>
      </c>
    </row>
    <row r="133" spans="1:105" ht="12" customHeight="1" x14ac:dyDescent="0.25">
      <c r="A133" s="100" t="s">
        <v>203</v>
      </c>
      <c r="B133" s="101">
        <v>1371.2649669063758</v>
      </c>
      <c r="C133" s="101">
        <v>1362.8815686577768</v>
      </c>
      <c r="D133" s="101">
        <v>1366.6108918127459</v>
      </c>
      <c r="E133" s="101">
        <v>1365.9541986874922</v>
      </c>
      <c r="F133" s="101">
        <v>1364.8735023998534</v>
      </c>
      <c r="G133" s="101">
        <v>1363.8413910867491</v>
      </c>
      <c r="H133" s="101">
        <v>1361.1236044716038</v>
      </c>
      <c r="I133" s="101">
        <v>1358.1134466152728</v>
      </c>
      <c r="J133" s="101">
        <v>1320.9849135366176</v>
      </c>
      <c r="K133" s="101">
        <v>1351.2448137009885</v>
      </c>
      <c r="L133" s="101">
        <v>1349.068777109652</v>
      </c>
      <c r="M133" s="101">
        <v>1397.4727814270968</v>
      </c>
      <c r="N133" s="101">
        <v>1403.3584543622651</v>
      </c>
      <c r="O133" s="101">
        <v>1412.2034788965843</v>
      </c>
      <c r="P133" s="101">
        <v>1356.1781661043965</v>
      </c>
      <c r="Q133" s="101">
        <v>1357.4700418309444</v>
      </c>
      <c r="R133" s="101">
        <v>1327.1887516767267</v>
      </c>
      <c r="S133" s="101">
        <v>1280.2735354647987</v>
      </c>
      <c r="T133" s="101">
        <v>1224.4215377174282</v>
      </c>
      <c r="U133" s="101">
        <v>1196.8746533746944</v>
      </c>
      <c r="V133" s="101">
        <v>1174.0456772781026</v>
      </c>
      <c r="W133" s="101">
        <v>1128.8323599647063</v>
      </c>
      <c r="DA133" s="131" t="s">
        <v>2367</v>
      </c>
    </row>
    <row r="134" spans="1:105" ht="12" customHeight="1" x14ac:dyDescent="0.25">
      <c r="A134" s="103" t="s">
        <v>52</v>
      </c>
      <c r="B134" s="104">
        <v>281.95107839821577</v>
      </c>
      <c r="C134" s="104">
        <v>292.08209713379193</v>
      </c>
      <c r="D134" s="104">
        <v>289.68362020272298</v>
      </c>
      <c r="E134" s="104">
        <v>296.86831472748383</v>
      </c>
      <c r="F134" s="104">
        <v>295.78641288879663</v>
      </c>
      <c r="G134" s="104">
        <v>290.07028248263862</v>
      </c>
      <c r="H134" s="104">
        <v>293.02818325213673</v>
      </c>
      <c r="I134" s="104">
        <v>272.91964576248267</v>
      </c>
      <c r="J134" s="104">
        <v>280.59996920787222</v>
      </c>
      <c r="K134" s="104">
        <v>287.32246706253051</v>
      </c>
      <c r="L134" s="104">
        <v>292.52952627150052</v>
      </c>
      <c r="M134" s="104">
        <v>298.6435496470383</v>
      </c>
      <c r="N134" s="104">
        <v>302.72836107670497</v>
      </c>
      <c r="O134" s="104">
        <v>308.27904705276137</v>
      </c>
      <c r="P134" s="104">
        <v>296.17121488537788</v>
      </c>
      <c r="Q134" s="104">
        <v>300.27177915738162</v>
      </c>
      <c r="R134" s="104">
        <v>291.24746619517754</v>
      </c>
      <c r="S134" s="104">
        <v>282.71992814571479</v>
      </c>
      <c r="T134" s="104">
        <v>270.5359227904641</v>
      </c>
      <c r="U134" s="104">
        <v>267.73903713868725</v>
      </c>
      <c r="V134" s="104">
        <v>265.21022467366157</v>
      </c>
      <c r="W134" s="104">
        <v>287.78965650186967</v>
      </c>
      <c r="DA134" s="132" t="s">
        <v>2368</v>
      </c>
    </row>
    <row r="135" spans="1:105" ht="12" customHeight="1" x14ac:dyDescent="0.25">
      <c r="A135" s="106" t="s">
        <v>122</v>
      </c>
      <c r="B135" s="101">
        <v>2070.7227939434292</v>
      </c>
      <c r="C135" s="101">
        <v>1998.0036274041606</v>
      </c>
      <c r="D135" s="101">
        <v>2003.3145406106853</v>
      </c>
      <c r="E135" s="101">
        <v>1964.3472138862969</v>
      </c>
      <c r="F135" s="101">
        <v>1954.1752635683854</v>
      </c>
      <c r="G135" s="101">
        <v>2018.7905244164288</v>
      </c>
      <c r="H135" s="101">
        <v>2021.318986327396</v>
      </c>
      <c r="I135" s="101">
        <v>1969.5544203923844</v>
      </c>
      <c r="J135" s="101">
        <v>1936.6967111990184</v>
      </c>
      <c r="K135" s="101">
        <v>1983.4354855485733</v>
      </c>
      <c r="L135" s="101">
        <v>1985.3347849010149</v>
      </c>
      <c r="M135" s="101">
        <v>2082.9506521235571</v>
      </c>
      <c r="N135" s="101">
        <v>2083.2125718887287</v>
      </c>
      <c r="O135" s="101">
        <v>2077.4690145791869</v>
      </c>
      <c r="P135" s="101">
        <v>2040.0550379723381</v>
      </c>
      <c r="Q135" s="101">
        <v>1950.1904488195466</v>
      </c>
      <c r="R135" s="101">
        <v>1864.5445681977546</v>
      </c>
      <c r="S135" s="101">
        <v>1802.8773132962503</v>
      </c>
      <c r="T135" s="101">
        <v>1753.6683175117826</v>
      </c>
      <c r="U135" s="101">
        <v>1667.132375301785</v>
      </c>
      <c r="V135" s="101">
        <v>1635.9415911634751</v>
      </c>
      <c r="W135" s="101">
        <v>1565.8033356744281</v>
      </c>
      <c r="DA135" s="131" t="s">
        <v>2369</v>
      </c>
    </row>
    <row r="136" spans="1:105" ht="12" customHeight="1" x14ac:dyDescent="0.25">
      <c r="A136" s="107" t="s">
        <v>121</v>
      </c>
      <c r="B136" s="104">
        <v>1952.33093629159</v>
      </c>
      <c r="C136" s="104">
        <v>1885.9974265621888</v>
      </c>
      <c r="D136" s="104">
        <v>1893.2750560797344</v>
      </c>
      <c r="E136" s="104">
        <v>1856.1051487178363</v>
      </c>
      <c r="F136" s="104">
        <v>1847.8840553047019</v>
      </c>
      <c r="G136" s="104">
        <v>1912.4522905098847</v>
      </c>
      <c r="H136" s="104">
        <v>1914.6776622405996</v>
      </c>
      <c r="I136" s="104">
        <v>1870.5423187922602</v>
      </c>
      <c r="J136" s="104">
        <v>1831.6377077006343</v>
      </c>
      <c r="K136" s="104">
        <v>1879.4905200086273</v>
      </c>
      <c r="L136" s="104">
        <v>1881.4960354301543</v>
      </c>
      <c r="M136" s="104">
        <v>1978.2149230082016</v>
      </c>
      <c r="N136" s="104">
        <v>1979.3371880511822</v>
      </c>
      <c r="O136" s="104">
        <v>1973.6413515954603</v>
      </c>
      <c r="P136" s="104">
        <v>1938.6932805673127</v>
      </c>
      <c r="Q136" s="104">
        <v>1844.7792675025241</v>
      </c>
      <c r="R136" s="104">
        <v>1787.1947225639512</v>
      </c>
      <c r="S136" s="104">
        <v>1728.5421293773204</v>
      </c>
      <c r="T136" s="104">
        <v>1682.6158402953654</v>
      </c>
      <c r="U136" s="104">
        <v>1600.1271716125527</v>
      </c>
      <c r="V136" s="104">
        <v>1578.0254099736462</v>
      </c>
      <c r="W136" s="104">
        <v>1509.5753526052561</v>
      </c>
      <c r="DA136" s="132" t="s">
        <v>2370</v>
      </c>
    </row>
    <row r="137" spans="1:105" ht="12" customHeight="1" x14ac:dyDescent="0.25">
      <c r="A137" s="108" t="s">
        <v>53</v>
      </c>
      <c r="B137" s="98">
        <v>1664.7931070338486</v>
      </c>
      <c r="C137" s="98">
        <v>1593.4832748209687</v>
      </c>
      <c r="D137" s="98">
        <v>1602.4012873284416</v>
      </c>
      <c r="E137" s="98">
        <v>1564.8400134339363</v>
      </c>
      <c r="F137" s="98">
        <v>1558.5928393215047</v>
      </c>
      <c r="G137" s="98">
        <v>1617.573411641861</v>
      </c>
      <c r="H137" s="98">
        <v>1618.6382369132834</v>
      </c>
      <c r="I137" s="98">
        <v>1598.4208656475926</v>
      </c>
      <c r="J137" s="98">
        <v>1552.4639854736579</v>
      </c>
      <c r="K137" s="98">
        <v>1592.9669884993227</v>
      </c>
      <c r="L137" s="98">
        <v>1590.5411430854892</v>
      </c>
      <c r="M137" s="98">
        <v>1676.7245019698062</v>
      </c>
      <c r="N137" s="98">
        <v>1676.1979891688013</v>
      </c>
      <c r="O137" s="98">
        <v>1669.4238596718433</v>
      </c>
      <c r="P137" s="98">
        <v>1640.5553034541515</v>
      </c>
      <c r="Q137" s="98">
        <v>1551.2724592212685</v>
      </c>
      <c r="R137" s="98">
        <v>1499.7596360882683</v>
      </c>
      <c r="S137" s="98">
        <v>1449.1053180670849</v>
      </c>
      <c r="T137" s="98">
        <v>1411.1431459063458</v>
      </c>
      <c r="U137" s="98">
        <v>1336.1295223389379</v>
      </c>
      <c r="V137" s="98">
        <v>1314.242200686964</v>
      </c>
      <c r="W137" s="98">
        <v>1229.4802281706723</v>
      </c>
      <c r="DA137" s="63" t="s">
        <v>2371</v>
      </c>
    </row>
    <row r="138" spans="1:105" ht="12" customHeight="1" x14ac:dyDescent="0.25">
      <c r="A138" s="108" t="s">
        <v>52</v>
      </c>
      <c r="B138" s="98">
        <v>287.53782925774118</v>
      </c>
      <c r="C138" s="98">
        <v>292.51415174122013</v>
      </c>
      <c r="D138" s="98">
        <v>290.87376875129286</v>
      </c>
      <c r="E138" s="98">
        <v>291.26513528390001</v>
      </c>
      <c r="F138" s="98">
        <v>289.29121598319688</v>
      </c>
      <c r="G138" s="98">
        <v>294.87887886802349</v>
      </c>
      <c r="H138" s="98">
        <v>296.03942532731617</v>
      </c>
      <c r="I138" s="98">
        <v>272.12145314466761</v>
      </c>
      <c r="J138" s="98">
        <v>279.17372222697611</v>
      </c>
      <c r="K138" s="98">
        <v>286.52353150930458</v>
      </c>
      <c r="L138" s="98">
        <v>290.95489234466504</v>
      </c>
      <c r="M138" s="98">
        <v>301.4904210383948</v>
      </c>
      <c r="N138" s="98">
        <v>303.13919888238064</v>
      </c>
      <c r="O138" s="98">
        <v>304.21749192361693</v>
      </c>
      <c r="P138" s="98">
        <v>298.13797711316124</v>
      </c>
      <c r="Q138" s="98">
        <v>293.50680828125547</v>
      </c>
      <c r="R138" s="98">
        <v>287.43508647568308</v>
      </c>
      <c r="S138" s="98">
        <v>279.43681131023595</v>
      </c>
      <c r="T138" s="98">
        <v>271.47269438901964</v>
      </c>
      <c r="U138" s="98">
        <v>263.99764927361474</v>
      </c>
      <c r="V138" s="98">
        <v>263.78320928668211</v>
      </c>
      <c r="W138" s="98">
        <v>280.09512443458379</v>
      </c>
      <c r="DA138" s="63" t="s">
        <v>2372</v>
      </c>
    </row>
    <row r="139" spans="1:105" ht="12" customHeight="1" x14ac:dyDescent="0.25">
      <c r="A139" s="121" t="s">
        <v>54</v>
      </c>
      <c r="B139" s="122">
        <v>191.04163106586435</v>
      </c>
      <c r="C139" s="122">
        <v>198.38442528222458</v>
      </c>
      <c r="D139" s="122">
        <v>198.2152733245706</v>
      </c>
      <c r="E139" s="122">
        <v>201.54343884434303</v>
      </c>
      <c r="F139" s="122">
        <v>197.94630949652517</v>
      </c>
      <c r="G139" s="122">
        <v>206.05386920191955</v>
      </c>
      <c r="H139" s="122">
        <v>196.22449965006143</v>
      </c>
      <c r="I139" s="122">
        <v>200.30364642976443</v>
      </c>
      <c r="J139" s="122">
        <v>212.29293694757666</v>
      </c>
      <c r="K139" s="122">
        <v>229.09320133589171</v>
      </c>
      <c r="L139" s="122">
        <v>229.44758627866227</v>
      </c>
      <c r="M139" s="122">
        <v>229.66050715611834</v>
      </c>
      <c r="N139" s="122">
        <v>236.08130206267882</v>
      </c>
      <c r="O139" s="122">
        <v>239.24817557869727</v>
      </c>
      <c r="P139" s="122">
        <v>237.45457699206875</v>
      </c>
      <c r="Q139" s="122">
        <v>239.04173542877436</v>
      </c>
      <c r="R139" s="122">
        <v>235.89712094564038</v>
      </c>
      <c r="S139" s="122">
        <v>233.32820307579692</v>
      </c>
      <c r="T139" s="122">
        <v>235.90023101723085</v>
      </c>
      <c r="U139" s="122">
        <v>233.44501267364248</v>
      </c>
      <c r="V139" s="122">
        <v>306.56286619419194</v>
      </c>
      <c r="W139" s="122">
        <v>298.41524033908991</v>
      </c>
      <c r="DA139" s="130" t="s">
        <v>2373</v>
      </c>
    </row>
    <row r="140" spans="1:105" ht="12" customHeight="1" x14ac:dyDescent="0.25">
      <c r="A140" s="97" t="s">
        <v>50</v>
      </c>
      <c r="B140" s="98">
        <v>170.8961617165964</v>
      </c>
      <c r="C140" s="98">
        <v>263.95722190243998</v>
      </c>
      <c r="D140" s="98">
        <v>248.55555606376382</v>
      </c>
      <c r="E140" s="98">
        <v>282.86126285051216</v>
      </c>
      <c r="F140" s="98">
        <v>241.88967636479569</v>
      </c>
      <c r="G140" s="98">
        <v>299.8938874377709</v>
      </c>
      <c r="H140" s="98">
        <v>157.83632255023841</v>
      </c>
      <c r="I140" s="98">
        <v>211.10144849202999</v>
      </c>
      <c r="J140" s="98">
        <v>297.21906798450658</v>
      </c>
      <c r="K140" s="98">
        <v>348.37639291315202</v>
      </c>
      <c r="L140" s="98">
        <v>273.94604755660089</v>
      </c>
      <c r="M140" s="98">
        <v>265.76468651054853</v>
      </c>
      <c r="N140" s="98">
        <v>222.83603614570271</v>
      </c>
      <c r="O140" s="98">
        <v>304.06679718657693</v>
      </c>
      <c r="P140" s="98">
        <v>290.69140352188003</v>
      </c>
      <c r="Q140" s="98">
        <v>358.13678497840073</v>
      </c>
      <c r="R140" s="98">
        <v>284.70459197318496</v>
      </c>
      <c r="S140" s="98">
        <v>292.83938724004503</v>
      </c>
      <c r="T140" s="98">
        <v>304.64930107462601</v>
      </c>
      <c r="U140" s="98">
        <v>309.69021327477549</v>
      </c>
      <c r="V140" s="98">
        <v>398.57349741586916</v>
      </c>
      <c r="W140" s="98">
        <v>402.40438653874344</v>
      </c>
      <c r="DA140" s="63" t="s">
        <v>2374</v>
      </c>
    </row>
    <row r="141" spans="1:105" ht="12" customHeight="1" x14ac:dyDescent="0.25">
      <c r="A141" s="109" t="s">
        <v>120</v>
      </c>
      <c r="B141" s="33">
        <v>193.26635998995908</v>
      </c>
      <c r="C141" s="33">
        <v>190.62941170026335</v>
      </c>
      <c r="D141" s="33">
        <v>191.98241874249089</v>
      </c>
      <c r="E141" s="33">
        <v>191.08261057718443</v>
      </c>
      <c r="F141" s="33">
        <v>192.57847551984378</v>
      </c>
      <c r="G141" s="33">
        <v>195.01306176255704</v>
      </c>
      <c r="H141" s="33">
        <v>200.45868019142935</v>
      </c>
      <c r="I141" s="33">
        <v>199.12862231623242</v>
      </c>
      <c r="J141" s="33">
        <v>202.48040197759249</v>
      </c>
      <c r="K141" s="33">
        <v>215.53638890499749</v>
      </c>
      <c r="L141" s="33">
        <v>224.92807960140033</v>
      </c>
      <c r="M141" s="33">
        <v>226.68551035685798</v>
      </c>
      <c r="N141" s="33">
        <v>237.04332594256323</v>
      </c>
      <c r="O141" s="33">
        <v>234.69631112710525</v>
      </c>
      <c r="P141" s="33">
        <v>233.59525935372812</v>
      </c>
      <c r="Q141" s="33">
        <v>230.42042036261844</v>
      </c>
      <c r="R141" s="33">
        <v>232.3931162344706</v>
      </c>
      <c r="S141" s="33">
        <v>229.23636630641468</v>
      </c>
      <c r="T141" s="33">
        <v>231.36751796235436</v>
      </c>
      <c r="U141" s="33">
        <v>228.60570112897864</v>
      </c>
      <c r="V141" s="33">
        <v>300.92053264185506</v>
      </c>
      <c r="W141" s="33">
        <v>292.21180618589233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11210.176907311046</v>
      </c>
      <c r="C143" s="117">
        <f t="shared" si="49"/>
        <v>12327.625030024914</v>
      </c>
      <c r="D143" s="117">
        <f t="shared" si="49"/>
        <v>12173.7723393939</v>
      </c>
      <c r="E143" s="117">
        <f t="shared" si="49"/>
        <v>12440.169904025464</v>
      </c>
      <c r="F143" s="117">
        <f t="shared" si="49"/>
        <v>11585.564403649327</v>
      </c>
      <c r="G143" s="117">
        <f t="shared" si="49"/>
        <v>11509.350524608515</v>
      </c>
      <c r="H143" s="117">
        <f t="shared" si="49"/>
        <v>11327.772761005313</v>
      </c>
      <c r="I143" s="117">
        <f t="shared" si="49"/>
        <v>11069.759386147633</v>
      </c>
      <c r="J143" s="117">
        <f t="shared" si="49"/>
        <v>10591.974430659679</v>
      </c>
      <c r="K143" s="117">
        <f t="shared" si="49"/>
        <v>10900.511725055383</v>
      </c>
      <c r="L143" s="117">
        <f t="shared" si="49"/>
        <v>11687.516677707772</v>
      </c>
      <c r="M143" s="117">
        <f t="shared" si="49"/>
        <v>10037.539510522172</v>
      </c>
      <c r="N143" s="117">
        <f t="shared" si="49"/>
        <v>10558.056673103709</v>
      </c>
      <c r="O143" s="117">
        <f t="shared" si="49"/>
        <v>9734.1142750385807</v>
      </c>
      <c r="P143" s="117">
        <f t="shared" si="49"/>
        <v>9373.6772328742591</v>
      </c>
      <c r="Q143" s="117">
        <f t="shared" si="49"/>
        <v>8912.7054220179089</v>
      </c>
      <c r="R143" s="117">
        <f t="shared" ref="R143:V143" si="50">R144+R146+R148+R157</f>
        <v>9282.2186973442404</v>
      </c>
      <c r="S143" s="117">
        <f t="shared" si="50"/>
        <v>8842.2450379865222</v>
      </c>
      <c r="T143" s="117">
        <f t="shared" si="50"/>
        <v>8356.3087455591321</v>
      </c>
      <c r="U143" s="117">
        <f t="shared" si="50"/>
        <v>8011.8312503835123</v>
      </c>
      <c r="V143" s="117">
        <f t="shared" si="50"/>
        <v>7277.7283155357018</v>
      </c>
      <c r="W143" s="117">
        <f t="shared" ref="W143" si="51">W144+W146+W148+W157</f>
        <v>8093.8625101182133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8849.2478086630763</v>
      </c>
      <c r="C144" s="122">
        <f t="shared" si="52"/>
        <v>10002.771805502953</v>
      </c>
      <c r="D144" s="122">
        <f t="shared" si="52"/>
        <v>9859.1240626837662</v>
      </c>
      <c r="E144" s="122">
        <f t="shared" si="52"/>
        <v>10151.849898166967</v>
      </c>
      <c r="F144" s="122">
        <f t="shared" si="52"/>
        <v>9333.9006367383954</v>
      </c>
      <c r="G144" s="122">
        <f t="shared" si="52"/>
        <v>9185.423436636991</v>
      </c>
      <c r="H144" s="122">
        <f t="shared" si="52"/>
        <v>9021.7571697047078</v>
      </c>
      <c r="I144" s="122">
        <f t="shared" si="52"/>
        <v>8816.7991788359595</v>
      </c>
      <c r="J144" s="122">
        <f t="shared" si="52"/>
        <v>8351.0596390327901</v>
      </c>
      <c r="K144" s="122">
        <f t="shared" si="52"/>
        <v>8594.599012863755</v>
      </c>
      <c r="L144" s="122">
        <f t="shared" si="52"/>
        <v>9360.5213107292984</v>
      </c>
      <c r="M144" s="122">
        <f t="shared" si="52"/>
        <v>7643.5587949042183</v>
      </c>
      <c r="N144" s="122">
        <f t="shared" si="52"/>
        <v>8173.0058675050914</v>
      </c>
      <c r="O144" s="122">
        <f t="shared" si="52"/>
        <v>7367.945603742015</v>
      </c>
      <c r="P144" s="122">
        <f t="shared" si="52"/>
        <v>7062.5003486386995</v>
      </c>
      <c r="Q144" s="122">
        <f t="shared" si="52"/>
        <v>6642.58945375436</v>
      </c>
      <c r="R144" s="122">
        <f t="shared" si="52"/>
        <v>7034.7340583596542</v>
      </c>
      <c r="S144" s="122">
        <f t="shared" si="52"/>
        <v>6679.1202416253391</v>
      </c>
      <c r="T144" s="122">
        <f t="shared" si="52"/>
        <v>6257.7505028991945</v>
      </c>
      <c r="U144" s="122">
        <f t="shared" si="52"/>
        <v>5978.2579883588978</v>
      </c>
      <c r="V144" s="122">
        <f t="shared" si="52"/>
        <v>5186.9117307745455</v>
      </c>
      <c r="W144" s="122">
        <f t="shared" si="52"/>
        <v>6060.4395193840865</v>
      </c>
      <c r="DA144" s="130" t="s">
        <v>2377</v>
      </c>
    </row>
    <row r="145" spans="1:105" ht="12" customHeight="1" x14ac:dyDescent="0.25">
      <c r="A145" s="97" t="s">
        <v>53</v>
      </c>
      <c r="B145" s="98">
        <v>8849.2478086630763</v>
      </c>
      <c r="C145" s="98">
        <v>10002.771805502953</v>
      </c>
      <c r="D145" s="98">
        <v>9859.1240626837662</v>
      </c>
      <c r="E145" s="98">
        <v>10151.849898166967</v>
      </c>
      <c r="F145" s="98">
        <v>9333.9006367383954</v>
      </c>
      <c r="G145" s="98">
        <v>9185.423436636991</v>
      </c>
      <c r="H145" s="98">
        <v>9021.7571697047078</v>
      </c>
      <c r="I145" s="98">
        <v>8816.7991788359595</v>
      </c>
      <c r="J145" s="98">
        <v>8351.0596390327901</v>
      </c>
      <c r="K145" s="98">
        <v>8594.599012863755</v>
      </c>
      <c r="L145" s="98">
        <v>9360.5213107292984</v>
      </c>
      <c r="M145" s="98">
        <v>7643.5587949042183</v>
      </c>
      <c r="N145" s="98">
        <v>8173.0058675050914</v>
      </c>
      <c r="O145" s="98">
        <v>7367.945603742015</v>
      </c>
      <c r="P145" s="98">
        <v>7062.5003486386995</v>
      </c>
      <c r="Q145" s="98">
        <v>6642.58945375436</v>
      </c>
      <c r="R145" s="98">
        <v>7034.7340583596542</v>
      </c>
      <c r="S145" s="98">
        <v>6679.1202416253391</v>
      </c>
      <c r="T145" s="98">
        <v>6257.7505028991945</v>
      </c>
      <c r="U145" s="98">
        <v>5978.2579883588978</v>
      </c>
      <c r="V145" s="98">
        <v>5186.9117307745455</v>
      </c>
      <c r="W145" s="98">
        <v>6060.4395193840865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101.00261902056501</v>
      </c>
      <c r="C146" s="122">
        <f t="shared" si="53"/>
        <v>99.350068454576387</v>
      </c>
      <c r="D146" s="122">
        <f t="shared" si="53"/>
        <v>94.918859935773312</v>
      </c>
      <c r="E146" s="122">
        <f t="shared" si="53"/>
        <v>111.41142562540001</v>
      </c>
      <c r="F146" s="122">
        <f t="shared" si="53"/>
        <v>91.44077398191159</v>
      </c>
      <c r="G146" s="122">
        <f t="shared" si="53"/>
        <v>92.430940618190704</v>
      </c>
      <c r="H146" s="122">
        <f t="shared" si="53"/>
        <v>92.233787155298046</v>
      </c>
      <c r="I146" s="122">
        <f t="shared" si="53"/>
        <v>89.863015121987374</v>
      </c>
      <c r="J146" s="122">
        <f t="shared" si="53"/>
        <v>93.229952986056233</v>
      </c>
      <c r="K146" s="122">
        <f t="shared" si="53"/>
        <v>89.494751214102422</v>
      </c>
      <c r="L146" s="122">
        <f t="shared" si="53"/>
        <v>110.22385251516754</v>
      </c>
      <c r="M146" s="122">
        <f t="shared" si="53"/>
        <v>81.708683460258513</v>
      </c>
      <c r="N146" s="122">
        <f t="shared" si="53"/>
        <v>74.007742934199626</v>
      </c>
      <c r="O146" s="122">
        <f t="shared" si="53"/>
        <v>70.8487118966965</v>
      </c>
      <c r="P146" s="122">
        <f t="shared" si="53"/>
        <v>71.601540190510335</v>
      </c>
      <c r="Q146" s="122">
        <f t="shared" si="53"/>
        <v>71.147036466563065</v>
      </c>
      <c r="R146" s="122">
        <f t="shared" si="53"/>
        <v>75.702053470374764</v>
      </c>
      <c r="S146" s="122">
        <f t="shared" si="53"/>
        <v>73.819802896395785</v>
      </c>
      <c r="T146" s="122">
        <f t="shared" si="53"/>
        <v>77.50911306401872</v>
      </c>
      <c r="U146" s="122">
        <f t="shared" si="53"/>
        <v>85.881390010918139</v>
      </c>
      <c r="V146" s="122">
        <f t="shared" si="53"/>
        <v>94.21666237590469</v>
      </c>
      <c r="W146" s="122">
        <f t="shared" si="53"/>
        <v>107.87186067148266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101.00261902056501</v>
      </c>
      <c r="C147" s="98">
        <f>IF(RES_hhdet_fec!C147=0,0,RES_hhdet_fec!C147*1000*11630/RES_hhdet_num!C143)</f>
        <v>99.350068454576387</v>
      </c>
      <c r="D147" s="98">
        <f>IF(RES_hhdet_fec!D147=0,0,RES_hhdet_fec!D147*1000*11630/RES_hhdet_num!D143)</f>
        <v>94.918859935773312</v>
      </c>
      <c r="E147" s="98">
        <f>IF(RES_hhdet_fec!E147=0,0,RES_hhdet_fec!E147*1000*11630/RES_hhdet_num!E143)</f>
        <v>111.41142562540001</v>
      </c>
      <c r="F147" s="98">
        <f>IF(RES_hhdet_fec!F147=0,0,RES_hhdet_fec!F147*1000*11630/RES_hhdet_num!F143)</f>
        <v>91.44077398191159</v>
      </c>
      <c r="G147" s="98">
        <f>IF(RES_hhdet_fec!G147=0,0,RES_hhdet_fec!G147*1000*11630/RES_hhdet_num!G143)</f>
        <v>92.430940618190704</v>
      </c>
      <c r="H147" s="98">
        <f>IF(RES_hhdet_fec!H147=0,0,RES_hhdet_fec!H147*1000*11630/RES_hhdet_num!H143)</f>
        <v>92.233787155298046</v>
      </c>
      <c r="I147" s="98">
        <f>IF(RES_hhdet_fec!I147=0,0,RES_hhdet_fec!I147*1000*11630/RES_hhdet_num!I143)</f>
        <v>89.863015121987374</v>
      </c>
      <c r="J147" s="98">
        <f>IF(RES_hhdet_fec!J147=0,0,RES_hhdet_fec!J147*1000*11630/RES_hhdet_num!J143)</f>
        <v>93.229952986056233</v>
      </c>
      <c r="K147" s="98">
        <f>IF(RES_hhdet_fec!K147=0,0,RES_hhdet_fec!K147*1000*11630/RES_hhdet_num!K143)</f>
        <v>89.494751214102422</v>
      </c>
      <c r="L147" s="98">
        <f>IF(RES_hhdet_fec!L147=0,0,RES_hhdet_fec!L147*1000*11630/RES_hhdet_num!L143)</f>
        <v>110.22385251516754</v>
      </c>
      <c r="M147" s="98">
        <f>IF(RES_hhdet_fec!M147=0,0,RES_hhdet_fec!M147*1000*11630/RES_hhdet_num!M143)</f>
        <v>81.708683460258513</v>
      </c>
      <c r="N147" s="98">
        <f>IF(RES_hhdet_fec!N147=0,0,RES_hhdet_fec!N147*1000*11630/RES_hhdet_num!N143)</f>
        <v>74.007742934199626</v>
      </c>
      <c r="O147" s="98">
        <f>IF(RES_hhdet_fec!O147=0,0,RES_hhdet_fec!O147*1000*11630/RES_hhdet_num!O143)</f>
        <v>70.8487118966965</v>
      </c>
      <c r="P147" s="98">
        <f>IF(RES_hhdet_fec!P147=0,0,RES_hhdet_fec!P147*1000*11630/RES_hhdet_num!P143)</f>
        <v>71.601540190510335</v>
      </c>
      <c r="Q147" s="98">
        <f>IF(RES_hhdet_fec!Q147=0,0,RES_hhdet_fec!Q147*1000*11630/RES_hhdet_num!Q143)</f>
        <v>71.147036466563065</v>
      </c>
      <c r="R147" s="98">
        <f>IF(RES_hhdet_fec!R147=0,0,RES_hhdet_fec!R147*1000*11630/RES_hhdet_num!R143)</f>
        <v>75.702053470374764</v>
      </c>
      <c r="S147" s="98">
        <f>IF(RES_hhdet_fec!S147=0,0,RES_hhdet_fec!S147*1000*11630/RES_hhdet_num!S143)</f>
        <v>73.819802896395785</v>
      </c>
      <c r="T147" s="98">
        <f>IF(RES_hhdet_fec!T147=0,0,RES_hhdet_fec!T147*1000*11630/RES_hhdet_num!T143)</f>
        <v>77.50911306401872</v>
      </c>
      <c r="U147" s="98">
        <f>IF(RES_hhdet_fec!U147=0,0,RES_hhdet_fec!U147*1000*11630/RES_hhdet_num!U143)</f>
        <v>85.881390010918139</v>
      </c>
      <c r="V147" s="98">
        <f>IF(RES_hhdet_fec!V147=0,0,RES_hhdet_fec!V147*1000*11630/RES_hhdet_num!V143)</f>
        <v>94.21666237590469</v>
      </c>
      <c r="W147" s="98">
        <f>IF(RES_hhdet_fec!W147=0,0,RES_hhdet_fec!W147*1000*11630/RES_hhdet_num!W143)</f>
        <v>107.87186067148266</v>
      </c>
      <c r="DA147" s="63" t="s">
        <v>2380</v>
      </c>
    </row>
    <row r="148" spans="1:105" ht="12" customHeight="1" x14ac:dyDescent="0.25">
      <c r="A148" s="121" t="s">
        <v>55</v>
      </c>
      <c r="B148" s="122">
        <v>2068.8848226139908</v>
      </c>
      <c r="C148" s="122">
        <v>2027.1499279712491</v>
      </c>
      <c r="D148" s="122">
        <v>2021.7032903669472</v>
      </c>
      <c r="E148" s="122">
        <v>1975.5435719165323</v>
      </c>
      <c r="F148" s="122">
        <v>1962.6497645273414</v>
      </c>
      <c r="G148" s="122">
        <v>2025.9171984237391</v>
      </c>
      <c r="H148" s="122">
        <v>2017.6340728971586</v>
      </c>
      <c r="I148" s="122">
        <v>1962.8457553742094</v>
      </c>
      <c r="J148" s="122">
        <v>1935.4590534313861</v>
      </c>
      <c r="K148" s="122">
        <v>1987.3301559069193</v>
      </c>
      <c r="L148" s="122">
        <v>1987.4413580592206</v>
      </c>
      <c r="M148" s="122">
        <v>2082.8263649202418</v>
      </c>
      <c r="N148" s="122">
        <v>2075.0092588998095</v>
      </c>
      <c r="O148" s="122">
        <v>2056.4263859859807</v>
      </c>
      <c r="P148" s="122">
        <v>2002.4040370470389</v>
      </c>
      <c r="Q148" s="122">
        <v>1960.0661506428191</v>
      </c>
      <c r="R148" s="122">
        <v>1936.0881821285902</v>
      </c>
      <c r="S148" s="122">
        <v>1856.0533333080537</v>
      </c>
      <c r="T148" s="122">
        <v>1785.2628245496107</v>
      </c>
      <c r="U148" s="122">
        <v>1714.2145180934799</v>
      </c>
      <c r="V148" s="122">
        <v>1690.2355286748545</v>
      </c>
      <c r="W148" s="122">
        <v>1627.1780507154886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2070.7227939434288</v>
      </c>
      <c r="C153" s="101">
        <v>2029.003628133303</v>
      </c>
      <c r="D153" s="101">
        <v>2023.4339476969024</v>
      </c>
      <c r="E153" s="101">
        <v>1977.1633363069436</v>
      </c>
      <c r="F153" s="101">
        <v>1964.286856833417</v>
      </c>
      <c r="G153" s="101">
        <v>2027.7124823260633</v>
      </c>
      <c r="H153" s="101">
        <v>2019.9204028747204</v>
      </c>
      <c r="I153" s="101">
        <v>1965.0724979944946</v>
      </c>
      <c r="J153" s="101">
        <v>1938.1754346173814</v>
      </c>
      <c r="K153" s="101">
        <v>1990.2004000952195</v>
      </c>
      <c r="L153" s="101">
        <v>1990.5519732287562</v>
      </c>
      <c r="M153" s="101">
        <v>2086.1361572140622</v>
      </c>
      <c r="N153" s="101">
        <v>2078.5462685338248</v>
      </c>
      <c r="O153" s="101">
        <v>2060.3292106389126</v>
      </c>
      <c r="P153" s="101">
        <v>2006.8166150984578</v>
      </c>
      <c r="Q153" s="101">
        <v>1964.5955317337409</v>
      </c>
      <c r="R153" s="101">
        <v>1940.9388012331926</v>
      </c>
      <c r="S153" s="101">
        <v>1860.8081749563582</v>
      </c>
      <c r="T153" s="101">
        <v>1790.0973220130968</v>
      </c>
      <c r="U153" s="101">
        <v>1718.9325355881849</v>
      </c>
      <c r="V153" s="101">
        <v>1695.0679038998926</v>
      </c>
      <c r="W153" s="101">
        <v>1631.8087812064473</v>
      </c>
      <c r="DA153" s="131" t="s">
        <v>2386</v>
      </c>
    </row>
    <row r="154" spans="1:105" ht="12" customHeight="1" x14ac:dyDescent="0.25">
      <c r="A154" s="107" t="s">
        <v>121</v>
      </c>
      <c r="B154" s="104">
        <v>1952.3309362915902</v>
      </c>
      <c r="C154" s="104">
        <v>1911.0103790371293</v>
      </c>
      <c r="D154" s="104">
        <v>1910.3913499990301</v>
      </c>
      <c r="E154" s="104">
        <v>1867.528040714323</v>
      </c>
      <c r="F154" s="104">
        <v>1856.5886608329386</v>
      </c>
      <c r="G154" s="104">
        <v>1918.6953451310983</v>
      </c>
      <c r="H154" s="104">
        <v>1910.8733411692128</v>
      </c>
      <c r="I154" s="104">
        <v>1866.0652075167461</v>
      </c>
      <c r="J154" s="104">
        <v>1836.035270393613</v>
      </c>
      <c r="K154" s="104">
        <v>1887.108314181984</v>
      </c>
      <c r="L154" s="104">
        <v>1887.5346899455317</v>
      </c>
      <c r="M154" s="104">
        <v>1981.5148986453773</v>
      </c>
      <c r="N154" s="104">
        <v>1974.5482022669023</v>
      </c>
      <c r="O154" s="104">
        <v>1955.8468917850946</v>
      </c>
      <c r="P154" s="104">
        <v>1901.5176923720719</v>
      </c>
      <c r="Q154" s="104">
        <v>1862.8098219132228</v>
      </c>
      <c r="R154" s="104">
        <v>1842.1357801717527</v>
      </c>
      <c r="S154" s="104">
        <v>1771.1367076738647</v>
      </c>
      <c r="T154" s="104">
        <v>1707.7136262129277</v>
      </c>
      <c r="U154" s="104">
        <v>1644.4757179706271</v>
      </c>
      <c r="V154" s="104">
        <v>1624.9107796090923</v>
      </c>
      <c r="W154" s="104">
        <v>1564.3269514722713</v>
      </c>
      <c r="DA154" s="132" t="s">
        <v>2387</v>
      </c>
    </row>
    <row r="155" spans="1:105" ht="12" customHeight="1" x14ac:dyDescent="0.25">
      <c r="A155" s="108" t="s">
        <v>53</v>
      </c>
      <c r="B155" s="98">
        <v>1664.7931070338491</v>
      </c>
      <c r="C155" s="98">
        <v>1618.3771110099381</v>
      </c>
      <c r="D155" s="98">
        <v>1619.4408707565312</v>
      </c>
      <c r="E155" s="98">
        <v>1576.2061675896819</v>
      </c>
      <c r="F155" s="98">
        <v>1567.1473100946914</v>
      </c>
      <c r="G155" s="98">
        <v>1623.7001658574991</v>
      </c>
      <c r="H155" s="98">
        <v>1614.8967442235642</v>
      </c>
      <c r="I155" s="98">
        <v>1593.9395172971763</v>
      </c>
      <c r="J155" s="98">
        <v>1556.2659659463893</v>
      </c>
      <c r="K155" s="98">
        <v>1599.7332074358394</v>
      </c>
      <c r="L155" s="98">
        <v>1595.7432444037233</v>
      </c>
      <c r="M155" s="98">
        <v>1679.2229490185948</v>
      </c>
      <c r="N155" s="98">
        <v>1670.8529468416523</v>
      </c>
      <c r="O155" s="98">
        <v>1651.4474526743766</v>
      </c>
      <c r="P155" s="98">
        <v>1604.1571913756511</v>
      </c>
      <c r="Q155" s="98">
        <v>1567.1071275516974</v>
      </c>
      <c r="R155" s="98">
        <v>1550.2178686013738</v>
      </c>
      <c r="S155" s="98">
        <v>1488.0306899159948</v>
      </c>
      <c r="T155" s="98">
        <v>1433.2744664116888</v>
      </c>
      <c r="U155" s="98">
        <v>1376.5030768891168</v>
      </c>
      <c r="V155" s="98">
        <v>1356.7768394728926</v>
      </c>
      <c r="W155" s="98">
        <v>1278.1466113261893</v>
      </c>
      <c r="DA155" s="63" t="s">
        <v>2388</v>
      </c>
    </row>
    <row r="156" spans="1:105" ht="12" customHeight="1" x14ac:dyDescent="0.25">
      <c r="A156" s="108" t="s">
        <v>52</v>
      </c>
      <c r="B156" s="98">
        <v>287.53782925774124</v>
      </c>
      <c r="C156" s="98">
        <v>292.63326802719149</v>
      </c>
      <c r="D156" s="98">
        <v>290.95047924249894</v>
      </c>
      <c r="E156" s="98">
        <v>291.32187312464123</v>
      </c>
      <c r="F156" s="98">
        <v>289.44135073824731</v>
      </c>
      <c r="G156" s="98">
        <v>294.99517927359932</v>
      </c>
      <c r="H156" s="98">
        <v>295.97659694564885</v>
      </c>
      <c r="I156" s="98">
        <v>272.12569021956978</v>
      </c>
      <c r="J156" s="98">
        <v>279.76930444722365</v>
      </c>
      <c r="K156" s="98">
        <v>287.37510674614447</v>
      </c>
      <c r="L156" s="98">
        <v>291.79144554180817</v>
      </c>
      <c r="M156" s="98">
        <v>302.29194962678253</v>
      </c>
      <c r="N156" s="98">
        <v>303.6952554252502</v>
      </c>
      <c r="O156" s="98">
        <v>304.39943911071794</v>
      </c>
      <c r="P156" s="98">
        <v>297.36050099642091</v>
      </c>
      <c r="Q156" s="98">
        <v>295.70269436152546</v>
      </c>
      <c r="R156" s="98">
        <v>291.9179115703792</v>
      </c>
      <c r="S156" s="98">
        <v>283.10601775787035</v>
      </c>
      <c r="T156" s="98">
        <v>274.43915980123916</v>
      </c>
      <c r="U156" s="98">
        <v>267.97264108151035</v>
      </c>
      <c r="V156" s="98">
        <v>268.13394013619961</v>
      </c>
      <c r="W156" s="98">
        <v>286.18034014608219</v>
      </c>
      <c r="DA156" s="63" t="s">
        <v>2389</v>
      </c>
    </row>
    <row r="157" spans="1:105" ht="12" customHeight="1" x14ac:dyDescent="0.25">
      <c r="A157" s="121" t="s">
        <v>54</v>
      </c>
      <c r="B157" s="122">
        <v>191.04165701341566</v>
      </c>
      <c r="C157" s="122">
        <v>198.35322809613484</v>
      </c>
      <c r="D157" s="122">
        <v>198.02612640741194</v>
      </c>
      <c r="E157" s="122">
        <v>201.36500831656517</v>
      </c>
      <c r="F157" s="122">
        <v>197.57322840167967</v>
      </c>
      <c r="G157" s="122">
        <v>205.57894892959322</v>
      </c>
      <c r="H157" s="122">
        <v>196.1477312481498</v>
      </c>
      <c r="I157" s="122">
        <v>200.25143681547556</v>
      </c>
      <c r="J157" s="122">
        <v>212.22578520944623</v>
      </c>
      <c r="K157" s="122">
        <v>229.08780507060666</v>
      </c>
      <c r="L157" s="122">
        <v>229.33015640408559</v>
      </c>
      <c r="M157" s="122">
        <v>229.4456672374545</v>
      </c>
      <c r="N157" s="122">
        <v>236.03380376460868</v>
      </c>
      <c r="O157" s="122">
        <v>238.89357341388845</v>
      </c>
      <c r="P157" s="122">
        <v>237.17130699801064</v>
      </c>
      <c r="Q157" s="122">
        <v>238.90278115416646</v>
      </c>
      <c r="R157" s="122">
        <v>235.69440338562043</v>
      </c>
      <c r="S157" s="122">
        <v>233.25166015673318</v>
      </c>
      <c r="T157" s="122">
        <v>235.7863050463078</v>
      </c>
      <c r="U157" s="122">
        <v>233.47735392021701</v>
      </c>
      <c r="V157" s="122">
        <v>306.36439371039722</v>
      </c>
      <c r="W157" s="122">
        <v>298.37307934715545</v>
      </c>
      <c r="DA157" s="130" t="s">
        <v>2390</v>
      </c>
    </row>
    <row r="158" spans="1:105" ht="12" customHeight="1" x14ac:dyDescent="0.25">
      <c r="A158" s="97" t="s">
        <v>50</v>
      </c>
      <c r="B158" s="98">
        <v>170.89616171659642</v>
      </c>
      <c r="C158" s="98">
        <v>263.84767630920982</v>
      </c>
      <c r="D158" s="98">
        <v>248.31993312766002</v>
      </c>
      <c r="E158" s="98">
        <v>282.56018937297233</v>
      </c>
      <c r="F158" s="98">
        <v>241.66475396796346</v>
      </c>
      <c r="G158" s="98">
        <v>299.67945824451255</v>
      </c>
      <c r="H158" s="98">
        <v>157.79451390471178</v>
      </c>
      <c r="I158" s="98">
        <v>211.09356667638619</v>
      </c>
      <c r="J158" s="98">
        <v>297.2107171516102</v>
      </c>
      <c r="K158" s="98">
        <v>348.37079449708153</v>
      </c>
      <c r="L158" s="98">
        <v>273.94070258382857</v>
      </c>
      <c r="M158" s="98">
        <v>265.76025647236713</v>
      </c>
      <c r="N158" s="98">
        <v>222.83256406819839</v>
      </c>
      <c r="O158" s="98">
        <v>304.05897744936277</v>
      </c>
      <c r="P158" s="98">
        <v>290.67979848078716</v>
      </c>
      <c r="Q158" s="98">
        <v>358.12737594736581</v>
      </c>
      <c r="R158" s="98">
        <v>284.69737252843987</v>
      </c>
      <c r="S158" s="98">
        <v>292.83829054752351</v>
      </c>
      <c r="T158" s="98">
        <v>304.64830279775975</v>
      </c>
      <c r="U158" s="98">
        <v>309.69601203785419</v>
      </c>
      <c r="V158" s="98">
        <v>398.55064289903714</v>
      </c>
      <c r="W158" s="98">
        <v>402.40238714268548</v>
      </c>
      <c r="DA158" s="63" t="s">
        <v>2391</v>
      </c>
    </row>
    <row r="159" spans="1:105" ht="12" customHeight="1" x14ac:dyDescent="0.25">
      <c r="A159" s="109" t="s">
        <v>120</v>
      </c>
      <c r="B159" s="33">
        <v>193.26635998995908</v>
      </c>
      <c r="C159" s="33">
        <v>190.50945380315088</v>
      </c>
      <c r="D159" s="33">
        <v>191.64156498931359</v>
      </c>
      <c r="E159" s="33">
        <v>190.64349228107142</v>
      </c>
      <c r="F159" s="33">
        <v>192.15986407781696</v>
      </c>
      <c r="G159" s="33">
        <v>194.65398835461536</v>
      </c>
      <c r="H159" s="33">
        <v>200.31240324195184</v>
      </c>
      <c r="I159" s="33">
        <v>199.08518039924897</v>
      </c>
      <c r="J159" s="33">
        <v>202.44779551849123</v>
      </c>
      <c r="K159" s="33">
        <v>215.5078662377399</v>
      </c>
      <c r="L159" s="33">
        <v>224.8644204429267</v>
      </c>
      <c r="M159" s="33">
        <v>226.58725648680726</v>
      </c>
      <c r="N159" s="33">
        <v>236.92986506416335</v>
      </c>
      <c r="O159" s="33">
        <v>234.55891096737517</v>
      </c>
      <c r="P159" s="33">
        <v>233.32446077410276</v>
      </c>
      <c r="Q159" s="33">
        <v>230.14273111836252</v>
      </c>
      <c r="R159" s="33">
        <v>232.02638602662657</v>
      </c>
      <c r="S159" s="33">
        <v>228.96790628796526</v>
      </c>
      <c r="T159" s="33">
        <v>231.11539874058639</v>
      </c>
      <c r="U159" s="33">
        <v>228.55155364442521</v>
      </c>
      <c r="V159" s="33">
        <v>300.68035360550789</v>
      </c>
      <c r="W159" s="33">
        <v>292.14292902543559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20225.586144850931</v>
      </c>
      <c r="C161" s="117">
        <f t="shared" si="54"/>
        <v>21677.593806307377</v>
      </c>
      <c r="D161" s="117">
        <f t="shared" si="54"/>
        <v>21802.481107770771</v>
      </c>
      <c r="E161" s="117">
        <f t="shared" si="54"/>
        <v>22487.810281291298</v>
      </c>
      <c r="F161" s="117">
        <f t="shared" si="54"/>
        <v>21356.670982116975</v>
      </c>
      <c r="G161" s="117">
        <f t="shared" si="54"/>
        <v>21532.266829996184</v>
      </c>
      <c r="H161" s="117">
        <f t="shared" si="54"/>
        <v>21807.757711338367</v>
      </c>
      <c r="I161" s="117">
        <f t="shared" si="54"/>
        <v>21498.357362781517</v>
      </c>
      <c r="J161" s="117">
        <f t="shared" si="54"/>
        <v>20770.117710025905</v>
      </c>
      <c r="K161" s="117">
        <f t="shared" si="54"/>
        <v>22197.080647815623</v>
      </c>
      <c r="L161" s="117">
        <f t="shared" si="54"/>
        <v>24451.645986437867</v>
      </c>
      <c r="M161" s="117">
        <f t="shared" si="54"/>
        <v>21897.20649821066</v>
      </c>
      <c r="N161" s="117">
        <f t="shared" si="54"/>
        <v>23424.43529764453</v>
      </c>
      <c r="O161" s="117">
        <f t="shared" si="54"/>
        <v>21981.851143001022</v>
      </c>
      <c r="P161" s="117">
        <f t="shared" si="54"/>
        <v>21488.35926479334</v>
      </c>
      <c r="Q161" s="117">
        <f t="shared" si="54"/>
        <v>20519.995333126546</v>
      </c>
      <c r="R161" s="117">
        <f t="shared" ref="R161:V161" si="55">R162+R164+R166+R175</f>
        <v>22941.30248151231</v>
      </c>
      <c r="S161" s="117">
        <f t="shared" si="55"/>
        <v>22370.841558219941</v>
      </c>
      <c r="T161" s="117">
        <f t="shared" si="55"/>
        <v>22332.572185355748</v>
      </c>
      <c r="U161" s="117">
        <f t="shared" si="55"/>
        <v>21359.244903534196</v>
      </c>
      <c r="V161" s="117">
        <f t="shared" si="55"/>
        <v>19892.653893920917</v>
      </c>
      <c r="W161" s="117">
        <f t="shared" ref="W161" si="56">W162+W164+W166+W175</f>
        <v>22233.348330776531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17915.159231755406</v>
      </c>
      <c r="C162" s="122">
        <f t="shared" si="57"/>
        <v>19393.485687290045</v>
      </c>
      <c r="D162" s="122">
        <f t="shared" si="57"/>
        <v>19516.784060990631</v>
      </c>
      <c r="E162" s="122">
        <f t="shared" si="57"/>
        <v>20233.836171112027</v>
      </c>
      <c r="F162" s="122">
        <f t="shared" si="57"/>
        <v>19132.880163169899</v>
      </c>
      <c r="G162" s="122">
        <f t="shared" si="57"/>
        <v>19242.214253297916</v>
      </c>
      <c r="H162" s="122">
        <f t="shared" si="57"/>
        <v>19542.161832131907</v>
      </c>
      <c r="I162" s="122">
        <f t="shared" si="57"/>
        <v>19285.771340298474</v>
      </c>
      <c r="J162" s="122">
        <f t="shared" si="57"/>
        <v>18568.998921756956</v>
      </c>
      <c r="K162" s="122">
        <f t="shared" si="57"/>
        <v>19927.666436348456</v>
      </c>
      <c r="L162" s="122">
        <f t="shared" si="57"/>
        <v>22163.795280214366</v>
      </c>
      <c r="M162" s="122">
        <f t="shared" si="57"/>
        <v>19526.842022454493</v>
      </c>
      <c r="N162" s="122">
        <f t="shared" si="57"/>
        <v>21054.716013397167</v>
      </c>
      <c r="O162" s="122">
        <f t="shared" si="57"/>
        <v>19626.441470335776</v>
      </c>
      <c r="P162" s="122">
        <f t="shared" si="57"/>
        <v>19178.647349247294</v>
      </c>
      <c r="Q162" s="122">
        <f t="shared" si="57"/>
        <v>18253.985785765632</v>
      </c>
      <c r="R162" s="122">
        <f t="shared" si="57"/>
        <v>20710.013260319196</v>
      </c>
      <c r="S162" s="122">
        <f t="shared" si="57"/>
        <v>20231.726324332358</v>
      </c>
      <c r="T162" s="122">
        <f t="shared" si="57"/>
        <v>20266.849111767566</v>
      </c>
      <c r="U162" s="122">
        <f t="shared" si="57"/>
        <v>19361.702941341744</v>
      </c>
      <c r="V162" s="122">
        <f t="shared" si="57"/>
        <v>17837.739134751395</v>
      </c>
      <c r="W162" s="122">
        <f t="shared" si="57"/>
        <v>20228.200588998847</v>
      </c>
      <c r="DA162" s="130" t="s">
        <v>2394</v>
      </c>
    </row>
    <row r="163" spans="1:105" ht="12" customHeight="1" x14ac:dyDescent="0.25">
      <c r="A163" s="97" t="s">
        <v>53</v>
      </c>
      <c r="B163" s="33">
        <v>17915.159231755406</v>
      </c>
      <c r="C163" s="33">
        <v>19393.485687290045</v>
      </c>
      <c r="D163" s="33">
        <v>19516.784060990631</v>
      </c>
      <c r="E163" s="33">
        <v>20233.836171112027</v>
      </c>
      <c r="F163" s="33">
        <v>19132.880163169899</v>
      </c>
      <c r="G163" s="33">
        <v>19242.214253297916</v>
      </c>
      <c r="H163" s="33">
        <v>19542.161832131907</v>
      </c>
      <c r="I163" s="33">
        <v>19285.771340298474</v>
      </c>
      <c r="J163" s="33">
        <v>18568.998921756956</v>
      </c>
      <c r="K163" s="33">
        <v>19927.666436348456</v>
      </c>
      <c r="L163" s="33">
        <v>22163.795280214366</v>
      </c>
      <c r="M163" s="33">
        <v>19526.842022454493</v>
      </c>
      <c r="N163" s="33">
        <v>21054.716013397167</v>
      </c>
      <c r="O163" s="33">
        <v>19626.441470335776</v>
      </c>
      <c r="P163" s="33">
        <v>19178.647349247294</v>
      </c>
      <c r="Q163" s="33">
        <v>18253.985785765632</v>
      </c>
      <c r="R163" s="33">
        <v>20710.013260319196</v>
      </c>
      <c r="S163" s="33">
        <v>20231.726324332358</v>
      </c>
      <c r="T163" s="33">
        <v>20266.849111767566</v>
      </c>
      <c r="U163" s="33">
        <v>19361.702941341744</v>
      </c>
      <c r="V163" s="33">
        <v>17837.739134751395</v>
      </c>
      <c r="W163" s="33">
        <v>20228.200588998847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50.50047146199514</v>
      </c>
      <c r="C164" s="122">
        <f t="shared" si="58"/>
        <v>52.980498084540656</v>
      </c>
      <c r="D164" s="122">
        <f t="shared" si="58"/>
        <v>54.601437471723465</v>
      </c>
      <c r="E164" s="122">
        <f t="shared" si="58"/>
        <v>63.824166487414431</v>
      </c>
      <c r="F164" s="122">
        <f t="shared" si="58"/>
        <v>51.026358348756645</v>
      </c>
      <c r="G164" s="122">
        <f t="shared" si="58"/>
        <v>49.041053394593575</v>
      </c>
      <c r="H164" s="122">
        <f t="shared" si="58"/>
        <v>47.625344525297429</v>
      </c>
      <c r="I164" s="122">
        <f t="shared" si="58"/>
        <v>47.554369732206922</v>
      </c>
      <c r="J164" s="122">
        <f t="shared" si="58"/>
        <v>51.366819248907291</v>
      </c>
      <c r="K164" s="122">
        <f t="shared" si="58"/>
        <v>51.202535550623061</v>
      </c>
      <c r="L164" s="122">
        <f t="shared" si="58"/>
        <v>69.210870032567769</v>
      </c>
      <c r="M164" s="122">
        <f t="shared" si="58"/>
        <v>56.716889832514816</v>
      </c>
      <c r="N164" s="122">
        <f t="shared" si="58"/>
        <v>57.31010825719013</v>
      </c>
      <c r="O164" s="122">
        <f t="shared" si="58"/>
        <v>58.028290059703707</v>
      </c>
      <c r="P164" s="122">
        <f t="shared" si="58"/>
        <v>60.907580373123764</v>
      </c>
      <c r="Q164" s="122">
        <f t="shared" si="58"/>
        <v>55.428231556817195</v>
      </c>
      <c r="R164" s="122">
        <f t="shared" si="58"/>
        <v>51.901577383987778</v>
      </c>
      <c r="S164" s="122">
        <f t="shared" si="58"/>
        <v>48.46734690726494</v>
      </c>
      <c r="T164" s="122">
        <f t="shared" si="58"/>
        <v>48.998746277878325</v>
      </c>
      <c r="U164" s="122">
        <f t="shared" si="58"/>
        <v>55.179302503935766</v>
      </c>
      <c r="V164" s="122">
        <f t="shared" si="58"/>
        <v>62.751635752453524</v>
      </c>
      <c r="W164" s="122">
        <f t="shared" si="58"/>
        <v>79.413768223526674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50.50047146199514</v>
      </c>
      <c r="C165" s="98">
        <f>IF(RES_hhdet_fec!C165=0,0,RES_hhdet_fec!C165*1000*11630/RES_hhdet_num!C161)</f>
        <v>52.980498084540656</v>
      </c>
      <c r="D165" s="98">
        <f>IF(RES_hhdet_fec!D165=0,0,RES_hhdet_fec!D165*1000*11630/RES_hhdet_num!D161)</f>
        <v>54.601437471723465</v>
      </c>
      <c r="E165" s="98">
        <f>IF(RES_hhdet_fec!E165=0,0,RES_hhdet_fec!E165*1000*11630/RES_hhdet_num!E161)</f>
        <v>63.824166487414431</v>
      </c>
      <c r="F165" s="98">
        <f>IF(RES_hhdet_fec!F165=0,0,RES_hhdet_fec!F165*1000*11630/RES_hhdet_num!F161)</f>
        <v>51.026358348756645</v>
      </c>
      <c r="G165" s="98">
        <f>IF(RES_hhdet_fec!G165=0,0,RES_hhdet_fec!G165*1000*11630/RES_hhdet_num!G161)</f>
        <v>49.041053394593575</v>
      </c>
      <c r="H165" s="98">
        <f>IF(RES_hhdet_fec!H165=0,0,RES_hhdet_fec!H165*1000*11630/RES_hhdet_num!H161)</f>
        <v>47.625344525297429</v>
      </c>
      <c r="I165" s="98">
        <f>IF(RES_hhdet_fec!I165=0,0,RES_hhdet_fec!I165*1000*11630/RES_hhdet_num!I161)</f>
        <v>47.554369732206922</v>
      </c>
      <c r="J165" s="98">
        <f>IF(RES_hhdet_fec!J165=0,0,RES_hhdet_fec!J165*1000*11630/RES_hhdet_num!J161)</f>
        <v>51.366819248907291</v>
      </c>
      <c r="K165" s="98">
        <f>IF(RES_hhdet_fec!K165=0,0,RES_hhdet_fec!K165*1000*11630/RES_hhdet_num!K161)</f>
        <v>51.202535550623061</v>
      </c>
      <c r="L165" s="98">
        <f>IF(RES_hhdet_fec!L165=0,0,RES_hhdet_fec!L165*1000*11630/RES_hhdet_num!L161)</f>
        <v>69.210870032567769</v>
      </c>
      <c r="M165" s="98">
        <f>IF(RES_hhdet_fec!M165=0,0,RES_hhdet_fec!M165*1000*11630/RES_hhdet_num!M161)</f>
        <v>56.716889832514816</v>
      </c>
      <c r="N165" s="98">
        <f>IF(RES_hhdet_fec!N165=0,0,RES_hhdet_fec!N165*1000*11630/RES_hhdet_num!N161)</f>
        <v>57.31010825719013</v>
      </c>
      <c r="O165" s="98">
        <f>IF(RES_hhdet_fec!O165=0,0,RES_hhdet_fec!O165*1000*11630/RES_hhdet_num!O161)</f>
        <v>58.028290059703707</v>
      </c>
      <c r="P165" s="98">
        <f>IF(RES_hhdet_fec!P165=0,0,RES_hhdet_fec!P165*1000*11630/RES_hhdet_num!P161)</f>
        <v>60.907580373123764</v>
      </c>
      <c r="Q165" s="98">
        <f>IF(RES_hhdet_fec!Q165=0,0,RES_hhdet_fec!Q165*1000*11630/RES_hhdet_num!Q161)</f>
        <v>55.428231556817195</v>
      </c>
      <c r="R165" s="98">
        <f>IF(RES_hhdet_fec!R165=0,0,RES_hhdet_fec!R165*1000*11630/RES_hhdet_num!R161)</f>
        <v>51.901577383987778</v>
      </c>
      <c r="S165" s="98">
        <f>IF(RES_hhdet_fec!S165=0,0,RES_hhdet_fec!S165*1000*11630/RES_hhdet_num!S161)</f>
        <v>48.46734690726494</v>
      </c>
      <c r="T165" s="98">
        <f>IF(RES_hhdet_fec!T165=0,0,RES_hhdet_fec!T165*1000*11630/RES_hhdet_num!T161)</f>
        <v>48.998746277878325</v>
      </c>
      <c r="U165" s="98">
        <f>IF(RES_hhdet_fec!U165=0,0,RES_hhdet_fec!U165*1000*11630/RES_hhdet_num!U161)</f>
        <v>55.179302503935766</v>
      </c>
      <c r="V165" s="98">
        <f>IF(RES_hhdet_fec!V165=0,0,RES_hhdet_fec!V165*1000*11630/RES_hhdet_num!V161)</f>
        <v>62.751635752453524</v>
      </c>
      <c r="W165" s="98">
        <f>IF(RES_hhdet_fec!W165=0,0,RES_hhdet_fec!W165*1000*11630/RES_hhdet_num!W161)</f>
        <v>79.413768223526674</v>
      </c>
      <c r="DA165" s="63" t="s">
        <v>2397</v>
      </c>
    </row>
    <row r="166" spans="1:105" ht="12" customHeight="1" x14ac:dyDescent="0.25">
      <c r="A166" s="121" t="s">
        <v>55</v>
      </c>
      <c r="B166" s="122">
        <v>2068.8848293202241</v>
      </c>
      <c r="C166" s="122">
        <v>2032.7034412846256</v>
      </c>
      <c r="D166" s="122">
        <v>2032.7728306040319</v>
      </c>
      <c r="E166" s="122">
        <v>1988.5474933125492</v>
      </c>
      <c r="F166" s="122">
        <v>1974.6851977472145</v>
      </c>
      <c r="G166" s="122">
        <v>2035.0752309620079</v>
      </c>
      <c r="H166" s="122">
        <v>2021.6698399481324</v>
      </c>
      <c r="I166" s="122">
        <v>1964.7647206480885</v>
      </c>
      <c r="J166" s="122">
        <v>1937.7216184793199</v>
      </c>
      <c r="K166" s="122">
        <v>1989.4311753425045</v>
      </c>
      <c r="L166" s="122">
        <v>1989.2821262985874</v>
      </c>
      <c r="M166" s="122">
        <v>2084.1216691098052</v>
      </c>
      <c r="N166" s="122">
        <v>2076.2846291055125</v>
      </c>
      <c r="O166" s="122">
        <v>2058.3773715721886</v>
      </c>
      <c r="P166" s="122">
        <v>2011.4869675777536</v>
      </c>
      <c r="Q166" s="122">
        <v>1971.8130973693635</v>
      </c>
      <c r="R166" s="122">
        <v>1943.7422566294597</v>
      </c>
      <c r="S166" s="122">
        <v>1857.9668980181655</v>
      </c>
      <c r="T166" s="122">
        <v>1782.105916711635</v>
      </c>
      <c r="U166" s="122">
        <v>1710.0663462114628</v>
      </c>
      <c r="V166" s="122">
        <v>1686.9335791958467</v>
      </c>
      <c r="W166" s="122">
        <v>1627.634218093579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2070.7227939434288</v>
      </c>
      <c r="C171" s="101">
        <v>2034.5633035098451</v>
      </c>
      <c r="D171" s="101">
        <v>2034.5516534551662</v>
      </c>
      <c r="E171" s="101">
        <v>1990.234763076041</v>
      </c>
      <c r="F171" s="101">
        <v>1976.3668261906362</v>
      </c>
      <c r="G171" s="101">
        <v>2036.8981583827158</v>
      </c>
      <c r="H171" s="101">
        <v>2023.9893629156352</v>
      </c>
      <c r="I171" s="101">
        <v>1967.0015449951641</v>
      </c>
      <c r="J171" s="101">
        <v>1940.3780787435664</v>
      </c>
      <c r="K171" s="101">
        <v>1992.2597146083924</v>
      </c>
      <c r="L171" s="101">
        <v>1992.3591851428621</v>
      </c>
      <c r="M171" s="101">
        <v>2087.4184065092277</v>
      </c>
      <c r="N171" s="101">
        <v>2079.7967781454945</v>
      </c>
      <c r="O171" s="101">
        <v>2062.1973988468308</v>
      </c>
      <c r="P171" s="101">
        <v>2015.5977883077078</v>
      </c>
      <c r="Q171" s="101">
        <v>1976.1106990838459</v>
      </c>
      <c r="R171" s="101">
        <v>1948.5353420512472</v>
      </c>
      <c r="S171" s="101">
        <v>1862.7284664323852</v>
      </c>
      <c r="T171" s="101">
        <v>1787.0013325169489</v>
      </c>
      <c r="U171" s="101">
        <v>1714.7954066625916</v>
      </c>
      <c r="V171" s="101">
        <v>1691.7497482914987</v>
      </c>
      <c r="W171" s="101">
        <v>1632.3297415781367</v>
      </c>
      <c r="DA171" s="131" t="s">
        <v>2403</v>
      </c>
    </row>
    <row r="172" spans="1:105" ht="12" customHeight="1" x14ac:dyDescent="0.25">
      <c r="A172" s="107" t="s">
        <v>121</v>
      </c>
      <c r="B172" s="104">
        <v>1952.33093629159</v>
      </c>
      <c r="C172" s="104">
        <v>1915.6391163984692</v>
      </c>
      <c r="D172" s="104">
        <v>1919.1514975489149</v>
      </c>
      <c r="E172" s="104">
        <v>1877.9173334528939</v>
      </c>
      <c r="F172" s="104">
        <v>1866.4570085532382</v>
      </c>
      <c r="G172" s="104">
        <v>1926.0280339919755</v>
      </c>
      <c r="H172" s="104">
        <v>1913.981440170536</v>
      </c>
      <c r="I172" s="104">
        <v>1867.9942316546621</v>
      </c>
      <c r="J172" s="104">
        <v>1838.1201526376276</v>
      </c>
      <c r="K172" s="104">
        <v>1888.8815159043361</v>
      </c>
      <c r="L172" s="104">
        <v>1888.9293967843735</v>
      </c>
      <c r="M172" s="104">
        <v>1982.4677853978858</v>
      </c>
      <c r="N172" s="104">
        <v>1975.7123546539831</v>
      </c>
      <c r="O172" s="104">
        <v>1957.8620899819027</v>
      </c>
      <c r="P172" s="104">
        <v>1911.8054115359316</v>
      </c>
      <c r="Q172" s="104">
        <v>1874.1969869426275</v>
      </c>
      <c r="R172" s="104">
        <v>1848.0567757401193</v>
      </c>
      <c r="S172" s="104">
        <v>1772.1812848611614</v>
      </c>
      <c r="T172" s="104">
        <v>1704.6839661090958</v>
      </c>
      <c r="U172" s="104">
        <v>1641.2890662357759</v>
      </c>
      <c r="V172" s="104">
        <v>1622.4870463209868</v>
      </c>
      <c r="W172" s="104">
        <v>1564.6245884118925</v>
      </c>
      <c r="DA172" s="132" t="s">
        <v>2404</v>
      </c>
    </row>
    <row r="173" spans="1:105" ht="12" customHeight="1" x14ac:dyDescent="0.25">
      <c r="A173" s="108" t="s">
        <v>53</v>
      </c>
      <c r="B173" s="98">
        <v>1664.7931070338486</v>
      </c>
      <c r="C173" s="98">
        <v>1622.9851375095373</v>
      </c>
      <c r="D173" s="98">
        <v>1628.1320247061008</v>
      </c>
      <c r="E173" s="98">
        <v>1586.4686890148755</v>
      </c>
      <c r="F173" s="98">
        <v>1576.8256440710074</v>
      </c>
      <c r="G173" s="98">
        <v>1630.8058596735073</v>
      </c>
      <c r="H173" s="98">
        <v>1617.7411741514322</v>
      </c>
      <c r="I173" s="98">
        <v>1595.6156105577725</v>
      </c>
      <c r="J173" s="98">
        <v>1558.1222430124078</v>
      </c>
      <c r="K173" s="98">
        <v>1601.3315338969237</v>
      </c>
      <c r="L173" s="98">
        <v>1597.0328543606965</v>
      </c>
      <c r="M173" s="98">
        <v>1680.1376505412584</v>
      </c>
      <c r="N173" s="98">
        <v>1672.00245882071</v>
      </c>
      <c r="O173" s="98">
        <v>1653.4212506574925</v>
      </c>
      <c r="P173" s="98">
        <v>1613.6897909626448</v>
      </c>
      <c r="Q173" s="98">
        <v>1577.5503451406817</v>
      </c>
      <c r="R173" s="98">
        <v>1555.3940830909514</v>
      </c>
      <c r="S173" s="98">
        <v>1488.5475486827465</v>
      </c>
      <c r="T173" s="98">
        <v>1429.9746676028674</v>
      </c>
      <c r="U173" s="98">
        <v>1373.1676842271895</v>
      </c>
      <c r="V173" s="98">
        <v>1354.3307909708008</v>
      </c>
      <c r="W173" s="98">
        <v>1278.3650798640954</v>
      </c>
      <c r="DA173" s="63" t="s">
        <v>2405</v>
      </c>
    </row>
    <row r="174" spans="1:105" ht="12" customHeight="1" x14ac:dyDescent="0.25">
      <c r="A174" s="115" t="s">
        <v>52</v>
      </c>
      <c r="B174" s="33">
        <v>287.53782925774124</v>
      </c>
      <c r="C174" s="33">
        <v>292.6539788889321</v>
      </c>
      <c r="D174" s="33">
        <v>291.01947284281414</v>
      </c>
      <c r="E174" s="33">
        <v>291.44864443801811</v>
      </c>
      <c r="F174" s="33">
        <v>289.63136448223065</v>
      </c>
      <c r="G174" s="33">
        <v>295.22217431846872</v>
      </c>
      <c r="H174" s="33">
        <v>296.24026601910401</v>
      </c>
      <c r="I174" s="33">
        <v>272.37862109689001</v>
      </c>
      <c r="J174" s="33">
        <v>279.99790962522007</v>
      </c>
      <c r="K174" s="33">
        <v>287.54998200741204</v>
      </c>
      <c r="L174" s="33">
        <v>291.8965424236772</v>
      </c>
      <c r="M174" s="33">
        <v>302.33013485662713</v>
      </c>
      <c r="N174" s="33">
        <v>303.70989583327321</v>
      </c>
      <c r="O174" s="33">
        <v>304.44083932441009</v>
      </c>
      <c r="P174" s="33">
        <v>298.115620573287</v>
      </c>
      <c r="Q174" s="33">
        <v>296.64664180194592</v>
      </c>
      <c r="R174" s="33">
        <v>292.66269264916752</v>
      </c>
      <c r="S174" s="33">
        <v>283.63373617841495</v>
      </c>
      <c r="T174" s="33">
        <v>274.70929850622809</v>
      </c>
      <c r="U174" s="33">
        <v>268.12138200858618</v>
      </c>
      <c r="V174" s="33">
        <v>268.15625535018552</v>
      </c>
      <c r="W174" s="33">
        <v>286.25950854779688</v>
      </c>
      <c r="DA174" s="60" t="s">
        <v>2406</v>
      </c>
    </row>
    <row r="175" spans="1:105" ht="12" customHeight="1" x14ac:dyDescent="0.25">
      <c r="A175" s="121" t="s">
        <v>54</v>
      </c>
      <c r="B175" s="122">
        <v>191.04161231330733</v>
      </c>
      <c r="C175" s="122">
        <v>198.42417964816386</v>
      </c>
      <c r="D175" s="122">
        <v>198.32277870438401</v>
      </c>
      <c r="E175" s="122">
        <v>201.60245037930881</v>
      </c>
      <c r="F175" s="122">
        <v>198.07926285110489</v>
      </c>
      <c r="G175" s="122">
        <v>205.93629234166562</v>
      </c>
      <c r="H175" s="122">
        <v>196.30069473303016</v>
      </c>
      <c r="I175" s="122">
        <v>200.26693210275113</v>
      </c>
      <c r="J175" s="122">
        <v>212.03035054072149</v>
      </c>
      <c r="K175" s="122">
        <v>228.78050057403911</v>
      </c>
      <c r="L175" s="122">
        <v>229.35770989234541</v>
      </c>
      <c r="M175" s="122">
        <v>229.5259168138484</v>
      </c>
      <c r="N175" s="122">
        <v>236.12454688465962</v>
      </c>
      <c r="O175" s="122">
        <v>239.00401103335247</v>
      </c>
      <c r="P175" s="122">
        <v>237.31736759516897</v>
      </c>
      <c r="Q175" s="122">
        <v>238.76821843473749</v>
      </c>
      <c r="R175" s="122">
        <v>235.64538717966678</v>
      </c>
      <c r="S175" s="122">
        <v>232.68098896215099</v>
      </c>
      <c r="T175" s="122">
        <v>234.61841059866953</v>
      </c>
      <c r="U175" s="122">
        <v>232.29631347705134</v>
      </c>
      <c r="V175" s="122">
        <v>305.22954422122126</v>
      </c>
      <c r="W175" s="122">
        <v>298.09975546057683</v>
      </c>
      <c r="DA175" s="130" t="s">
        <v>2407</v>
      </c>
    </row>
    <row r="176" spans="1:105" ht="12" customHeight="1" x14ac:dyDescent="0.25">
      <c r="A176" s="97" t="s">
        <v>50</v>
      </c>
      <c r="B176" s="98">
        <v>170.8961617165964</v>
      </c>
      <c r="C176" s="98">
        <v>264.10030931679967</v>
      </c>
      <c r="D176" s="98">
        <v>248.72415622261508</v>
      </c>
      <c r="E176" s="98">
        <v>283.04700812560083</v>
      </c>
      <c r="F176" s="98">
        <v>242.02420286139247</v>
      </c>
      <c r="G176" s="98">
        <v>299.98733513889931</v>
      </c>
      <c r="H176" s="98">
        <v>157.8488679595275</v>
      </c>
      <c r="I176" s="98">
        <v>211.09849316338966</v>
      </c>
      <c r="J176" s="98">
        <v>297.2273968165905</v>
      </c>
      <c r="K176" s="98">
        <v>348.38915789025862</v>
      </c>
      <c r="L176" s="98">
        <v>273.9546097424664</v>
      </c>
      <c r="M176" s="98">
        <v>265.77058455827751</v>
      </c>
      <c r="N176" s="98">
        <v>222.83759034460763</v>
      </c>
      <c r="O176" s="98">
        <v>304.06232731229318</v>
      </c>
      <c r="P176" s="98">
        <v>290.68986071315589</v>
      </c>
      <c r="Q176" s="98">
        <v>358.1369012521007</v>
      </c>
      <c r="R176" s="98">
        <v>284.68964826963213</v>
      </c>
      <c r="S176" s="98">
        <v>292.8066924279849</v>
      </c>
      <c r="T176" s="98">
        <v>304.59201155262394</v>
      </c>
      <c r="U176" s="98">
        <v>309.62633481041689</v>
      </c>
      <c r="V176" s="98">
        <v>398.45979146279825</v>
      </c>
      <c r="W176" s="98">
        <v>402.40801524498994</v>
      </c>
      <c r="DA176" s="63" t="s">
        <v>2408</v>
      </c>
    </row>
    <row r="177" spans="1:105" ht="12" customHeight="1" x14ac:dyDescent="0.25">
      <c r="A177" s="109" t="s">
        <v>120</v>
      </c>
      <c r="B177" s="33">
        <v>193.26635998995906</v>
      </c>
      <c r="C177" s="33">
        <v>190.78175378564504</v>
      </c>
      <c r="D177" s="33">
        <v>192.20402888493635</v>
      </c>
      <c r="E177" s="33">
        <v>191.32328455855873</v>
      </c>
      <c r="F177" s="33">
        <v>192.78846477268684</v>
      </c>
      <c r="G177" s="33">
        <v>195.09895056905609</v>
      </c>
      <c r="H177" s="33">
        <v>200.45427653428888</v>
      </c>
      <c r="I177" s="33">
        <v>199.11173397157478</v>
      </c>
      <c r="J177" s="33">
        <v>202.51330904161969</v>
      </c>
      <c r="K177" s="33">
        <v>215.59556024284615</v>
      </c>
      <c r="L177" s="33">
        <v>224.9784960856195</v>
      </c>
      <c r="M177" s="33">
        <v>226.69094612706473</v>
      </c>
      <c r="N177" s="33">
        <v>237.04083780740453</v>
      </c>
      <c r="O177" s="33">
        <v>234.68202886224014</v>
      </c>
      <c r="P177" s="33">
        <v>233.68141476553092</v>
      </c>
      <c r="Q177" s="33">
        <v>230.58570670425374</v>
      </c>
      <c r="R177" s="33">
        <v>232.19461038574522</v>
      </c>
      <c r="S177" s="33">
        <v>228.65836746575738</v>
      </c>
      <c r="T177" s="33">
        <v>230.28164267979588</v>
      </c>
      <c r="U177" s="33">
        <v>227.6873152135457</v>
      </c>
      <c r="V177" s="33">
        <v>299.86442909683092</v>
      </c>
      <c r="W177" s="33">
        <v>292.19419502032241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14823.377229946074</v>
      </c>
      <c r="C3" s="117">
        <f t="shared" si="0"/>
        <v>16495.750817538265</v>
      </c>
      <c r="D3" s="117">
        <f t="shared" si="0"/>
        <v>16410.340041206597</v>
      </c>
      <c r="E3" s="117">
        <f t="shared" si="0"/>
        <v>16483.922462019276</v>
      </c>
      <c r="F3" s="117">
        <f t="shared" si="0"/>
        <v>16394.550422309334</v>
      </c>
      <c r="G3" s="117">
        <f t="shared" si="0"/>
        <v>16518.572398101885</v>
      </c>
      <c r="H3" s="117">
        <f t="shared" si="0"/>
        <v>17488.051978893651</v>
      </c>
      <c r="I3" s="117">
        <f t="shared" si="0"/>
        <v>18215.172470676021</v>
      </c>
      <c r="J3" s="117">
        <f t="shared" si="0"/>
        <v>14406.161057987296</v>
      </c>
      <c r="K3" s="117">
        <f t="shared" si="0"/>
        <v>16410.356846485902</v>
      </c>
      <c r="L3" s="117">
        <f t="shared" si="0"/>
        <v>20596.674721198764</v>
      </c>
      <c r="M3" s="117">
        <f t="shared" si="0"/>
        <v>16322.578285392949</v>
      </c>
      <c r="N3" s="117">
        <f t="shared" si="0"/>
        <v>18438.182353276599</v>
      </c>
      <c r="O3" s="117">
        <f t="shared" si="0"/>
        <v>17680.228253249377</v>
      </c>
      <c r="P3" s="117">
        <f t="shared" si="0"/>
        <v>18042.963089799916</v>
      </c>
      <c r="Q3" s="117">
        <f t="shared" si="0"/>
        <v>16391.352804443359</v>
      </c>
      <c r="R3" s="117">
        <f t="shared" ref="R3:V3" si="1">R4+R7+R9+R19</f>
        <v>18479.771378928475</v>
      </c>
      <c r="S3" s="117">
        <f t="shared" si="1"/>
        <v>17997.636553506483</v>
      </c>
      <c r="T3" s="117">
        <f t="shared" si="1"/>
        <v>18358.035513148727</v>
      </c>
      <c r="U3" s="117">
        <f t="shared" si="1"/>
        <v>18511.235422867263</v>
      </c>
      <c r="V3" s="117">
        <f t="shared" si="1"/>
        <v>17061.641601315245</v>
      </c>
      <c r="W3" s="117">
        <f t="shared" ref="W3" si="2">W4+W7+W9+W19</f>
        <v>19517.743789499265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13223.697068820908</v>
      </c>
      <c r="C4" s="122">
        <f t="shared" si="3"/>
        <v>14870.236791260724</v>
      </c>
      <c r="D4" s="122">
        <f t="shared" si="3"/>
        <v>14785.408068405572</v>
      </c>
      <c r="E4" s="122">
        <f t="shared" si="3"/>
        <v>14891.216676179647</v>
      </c>
      <c r="F4" s="122">
        <f t="shared" si="3"/>
        <v>14780.588289389563</v>
      </c>
      <c r="G4" s="122">
        <f t="shared" si="3"/>
        <v>14802.602145123205</v>
      </c>
      <c r="H4" s="122">
        <f t="shared" si="3"/>
        <v>15681.893655555143</v>
      </c>
      <c r="I4" s="122">
        <f t="shared" si="3"/>
        <v>16381.485923115635</v>
      </c>
      <c r="J4" s="122">
        <f t="shared" si="3"/>
        <v>12898.17023297006</v>
      </c>
      <c r="K4" s="122">
        <f t="shared" si="3"/>
        <v>14777.142872171305</v>
      </c>
      <c r="L4" s="122">
        <f t="shared" si="3"/>
        <v>18739.139550952837</v>
      </c>
      <c r="M4" s="122">
        <f t="shared" si="3"/>
        <v>14613.46982422058</v>
      </c>
      <c r="N4" s="122">
        <f t="shared" si="3"/>
        <v>16696.335761334019</v>
      </c>
      <c r="O4" s="122">
        <f t="shared" si="3"/>
        <v>15929.794615669138</v>
      </c>
      <c r="P4" s="122">
        <f t="shared" si="3"/>
        <v>16286.225017233519</v>
      </c>
      <c r="Q4" s="122">
        <f t="shared" si="3"/>
        <v>14735.625276427712</v>
      </c>
      <c r="R4" s="122">
        <f t="shared" ref="R4:V4" si="4">SUM(R5:R6)</f>
        <v>16808.756801287429</v>
      </c>
      <c r="S4" s="122">
        <f t="shared" si="4"/>
        <v>16392.722229485804</v>
      </c>
      <c r="T4" s="122">
        <f t="shared" si="4"/>
        <v>16744.282775880587</v>
      </c>
      <c r="U4" s="122">
        <f t="shared" si="4"/>
        <v>16880.791804969307</v>
      </c>
      <c r="V4" s="122">
        <f t="shared" si="4"/>
        <v>15373.139601327572</v>
      </c>
      <c r="W4" s="122">
        <f t="shared" ref="W4" si="5">SUM(W5:W6)</f>
        <v>17824.192098341668</v>
      </c>
      <c r="DA4" s="130" t="s">
        <v>2412</v>
      </c>
    </row>
    <row r="5" spans="1:105" ht="12" customHeight="1" x14ac:dyDescent="0.25">
      <c r="A5" s="97" t="s">
        <v>51</v>
      </c>
      <c r="B5" s="98">
        <v>13101.906107064127</v>
      </c>
      <c r="C5" s="98">
        <v>14733.643134836984</v>
      </c>
      <c r="D5" s="98">
        <v>14652.960321891733</v>
      </c>
      <c r="E5" s="98">
        <v>14759.783461391082</v>
      </c>
      <c r="F5" s="98">
        <v>14653.811821356328</v>
      </c>
      <c r="G5" s="98">
        <v>14677.947678112712</v>
      </c>
      <c r="H5" s="98">
        <v>15551.988118778314</v>
      </c>
      <c r="I5" s="98">
        <v>16247.794366043994</v>
      </c>
      <c r="J5" s="98">
        <v>12794.81155813019</v>
      </c>
      <c r="K5" s="98">
        <v>14659.939449380661</v>
      </c>
      <c r="L5" s="98">
        <v>18591.391621151844</v>
      </c>
      <c r="M5" s="98">
        <v>14500.633068432429</v>
      </c>
      <c r="N5" s="98">
        <v>16568.277686203663</v>
      </c>
      <c r="O5" s="98">
        <v>15809.313987056797</v>
      </c>
      <c r="P5" s="98">
        <v>16164.317609093308</v>
      </c>
      <c r="Q5" s="98">
        <v>14626.527603035513</v>
      </c>
      <c r="R5" s="98">
        <v>16684.617142652034</v>
      </c>
      <c r="S5" s="98">
        <v>16279.805844553999</v>
      </c>
      <c r="T5" s="98">
        <v>16630.186369538373</v>
      </c>
      <c r="U5" s="98">
        <v>16768.965935528016</v>
      </c>
      <c r="V5" s="98">
        <v>15269.395934724531</v>
      </c>
      <c r="W5" s="98">
        <v>17702.672461693586</v>
      </c>
      <c r="DA5" s="63" t="s">
        <v>2413</v>
      </c>
    </row>
    <row r="6" spans="1:105" ht="12" customHeight="1" x14ac:dyDescent="0.25">
      <c r="A6" s="97" t="s">
        <v>53</v>
      </c>
      <c r="B6" s="98">
        <v>121.79096175677964</v>
      </c>
      <c r="C6" s="98">
        <v>136.5936564237401</v>
      </c>
      <c r="D6" s="98">
        <v>132.44774651383975</v>
      </c>
      <c r="E6" s="98">
        <v>131.43321478856467</v>
      </c>
      <c r="F6" s="98">
        <v>126.77646803323468</v>
      </c>
      <c r="G6" s="98">
        <v>124.65446701049211</v>
      </c>
      <c r="H6" s="98">
        <v>129.90553677682939</v>
      </c>
      <c r="I6" s="98">
        <v>133.69155707164046</v>
      </c>
      <c r="J6" s="98">
        <v>103.35867483987064</v>
      </c>
      <c r="K6" s="98">
        <v>117.20342279064349</v>
      </c>
      <c r="L6" s="98">
        <v>147.74792980099224</v>
      </c>
      <c r="M6" s="98">
        <v>112.8367557881507</v>
      </c>
      <c r="N6" s="98">
        <v>128.05807513035637</v>
      </c>
      <c r="O6" s="98">
        <v>120.48062861234112</v>
      </c>
      <c r="P6" s="98">
        <v>121.90740814020984</v>
      </c>
      <c r="Q6" s="98">
        <v>109.09767339220042</v>
      </c>
      <c r="R6" s="98">
        <v>124.1396586353942</v>
      </c>
      <c r="S6" s="98">
        <v>112.91638493180369</v>
      </c>
      <c r="T6" s="98">
        <v>114.09640634221385</v>
      </c>
      <c r="U6" s="98">
        <v>111.82586944129163</v>
      </c>
      <c r="V6" s="98">
        <v>103.74366660304118</v>
      </c>
      <c r="W6" s="98">
        <v>121.51963664808267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19.914803962474696</v>
      </c>
      <c r="C7" s="122">
        <f t="shared" si="6"/>
        <v>22.066074339040142</v>
      </c>
      <c r="D7" s="122">
        <f t="shared" si="6"/>
        <v>24.397234369790326</v>
      </c>
      <c r="E7" s="122">
        <f t="shared" si="6"/>
        <v>30.31428309156464</v>
      </c>
      <c r="F7" s="122">
        <f t="shared" si="6"/>
        <v>25.5692812524637</v>
      </c>
      <c r="G7" s="122">
        <f t="shared" si="6"/>
        <v>26.730874866990355</v>
      </c>
      <c r="H7" s="122">
        <f t="shared" si="6"/>
        <v>29.815790819278472</v>
      </c>
      <c r="I7" s="122">
        <f t="shared" si="6"/>
        <v>33.378251131757331</v>
      </c>
      <c r="J7" s="122">
        <f t="shared" si="6"/>
        <v>38.72576932337688</v>
      </c>
      <c r="K7" s="122">
        <f t="shared" si="6"/>
        <v>37.036183745322312</v>
      </c>
      <c r="L7" s="122">
        <f t="shared" si="6"/>
        <v>45.663896838512763</v>
      </c>
      <c r="M7" s="122">
        <f t="shared" si="6"/>
        <v>33.8175202435675</v>
      </c>
      <c r="N7" s="122">
        <f t="shared" si="6"/>
        <v>26.959461552398661</v>
      </c>
      <c r="O7" s="122">
        <f t="shared" si="6"/>
        <v>24.843809583141454</v>
      </c>
      <c r="P7" s="122">
        <f t="shared" si="6"/>
        <v>27.432031986869212</v>
      </c>
      <c r="Q7" s="122">
        <f t="shared" si="6"/>
        <v>27.660909375167115</v>
      </c>
      <c r="R7" s="122">
        <f t="shared" si="6"/>
        <v>29.461304522638549</v>
      </c>
      <c r="S7" s="122">
        <f t="shared" si="6"/>
        <v>32.643196160768284</v>
      </c>
      <c r="T7" s="122">
        <f t="shared" si="6"/>
        <v>38.831852584018137</v>
      </c>
      <c r="U7" s="122">
        <f t="shared" si="6"/>
        <v>52.8644645724344</v>
      </c>
      <c r="V7" s="122">
        <f t="shared" si="6"/>
        <v>71.855778306091295</v>
      </c>
      <c r="W7" s="122">
        <f t="shared" si="6"/>
        <v>106.8194346894241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19.914803962474696</v>
      </c>
      <c r="C8" s="98">
        <f>IF(RES_hhdet_tes!C8=0,0,RES_hhdet_tes!C8*1000*11630/RES_hhdet_num!C3)</f>
        <v>22.066074339040142</v>
      </c>
      <c r="D8" s="98">
        <f>IF(RES_hhdet_tes!D8=0,0,RES_hhdet_tes!D8*1000*11630/RES_hhdet_num!D3)</f>
        <v>24.397234369790326</v>
      </c>
      <c r="E8" s="98">
        <f>IF(RES_hhdet_tes!E8=0,0,RES_hhdet_tes!E8*1000*11630/RES_hhdet_num!E3)</f>
        <v>30.31428309156464</v>
      </c>
      <c r="F8" s="98">
        <f>IF(RES_hhdet_tes!F8=0,0,RES_hhdet_tes!F8*1000*11630/RES_hhdet_num!F3)</f>
        <v>25.5692812524637</v>
      </c>
      <c r="G8" s="98">
        <f>IF(RES_hhdet_tes!G8=0,0,RES_hhdet_tes!G8*1000*11630/RES_hhdet_num!G3)</f>
        <v>26.730874866990355</v>
      </c>
      <c r="H8" s="98">
        <f>IF(RES_hhdet_tes!H8=0,0,RES_hhdet_tes!H8*1000*11630/RES_hhdet_num!H3)</f>
        <v>29.815790819278472</v>
      </c>
      <c r="I8" s="98">
        <f>IF(RES_hhdet_tes!I8=0,0,RES_hhdet_tes!I8*1000*11630/RES_hhdet_num!I3)</f>
        <v>33.378251131757331</v>
      </c>
      <c r="J8" s="98">
        <f>IF(RES_hhdet_tes!J8=0,0,RES_hhdet_tes!J8*1000*11630/RES_hhdet_num!J3)</f>
        <v>38.72576932337688</v>
      </c>
      <c r="K8" s="98">
        <f>IF(RES_hhdet_tes!K8=0,0,RES_hhdet_tes!K8*1000*11630/RES_hhdet_num!K3)</f>
        <v>37.036183745322312</v>
      </c>
      <c r="L8" s="98">
        <f>IF(RES_hhdet_tes!L8=0,0,RES_hhdet_tes!L8*1000*11630/RES_hhdet_num!L3)</f>
        <v>45.663896838512763</v>
      </c>
      <c r="M8" s="98">
        <f>IF(RES_hhdet_tes!M8=0,0,RES_hhdet_tes!M8*1000*11630/RES_hhdet_num!M3)</f>
        <v>33.8175202435675</v>
      </c>
      <c r="N8" s="98">
        <f>IF(RES_hhdet_tes!N8=0,0,RES_hhdet_tes!N8*1000*11630/RES_hhdet_num!N3)</f>
        <v>26.959461552398661</v>
      </c>
      <c r="O8" s="98">
        <f>IF(RES_hhdet_tes!O8=0,0,RES_hhdet_tes!O8*1000*11630/RES_hhdet_num!O3)</f>
        <v>24.843809583141454</v>
      </c>
      <c r="P8" s="98">
        <f>IF(RES_hhdet_tes!P8=0,0,RES_hhdet_tes!P8*1000*11630/RES_hhdet_num!P3)</f>
        <v>27.432031986869212</v>
      </c>
      <c r="Q8" s="98">
        <f>IF(RES_hhdet_tes!Q8=0,0,RES_hhdet_tes!Q8*1000*11630/RES_hhdet_num!Q3)</f>
        <v>27.660909375167115</v>
      </c>
      <c r="R8" s="98">
        <f>IF(RES_hhdet_tes!R8=0,0,RES_hhdet_tes!R8*1000*11630/RES_hhdet_num!R3)</f>
        <v>29.461304522638549</v>
      </c>
      <c r="S8" s="98">
        <f>IF(RES_hhdet_tes!S8=0,0,RES_hhdet_tes!S8*1000*11630/RES_hhdet_num!S3)</f>
        <v>32.643196160768284</v>
      </c>
      <c r="T8" s="98">
        <f>IF(RES_hhdet_tes!T8=0,0,RES_hhdet_tes!T8*1000*11630/RES_hhdet_num!T3)</f>
        <v>38.831852584018137</v>
      </c>
      <c r="U8" s="98">
        <f>IF(RES_hhdet_tes!U8=0,0,RES_hhdet_tes!U8*1000*11630/RES_hhdet_num!U3)</f>
        <v>52.8644645724344</v>
      </c>
      <c r="V8" s="98">
        <f>IF(RES_hhdet_tes!V8=0,0,RES_hhdet_tes!V8*1000*11630/RES_hhdet_num!V3)</f>
        <v>71.855778306091295</v>
      </c>
      <c r="W8" s="98">
        <f>IF(RES_hhdet_tes!W8=0,0,RES_hhdet_tes!W8*1000*11630/RES_hhdet_num!W3)</f>
        <v>106.8194346894241</v>
      </c>
      <c r="DA8" s="63" t="s">
        <v>2416</v>
      </c>
    </row>
    <row r="9" spans="1:105" ht="12" customHeight="1" x14ac:dyDescent="0.25">
      <c r="A9" s="121" t="s">
        <v>55</v>
      </c>
      <c r="B9" s="122">
        <v>1436.778206714888</v>
      </c>
      <c r="C9" s="122">
        <v>1456.0085194069652</v>
      </c>
      <c r="D9" s="122">
        <v>1452.6669876860537</v>
      </c>
      <c r="E9" s="122">
        <v>1412.2402599771224</v>
      </c>
      <c r="F9" s="122">
        <v>1439.5129300897436</v>
      </c>
      <c r="G9" s="122">
        <v>1534.4224310212619</v>
      </c>
      <c r="H9" s="122">
        <v>1625.8464306415431</v>
      </c>
      <c r="I9" s="122">
        <v>1647.1299957212184</v>
      </c>
      <c r="J9" s="122">
        <v>1308.391974473795</v>
      </c>
      <c r="K9" s="122">
        <v>1422.875258090733</v>
      </c>
      <c r="L9" s="122">
        <v>1635.70948825305</v>
      </c>
      <c r="M9" s="122">
        <v>1497.6767766699561</v>
      </c>
      <c r="N9" s="122">
        <v>1530.3497204882401</v>
      </c>
      <c r="O9" s="122">
        <v>1539.3586212636717</v>
      </c>
      <c r="P9" s="122">
        <v>1543.773166861245</v>
      </c>
      <c r="Q9" s="122">
        <v>1442.0036031986499</v>
      </c>
      <c r="R9" s="122">
        <v>1455.0840393322392</v>
      </c>
      <c r="S9" s="122">
        <v>1386.2103768081927</v>
      </c>
      <c r="T9" s="122">
        <v>1384.7172233048223</v>
      </c>
      <c r="U9" s="122">
        <v>1386.7454121284716</v>
      </c>
      <c r="V9" s="122">
        <v>1362.396909042893</v>
      </c>
      <c r="W9" s="122">
        <v>1335.9823375489796</v>
      </c>
      <c r="DA9" s="130" t="s">
        <v>2417</v>
      </c>
    </row>
    <row r="10" spans="1:105" ht="12" customHeight="1" x14ac:dyDescent="0.25">
      <c r="A10" s="97" t="s">
        <v>143</v>
      </c>
      <c r="B10" s="98">
        <v>1382.0088231496611</v>
      </c>
      <c r="C10" s="98">
        <v>1469.2604340668975</v>
      </c>
      <c r="D10" s="98">
        <v>1448.7235817766991</v>
      </c>
      <c r="E10" s="98">
        <v>1389.9162390627073</v>
      </c>
      <c r="F10" s="98">
        <v>1447.1858065577248</v>
      </c>
      <c r="G10" s="98">
        <v>1575.5393442626985</v>
      </c>
      <c r="H10" s="98">
        <v>1728.2317726733206</v>
      </c>
      <c r="I10" s="98">
        <v>1756.3828446297096</v>
      </c>
      <c r="J10" s="98">
        <v>1273.5566990714303</v>
      </c>
      <c r="K10" s="98">
        <v>1414.746128248298</v>
      </c>
      <c r="L10" s="98">
        <v>1646.5963555723633</v>
      </c>
      <c r="M10" s="98">
        <v>1495.7157270063958</v>
      </c>
      <c r="N10" s="98">
        <v>1529.783044480984</v>
      </c>
      <c r="O10" s="98">
        <v>1539.1225314034086</v>
      </c>
      <c r="P10" s="98">
        <v>1544.278996119288</v>
      </c>
      <c r="Q10" s="98">
        <v>1440.602328299143</v>
      </c>
      <c r="R10" s="98">
        <v>1453.9654060172061</v>
      </c>
      <c r="S10" s="98">
        <v>1384.6327982281473</v>
      </c>
      <c r="T10" s="98">
        <v>1384.0263787592517</v>
      </c>
      <c r="U10" s="98">
        <v>1387.0365289303477</v>
      </c>
      <c r="V10" s="98">
        <v>1362.4016014881586</v>
      </c>
      <c r="W10" s="98">
        <v>1336.3794220870907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1466.783919397461</v>
      </c>
      <c r="C15" s="101">
        <v>1447.8935434798336</v>
      </c>
      <c r="D15" s="101">
        <v>1455.5562517746635</v>
      </c>
      <c r="E15" s="101">
        <v>1432.0919509939099</v>
      </c>
      <c r="F15" s="101">
        <v>1431.0704282374188</v>
      </c>
      <c r="G15" s="101">
        <v>1484.6268173265728</v>
      </c>
      <c r="H15" s="101">
        <v>1485.7500534028525</v>
      </c>
      <c r="I15" s="101">
        <v>1448.8898924244204</v>
      </c>
      <c r="J15" s="101">
        <v>1431.4007680484624</v>
      </c>
      <c r="K15" s="101">
        <v>1473.9335415199744</v>
      </c>
      <c r="L15" s="101">
        <v>1478.6021932373055</v>
      </c>
      <c r="M15" s="101">
        <v>1554.5172543735591</v>
      </c>
      <c r="N15" s="101">
        <v>1555.8231039821294</v>
      </c>
      <c r="O15" s="101">
        <v>1550.3115918872945</v>
      </c>
      <c r="P15" s="101">
        <v>1520.4275621152401</v>
      </c>
      <c r="Q15" s="101">
        <v>1505.0118048696031</v>
      </c>
      <c r="R15" s="101">
        <v>1504.9208514509999</v>
      </c>
      <c r="S15" s="101">
        <v>1458.895353828221</v>
      </c>
      <c r="T15" s="101">
        <v>1417.2655609100052</v>
      </c>
      <c r="U15" s="101">
        <v>1370.5225533464541</v>
      </c>
      <c r="V15" s="101">
        <v>1360.9759692556092</v>
      </c>
      <c r="W15" s="101">
        <v>1308.8710483951834</v>
      </c>
      <c r="DA15" s="131" t="s">
        <v>2423</v>
      </c>
    </row>
    <row r="16" spans="1:105" ht="12" customHeight="1" x14ac:dyDescent="0.25">
      <c r="A16" s="107" t="s">
        <v>121</v>
      </c>
      <c r="B16" s="104">
        <v>1466.783919397461</v>
      </c>
      <c r="C16" s="104">
        <v>1447.8741108609254</v>
      </c>
      <c r="D16" s="104">
        <v>1455.4921730261367</v>
      </c>
      <c r="E16" s="104">
        <v>1431.9708161569861</v>
      </c>
      <c r="F16" s="104">
        <v>1430.7990244743244</v>
      </c>
      <c r="G16" s="104">
        <v>1484.2736184371386</v>
      </c>
      <c r="H16" s="104">
        <v>1485.5075839883837</v>
      </c>
      <c r="I16" s="104">
        <v>1448.9654182817039</v>
      </c>
      <c r="J16" s="104">
        <v>1431.3541872481862</v>
      </c>
      <c r="K16" s="104">
        <v>1473.6583956259578</v>
      </c>
      <c r="L16" s="104">
        <v>1478.1512677590549</v>
      </c>
      <c r="M16" s="104">
        <v>1552.1976520231685</v>
      </c>
      <c r="N16" s="104">
        <v>1554.4388715005241</v>
      </c>
      <c r="O16" s="104">
        <v>1547.3288145443719</v>
      </c>
      <c r="P16" s="104">
        <v>1532.5123089238805</v>
      </c>
      <c r="Q16" s="104">
        <v>1516.836650247669</v>
      </c>
      <c r="R16" s="104">
        <v>1515.5375801817099</v>
      </c>
      <c r="S16" s="104">
        <v>1471.9433117045085</v>
      </c>
      <c r="T16" s="104">
        <v>1435.0810706323564</v>
      </c>
      <c r="U16" s="104">
        <v>1398.300943237226</v>
      </c>
      <c r="V16" s="104">
        <v>1397.3520835241543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1179.2460901397199</v>
      </c>
      <c r="C17" s="98">
        <v>1155.2350028644723</v>
      </c>
      <c r="D17" s="98">
        <v>1164.5054515928291</v>
      </c>
      <c r="E17" s="98">
        <v>1140.5936989362808</v>
      </c>
      <c r="F17" s="98">
        <v>1141.3231544426963</v>
      </c>
      <c r="G17" s="98">
        <v>1189.305326789771</v>
      </c>
      <c r="H17" s="98">
        <v>1189.541120960318</v>
      </c>
      <c r="I17" s="98">
        <v>1176.7936357808499</v>
      </c>
      <c r="J17" s="98">
        <v>1151.426442172444</v>
      </c>
      <c r="K17" s="98">
        <v>1185.970846261059</v>
      </c>
      <c r="L17" s="98">
        <v>1185.9069871191243</v>
      </c>
      <c r="M17" s="98">
        <v>1249.7490142408994</v>
      </c>
      <c r="N17" s="98">
        <v>1250.2613542965471</v>
      </c>
      <c r="O17" s="98">
        <v>1242.7961557441718</v>
      </c>
      <c r="P17" s="98">
        <v>1231.6957987525304</v>
      </c>
      <c r="Q17" s="98">
        <v>1216.9549753040203</v>
      </c>
      <c r="R17" s="98">
        <v>1218.9888082078203</v>
      </c>
      <c r="S17" s="98">
        <v>1183.8357426132254</v>
      </c>
      <c r="T17" s="98">
        <v>1155.2401969131315</v>
      </c>
      <c r="U17" s="98">
        <v>1124.2994238584838</v>
      </c>
      <c r="V17" s="98">
        <v>1122.5478106923422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287.53782925774118</v>
      </c>
      <c r="C18" s="98">
        <v>292.63910799645305</v>
      </c>
      <c r="D18" s="98">
        <v>290.98672143330737</v>
      </c>
      <c r="E18" s="98">
        <v>291.37711722070509</v>
      </c>
      <c r="F18" s="98">
        <v>289.47587003162806</v>
      </c>
      <c r="G18" s="98">
        <v>294.96829164736738</v>
      </c>
      <c r="H18" s="98">
        <v>295.96646302806573</v>
      </c>
      <c r="I18" s="98">
        <v>272.17178250085391</v>
      </c>
      <c r="J18" s="98">
        <v>279.92774507574279</v>
      </c>
      <c r="K18" s="98">
        <v>287.68754936489864</v>
      </c>
      <c r="L18" s="98">
        <v>292.24428063993059</v>
      </c>
      <c r="M18" s="98">
        <v>302.44863778226932</v>
      </c>
      <c r="N18" s="98">
        <v>304.17751720397695</v>
      </c>
      <c r="O18" s="98">
        <v>304.53265880020035</v>
      </c>
      <c r="P18" s="98">
        <v>300.81651017134993</v>
      </c>
      <c r="Q18" s="98">
        <v>299.8816749436491</v>
      </c>
      <c r="R18" s="98">
        <v>296.54877197388998</v>
      </c>
      <c r="S18" s="98">
        <v>288.10756909128327</v>
      </c>
      <c r="T18" s="98">
        <v>279.84087371922521</v>
      </c>
      <c r="U18" s="98">
        <v>274.00151937874205</v>
      </c>
      <c r="V18" s="98">
        <v>274.80427283181228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142.98715044780596</v>
      </c>
      <c r="C19" s="122">
        <v>147.43943253153464</v>
      </c>
      <c r="D19" s="122">
        <v>147.86775074518283</v>
      </c>
      <c r="E19" s="122">
        <v>150.15124277094139</v>
      </c>
      <c r="F19" s="122">
        <v>148.87992157756406</v>
      </c>
      <c r="G19" s="122">
        <v>154.81694709042705</v>
      </c>
      <c r="H19" s="122">
        <v>150.49610187768312</v>
      </c>
      <c r="I19" s="122">
        <v>153.17830070741343</v>
      </c>
      <c r="J19" s="122">
        <v>160.87308122006559</v>
      </c>
      <c r="K19" s="122">
        <v>173.30253247854228</v>
      </c>
      <c r="L19" s="122">
        <v>176.16178515436377</v>
      </c>
      <c r="M19" s="122">
        <v>177.61416425884588</v>
      </c>
      <c r="N19" s="122">
        <v>184.53740990193859</v>
      </c>
      <c r="O19" s="122">
        <v>186.2312067334266</v>
      </c>
      <c r="P19" s="122">
        <v>185.53287371828287</v>
      </c>
      <c r="Q19" s="122">
        <v>186.06301544183077</v>
      </c>
      <c r="R19" s="122">
        <v>186.46923378616697</v>
      </c>
      <c r="S19" s="122">
        <v>186.06075105171664</v>
      </c>
      <c r="T19" s="122">
        <v>190.20366137929781</v>
      </c>
      <c r="U19" s="122">
        <v>190.83374119705104</v>
      </c>
      <c r="V19" s="122">
        <v>254.24931263868581</v>
      </c>
      <c r="W19" s="122">
        <v>250.74991891919623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105.34542696071966</v>
      </c>
      <c r="C21" s="98">
        <v>163.09454079333091</v>
      </c>
      <c r="D21" s="98">
        <v>153.86876986203066</v>
      </c>
      <c r="E21" s="98">
        <v>175.40601231585177</v>
      </c>
      <c r="F21" s="98">
        <v>150.2000750689796</v>
      </c>
      <c r="G21" s="98">
        <v>186.47650076922895</v>
      </c>
      <c r="H21" s="98">
        <v>98.298333945169503</v>
      </c>
      <c r="I21" s="98">
        <v>131.57579762605184</v>
      </c>
      <c r="J21" s="98">
        <v>185.3023293140871</v>
      </c>
      <c r="K21" s="98">
        <v>217.25985621064279</v>
      </c>
      <c r="L21" s="98">
        <v>170.87678007321017</v>
      </c>
      <c r="M21" s="98">
        <v>165.79745549629939</v>
      </c>
      <c r="N21" s="98">
        <v>139.03487675495452</v>
      </c>
      <c r="O21" s="98">
        <v>189.75094443420406</v>
      </c>
      <c r="P21" s="98">
        <v>181.42659923557127</v>
      </c>
      <c r="Q21" s="98">
        <v>223.54535846256701</v>
      </c>
      <c r="R21" s="98">
        <v>177.74917516881305</v>
      </c>
      <c r="S21" s="98">
        <v>182.88048775731914</v>
      </c>
      <c r="T21" s="98">
        <v>190.30363533981276</v>
      </c>
      <c r="U21" s="98">
        <v>193.54843917655876</v>
      </c>
      <c r="V21" s="98">
        <v>249.29255269313515</v>
      </c>
      <c r="W21" s="98">
        <v>252.07852474355613</v>
      </c>
      <c r="DA21" s="63" t="s">
        <v>2429</v>
      </c>
    </row>
    <row r="22" spans="1:105" ht="12" customHeight="1" x14ac:dyDescent="0.25">
      <c r="A22" s="109" t="s">
        <v>120</v>
      </c>
      <c r="B22" s="33">
        <v>147.14193828272687</v>
      </c>
      <c r="C22" s="33">
        <v>145.61309533403247</v>
      </c>
      <c r="D22" s="33">
        <v>147.13982296045739</v>
      </c>
      <c r="E22" s="33">
        <v>146.97662821276316</v>
      </c>
      <c r="F22" s="33">
        <v>148.7220237548371</v>
      </c>
      <c r="G22" s="33">
        <v>151.19315674751559</v>
      </c>
      <c r="H22" s="33">
        <v>156.12517385026973</v>
      </c>
      <c r="I22" s="33">
        <v>155.47604267485923</v>
      </c>
      <c r="J22" s="33">
        <v>158.32410894247286</v>
      </c>
      <c r="K22" s="33">
        <v>168.89075728645187</v>
      </c>
      <c r="L22" s="33">
        <v>176.6530369034802</v>
      </c>
      <c r="M22" s="33">
        <v>178.49807371671676</v>
      </c>
      <c r="N22" s="33">
        <v>187.2427628223208</v>
      </c>
      <c r="O22" s="33">
        <v>186.03889783241993</v>
      </c>
      <c r="P22" s="33">
        <v>185.75138029216211</v>
      </c>
      <c r="Q22" s="33">
        <v>184.14831496547995</v>
      </c>
      <c r="R22" s="33">
        <v>186.91575827098731</v>
      </c>
      <c r="S22" s="33">
        <v>186.22712682237966</v>
      </c>
      <c r="T22" s="33">
        <v>190.1994501276431</v>
      </c>
      <c r="U22" s="33">
        <v>190.71688333700604</v>
      </c>
      <c r="V22" s="33">
        <v>254.46733652606295</v>
      </c>
      <c r="W22" s="33">
        <v>250.69338250113839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2432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2433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0</v>
      </c>
      <c r="I29" s="98">
        <f>IF(RES_hhdet_tes!I29=0,0,RES_hhdet_tes!I29*1000*11630/RES_hhdet_num!I24)</f>
        <v>0</v>
      </c>
      <c r="J29" s="98">
        <f>IF(RES_hhdet_tes!J29=0,0,RES_hhdet_tes!J29*1000*11630/RES_hhdet_num!J24)</f>
        <v>0</v>
      </c>
      <c r="K29" s="98">
        <f>IF(RES_hhdet_tes!K29=0,0,RES_hhdet_tes!K29*1000*11630/RES_hhdet_num!K24)</f>
        <v>0</v>
      </c>
      <c r="L29" s="98">
        <f>IF(RES_hhdet_tes!L29=0,0,RES_hhdet_tes!L29*1000*11630/RES_hhdet_num!L24)</f>
        <v>0</v>
      </c>
      <c r="M29" s="98">
        <f>IF(RES_hhdet_tes!M29=0,0,RES_hhdet_tes!M29*1000*11630/RES_hhdet_num!M24)</f>
        <v>0</v>
      </c>
      <c r="N29" s="98">
        <f>IF(RES_hhdet_tes!N29=0,0,RES_hhdet_tes!N29*1000*11630/RES_hhdet_num!N24)</f>
        <v>0</v>
      </c>
      <c r="O29" s="98">
        <f>IF(RES_hhdet_tes!O29=0,0,RES_hhdet_tes!O29*1000*11630/RES_hhdet_num!O24)</f>
        <v>0</v>
      </c>
      <c r="P29" s="98">
        <f>IF(RES_hhdet_tes!P29=0,0,RES_hhdet_tes!P29*1000*11630/RES_hhdet_num!P24)</f>
        <v>0</v>
      </c>
      <c r="Q29" s="98">
        <f>IF(RES_hhdet_tes!Q29=0,0,RES_hhdet_tes!Q29*1000*11630/RES_hhdet_num!Q24)</f>
        <v>0</v>
      </c>
      <c r="R29" s="98">
        <f>IF(RES_hhdet_tes!R29=0,0,RES_hhdet_tes!R29*1000*11630/RES_hhdet_num!R24)</f>
        <v>0</v>
      </c>
      <c r="S29" s="98">
        <f>IF(RES_hhdet_tes!S29=0,0,RES_hhdet_tes!S29*1000*11630/RES_hhdet_num!S24)</f>
        <v>0</v>
      </c>
      <c r="T29" s="98">
        <f>IF(RES_hhdet_tes!T29=0,0,RES_hhdet_tes!T29*1000*11630/RES_hhdet_num!T24)</f>
        <v>0</v>
      </c>
      <c r="U29" s="98">
        <f>IF(RES_hhdet_tes!U29=0,0,RES_hhdet_tes!U29*1000*11630/RES_hhdet_num!U24)</f>
        <v>0</v>
      </c>
      <c r="V29" s="98">
        <f>IF(RES_hhdet_tes!V29=0,0,RES_hhdet_tes!V29*1000*11630/RES_hhdet_num!V24)</f>
        <v>0</v>
      </c>
      <c r="W29" s="98">
        <f>IF(RES_hhdet_tes!W29=0,0,RES_hhdet_tes!W29*1000*11630/RES_hhdet_num!W24)</f>
        <v>0</v>
      </c>
      <c r="DA29" s="63" t="s">
        <v>2436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2445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13895.346233793112</v>
      </c>
      <c r="C43" s="117">
        <f t="shared" si="14"/>
        <v>17095.390578414477</v>
      </c>
      <c r="D43" s="117">
        <f t="shared" si="14"/>
        <v>16199.985738784359</v>
      </c>
      <c r="E43" s="117">
        <f t="shared" si="14"/>
        <v>17909.666304293969</v>
      </c>
      <c r="F43" s="117">
        <f t="shared" si="14"/>
        <v>16161.887398448298</v>
      </c>
      <c r="G43" s="117">
        <f t="shared" si="14"/>
        <v>16022.990704460935</v>
      </c>
      <c r="H43" s="117">
        <f t="shared" si="14"/>
        <v>16231.332527916858</v>
      </c>
      <c r="I43" s="117">
        <f t="shared" si="14"/>
        <v>17582.640712634337</v>
      </c>
      <c r="J43" s="117">
        <f t="shared" si="14"/>
        <v>15543.448716329443</v>
      </c>
      <c r="K43" s="117">
        <f t="shared" si="14"/>
        <v>16379.252307774799</v>
      </c>
      <c r="L43" s="117">
        <f t="shared" si="14"/>
        <v>20073.153182862054</v>
      </c>
      <c r="M43" s="117">
        <f t="shared" si="14"/>
        <v>17016.373334733758</v>
      </c>
      <c r="N43" s="117">
        <f t="shared" si="14"/>
        <v>18654.555123339327</v>
      </c>
      <c r="O43" s="117">
        <f t="shared" si="14"/>
        <v>17642.250707816711</v>
      </c>
      <c r="P43" s="117">
        <f t="shared" si="14"/>
        <v>18013.640428806939</v>
      </c>
      <c r="Q43" s="117">
        <f t="shared" si="14"/>
        <v>17623.567204677332</v>
      </c>
      <c r="R43" s="117">
        <f t="shared" ref="R43:V43" si="15">R44+R47+R49+R58</f>
        <v>18749.170448964032</v>
      </c>
      <c r="S43" s="117">
        <f t="shared" si="15"/>
        <v>18659.753461075452</v>
      </c>
      <c r="T43" s="117">
        <f t="shared" si="15"/>
        <v>18253.385856124587</v>
      </c>
      <c r="U43" s="117">
        <f t="shared" si="15"/>
        <v>17788.618088961946</v>
      </c>
      <c r="V43" s="117">
        <f t="shared" si="15"/>
        <v>18787.342133871494</v>
      </c>
      <c r="W43" s="117">
        <f t="shared" ref="W43" si="16">W44+W47+W49+W58</f>
        <v>17310.40560529202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12386.576266103211</v>
      </c>
      <c r="C44" s="122">
        <f t="shared" si="17"/>
        <v>15404.125565221619</v>
      </c>
      <c r="D44" s="122">
        <f t="shared" si="17"/>
        <v>14592.196357589693</v>
      </c>
      <c r="E44" s="122">
        <f t="shared" si="17"/>
        <v>16210.895788412028</v>
      </c>
      <c r="F44" s="122">
        <f t="shared" si="17"/>
        <v>14550.693489861678</v>
      </c>
      <c r="G44" s="122">
        <f t="shared" si="17"/>
        <v>14387.704827083056</v>
      </c>
      <c r="H44" s="122">
        <f t="shared" si="17"/>
        <v>14605.091138667347</v>
      </c>
      <c r="I44" s="122">
        <f t="shared" si="17"/>
        <v>15869.070524927854</v>
      </c>
      <c r="J44" s="122">
        <f t="shared" si="17"/>
        <v>13993.058226129995</v>
      </c>
      <c r="K44" s="122">
        <f t="shared" si="17"/>
        <v>14787.686175177107</v>
      </c>
      <c r="L44" s="122">
        <f t="shared" si="17"/>
        <v>18321.430799935173</v>
      </c>
      <c r="M44" s="122">
        <f t="shared" si="17"/>
        <v>15260.256282502343</v>
      </c>
      <c r="N44" s="122">
        <f t="shared" si="17"/>
        <v>16881.59427565791</v>
      </c>
      <c r="O44" s="122">
        <f t="shared" si="17"/>
        <v>15869.960788668302</v>
      </c>
      <c r="P44" s="122">
        <f t="shared" si="17"/>
        <v>16225.266294817638</v>
      </c>
      <c r="Q44" s="122">
        <f t="shared" si="17"/>
        <v>15825.367442390288</v>
      </c>
      <c r="R44" s="122">
        <f t="shared" ref="R44:V44" si="18">SUM(R45:R46)</f>
        <v>17020.096702252256</v>
      </c>
      <c r="S44" s="122">
        <f t="shared" si="18"/>
        <v>16970.671817521805</v>
      </c>
      <c r="T44" s="122">
        <f t="shared" si="18"/>
        <v>16621.205380000494</v>
      </c>
      <c r="U44" s="122">
        <f t="shared" si="18"/>
        <v>16198.537322538859</v>
      </c>
      <c r="V44" s="122">
        <f t="shared" si="18"/>
        <v>16970.373378742323</v>
      </c>
      <c r="W44" s="122">
        <f t="shared" ref="W44" si="19">SUM(W45:W46)</f>
        <v>15799.250195960831</v>
      </c>
      <c r="DA44" s="130" t="s">
        <v>2450</v>
      </c>
    </row>
    <row r="45" spans="1:105" ht="12" customHeight="1" x14ac:dyDescent="0.25">
      <c r="A45" s="97" t="s">
        <v>216</v>
      </c>
      <c r="B45" s="98">
        <v>12105.26008656954</v>
      </c>
      <c r="C45" s="98">
        <v>15055.188903451557</v>
      </c>
      <c r="D45" s="98">
        <v>14269.736859831002</v>
      </c>
      <c r="E45" s="98">
        <v>15857.867157329825</v>
      </c>
      <c r="F45" s="98">
        <v>14242.645269252187</v>
      </c>
      <c r="G45" s="98">
        <v>14088.581833544093</v>
      </c>
      <c r="H45" s="98">
        <v>14306.339509754671</v>
      </c>
      <c r="I45" s="98">
        <v>15549.211977714502</v>
      </c>
      <c r="J45" s="98">
        <v>13716.056601694392</v>
      </c>
      <c r="K45" s="98">
        <v>14497.915985019992</v>
      </c>
      <c r="L45" s="98">
        <v>17964.515614930435</v>
      </c>
      <c r="M45" s="98">
        <v>14969.051884071596</v>
      </c>
      <c r="N45" s="98">
        <v>16561.578534076027</v>
      </c>
      <c r="O45" s="98">
        <v>15573.256619748525</v>
      </c>
      <c r="P45" s="98">
        <v>15925.009780151406</v>
      </c>
      <c r="Q45" s="98">
        <v>15535.670269051931</v>
      </c>
      <c r="R45" s="98">
        <v>16709.288643177635</v>
      </c>
      <c r="S45" s="98">
        <v>16681.416940279727</v>
      </c>
      <c r="T45" s="98">
        <v>16340.925763097133</v>
      </c>
      <c r="U45" s="98">
        <v>15932.910981873476</v>
      </c>
      <c r="V45" s="98">
        <v>16686.936498828865</v>
      </c>
      <c r="W45" s="98">
        <v>15532.690595785862</v>
      </c>
      <c r="DA45" s="63" t="s">
        <v>2451</v>
      </c>
    </row>
    <row r="46" spans="1:105" ht="12" customHeight="1" x14ac:dyDescent="0.25">
      <c r="A46" s="97" t="s">
        <v>53</v>
      </c>
      <c r="B46" s="98">
        <v>281.31617953367117</v>
      </c>
      <c r="C46" s="98">
        <v>348.93666177006247</v>
      </c>
      <c r="D46" s="98">
        <v>322.45949775869059</v>
      </c>
      <c r="E46" s="98">
        <v>353.02863108220345</v>
      </c>
      <c r="F46" s="98">
        <v>308.04822060949033</v>
      </c>
      <c r="G46" s="98">
        <v>299.12299353896333</v>
      </c>
      <c r="H46" s="98">
        <v>298.75162891267638</v>
      </c>
      <c r="I46" s="98">
        <v>319.85854721335295</v>
      </c>
      <c r="J46" s="98">
        <v>277.00162443560214</v>
      </c>
      <c r="K46" s="98">
        <v>289.7701901571146</v>
      </c>
      <c r="L46" s="98">
        <v>356.91518500473677</v>
      </c>
      <c r="M46" s="98">
        <v>291.20439843074678</v>
      </c>
      <c r="N46" s="98">
        <v>320.01574158188225</v>
      </c>
      <c r="O46" s="98">
        <v>296.7041689197784</v>
      </c>
      <c r="P46" s="98">
        <v>300.25651466623344</v>
      </c>
      <c r="Q46" s="98">
        <v>289.69717333835877</v>
      </c>
      <c r="R46" s="98">
        <v>310.80805907462229</v>
      </c>
      <c r="S46" s="98">
        <v>289.25487724207898</v>
      </c>
      <c r="T46" s="98">
        <v>280.27961690336087</v>
      </c>
      <c r="U46" s="98">
        <v>265.62634066538277</v>
      </c>
      <c r="V46" s="98">
        <v>283.43687991345803</v>
      </c>
      <c r="W46" s="98">
        <v>266.5596001749692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19.949208372266039</v>
      </c>
      <c r="C47" s="122">
        <f t="shared" si="20"/>
        <v>21.964849975115118</v>
      </c>
      <c r="D47" s="122">
        <f t="shared" si="20"/>
        <v>24.112466873187991</v>
      </c>
      <c r="E47" s="122">
        <f t="shared" si="20"/>
        <v>30.468295053887132</v>
      </c>
      <c r="F47" s="122">
        <f t="shared" si="20"/>
        <v>27.327844818991863</v>
      </c>
      <c r="G47" s="122">
        <f t="shared" si="20"/>
        <v>27.69060184536281</v>
      </c>
      <c r="H47" s="122">
        <f t="shared" si="20"/>
        <v>26.689107353024401</v>
      </c>
      <c r="I47" s="122">
        <f t="shared" si="20"/>
        <v>26.10167329495588</v>
      </c>
      <c r="J47" s="122">
        <f t="shared" si="20"/>
        <v>28.086728240898989</v>
      </c>
      <c r="K47" s="122">
        <f t="shared" si="20"/>
        <v>27.650374144006246</v>
      </c>
      <c r="L47" s="122">
        <f t="shared" si="20"/>
        <v>38.102308129461527</v>
      </c>
      <c r="M47" s="122">
        <f t="shared" si="20"/>
        <v>34.818720229425679</v>
      </c>
      <c r="N47" s="122">
        <f t="shared" si="20"/>
        <v>41.572579469519127</v>
      </c>
      <c r="O47" s="122">
        <f t="shared" si="20"/>
        <v>51.260256377635123</v>
      </c>
      <c r="P47" s="122">
        <f t="shared" si="20"/>
        <v>64.023330272895748</v>
      </c>
      <c r="Q47" s="122">
        <f t="shared" si="20"/>
        <v>66.222615747621191</v>
      </c>
      <c r="R47" s="122">
        <f t="shared" si="20"/>
        <v>69.632249898804474</v>
      </c>
      <c r="S47" s="122">
        <f t="shared" si="20"/>
        <v>66.929290621330338</v>
      </c>
      <c r="T47" s="122">
        <f t="shared" si="20"/>
        <v>64.565558923764144</v>
      </c>
      <c r="U47" s="122">
        <f t="shared" si="20"/>
        <v>64.836500109335262</v>
      </c>
      <c r="V47" s="122">
        <f t="shared" si="20"/>
        <v>61.780633403618083</v>
      </c>
      <c r="W47" s="122">
        <f t="shared" si="20"/>
        <v>70.188915555884336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19.949208372266039</v>
      </c>
      <c r="C48" s="98">
        <f>IF(RES_hhdet_tes!C48=0,0,RES_hhdet_tes!C48*1000*11630/RES_hhdet_num!C43)</f>
        <v>21.964849975115118</v>
      </c>
      <c r="D48" s="98">
        <f>IF(RES_hhdet_tes!D48=0,0,RES_hhdet_tes!D48*1000*11630/RES_hhdet_num!D43)</f>
        <v>24.112466873187991</v>
      </c>
      <c r="E48" s="98">
        <f>IF(RES_hhdet_tes!E48=0,0,RES_hhdet_tes!E48*1000*11630/RES_hhdet_num!E43)</f>
        <v>30.468295053887132</v>
      </c>
      <c r="F48" s="98">
        <f>IF(RES_hhdet_tes!F48=0,0,RES_hhdet_tes!F48*1000*11630/RES_hhdet_num!F43)</f>
        <v>27.327844818991863</v>
      </c>
      <c r="G48" s="98">
        <f>IF(RES_hhdet_tes!G48=0,0,RES_hhdet_tes!G48*1000*11630/RES_hhdet_num!G43)</f>
        <v>27.69060184536281</v>
      </c>
      <c r="H48" s="98">
        <f>IF(RES_hhdet_tes!H48=0,0,RES_hhdet_tes!H48*1000*11630/RES_hhdet_num!H43)</f>
        <v>26.689107353024401</v>
      </c>
      <c r="I48" s="98">
        <f>IF(RES_hhdet_tes!I48=0,0,RES_hhdet_tes!I48*1000*11630/RES_hhdet_num!I43)</f>
        <v>26.10167329495588</v>
      </c>
      <c r="J48" s="98">
        <f>IF(RES_hhdet_tes!J48=0,0,RES_hhdet_tes!J48*1000*11630/RES_hhdet_num!J43)</f>
        <v>28.086728240898989</v>
      </c>
      <c r="K48" s="98">
        <f>IF(RES_hhdet_tes!K48=0,0,RES_hhdet_tes!K48*1000*11630/RES_hhdet_num!K43)</f>
        <v>27.650374144006246</v>
      </c>
      <c r="L48" s="98">
        <f>IF(RES_hhdet_tes!L48=0,0,RES_hhdet_tes!L48*1000*11630/RES_hhdet_num!L43)</f>
        <v>38.102308129461527</v>
      </c>
      <c r="M48" s="98">
        <f>IF(RES_hhdet_tes!M48=0,0,RES_hhdet_tes!M48*1000*11630/RES_hhdet_num!M43)</f>
        <v>34.818720229425679</v>
      </c>
      <c r="N48" s="98">
        <f>IF(RES_hhdet_tes!N48=0,0,RES_hhdet_tes!N48*1000*11630/RES_hhdet_num!N43)</f>
        <v>41.572579469519127</v>
      </c>
      <c r="O48" s="98">
        <f>IF(RES_hhdet_tes!O48=0,0,RES_hhdet_tes!O48*1000*11630/RES_hhdet_num!O43)</f>
        <v>51.260256377635123</v>
      </c>
      <c r="P48" s="98">
        <f>IF(RES_hhdet_tes!P48=0,0,RES_hhdet_tes!P48*1000*11630/RES_hhdet_num!P43)</f>
        <v>64.023330272895748</v>
      </c>
      <c r="Q48" s="98">
        <f>IF(RES_hhdet_tes!Q48=0,0,RES_hhdet_tes!Q48*1000*11630/RES_hhdet_num!Q43)</f>
        <v>66.222615747621191</v>
      </c>
      <c r="R48" s="98">
        <f>IF(RES_hhdet_tes!R48=0,0,RES_hhdet_tes!R48*1000*11630/RES_hhdet_num!R43)</f>
        <v>69.632249898804474</v>
      </c>
      <c r="S48" s="98">
        <f>IF(RES_hhdet_tes!S48=0,0,RES_hhdet_tes!S48*1000*11630/RES_hhdet_num!S43)</f>
        <v>66.929290621330338</v>
      </c>
      <c r="T48" s="98">
        <f>IF(RES_hhdet_tes!T48=0,0,RES_hhdet_tes!T48*1000*11630/RES_hhdet_num!T43)</f>
        <v>64.565558923764144</v>
      </c>
      <c r="U48" s="98">
        <f>IF(RES_hhdet_tes!U48=0,0,RES_hhdet_tes!U48*1000*11630/RES_hhdet_num!U43)</f>
        <v>64.836500109335262</v>
      </c>
      <c r="V48" s="98">
        <f>IF(RES_hhdet_tes!V48=0,0,RES_hhdet_tes!V48*1000*11630/RES_hhdet_num!V43)</f>
        <v>61.780633403618083</v>
      </c>
      <c r="W48" s="98">
        <f>IF(RES_hhdet_tes!W48=0,0,RES_hhdet_tes!W48*1000*11630/RES_hhdet_num!W43)</f>
        <v>70.188915555884336</v>
      </c>
      <c r="DA48" s="63" t="s">
        <v>2454</v>
      </c>
    </row>
    <row r="49" spans="1:105" ht="12" customHeight="1" x14ac:dyDescent="0.25">
      <c r="A49" s="121" t="s">
        <v>55</v>
      </c>
      <c r="B49" s="122">
        <v>1345.8354553670176</v>
      </c>
      <c r="C49" s="122">
        <v>1521.8521694344272</v>
      </c>
      <c r="D49" s="122">
        <v>1435.8041412518032</v>
      </c>
      <c r="E49" s="122">
        <v>1518.1244060281438</v>
      </c>
      <c r="F49" s="122">
        <v>1434.9808922979323</v>
      </c>
      <c r="G49" s="122">
        <v>1452.6043068880724</v>
      </c>
      <c r="H49" s="122">
        <v>1449.3692438400617</v>
      </c>
      <c r="I49" s="122">
        <v>1534.4117412742721</v>
      </c>
      <c r="J49" s="122">
        <v>1361.2065052633209</v>
      </c>
      <c r="K49" s="122">
        <v>1390.188563352689</v>
      </c>
      <c r="L49" s="122">
        <v>1537.4760123227811</v>
      </c>
      <c r="M49" s="122">
        <v>1543.6987818088971</v>
      </c>
      <c r="N49" s="122">
        <v>1547.1567252272605</v>
      </c>
      <c r="O49" s="122">
        <v>1534.7664262890291</v>
      </c>
      <c r="P49" s="122">
        <v>1538.8653055413104</v>
      </c>
      <c r="Q49" s="122">
        <v>1545.4256583082656</v>
      </c>
      <c r="R49" s="122">
        <v>1473.084444314268</v>
      </c>
      <c r="S49" s="122">
        <v>1436.1213449863844</v>
      </c>
      <c r="T49" s="122">
        <v>1377.4095663054318</v>
      </c>
      <c r="U49" s="122">
        <v>1334.3674624750038</v>
      </c>
      <c r="V49" s="122">
        <v>1501.0055551923647</v>
      </c>
      <c r="W49" s="122">
        <v>1190.2006901662035</v>
      </c>
      <c r="DA49" s="130" t="s">
        <v>2455</v>
      </c>
    </row>
    <row r="50" spans="1:105" ht="12" customHeight="1" x14ac:dyDescent="0.25">
      <c r="A50" s="97" t="s">
        <v>138</v>
      </c>
      <c r="B50" s="98">
        <v>1341.5992626261202</v>
      </c>
      <c r="C50" s="98">
        <v>1524.504656244889</v>
      </c>
      <c r="D50" s="98">
        <v>1435.1114745536954</v>
      </c>
      <c r="E50" s="98">
        <v>1521.1521785394887</v>
      </c>
      <c r="F50" s="98">
        <v>1435.1267858113938</v>
      </c>
      <c r="G50" s="98">
        <v>1451.5061243819343</v>
      </c>
      <c r="H50" s="98">
        <v>1448.1407279016539</v>
      </c>
      <c r="I50" s="98">
        <v>1537.3859187701541</v>
      </c>
      <c r="J50" s="98">
        <v>1358.844583350038</v>
      </c>
      <c r="K50" s="98">
        <v>1387.448174420131</v>
      </c>
      <c r="L50" s="98">
        <v>1539.6496134802462</v>
      </c>
      <c r="M50" s="98">
        <v>1543.5511802256642</v>
      </c>
      <c r="N50" s="98">
        <v>1547.1107574964151</v>
      </c>
      <c r="O50" s="98">
        <v>1534.4847512880913</v>
      </c>
      <c r="P50" s="98">
        <v>1539.7787203088731</v>
      </c>
      <c r="Q50" s="98">
        <v>1547.1958946695809</v>
      </c>
      <c r="R50" s="98">
        <v>1472.5877294145548</v>
      </c>
      <c r="S50" s="98">
        <v>1435.9610255932075</v>
      </c>
      <c r="T50" s="98">
        <v>1376.6423692197202</v>
      </c>
      <c r="U50" s="98">
        <v>1333.5505246731709</v>
      </c>
      <c r="V50" s="98">
        <v>1505.8075676729873</v>
      </c>
      <c r="W50" s="98">
        <v>1186.0188940979258</v>
      </c>
      <c r="DA50" s="63" t="s">
        <v>2456</v>
      </c>
    </row>
    <row r="51" spans="1:105" ht="12" customHeight="1" x14ac:dyDescent="0.25">
      <c r="A51" s="97" t="s">
        <v>137</v>
      </c>
      <c r="B51" s="98">
        <v>1341.59926262612</v>
      </c>
      <c r="C51" s="98">
        <v>1524.3793061519225</v>
      </c>
      <c r="D51" s="98">
        <v>1435.1040017515352</v>
      </c>
      <c r="E51" s="98">
        <v>1521.0695366071677</v>
      </c>
      <c r="F51" s="98">
        <v>1435.1004180392029</v>
      </c>
      <c r="G51" s="98">
        <v>1451.5906823462653</v>
      </c>
      <c r="H51" s="98">
        <v>1447.532603660309</v>
      </c>
      <c r="I51" s="98">
        <v>1535.8594240671887</v>
      </c>
      <c r="J51" s="98">
        <v>1357.4156678516301</v>
      </c>
      <c r="K51" s="98">
        <v>1385.8394427772323</v>
      </c>
      <c r="L51" s="98">
        <v>1537.3694058158403</v>
      </c>
      <c r="M51" s="98">
        <v>1541.865334311969</v>
      </c>
      <c r="N51" s="98">
        <v>1545.9085107388987</v>
      </c>
      <c r="O51" s="98">
        <v>1533.7010351925044</v>
      </c>
      <c r="P51" s="98">
        <v>1535.7279293461443</v>
      </c>
      <c r="Q51" s="98">
        <v>1542.3141389096509</v>
      </c>
      <c r="R51" s="98">
        <v>1466.9033817280731</v>
      </c>
      <c r="S51" s="98">
        <v>1430.1052138103657</v>
      </c>
      <c r="T51" s="98">
        <v>1370.365686027209</v>
      </c>
      <c r="U51" s="98">
        <v>1325.7813109700278</v>
      </c>
      <c r="V51" s="98">
        <v>1494.095108454718</v>
      </c>
      <c r="W51" s="98">
        <v>1177.295283417606</v>
      </c>
      <c r="DA51" s="63" t="s">
        <v>2457</v>
      </c>
    </row>
    <row r="52" spans="1:105" ht="12" customHeight="1" x14ac:dyDescent="0.25">
      <c r="A52" s="100" t="s">
        <v>216</v>
      </c>
      <c r="B52" s="101">
        <v>1078.5959095539731</v>
      </c>
      <c r="C52" s="101">
        <v>1216.2820153630851</v>
      </c>
      <c r="D52" s="101">
        <v>1148.1941464988433</v>
      </c>
      <c r="E52" s="101">
        <v>1211.567957445963</v>
      </c>
      <c r="F52" s="101">
        <v>1144.7573744423055</v>
      </c>
      <c r="G52" s="101">
        <v>1163.1151276821827</v>
      </c>
      <c r="H52" s="101">
        <v>1159.1199453844026</v>
      </c>
      <c r="I52" s="101">
        <v>1247.3859450857467</v>
      </c>
      <c r="J52" s="101">
        <v>1091.9245276874703</v>
      </c>
      <c r="K52" s="101">
        <v>1115.2619875375003</v>
      </c>
      <c r="L52" s="101">
        <v>1233.427777432724</v>
      </c>
      <c r="M52" s="101">
        <v>1241.4284586863998</v>
      </c>
      <c r="N52" s="101">
        <v>1243.3940938135604</v>
      </c>
      <c r="O52" s="101">
        <v>1231.8397729668877</v>
      </c>
      <c r="P52" s="101">
        <v>1234.2668658190016</v>
      </c>
      <c r="Q52" s="101">
        <v>1237.3719061976938</v>
      </c>
      <c r="R52" s="101">
        <v>1179.7951092894896</v>
      </c>
      <c r="S52" s="101">
        <v>1150.1249611654564</v>
      </c>
      <c r="T52" s="101">
        <v>1103.0363147169462</v>
      </c>
      <c r="U52" s="101">
        <v>1065.8454833380774</v>
      </c>
      <c r="V52" s="101">
        <v>1200.4094576298303</v>
      </c>
      <c r="W52" s="101">
        <v>923.49285144958787</v>
      </c>
      <c r="DA52" s="131" t="s">
        <v>2458</v>
      </c>
    </row>
    <row r="53" spans="1:105" ht="12" customHeight="1" x14ac:dyDescent="0.25">
      <c r="A53" s="103" t="s">
        <v>52</v>
      </c>
      <c r="B53" s="104">
        <v>263.00335307214687</v>
      </c>
      <c r="C53" s="104">
        <v>308.09729078883726</v>
      </c>
      <c r="D53" s="104">
        <v>286.90985525269178</v>
      </c>
      <c r="E53" s="104">
        <v>309.50157916120486</v>
      </c>
      <c r="F53" s="104">
        <v>290.3430435968973</v>
      </c>
      <c r="G53" s="104">
        <v>288.47555466408232</v>
      </c>
      <c r="H53" s="104">
        <v>288.41265827590621</v>
      </c>
      <c r="I53" s="104">
        <v>288.47347898144193</v>
      </c>
      <c r="J53" s="104">
        <v>265.49114016415973</v>
      </c>
      <c r="K53" s="104">
        <v>270.57745523973222</v>
      </c>
      <c r="L53" s="104">
        <v>303.94162838311615</v>
      </c>
      <c r="M53" s="104">
        <v>300.43687562556909</v>
      </c>
      <c r="N53" s="104">
        <v>302.51441692533848</v>
      </c>
      <c r="O53" s="104">
        <v>301.86126222561666</v>
      </c>
      <c r="P53" s="104">
        <v>301.46106352714247</v>
      </c>
      <c r="Q53" s="104">
        <v>304.94223271195693</v>
      </c>
      <c r="R53" s="104">
        <v>287.10827243858375</v>
      </c>
      <c r="S53" s="104">
        <v>279.98025264490923</v>
      </c>
      <c r="T53" s="104">
        <v>267.32937131026245</v>
      </c>
      <c r="U53" s="104">
        <v>259.93582763195025</v>
      </c>
      <c r="V53" s="104">
        <v>293.6856508248876</v>
      </c>
      <c r="W53" s="104">
        <v>253.80243196801806</v>
      </c>
      <c r="DA53" s="132" t="s">
        <v>2459</v>
      </c>
    </row>
    <row r="54" spans="1:105" ht="12" customHeight="1" x14ac:dyDescent="0.25">
      <c r="A54" s="106" t="s">
        <v>122</v>
      </c>
      <c r="B54" s="101">
        <v>1466.7839193974612</v>
      </c>
      <c r="C54" s="101">
        <v>1447.8118130087551</v>
      </c>
      <c r="D54" s="101">
        <v>1455.3355656555725</v>
      </c>
      <c r="E54" s="101">
        <v>1431.7139131366871</v>
      </c>
      <c r="F54" s="101">
        <v>1430.7859658540021</v>
      </c>
      <c r="G54" s="101">
        <v>1484.3951616986678</v>
      </c>
      <c r="H54" s="101">
        <v>1485.0306163615942</v>
      </c>
      <c r="I54" s="101">
        <v>1447.9032639613724</v>
      </c>
      <c r="J54" s="101">
        <v>1430.1283531910519</v>
      </c>
      <c r="K54" s="101">
        <v>1470.4940719711717</v>
      </c>
      <c r="L54" s="101">
        <v>1473.3758839084771</v>
      </c>
      <c r="M54" s="101">
        <v>1548.0795951787038</v>
      </c>
      <c r="N54" s="101">
        <v>1548.5306038265128</v>
      </c>
      <c r="O54" s="101">
        <v>1543.1785016082843</v>
      </c>
      <c r="P54" s="101">
        <v>1511.5759039602074</v>
      </c>
      <c r="Q54" s="101">
        <v>1492.2590670969644</v>
      </c>
      <c r="R54" s="101">
        <v>1488.1902396844669</v>
      </c>
      <c r="S54" s="101">
        <v>1441.073813965683</v>
      </c>
      <c r="T54" s="101">
        <v>1400.3596190580549</v>
      </c>
      <c r="U54" s="101">
        <v>1358.9176233307257</v>
      </c>
      <c r="V54" s="101">
        <v>1353.8106344715095</v>
      </c>
      <c r="W54" s="101">
        <v>1320.1825135538641</v>
      </c>
      <c r="DA54" s="131" t="s">
        <v>2460</v>
      </c>
    </row>
    <row r="55" spans="1:105" ht="12" customHeight="1" x14ac:dyDescent="0.25">
      <c r="A55" s="107" t="s">
        <v>121</v>
      </c>
      <c r="B55" s="104">
        <v>1466.7839193974612</v>
      </c>
      <c r="C55" s="104">
        <v>1447.8066812478132</v>
      </c>
      <c r="D55" s="104">
        <v>1455.3487958571363</v>
      </c>
      <c r="E55" s="104">
        <v>1431.7859159216637</v>
      </c>
      <c r="F55" s="104">
        <v>1430.8125007186652</v>
      </c>
      <c r="G55" s="104">
        <v>1484.2112003541288</v>
      </c>
      <c r="H55" s="104">
        <v>1484.1634653419928</v>
      </c>
      <c r="I55" s="104">
        <v>1447.0838625833323</v>
      </c>
      <c r="J55" s="104">
        <v>1429.3162397433694</v>
      </c>
      <c r="K55" s="104">
        <v>1469.9594133743615</v>
      </c>
      <c r="L55" s="104">
        <v>1473.0220020567483</v>
      </c>
      <c r="M55" s="104">
        <v>1548.107236892218</v>
      </c>
      <c r="N55" s="104">
        <v>1548.6089707008921</v>
      </c>
      <c r="O55" s="104">
        <v>1543.0080942362401</v>
      </c>
      <c r="P55" s="104">
        <v>1509.4563110273978</v>
      </c>
      <c r="Q55" s="104">
        <v>1489.8270433420744</v>
      </c>
      <c r="R55" s="104">
        <v>1485.7122728948054</v>
      </c>
      <c r="S55" s="104">
        <v>1439.2902123979115</v>
      </c>
      <c r="T55" s="104">
        <v>1399.1267440502322</v>
      </c>
      <c r="U55" s="104">
        <v>1358.0309696821055</v>
      </c>
      <c r="V55" s="104">
        <v>1353.6350076102785</v>
      </c>
      <c r="W55" s="104">
        <v>1319.8598076704095</v>
      </c>
      <c r="DA55" s="132" t="s">
        <v>2461</v>
      </c>
    </row>
    <row r="56" spans="1:105" ht="12" customHeight="1" x14ac:dyDescent="0.25">
      <c r="A56" s="108" t="s">
        <v>53</v>
      </c>
      <c r="B56" s="98">
        <v>1179.2460901397199</v>
      </c>
      <c r="C56" s="98">
        <v>1155.1812018822513</v>
      </c>
      <c r="D56" s="98">
        <v>1164.3907388530229</v>
      </c>
      <c r="E56" s="98">
        <v>1140.4464221615303</v>
      </c>
      <c r="F56" s="98">
        <v>1141.3339042051985</v>
      </c>
      <c r="G56" s="98">
        <v>1189.2553129933326</v>
      </c>
      <c r="H56" s="98">
        <v>1188.464799022574</v>
      </c>
      <c r="I56" s="98">
        <v>1175.2655090614169</v>
      </c>
      <c r="J56" s="98">
        <v>1149.7870529383108</v>
      </c>
      <c r="K56" s="98">
        <v>1182.9939792176172</v>
      </c>
      <c r="L56" s="98">
        <v>1181.7918250461803</v>
      </c>
      <c r="M56" s="98">
        <v>1246.4556242070475</v>
      </c>
      <c r="N56" s="98">
        <v>1245.5722669333848</v>
      </c>
      <c r="O56" s="98">
        <v>1239.3258044274264</v>
      </c>
      <c r="P56" s="98">
        <v>1213.1654577041861</v>
      </c>
      <c r="Q56" s="98">
        <v>1195.2852223352988</v>
      </c>
      <c r="R56" s="98">
        <v>1194.9994883390666</v>
      </c>
      <c r="S56" s="98">
        <v>1157.5739254910118</v>
      </c>
      <c r="T56" s="98">
        <v>1126.2969656416674</v>
      </c>
      <c r="U56" s="98">
        <v>1091.9204797650896</v>
      </c>
      <c r="V56" s="98">
        <v>1087.4281665914616</v>
      </c>
      <c r="W56" s="98">
        <v>1035.083270187007</v>
      </c>
      <c r="DA56" s="63" t="s">
        <v>2462</v>
      </c>
    </row>
    <row r="57" spans="1:105" ht="12" customHeight="1" x14ac:dyDescent="0.25">
      <c r="A57" s="108" t="s">
        <v>52</v>
      </c>
      <c r="B57" s="98">
        <v>287.53782925774135</v>
      </c>
      <c r="C57" s="98">
        <v>292.62547936556206</v>
      </c>
      <c r="D57" s="98">
        <v>290.95805700411353</v>
      </c>
      <c r="E57" s="98">
        <v>291.33949376013339</v>
      </c>
      <c r="F57" s="98">
        <v>289.47859651346698</v>
      </c>
      <c r="G57" s="98">
        <v>294.955887360796</v>
      </c>
      <c r="H57" s="98">
        <v>295.69866631941863</v>
      </c>
      <c r="I57" s="98">
        <v>271.81835352191564</v>
      </c>
      <c r="J57" s="98">
        <v>279.52918680505849</v>
      </c>
      <c r="K57" s="98">
        <v>286.9654341567441</v>
      </c>
      <c r="L57" s="98">
        <v>291.2301770105679</v>
      </c>
      <c r="M57" s="98">
        <v>301.65161268517056</v>
      </c>
      <c r="N57" s="98">
        <v>303.03670376750773</v>
      </c>
      <c r="O57" s="98">
        <v>303.68228980881372</v>
      </c>
      <c r="P57" s="98">
        <v>296.29085332321154</v>
      </c>
      <c r="Q57" s="98">
        <v>294.54182100677554</v>
      </c>
      <c r="R57" s="98">
        <v>290.71278455573889</v>
      </c>
      <c r="S57" s="98">
        <v>281.7162869068996</v>
      </c>
      <c r="T57" s="98">
        <v>272.82977840856483</v>
      </c>
      <c r="U57" s="98">
        <v>266.11048991701597</v>
      </c>
      <c r="V57" s="98">
        <v>266.20684101881722</v>
      </c>
      <c r="W57" s="98">
        <v>284.77653748340248</v>
      </c>
      <c r="DA57" s="63" t="s">
        <v>2463</v>
      </c>
    </row>
    <row r="58" spans="1:105" ht="12" customHeight="1" x14ac:dyDescent="0.25">
      <c r="A58" s="121" t="s">
        <v>54</v>
      </c>
      <c r="B58" s="122">
        <v>142.98530395061707</v>
      </c>
      <c r="C58" s="122">
        <v>147.44799378331552</v>
      </c>
      <c r="D58" s="122">
        <v>147.87277306967397</v>
      </c>
      <c r="E58" s="122">
        <v>150.17781479991007</v>
      </c>
      <c r="F58" s="122">
        <v>148.88517146969514</v>
      </c>
      <c r="G58" s="122">
        <v>154.99096864444482</v>
      </c>
      <c r="H58" s="122">
        <v>150.18303805642591</v>
      </c>
      <c r="I58" s="122">
        <v>153.05677313725451</v>
      </c>
      <c r="J58" s="122">
        <v>161.09725669522879</v>
      </c>
      <c r="K58" s="122">
        <v>173.72719510099756</v>
      </c>
      <c r="L58" s="122">
        <v>176.14406247463708</v>
      </c>
      <c r="M58" s="122">
        <v>177.59955019309166</v>
      </c>
      <c r="N58" s="122">
        <v>184.23154298463555</v>
      </c>
      <c r="O58" s="122">
        <v>186.26323648174184</v>
      </c>
      <c r="P58" s="122">
        <v>185.48549817509357</v>
      </c>
      <c r="Q58" s="122">
        <v>186.5514882311592</v>
      </c>
      <c r="R58" s="122">
        <v>186.35705249870523</v>
      </c>
      <c r="S58" s="122">
        <v>186.03100794593163</v>
      </c>
      <c r="T58" s="122">
        <v>190.20535089489454</v>
      </c>
      <c r="U58" s="122">
        <v>190.87680383874439</v>
      </c>
      <c r="V58" s="122">
        <v>254.1825665331896</v>
      </c>
      <c r="W58" s="122">
        <v>250.76580360910154</v>
      </c>
      <c r="DA58" s="130" t="s">
        <v>2464</v>
      </c>
    </row>
    <row r="59" spans="1:105" ht="12" customHeight="1" x14ac:dyDescent="0.25">
      <c r="A59" s="97" t="s">
        <v>50</v>
      </c>
      <c r="B59" s="98">
        <v>105.34542696071966</v>
      </c>
      <c r="C59" s="98">
        <v>163.09454079333085</v>
      </c>
      <c r="D59" s="98">
        <v>153.8687698620306</v>
      </c>
      <c r="E59" s="98">
        <v>175.4060123158518</v>
      </c>
      <c r="F59" s="98">
        <v>150.2000750689796</v>
      </c>
      <c r="G59" s="98">
        <v>186.47650076922889</v>
      </c>
      <c r="H59" s="98">
        <v>98.298333945169503</v>
      </c>
      <c r="I59" s="98">
        <v>131.57579762605172</v>
      </c>
      <c r="J59" s="98">
        <v>185.3023293140871</v>
      </c>
      <c r="K59" s="98">
        <v>217.25985621064294</v>
      </c>
      <c r="L59" s="98">
        <v>170.87678007321014</v>
      </c>
      <c r="M59" s="98">
        <v>165.79745549629948</v>
      </c>
      <c r="N59" s="98">
        <v>139.0348767549543</v>
      </c>
      <c r="O59" s="98">
        <v>189.75094443420426</v>
      </c>
      <c r="P59" s="98">
        <v>181.4265992355709</v>
      </c>
      <c r="Q59" s="98">
        <v>223.54535846256735</v>
      </c>
      <c r="R59" s="98">
        <v>177.74917516881251</v>
      </c>
      <c r="S59" s="98">
        <v>182.88048775731889</v>
      </c>
      <c r="T59" s="98">
        <v>190.3036353398133</v>
      </c>
      <c r="U59" s="98">
        <v>193.54843917655808</v>
      </c>
      <c r="V59" s="98">
        <v>249.29255269313606</v>
      </c>
      <c r="W59" s="98">
        <v>252.07852474355616</v>
      </c>
      <c r="DA59" s="63" t="s">
        <v>2465</v>
      </c>
    </row>
    <row r="60" spans="1:105" ht="12" customHeight="1" x14ac:dyDescent="0.25">
      <c r="A60" s="109" t="s">
        <v>120</v>
      </c>
      <c r="B60" s="33">
        <v>147.14193828272684</v>
      </c>
      <c r="C60" s="33">
        <v>145.61309533403249</v>
      </c>
      <c r="D60" s="33">
        <v>147.13982296045737</v>
      </c>
      <c r="E60" s="33">
        <v>146.97662821276316</v>
      </c>
      <c r="F60" s="33">
        <v>148.72202375483712</v>
      </c>
      <c r="G60" s="33">
        <v>151.19315674751545</v>
      </c>
      <c r="H60" s="33">
        <v>156.12517385026979</v>
      </c>
      <c r="I60" s="33">
        <v>155.47604267485929</v>
      </c>
      <c r="J60" s="33">
        <v>158.32410894247289</v>
      </c>
      <c r="K60" s="33">
        <v>168.89075728645201</v>
      </c>
      <c r="L60" s="33">
        <v>176.65303690348048</v>
      </c>
      <c r="M60" s="33">
        <v>178.4980737167167</v>
      </c>
      <c r="N60" s="33">
        <v>187.24276282232069</v>
      </c>
      <c r="O60" s="33">
        <v>186.03889783241956</v>
      </c>
      <c r="P60" s="33">
        <v>185.75138029216154</v>
      </c>
      <c r="Q60" s="33">
        <v>184.14831496547984</v>
      </c>
      <c r="R60" s="33">
        <v>186.91575827098808</v>
      </c>
      <c r="S60" s="33">
        <v>186.22712682237935</v>
      </c>
      <c r="T60" s="33">
        <v>190.19945012764251</v>
      </c>
      <c r="U60" s="33">
        <v>190.71688333700533</v>
      </c>
      <c r="V60" s="33">
        <v>254.46733652606144</v>
      </c>
      <c r="W60" s="33">
        <v>250.69338250113839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14463.923533426065</v>
      </c>
      <c r="C62" s="117">
        <f t="shared" si="21"/>
        <v>16137.520794537186</v>
      </c>
      <c r="D62" s="117">
        <f t="shared" si="21"/>
        <v>17040.129395892593</v>
      </c>
      <c r="E62" s="117">
        <f t="shared" si="21"/>
        <v>16468.662771017909</v>
      </c>
      <c r="F62" s="117">
        <f t="shared" si="21"/>
        <v>16158.554284386997</v>
      </c>
      <c r="G62" s="117">
        <f t="shared" si="21"/>
        <v>15557.058751662413</v>
      </c>
      <c r="H62" s="117">
        <f t="shared" si="21"/>
        <v>16895.423342859325</v>
      </c>
      <c r="I62" s="117">
        <f t="shared" si="21"/>
        <v>17235.307211475392</v>
      </c>
      <c r="J62" s="117">
        <f t="shared" si="21"/>
        <v>16495.145281727888</v>
      </c>
      <c r="K62" s="117">
        <f t="shared" si="21"/>
        <v>17835.439605658888</v>
      </c>
      <c r="L62" s="117">
        <f t="shared" si="21"/>
        <v>20978.380185484395</v>
      </c>
      <c r="M62" s="117">
        <f t="shared" si="21"/>
        <v>15823.691623668363</v>
      </c>
      <c r="N62" s="117">
        <f t="shared" si="21"/>
        <v>18494.383720933718</v>
      </c>
      <c r="O62" s="117">
        <f t="shared" si="21"/>
        <v>17718.882771225664</v>
      </c>
      <c r="P62" s="117">
        <f t="shared" si="21"/>
        <v>18061.151609283716</v>
      </c>
      <c r="Q62" s="117">
        <f t="shared" si="21"/>
        <v>16939.606250993773</v>
      </c>
      <c r="R62" s="117">
        <f t="shared" ref="R62:V62" si="22">R63+R66+R68+R77</f>
        <v>18413.903838328944</v>
      </c>
      <c r="S62" s="117">
        <f t="shared" si="22"/>
        <v>18603.199344519155</v>
      </c>
      <c r="T62" s="117">
        <f t="shared" si="22"/>
        <v>17764.604848851002</v>
      </c>
      <c r="U62" s="117">
        <f t="shared" si="22"/>
        <v>18821.079017943037</v>
      </c>
      <c r="V62" s="117">
        <f t="shared" si="22"/>
        <v>16760.555339408435</v>
      </c>
      <c r="W62" s="117">
        <f t="shared" ref="W62" si="23">W63+W66+W68+W77</f>
        <v>19670.491976974485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12902.8153355302</v>
      </c>
      <c r="C63" s="122">
        <f t="shared" si="24"/>
        <v>14532.245869747878</v>
      </c>
      <c r="D63" s="122">
        <f t="shared" si="24"/>
        <v>15355.706043433805</v>
      </c>
      <c r="E63" s="122">
        <f t="shared" si="24"/>
        <v>14894.007277623732</v>
      </c>
      <c r="F63" s="122">
        <f t="shared" si="24"/>
        <v>14548.562895548446</v>
      </c>
      <c r="G63" s="122">
        <f t="shared" si="24"/>
        <v>13967.594607633961</v>
      </c>
      <c r="H63" s="122">
        <f t="shared" si="24"/>
        <v>15202.011278809801</v>
      </c>
      <c r="I63" s="122">
        <f t="shared" si="24"/>
        <v>15537.571261636591</v>
      </c>
      <c r="J63" s="122">
        <f t="shared" si="24"/>
        <v>14848.200063240811</v>
      </c>
      <c r="K63" s="122">
        <f t="shared" si="24"/>
        <v>16099.125305948175</v>
      </c>
      <c r="L63" s="122">
        <f t="shared" si="24"/>
        <v>19113.672820969321</v>
      </c>
      <c r="M63" s="122">
        <f t="shared" si="24"/>
        <v>14161.374033491527</v>
      </c>
      <c r="N63" s="122">
        <f t="shared" si="24"/>
        <v>16721.465302753062</v>
      </c>
      <c r="O63" s="122">
        <f t="shared" si="24"/>
        <v>15941.838146301528</v>
      </c>
      <c r="P63" s="122">
        <f t="shared" si="24"/>
        <v>16283.055287276065</v>
      </c>
      <c r="Q63" s="122">
        <f t="shared" si="24"/>
        <v>15230.489015145493</v>
      </c>
      <c r="R63" s="122">
        <f t="shared" ref="R63:V63" si="25">SUM(R64:R65)</f>
        <v>16750.136751902242</v>
      </c>
      <c r="S63" s="122">
        <f t="shared" si="25"/>
        <v>16956.61919536861</v>
      </c>
      <c r="T63" s="122">
        <f t="shared" si="25"/>
        <v>16206.461791535592</v>
      </c>
      <c r="U63" s="122">
        <f t="shared" si="25"/>
        <v>17166.247038481502</v>
      </c>
      <c r="V63" s="122">
        <f t="shared" si="25"/>
        <v>15106.095270756614</v>
      </c>
      <c r="W63" s="122">
        <f t="shared" ref="W63" si="26">SUM(W64:W65)</f>
        <v>17962.85523483187</v>
      </c>
      <c r="DA63" s="130" t="s">
        <v>2468</v>
      </c>
    </row>
    <row r="64" spans="1:105" ht="12" customHeight="1" x14ac:dyDescent="0.25">
      <c r="A64" s="97" t="s">
        <v>217</v>
      </c>
      <c r="B64" s="98">
        <v>12609.77465685994</v>
      </c>
      <c r="C64" s="98">
        <v>14203.059163216467</v>
      </c>
      <c r="D64" s="98">
        <v>15016.374448850353</v>
      </c>
      <c r="E64" s="98">
        <v>14569.656848802491</v>
      </c>
      <c r="F64" s="98">
        <v>14240.559781090597</v>
      </c>
      <c r="G64" s="98">
        <v>13677.205781772762</v>
      </c>
      <c r="H64" s="98">
        <v>14891.049464934555</v>
      </c>
      <c r="I64" s="98">
        <v>15224.394446197766</v>
      </c>
      <c r="J64" s="98">
        <v>14554.270353880913</v>
      </c>
      <c r="K64" s="98">
        <v>15783.656980071835</v>
      </c>
      <c r="L64" s="98">
        <v>18741.324168426287</v>
      </c>
      <c r="M64" s="98">
        <v>13891.139095753018</v>
      </c>
      <c r="N64" s="98">
        <v>16404.485044146077</v>
      </c>
      <c r="O64" s="98">
        <v>15643.790161102384</v>
      </c>
      <c r="P64" s="98">
        <v>15981.729358946823</v>
      </c>
      <c r="Q64" s="98">
        <v>14951.681611000813</v>
      </c>
      <c r="R64" s="98">
        <v>16444.25849608691</v>
      </c>
      <c r="S64" s="98">
        <v>16667.603836605209</v>
      </c>
      <c r="T64" s="98">
        <v>15933.175901707402</v>
      </c>
      <c r="U64" s="98">
        <v>16884.752031062206</v>
      </c>
      <c r="V64" s="98">
        <v>14853.795311547585</v>
      </c>
      <c r="W64" s="98">
        <v>17659.79202296997</v>
      </c>
      <c r="DA64" s="63" t="s">
        <v>2469</v>
      </c>
    </row>
    <row r="65" spans="1:105" ht="12" customHeight="1" x14ac:dyDescent="0.25">
      <c r="A65" s="97" t="s">
        <v>53</v>
      </c>
      <c r="B65" s="98">
        <v>293.04067867025998</v>
      </c>
      <c r="C65" s="98">
        <v>329.18670653141015</v>
      </c>
      <c r="D65" s="98">
        <v>339.33159458345244</v>
      </c>
      <c r="E65" s="98">
        <v>324.35042882124043</v>
      </c>
      <c r="F65" s="98">
        <v>308.00311445784939</v>
      </c>
      <c r="G65" s="98">
        <v>290.38882586119888</v>
      </c>
      <c r="H65" s="98">
        <v>310.96181387524757</v>
      </c>
      <c r="I65" s="98">
        <v>313.17681543882452</v>
      </c>
      <c r="J65" s="98">
        <v>293.92970935989746</v>
      </c>
      <c r="K65" s="98">
        <v>315.46832587633975</v>
      </c>
      <c r="L65" s="98">
        <v>372.34865254303264</v>
      </c>
      <c r="M65" s="98">
        <v>270.23493773850828</v>
      </c>
      <c r="N65" s="98">
        <v>316.98025860698419</v>
      </c>
      <c r="O65" s="98">
        <v>298.04798519914453</v>
      </c>
      <c r="P65" s="98">
        <v>301.3259283292424</v>
      </c>
      <c r="Q65" s="98">
        <v>278.80740414468011</v>
      </c>
      <c r="R65" s="98">
        <v>305.87825581533377</v>
      </c>
      <c r="S65" s="98">
        <v>289.01535876340228</v>
      </c>
      <c r="T65" s="98">
        <v>273.28588982819099</v>
      </c>
      <c r="U65" s="98">
        <v>281.49500741929495</v>
      </c>
      <c r="V65" s="98">
        <v>252.29995920902994</v>
      </c>
      <c r="W65" s="98">
        <v>303.06321186189922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19.915130806027726</v>
      </c>
      <c r="C66" s="122">
        <f t="shared" si="27"/>
        <v>21.360168500258368</v>
      </c>
      <c r="D66" s="122">
        <f t="shared" si="27"/>
        <v>22.819407650760144</v>
      </c>
      <c r="E66" s="122">
        <f t="shared" si="27"/>
        <v>30.726653713247824</v>
      </c>
      <c r="F66" s="122">
        <f t="shared" si="27"/>
        <v>27.56428532539919</v>
      </c>
      <c r="G66" s="122">
        <f t="shared" si="27"/>
        <v>30.089941503905404</v>
      </c>
      <c r="H66" s="122">
        <f t="shared" si="27"/>
        <v>34.055685377102215</v>
      </c>
      <c r="I66" s="122">
        <f t="shared" si="27"/>
        <v>37.611915431072973</v>
      </c>
      <c r="J66" s="122">
        <f t="shared" si="27"/>
        <v>43.777277309090216</v>
      </c>
      <c r="K66" s="122">
        <f t="shared" si="27"/>
        <v>49.551693753924845</v>
      </c>
      <c r="L66" s="122">
        <f t="shared" si="27"/>
        <v>72.504007969989843</v>
      </c>
      <c r="M66" s="122">
        <f t="shared" si="27"/>
        <v>61.6611069051838</v>
      </c>
      <c r="N66" s="122">
        <f t="shared" si="27"/>
        <v>57.39435070374433</v>
      </c>
      <c r="O66" s="122">
        <f t="shared" si="27"/>
        <v>51.314642661728243</v>
      </c>
      <c r="P66" s="122">
        <f t="shared" si="27"/>
        <v>45.559699758750867</v>
      </c>
      <c r="Q66" s="122">
        <f t="shared" si="27"/>
        <v>36.693444008779387</v>
      </c>
      <c r="R66" s="122">
        <f t="shared" si="27"/>
        <v>30.63928067260164</v>
      </c>
      <c r="S66" s="122">
        <f t="shared" si="27"/>
        <v>25.917288972557316</v>
      </c>
      <c r="T66" s="122">
        <f t="shared" si="27"/>
        <v>30.960223589311173</v>
      </c>
      <c r="U66" s="122">
        <f t="shared" si="27"/>
        <v>43.564224811601534</v>
      </c>
      <c r="V66" s="122">
        <f t="shared" si="27"/>
        <v>63.990045329766239</v>
      </c>
      <c r="W66" s="122">
        <f t="shared" si="27"/>
        <v>103.84372858207523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19.915130806027726</v>
      </c>
      <c r="C67" s="98">
        <f>IF(RES_hhdet_tes!C67=0,0,RES_hhdet_tes!C67*1000*11630/RES_hhdet_num!C62)</f>
        <v>21.360168500258368</v>
      </c>
      <c r="D67" s="98">
        <f>IF(RES_hhdet_tes!D67=0,0,RES_hhdet_tes!D67*1000*11630/RES_hhdet_num!D62)</f>
        <v>22.819407650760144</v>
      </c>
      <c r="E67" s="98">
        <f>IF(RES_hhdet_tes!E67=0,0,RES_hhdet_tes!E67*1000*11630/RES_hhdet_num!E62)</f>
        <v>30.726653713247824</v>
      </c>
      <c r="F67" s="98">
        <f>IF(RES_hhdet_tes!F67=0,0,RES_hhdet_tes!F67*1000*11630/RES_hhdet_num!F62)</f>
        <v>27.56428532539919</v>
      </c>
      <c r="G67" s="98">
        <f>IF(RES_hhdet_tes!G67=0,0,RES_hhdet_tes!G67*1000*11630/RES_hhdet_num!G62)</f>
        <v>30.089941503905404</v>
      </c>
      <c r="H67" s="98">
        <f>IF(RES_hhdet_tes!H67=0,0,RES_hhdet_tes!H67*1000*11630/RES_hhdet_num!H62)</f>
        <v>34.055685377102215</v>
      </c>
      <c r="I67" s="98">
        <f>IF(RES_hhdet_tes!I67=0,0,RES_hhdet_tes!I67*1000*11630/RES_hhdet_num!I62)</f>
        <v>37.611915431072973</v>
      </c>
      <c r="J67" s="98">
        <f>IF(RES_hhdet_tes!J67=0,0,RES_hhdet_tes!J67*1000*11630/RES_hhdet_num!J62)</f>
        <v>43.777277309090216</v>
      </c>
      <c r="K67" s="98">
        <f>IF(RES_hhdet_tes!K67=0,0,RES_hhdet_tes!K67*1000*11630/RES_hhdet_num!K62)</f>
        <v>49.551693753924845</v>
      </c>
      <c r="L67" s="98">
        <f>IF(RES_hhdet_tes!L67=0,0,RES_hhdet_tes!L67*1000*11630/RES_hhdet_num!L62)</f>
        <v>72.504007969989843</v>
      </c>
      <c r="M67" s="98">
        <f>IF(RES_hhdet_tes!M67=0,0,RES_hhdet_tes!M67*1000*11630/RES_hhdet_num!M62)</f>
        <v>61.6611069051838</v>
      </c>
      <c r="N67" s="98">
        <f>IF(RES_hhdet_tes!N67=0,0,RES_hhdet_tes!N67*1000*11630/RES_hhdet_num!N62)</f>
        <v>57.39435070374433</v>
      </c>
      <c r="O67" s="98">
        <f>IF(RES_hhdet_tes!O67=0,0,RES_hhdet_tes!O67*1000*11630/RES_hhdet_num!O62)</f>
        <v>51.314642661728243</v>
      </c>
      <c r="P67" s="98">
        <f>IF(RES_hhdet_tes!P67=0,0,RES_hhdet_tes!P67*1000*11630/RES_hhdet_num!P62)</f>
        <v>45.559699758750867</v>
      </c>
      <c r="Q67" s="98">
        <f>IF(RES_hhdet_tes!Q67=0,0,RES_hhdet_tes!Q67*1000*11630/RES_hhdet_num!Q62)</f>
        <v>36.693444008779387</v>
      </c>
      <c r="R67" s="98">
        <f>IF(RES_hhdet_tes!R67=0,0,RES_hhdet_tes!R67*1000*11630/RES_hhdet_num!R62)</f>
        <v>30.63928067260164</v>
      </c>
      <c r="S67" s="98">
        <f>IF(RES_hhdet_tes!S67=0,0,RES_hhdet_tes!S67*1000*11630/RES_hhdet_num!S62)</f>
        <v>25.917288972557316</v>
      </c>
      <c r="T67" s="98">
        <f>IF(RES_hhdet_tes!T67=0,0,RES_hhdet_tes!T67*1000*11630/RES_hhdet_num!T62)</f>
        <v>30.960223589311173</v>
      </c>
      <c r="U67" s="98">
        <f>IF(RES_hhdet_tes!U67=0,0,RES_hhdet_tes!U67*1000*11630/RES_hhdet_num!U62)</f>
        <v>43.564224811601534</v>
      </c>
      <c r="V67" s="98">
        <f>IF(RES_hhdet_tes!V67=0,0,RES_hhdet_tes!V67*1000*11630/RES_hhdet_num!V62)</f>
        <v>63.990045329766239</v>
      </c>
      <c r="W67" s="98">
        <f>IF(RES_hhdet_tes!W67=0,0,RES_hhdet_tes!W67*1000*11630/RES_hhdet_num!W62)</f>
        <v>103.84372858207523</v>
      </c>
      <c r="DA67" s="63" t="s">
        <v>2472</v>
      </c>
    </row>
    <row r="68" spans="1:105" ht="12" customHeight="1" x14ac:dyDescent="0.25">
      <c r="A68" s="121" t="s">
        <v>55</v>
      </c>
      <c r="B68" s="122">
        <v>1401.0306531686547</v>
      </c>
      <c r="C68" s="122">
        <v>1438.5477611710176</v>
      </c>
      <c r="D68" s="122">
        <v>1508.3006513816524</v>
      </c>
      <c r="E68" s="122">
        <v>1398.7879022135558</v>
      </c>
      <c r="F68" s="122">
        <v>1434.573202782602</v>
      </c>
      <c r="G68" s="122">
        <v>1410.9212078514472</v>
      </c>
      <c r="H68" s="122">
        <v>1505.5808647216172</v>
      </c>
      <c r="I68" s="122">
        <v>1502.5263002622864</v>
      </c>
      <c r="J68" s="122">
        <v>1441.0374588838718</v>
      </c>
      <c r="K68" s="122">
        <v>1508.6608601242892</v>
      </c>
      <c r="L68" s="122">
        <v>1601.3211853408245</v>
      </c>
      <c r="M68" s="122">
        <v>1436.0696742906443</v>
      </c>
      <c r="N68" s="122">
        <v>1533.1796652228195</v>
      </c>
      <c r="O68" s="122">
        <v>1541.2097341802294</v>
      </c>
      <c r="P68" s="122">
        <v>1544.2419034777554</v>
      </c>
      <c r="Q68" s="122">
        <v>1489.1079060573477</v>
      </c>
      <c r="R68" s="122">
        <v>1451.1189715940652</v>
      </c>
      <c r="S68" s="122">
        <v>1435.9071282456978</v>
      </c>
      <c r="T68" s="122">
        <v>1345.3328387654801</v>
      </c>
      <c r="U68" s="122">
        <v>1413.1724414136932</v>
      </c>
      <c r="V68" s="122">
        <v>1341.7297824607958</v>
      </c>
      <c r="W68" s="122">
        <v>1347.8829801542809</v>
      </c>
      <c r="DA68" s="130" t="s">
        <v>2473</v>
      </c>
    </row>
    <row r="69" spans="1:105" ht="12" customHeight="1" x14ac:dyDescent="0.25">
      <c r="A69" s="97" t="s">
        <v>134</v>
      </c>
      <c r="B69" s="98">
        <v>1398.6667139900362</v>
      </c>
      <c r="C69" s="98">
        <v>1438.2171361312699</v>
      </c>
      <c r="D69" s="98">
        <v>1510.1846690034356</v>
      </c>
      <c r="E69" s="98">
        <v>1397.6418527692506</v>
      </c>
      <c r="F69" s="98">
        <v>1434.7264823559003</v>
      </c>
      <c r="G69" s="98">
        <v>1408.4163683158663</v>
      </c>
      <c r="H69" s="98">
        <v>1506.3155086259578</v>
      </c>
      <c r="I69" s="98">
        <v>1504.4336647673094</v>
      </c>
      <c r="J69" s="98">
        <v>1441.4502582777616</v>
      </c>
      <c r="K69" s="98">
        <v>1509.9812529092562</v>
      </c>
      <c r="L69" s="98">
        <v>1605.6627937806429</v>
      </c>
      <c r="M69" s="98">
        <v>1432.2211759279819</v>
      </c>
      <c r="N69" s="98">
        <v>1532.5557548122874</v>
      </c>
      <c r="O69" s="98">
        <v>1541.0174520356402</v>
      </c>
      <c r="P69" s="98">
        <v>1545.2523329661492</v>
      </c>
      <c r="Q69" s="98">
        <v>1488.931135727302</v>
      </c>
      <c r="R69" s="98">
        <v>1449.8352777564376</v>
      </c>
      <c r="S69" s="98">
        <v>1435.7119105339923</v>
      </c>
      <c r="T69" s="98">
        <v>1343.4199247199967</v>
      </c>
      <c r="U69" s="98">
        <v>1414.9586502001266</v>
      </c>
      <c r="V69" s="98">
        <v>1341.322366818986</v>
      </c>
      <c r="W69" s="98">
        <v>1348.9468067603839</v>
      </c>
      <c r="DA69" s="63" t="s">
        <v>2474</v>
      </c>
    </row>
    <row r="70" spans="1:105" ht="12" customHeight="1" x14ac:dyDescent="0.25">
      <c r="A70" s="97" t="s">
        <v>133</v>
      </c>
      <c r="B70" s="98">
        <v>1398.6667139900362</v>
      </c>
      <c r="C70" s="98">
        <v>1438.3365256977847</v>
      </c>
      <c r="D70" s="98">
        <v>1510.5722529677284</v>
      </c>
      <c r="E70" s="98">
        <v>1398.3088256253056</v>
      </c>
      <c r="F70" s="98">
        <v>1435.969852596859</v>
      </c>
      <c r="G70" s="98">
        <v>1410.1600000883677</v>
      </c>
      <c r="H70" s="98">
        <v>1508.976988699814</v>
      </c>
      <c r="I70" s="98">
        <v>1502.1403762940006</v>
      </c>
      <c r="J70" s="98">
        <v>1441.133681544246</v>
      </c>
      <c r="K70" s="98">
        <v>1510.2037816062225</v>
      </c>
      <c r="L70" s="98">
        <v>1607.1491574714862</v>
      </c>
      <c r="M70" s="98">
        <v>1433.8412460742056</v>
      </c>
      <c r="N70" s="98">
        <v>1534.6327981081322</v>
      </c>
      <c r="O70" s="98">
        <v>1543.6138950542172</v>
      </c>
      <c r="P70" s="98">
        <v>1547.6891944247714</v>
      </c>
      <c r="Q70" s="98">
        <v>1492.3552498717377</v>
      </c>
      <c r="R70" s="98">
        <v>1455.0178054383689</v>
      </c>
      <c r="S70" s="98">
        <v>1444.499247196029</v>
      </c>
      <c r="T70" s="98">
        <v>1344.6722528644279</v>
      </c>
      <c r="U70" s="98">
        <v>1412.1022406664458</v>
      </c>
      <c r="V70" s="98">
        <v>1332.9841776212145</v>
      </c>
      <c r="W70" s="98">
        <v>1337.1449275286811</v>
      </c>
      <c r="DA70" s="63" t="s">
        <v>2475</v>
      </c>
    </row>
    <row r="71" spans="1:105" ht="12" customHeight="1" x14ac:dyDescent="0.25">
      <c r="A71" s="100" t="s">
        <v>217</v>
      </c>
      <c r="B71" s="101">
        <v>1124.4650982961853</v>
      </c>
      <c r="C71" s="101">
        <v>1147.6297451344226</v>
      </c>
      <c r="D71" s="101">
        <v>1208.5680903691464</v>
      </c>
      <c r="E71" s="101">
        <v>1113.7675349625388</v>
      </c>
      <c r="F71" s="101">
        <v>1145.4418420478667</v>
      </c>
      <c r="G71" s="101">
        <v>1129.9711959001829</v>
      </c>
      <c r="H71" s="101">
        <v>1208.3776226091036</v>
      </c>
      <c r="I71" s="101">
        <v>1220.0141150368588</v>
      </c>
      <c r="J71" s="101">
        <v>1159.3038260355947</v>
      </c>
      <c r="K71" s="101">
        <v>1215.3806234816184</v>
      </c>
      <c r="L71" s="101">
        <v>1289.3630588958281</v>
      </c>
      <c r="M71" s="101">
        <v>1154.3989443372725</v>
      </c>
      <c r="N71" s="101">
        <v>1234.256291989622</v>
      </c>
      <c r="O71" s="101">
        <v>1239.7216846792696</v>
      </c>
      <c r="P71" s="101">
        <v>1243.909885366967</v>
      </c>
      <c r="Q71" s="101">
        <v>1197.3478772329945</v>
      </c>
      <c r="R71" s="101">
        <v>1170.4408667274399</v>
      </c>
      <c r="S71" s="101">
        <v>1162.1804463769729</v>
      </c>
      <c r="T71" s="101">
        <v>1082.4550852977497</v>
      </c>
      <c r="U71" s="101">
        <v>1135.4069750636675</v>
      </c>
      <c r="V71" s="101">
        <v>1070.5947559708209</v>
      </c>
      <c r="W71" s="101">
        <v>1048.6028821490438</v>
      </c>
      <c r="DA71" s="131" t="s">
        <v>2476</v>
      </c>
    </row>
    <row r="72" spans="1:105" ht="12" customHeight="1" x14ac:dyDescent="0.25">
      <c r="A72" s="103" t="s">
        <v>52</v>
      </c>
      <c r="B72" s="104">
        <v>274.20161569385107</v>
      </c>
      <c r="C72" s="104">
        <v>290.7067805633622</v>
      </c>
      <c r="D72" s="104">
        <v>302.00416259858173</v>
      </c>
      <c r="E72" s="104">
        <v>284.5412906627667</v>
      </c>
      <c r="F72" s="104">
        <v>290.52801054899203</v>
      </c>
      <c r="G72" s="104">
        <v>280.18880418818458</v>
      </c>
      <c r="H72" s="104">
        <v>300.59936609071048</v>
      </c>
      <c r="I72" s="104">
        <v>282.12626125714183</v>
      </c>
      <c r="J72" s="104">
        <v>281.82985550865112</v>
      </c>
      <c r="K72" s="104">
        <v>294.82315812460411</v>
      </c>
      <c r="L72" s="104">
        <v>317.78609857565829</v>
      </c>
      <c r="M72" s="104">
        <v>279.44230173693319</v>
      </c>
      <c r="N72" s="104">
        <v>300.37650611851001</v>
      </c>
      <c r="O72" s="104">
        <v>303.89221037494718</v>
      </c>
      <c r="P72" s="104">
        <v>303.77930905780448</v>
      </c>
      <c r="Q72" s="104">
        <v>295.00737263874328</v>
      </c>
      <c r="R72" s="104">
        <v>284.57693871092869</v>
      </c>
      <c r="S72" s="104">
        <v>282.31880081905609</v>
      </c>
      <c r="T72" s="104">
        <v>262.21716756667837</v>
      </c>
      <c r="U72" s="104">
        <v>276.69526560277836</v>
      </c>
      <c r="V72" s="104">
        <v>262.38942165039379</v>
      </c>
      <c r="W72" s="104">
        <v>288.54204537963744</v>
      </c>
      <c r="DA72" s="132" t="s">
        <v>2477</v>
      </c>
    </row>
    <row r="73" spans="1:105" ht="12" customHeight="1" x14ac:dyDescent="0.25">
      <c r="A73" s="106" t="s">
        <v>122</v>
      </c>
      <c r="B73" s="101">
        <v>1466.7839193974612</v>
      </c>
      <c r="C73" s="101">
        <v>1447.7808119946724</v>
      </c>
      <c r="D73" s="101">
        <v>1455.1536749536301</v>
      </c>
      <c r="E73" s="101">
        <v>1431.4225630472604</v>
      </c>
      <c r="F73" s="101">
        <v>1430.1441034420079</v>
      </c>
      <c r="G73" s="101">
        <v>1483.6033019449881</v>
      </c>
      <c r="H73" s="101">
        <v>1484.2492632554984</v>
      </c>
      <c r="I73" s="101">
        <v>1447.0585785300466</v>
      </c>
      <c r="J73" s="101">
        <v>1429.0140573976269</v>
      </c>
      <c r="K73" s="101">
        <v>1470.0219179629573</v>
      </c>
      <c r="L73" s="101">
        <v>1473.5858700086776</v>
      </c>
      <c r="M73" s="101">
        <v>1549.658096573613</v>
      </c>
      <c r="N73" s="101">
        <v>1551.5285809460231</v>
      </c>
      <c r="O73" s="101">
        <v>1547.0705043758428</v>
      </c>
      <c r="P73" s="101">
        <v>1514.7339055106995</v>
      </c>
      <c r="Q73" s="101">
        <v>1494.6361665714983</v>
      </c>
      <c r="R73" s="101">
        <v>1489.0784446293471</v>
      </c>
      <c r="S73" s="101">
        <v>1441.9315119729781</v>
      </c>
      <c r="T73" s="101">
        <v>1401.95372213937</v>
      </c>
      <c r="U73" s="101">
        <v>1360.8338427407305</v>
      </c>
      <c r="V73" s="101">
        <v>1354.8964471284614</v>
      </c>
      <c r="W73" s="101">
        <v>1316.4681424368403</v>
      </c>
      <c r="DA73" s="131" t="s">
        <v>2478</v>
      </c>
    </row>
    <row r="74" spans="1:105" ht="12" customHeight="1" x14ac:dyDescent="0.25">
      <c r="A74" s="107" t="s">
        <v>121</v>
      </c>
      <c r="B74" s="104">
        <v>1466.7839193974612</v>
      </c>
      <c r="C74" s="104">
        <v>1447.6028197061303</v>
      </c>
      <c r="D74" s="104">
        <v>1455.4585479971445</v>
      </c>
      <c r="E74" s="104">
        <v>1432.3740226898228</v>
      </c>
      <c r="F74" s="104">
        <v>1430.5047608827763</v>
      </c>
      <c r="G74" s="104">
        <v>1483.2390087150488</v>
      </c>
      <c r="H74" s="104">
        <v>1483.0355156965743</v>
      </c>
      <c r="I74" s="104">
        <v>1446.4670262261243</v>
      </c>
      <c r="J74" s="104">
        <v>1428.1515840629297</v>
      </c>
      <c r="K74" s="104">
        <v>1468.5574101377592</v>
      </c>
      <c r="L74" s="104">
        <v>1471.4034397183925</v>
      </c>
      <c r="M74" s="104">
        <v>1546.3580450136669</v>
      </c>
      <c r="N74" s="104">
        <v>1548.7185003735842</v>
      </c>
      <c r="O74" s="104">
        <v>1540.1459234375543</v>
      </c>
      <c r="P74" s="104">
        <v>1503.2657261610746</v>
      </c>
      <c r="Q74" s="104">
        <v>1483.4827077226835</v>
      </c>
      <c r="R74" s="104">
        <v>1474.0448327419867</v>
      </c>
      <c r="S74" s="104">
        <v>1426.312053148632</v>
      </c>
      <c r="T74" s="104">
        <v>1388.8135756951137</v>
      </c>
      <c r="U74" s="104">
        <v>1346.6571070909906</v>
      </c>
      <c r="V74" s="104">
        <v>1341.2905282331478</v>
      </c>
      <c r="W74" s="104">
        <v>1299.0577422063614</v>
      </c>
      <c r="DA74" s="132" t="s">
        <v>2479</v>
      </c>
    </row>
    <row r="75" spans="1:105" ht="12" customHeight="1" x14ac:dyDescent="0.25">
      <c r="A75" s="108" t="s">
        <v>53</v>
      </c>
      <c r="B75" s="98">
        <v>1179.2460901397199</v>
      </c>
      <c r="C75" s="98">
        <v>1155.0185441021838</v>
      </c>
      <c r="D75" s="98">
        <v>1164.4785489888186</v>
      </c>
      <c r="E75" s="98">
        <v>1140.9148610895418</v>
      </c>
      <c r="F75" s="98">
        <v>1141.0884255640776</v>
      </c>
      <c r="G75" s="98">
        <v>1188.4763240787174</v>
      </c>
      <c r="H75" s="98">
        <v>1187.5615774570565</v>
      </c>
      <c r="I75" s="98">
        <v>1174.764538444505</v>
      </c>
      <c r="J75" s="98">
        <v>1148.8501671846434</v>
      </c>
      <c r="K75" s="98">
        <v>1181.8656750123082</v>
      </c>
      <c r="L75" s="98">
        <v>1180.4932675656232</v>
      </c>
      <c r="M75" s="98">
        <v>1245.0472656625745</v>
      </c>
      <c r="N75" s="98">
        <v>1245.6603634931305</v>
      </c>
      <c r="O75" s="98">
        <v>1237.0269427813078</v>
      </c>
      <c r="P75" s="98">
        <v>1208.1900214044117</v>
      </c>
      <c r="Q75" s="98">
        <v>1190.1951747050841</v>
      </c>
      <c r="R75" s="98">
        <v>1185.6150434050021</v>
      </c>
      <c r="S75" s="98">
        <v>1147.1360175427553</v>
      </c>
      <c r="T75" s="98">
        <v>1117.9948655825287</v>
      </c>
      <c r="U75" s="98">
        <v>1082.7753617416183</v>
      </c>
      <c r="V75" s="98">
        <v>1077.5113614696006</v>
      </c>
      <c r="W75" s="98">
        <v>1018.7695148759975</v>
      </c>
      <c r="DA75" s="63" t="s">
        <v>2480</v>
      </c>
    </row>
    <row r="76" spans="1:105" ht="12" customHeight="1" x14ac:dyDescent="0.25">
      <c r="A76" s="108" t="s">
        <v>52</v>
      </c>
      <c r="B76" s="98">
        <v>287.53782925774129</v>
      </c>
      <c r="C76" s="98">
        <v>292.58427560394659</v>
      </c>
      <c r="D76" s="98">
        <v>290.97999900832576</v>
      </c>
      <c r="E76" s="98">
        <v>291.45916160028122</v>
      </c>
      <c r="F76" s="98">
        <v>289.41633531869849</v>
      </c>
      <c r="G76" s="98">
        <v>294.76268463633124</v>
      </c>
      <c r="H76" s="98">
        <v>295.47393823951745</v>
      </c>
      <c r="I76" s="98">
        <v>271.70248778161937</v>
      </c>
      <c r="J76" s="98">
        <v>279.30141687828603</v>
      </c>
      <c r="K76" s="98">
        <v>286.69173512545115</v>
      </c>
      <c r="L76" s="98">
        <v>290.91017215276958</v>
      </c>
      <c r="M76" s="98">
        <v>301.31077935109232</v>
      </c>
      <c r="N76" s="98">
        <v>303.05813688045339</v>
      </c>
      <c r="O76" s="98">
        <v>303.11898065624644</v>
      </c>
      <c r="P76" s="98">
        <v>295.0757047566629</v>
      </c>
      <c r="Q76" s="98">
        <v>293.28753301759946</v>
      </c>
      <c r="R76" s="98">
        <v>288.42978933698464</v>
      </c>
      <c r="S76" s="98">
        <v>279.17603560587645</v>
      </c>
      <c r="T76" s="98">
        <v>270.81871011258477</v>
      </c>
      <c r="U76" s="98">
        <v>263.88174534937224</v>
      </c>
      <c r="V76" s="98">
        <v>263.77916676354698</v>
      </c>
      <c r="W76" s="98">
        <v>280.28822733036395</v>
      </c>
      <c r="DA76" s="63" t="s">
        <v>2481</v>
      </c>
    </row>
    <row r="77" spans="1:105" ht="12" customHeight="1" x14ac:dyDescent="0.25">
      <c r="A77" s="121" t="s">
        <v>54</v>
      </c>
      <c r="B77" s="122">
        <v>140.16241392118187</v>
      </c>
      <c r="C77" s="122">
        <v>145.36699511803286</v>
      </c>
      <c r="D77" s="122">
        <v>153.30329342637688</v>
      </c>
      <c r="E77" s="122">
        <v>145.14093746737609</v>
      </c>
      <c r="F77" s="122">
        <v>147.85390073054947</v>
      </c>
      <c r="G77" s="122">
        <v>148.4529946730994</v>
      </c>
      <c r="H77" s="122">
        <v>153.77551395080414</v>
      </c>
      <c r="I77" s="122">
        <v>157.59773414544304</v>
      </c>
      <c r="J77" s="122">
        <v>162.13048229411606</v>
      </c>
      <c r="K77" s="122">
        <v>178.10174583250225</v>
      </c>
      <c r="L77" s="122">
        <v>190.88217120425915</v>
      </c>
      <c r="M77" s="122">
        <v>164.58680898100806</v>
      </c>
      <c r="N77" s="122">
        <v>182.34440225409486</v>
      </c>
      <c r="O77" s="122">
        <v>184.52024808217743</v>
      </c>
      <c r="P77" s="122">
        <v>188.29471877114395</v>
      </c>
      <c r="Q77" s="122">
        <v>183.3158857821557</v>
      </c>
      <c r="R77" s="122">
        <v>182.00883416003694</v>
      </c>
      <c r="S77" s="122">
        <v>184.75573193229141</v>
      </c>
      <c r="T77" s="122">
        <v>181.84999496062011</v>
      </c>
      <c r="U77" s="122">
        <v>198.09531323624194</v>
      </c>
      <c r="V77" s="122">
        <v>248.74024086125968</v>
      </c>
      <c r="W77" s="122">
        <v>255.91003340625562</v>
      </c>
      <c r="DA77" s="130" t="s">
        <v>2482</v>
      </c>
    </row>
    <row r="78" spans="1:105" ht="12" customHeight="1" x14ac:dyDescent="0.25">
      <c r="A78" s="97" t="s">
        <v>192</v>
      </c>
      <c r="B78" s="98">
        <v>139.57385911046867</v>
      </c>
      <c r="C78" s="98">
        <v>145.34627114626298</v>
      </c>
      <c r="D78" s="98">
        <v>153.81481564998899</v>
      </c>
      <c r="E78" s="98">
        <v>144.9903879414187</v>
      </c>
      <c r="F78" s="98">
        <v>147.78133605717215</v>
      </c>
      <c r="G78" s="98">
        <v>148.22075634755927</v>
      </c>
      <c r="H78" s="98">
        <v>153.57381194345399</v>
      </c>
      <c r="I78" s="98">
        <v>157.77986105124339</v>
      </c>
      <c r="J78" s="98">
        <v>162.45044162718722</v>
      </c>
      <c r="K78" s="98">
        <v>178.87536491012276</v>
      </c>
      <c r="L78" s="98">
        <v>192.08258238450705</v>
      </c>
      <c r="M78" s="98">
        <v>163.257936854143</v>
      </c>
      <c r="N78" s="98">
        <v>181.83882730002364</v>
      </c>
      <c r="O78" s="98">
        <v>184.34943728021011</v>
      </c>
      <c r="P78" s="98">
        <v>188.58623822186789</v>
      </c>
      <c r="Q78" s="98">
        <v>183.21875900515786</v>
      </c>
      <c r="R78" s="98">
        <v>181.44544998920591</v>
      </c>
      <c r="S78" s="98">
        <v>184.59138355048634</v>
      </c>
      <c r="T78" s="98">
        <v>180.94814280539327</v>
      </c>
      <c r="U78" s="98">
        <v>198.8263469490515</v>
      </c>
      <c r="V78" s="98">
        <v>248.20730944876922</v>
      </c>
      <c r="W78" s="98">
        <v>256.3803556919006</v>
      </c>
      <c r="DA78" s="63" t="s">
        <v>2483</v>
      </c>
    </row>
    <row r="79" spans="1:105" ht="12" customHeight="1" x14ac:dyDescent="0.25">
      <c r="A79" s="109" t="s">
        <v>120</v>
      </c>
      <c r="B79" s="33">
        <v>147.14193828272687</v>
      </c>
      <c r="C79" s="33">
        <v>145.61309533403252</v>
      </c>
      <c r="D79" s="33">
        <v>147.13982296045745</v>
      </c>
      <c r="E79" s="33">
        <v>146.97662821276319</v>
      </c>
      <c r="F79" s="33">
        <v>148.7220237548371</v>
      </c>
      <c r="G79" s="33">
        <v>151.19315674751547</v>
      </c>
      <c r="H79" s="33">
        <v>156.12517385026976</v>
      </c>
      <c r="I79" s="33">
        <v>155.47604267485931</v>
      </c>
      <c r="J79" s="33">
        <v>158.32410894247295</v>
      </c>
      <c r="K79" s="33">
        <v>168.89075728645187</v>
      </c>
      <c r="L79" s="33">
        <v>176.65303690348026</v>
      </c>
      <c r="M79" s="33">
        <v>178.4980737167167</v>
      </c>
      <c r="N79" s="33">
        <v>187.24276282232088</v>
      </c>
      <c r="O79" s="33">
        <v>186.03889783241982</v>
      </c>
      <c r="P79" s="33">
        <v>185.75138029216205</v>
      </c>
      <c r="Q79" s="33">
        <v>184.14831496548001</v>
      </c>
      <c r="R79" s="33">
        <v>186.91575827098737</v>
      </c>
      <c r="S79" s="33">
        <v>186.22712682237969</v>
      </c>
      <c r="T79" s="33">
        <v>190.1994501276433</v>
      </c>
      <c r="U79" s="33">
        <v>190.71688333700587</v>
      </c>
      <c r="V79" s="33">
        <v>254.46733652606272</v>
      </c>
      <c r="W79" s="33">
        <v>250.69338250113842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14695.000244649096</v>
      </c>
      <c r="C81" s="117">
        <f t="shared" si="28"/>
        <v>16273.703621493552</v>
      </c>
      <c r="D81" s="117">
        <f t="shared" si="28"/>
        <v>16572.918744509949</v>
      </c>
      <c r="E81" s="117">
        <f t="shared" si="28"/>
        <v>16624.536562370693</v>
      </c>
      <c r="F81" s="117">
        <f t="shared" si="28"/>
        <v>16402.986338707022</v>
      </c>
      <c r="G81" s="117">
        <f t="shared" si="28"/>
        <v>16315.875048506028</v>
      </c>
      <c r="H81" s="117">
        <f t="shared" si="28"/>
        <v>16483.138066286388</v>
      </c>
      <c r="I81" s="117">
        <f t="shared" si="28"/>
        <v>16334.05831893422</v>
      </c>
      <c r="J81" s="117">
        <f t="shared" si="28"/>
        <v>16748.442098667136</v>
      </c>
      <c r="K81" s="117">
        <f t="shared" si="28"/>
        <v>17510.405783711911</v>
      </c>
      <c r="L81" s="117">
        <f t="shared" si="28"/>
        <v>19410.93285354241</v>
      </c>
      <c r="M81" s="117">
        <f t="shared" si="28"/>
        <v>17015.79276815541</v>
      </c>
      <c r="N81" s="117">
        <f t="shared" si="28"/>
        <v>18694.468169779488</v>
      </c>
      <c r="O81" s="117">
        <f t="shared" si="28"/>
        <v>17864.855189666181</v>
      </c>
      <c r="P81" s="117">
        <f t="shared" si="28"/>
        <v>18010.78092283845</v>
      </c>
      <c r="Q81" s="117">
        <f t="shared" si="28"/>
        <v>17203.988858843761</v>
      </c>
      <c r="R81" s="117">
        <f t="shared" ref="R81:V81" si="29">R82+R85+R87+R100</f>
        <v>18860.738126098575</v>
      </c>
      <c r="S81" s="117">
        <f t="shared" si="29"/>
        <v>18695.526656755039</v>
      </c>
      <c r="T81" s="117">
        <f t="shared" si="29"/>
        <v>18524.499495817203</v>
      </c>
      <c r="U81" s="117">
        <f t="shared" si="29"/>
        <v>18306.238999302634</v>
      </c>
      <c r="V81" s="117">
        <f t="shared" si="29"/>
        <v>17134.805112280868</v>
      </c>
      <c r="W81" s="117">
        <f t="shared" ref="W81" si="30">W82+W85+W87+W100</f>
        <v>19308.660995022754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13083.08578547557</v>
      </c>
      <c r="C82" s="122">
        <f t="shared" si="31"/>
        <v>14656.550014977744</v>
      </c>
      <c r="D82" s="122">
        <f t="shared" si="31"/>
        <v>14943.834700001047</v>
      </c>
      <c r="E82" s="122">
        <f t="shared" si="31"/>
        <v>15020.041443659406</v>
      </c>
      <c r="F82" s="122">
        <f t="shared" si="31"/>
        <v>14789.872956589967</v>
      </c>
      <c r="G82" s="122">
        <f t="shared" si="31"/>
        <v>14650.939930084687</v>
      </c>
      <c r="H82" s="122">
        <f t="shared" si="31"/>
        <v>14821.272040787584</v>
      </c>
      <c r="I82" s="122">
        <f t="shared" si="31"/>
        <v>14707.255725074401</v>
      </c>
      <c r="J82" s="122">
        <f t="shared" si="31"/>
        <v>15105.952047223978</v>
      </c>
      <c r="K82" s="122">
        <f t="shared" si="31"/>
        <v>15812.53691987512</v>
      </c>
      <c r="L82" s="122">
        <f t="shared" si="31"/>
        <v>17673.401036182426</v>
      </c>
      <c r="M82" s="122">
        <f t="shared" si="31"/>
        <v>15239.11786305335</v>
      </c>
      <c r="N82" s="122">
        <f t="shared" si="31"/>
        <v>16907.0772997614</v>
      </c>
      <c r="O82" s="122">
        <f t="shared" si="31"/>
        <v>16074.293383114422</v>
      </c>
      <c r="P82" s="122">
        <f t="shared" si="31"/>
        <v>16242.122442537986</v>
      </c>
      <c r="Q82" s="122">
        <f t="shared" si="31"/>
        <v>15457.667434618636</v>
      </c>
      <c r="R82" s="122">
        <f t="shared" ref="R82:V82" si="32">SUM(R83:R84)</f>
        <v>17124.536689343528</v>
      </c>
      <c r="S82" s="122">
        <f t="shared" si="32"/>
        <v>17013.232141107743</v>
      </c>
      <c r="T82" s="122">
        <f t="shared" si="32"/>
        <v>16867.809774182264</v>
      </c>
      <c r="U82" s="122">
        <f t="shared" si="32"/>
        <v>16682.327709530447</v>
      </c>
      <c r="V82" s="122">
        <f t="shared" si="32"/>
        <v>15447.718242814884</v>
      </c>
      <c r="W82" s="122">
        <f t="shared" ref="W82" si="33">SUM(W83:W84)</f>
        <v>17635.342115256568</v>
      </c>
      <c r="DA82" s="130" t="s">
        <v>2486</v>
      </c>
    </row>
    <row r="83" spans="1:105" ht="12" customHeight="1" x14ac:dyDescent="0.25">
      <c r="A83" s="97" t="s">
        <v>204</v>
      </c>
      <c r="B83" s="98">
        <v>12962.58986120667</v>
      </c>
      <c r="C83" s="98">
        <v>14521.919222932804</v>
      </c>
      <c r="D83" s="98">
        <v>14809.967767067359</v>
      </c>
      <c r="E83" s="98">
        <v>14887.471192609637</v>
      </c>
      <c r="F83" s="98">
        <v>14663.016851854087</v>
      </c>
      <c r="G83" s="98">
        <v>14527.562628561445</v>
      </c>
      <c r="H83" s="98">
        <v>14698.495713995451</v>
      </c>
      <c r="I83" s="98">
        <v>14587.227790651097</v>
      </c>
      <c r="J83" s="98">
        <v>14984.901451860873</v>
      </c>
      <c r="K83" s="98">
        <v>15687.121373308068</v>
      </c>
      <c r="L83" s="98">
        <v>17534.055875293976</v>
      </c>
      <c r="M83" s="98">
        <v>15121.450215230914</v>
      </c>
      <c r="N83" s="98">
        <v>16777.402872627419</v>
      </c>
      <c r="O83" s="98">
        <v>15952.719877741549</v>
      </c>
      <c r="P83" s="98">
        <v>16120.545155746815</v>
      </c>
      <c r="Q83" s="98">
        <v>15343.224000997601</v>
      </c>
      <c r="R83" s="98">
        <v>16998.064864922726</v>
      </c>
      <c r="S83" s="98">
        <v>16896.041558452471</v>
      </c>
      <c r="T83" s="98">
        <v>16752.8716485033</v>
      </c>
      <c r="U83" s="98">
        <v>16571.816554486544</v>
      </c>
      <c r="V83" s="98">
        <v>15343.471291787268</v>
      </c>
      <c r="W83" s="98">
        <v>17515.109997347001</v>
      </c>
      <c r="DA83" s="63" t="s">
        <v>2487</v>
      </c>
    </row>
    <row r="84" spans="1:105" ht="12" customHeight="1" x14ac:dyDescent="0.25">
      <c r="A84" s="97" t="s">
        <v>53</v>
      </c>
      <c r="B84" s="98">
        <v>120.4959242689003</v>
      </c>
      <c r="C84" s="98">
        <v>134.63079204493962</v>
      </c>
      <c r="D84" s="98">
        <v>133.86693293368828</v>
      </c>
      <c r="E84" s="98">
        <v>132.57025104976813</v>
      </c>
      <c r="F84" s="98">
        <v>126.85610473588052</v>
      </c>
      <c r="G84" s="98">
        <v>123.37730152324116</v>
      </c>
      <c r="H84" s="98">
        <v>122.77632679213362</v>
      </c>
      <c r="I84" s="98">
        <v>120.02793442330359</v>
      </c>
      <c r="J84" s="98">
        <v>121.05059536310463</v>
      </c>
      <c r="K84" s="98">
        <v>125.4155465670522</v>
      </c>
      <c r="L84" s="98">
        <v>139.34516088845135</v>
      </c>
      <c r="M84" s="98">
        <v>117.66764782243702</v>
      </c>
      <c r="N84" s="98">
        <v>129.67442713398103</v>
      </c>
      <c r="O84" s="98">
        <v>121.5735053728735</v>
      </c>
      <c r="P84" s="98">
        <v>121.57728679117065</v>
      </c>
      <c r="Q84" s="98">
        <v>114.44343362103338</v>
      </c>
      <c r="R84" s="98">
        <v>126.47182442080239</v>
      </c>
      <c r="S84" s="98">
        <v>117.19058265527114</v>
      </c>
      <c r="T84" s="98">
        <v>114.93812567896352</v>
      </c>
      <c r="U84" s="98">
        <v>110.51115504390206</v>
      </c>
      <c r="V84" s="98">
        <v>104.24695102761635</v>
      </c>
      <c r="W84" s="98">
        <v>120.23211790956822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19.947556990800578</v>
      </c>
      <c r="C85" s="122">
        <f t="shared" si="34"/>
        <v>21.742090583720749</v>
      </c>
      <c r="D85" s="122">
        <f t="shared" si="34"/>
        <v>23.388990710950555</v>
      </c>
      <c r="E85" s="122">
        <f t="shared" si="34"/>
        <v>30.260524869742561</v>
      </c>
      <c r="F85" s="122">
        <f t="shared" si="34"/>
        <v>27.090570816899838</v>
      </c>
      <c r="G85" s="122">
        <f t="shared" si="34"/>
        <v>29.705974193268698</v>
      </c>
      <c r="H85" s="122">
        <f t="shared" si="34"/>
        <v>33.527514439751045</v>
      </c>
      <c r="I85" s="122">
        <f t="shared" si="34"/>
        <v>36.138872305816598</v>
      </c>
      <c r="J85" s="122">
        <f t="shared" si="34"/>
        <v>40.467532057034092</v>
      </c>
      <c r="K85" s="122">
        <f t="shared" si="34"/>
        <v>44.969685894830732</v>
      </c>
      <c r="L85" s="122">
        <f t="shared" si="34"/>
        <v>65.6299134411681</v>
      </c>
      <c r="M85" s="122">
        <f t="shared" si="34"/>
        <v>54.412535752670379</v>
      </c>
      <c r="N85" s="122">
        <f t="shared" si="34"/>
        <v>54.024950950245895</v>
      </c>
      <c r="O85" s="122">
        <f t="shared" si="34"/>
        <v>55.599901420929996</v>
      </c>
      <c r="P85" s="122">
        <f t="shared" si="34"/>
        <v>59.977286763590449</v>
      </c>
      <c r="Q85" s="122">
        <f t="shared" si="34"/>
        <v>58.385556884434919</v>
      </c>
      <c r="R85" s="122">
        <f t="shared" si="34"/>
        <v>58.782872679532034</v>
      </c>
      <c r="S85" s="122">
        <f t="shared" si="34"/>
        <v>55.994773246936482</v>
      </c>
      <c r="T85" s="122">
        <f t="shared" si="34"/>
        <v>56.793567554571439</v>
      </c>
      <c r="U85" s="122">
        <f t="shared" si="34"/>
        <v>63.536080880454826</v>
      </c>
      <c r="V85" s="122">
        <f t="shared" si="34"/>
        <v>72.201033800863812</v>
      </c>
      <c r="W85" s="122">
        <f t="shared" si="34"/>
        <v>93.364242325794066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19.947556990800578</v>
      </c>
      <c r="C86" s="98">
        <f>IF(RES_hhdet_tes!C86=0,0,RES_hhdet_tes!C86*1000*11630/RES_hhdet_num!C81)</f>
        <v>21.742090583720749</v>
      </c>
      <c r="D86" s="98">
        <f>IF(RES_hhdet_tes!D86=0,0,RES_hhdet_tes!D86*1000*11630/RES_hhdet_num!D81)</f>
        <v>23.388990710950555</v>
      </c>
      <c r="E86" s="98">
        <f>IF(RES_hhdet_tes!E86=0,0,RES_hhdet_tes!E86*1000*11630/RES_hhdet_num!E81)</f>
        <v>30.260524869742561</v>
      </c>
      <c r="F86" s="98">
        <f>IF(RES_hhdet_tes!F86=0,0,RES_hhdet_tes!F86*1000*11630/RES_hhdet_num!F81)</f>
        <v>27.090570816899838</v>
      </c>
      <c r="G86" s="98">
        <f>IF(RES_hhdet_tes!G86=0,0,RES_hhdet_tes!G86*1000*11630/RES_hhdet_num!G81)</f>
        <v>29.705974193268698</v>
      </c>
      <c r="H86" s="98">
        <f>IF(RES_hhdet_tes!H86=0,0,RES_hhdet_tes!H86*1000*11630/RES_hhdet_num!H81)</f>
        <v>33.527514439751045</v>
      </c>
      <c r="I86" s="98">
        <f>IF(RES_hhdet_tes!I86=0,0,RES_hhdet_tes!I86*1000*11630/RES_hhdet_num!I81)</f>
        <v>36.138872305816598</v>
      </c>
      <c r="J86" s="98">
        <f>IF(RES_hhdet_tes!J86=0,0,RES_hhdet_tes!J86*1000*11630/RES_hhdet_num!J81)</f>
        <v>40.467532057034092</v>
      </c>
      <c r="K86" s="98">
        <f>IF(RES_hhdet_tes!K86=0,0,RES_hhdet_tes!K86*1000*11630/RES_hhdet_num!K81)</f>
        <v>44.969685894830732</v>
      </c>
      <c r="L86" s="98">
        <f>IF(RES_hhdet_tes!L86=0,0,RES_hhdet_tes!L86*1000*11630/RES_hhdet_num!L81)</f>
        <v>65.6299134411681</v>
      </c>
      <c r="M86" s="98">
        <f>IF(RES_hhdet_tes!M86=0,0,RES_hhdet_tes!M86*1000*11630/RES_hhdet_num!M81)</f>
        <v>54.412535752670379</v>
      </c>
      <c r="N86" s="98">
        <f>IF(RES_hhdet_tes!N86=0,0,RES_hhdet_tes!N86*1000*11630/RES_hhdet_num!N81)</f>
        <v>54.024950950245895</v>
      </c>
      <c r="O86" s="98">
        <f>IF(RES_hhdet_tes!O86=0,0,RES_hhdet_tes!O86*1000*11630/RES_hhdet_num!O81)</f>
        <v>55.599901420929996</v>
      </c>
      <c r="P86" s="98">
        <f>IF(RES_hhdet_tes!P86=0,0,RES_hhdet_tes!P86*1000*11630/RES_hhdet_num!P81)</f>
        <v>59.977286763590449</v>
      </c>
      <c r="Q86" s="98">
        <f>IF(RES_hhdet_tes!Q86=0,0,RES_hhdet_tes!Q86*1000*11630/RES_hhdet_num!Q81)</f>
        <v>58.385556884434919</v>
      </c>
      <c r="R86" s="98">
        <f>IF(RES_hhdet_tes!R86=0,0,RES_hhdet_tes!R86*1000*11630/RES_hhdet_num!R81)</f>
        <v>58.782872679532034</v>
      </c>
      <c r="S86" s="98">
        <f>IF(RES_hhdet_tes!S86=0,0,RES_hhdet_tes!S86*1000*11630/RES_hhdet_num!S81)</f>
        <v>55.994773246936482</v>
      </c>
      <c r="T86" s="98">
        <f>IF(RES_hhdet_tes!T86=0,0,RES_hhdet_tes!T86*1000*11630/RES_hhdet_num!T81)</f>
        <v>56.793567554571439</v>
      </c>
      <c r="U86" s="98">
        <f>IF(RES_hhdet_tes!U86=0,0,RES_hhdet_tes!U86*1000*11630/RES_hhdet_num!U81)</f>
        <v>63.536080880454826</v>
      </c>
      <c r="V86" s="98">
        <f>IF(RES_hhdet_tes!V86=0,0,RES_hhdet_tes!V86*1000*11630/RES_hhdet_num!V81)</f>
        <v>72.201033800863812</v>
      </c>
      <c r="W86" s="98">
        <f>IF(RES_hhdet_tes!W86=0,0,RES_hhdet_tes!W86*1000*11630/RES_hhdet_num!W81)</f>
        <v>93.364242325794066</v>
      </c>
      <c r="DA86" s="63" t="s">
        <v>2490</v>
      </c>
    </row>
    <row r="87" spans="1:105" ht="12" customHeight="1" x14ac:dyDescent="0.25">
      <c r="A87" s="121" t="s">
        <v>55</v>
      </c>
      <c r="B87" s="122">
        <v>1448.9816242647464</v>
      </c>
      <c r="C87" s="122">
        <v>1447.9513432648278</v>
      </c>
      <c r="D87" s="122">
        <v>1457.8128349920828</v>
      </c>
      <c r="E87" s="122">
        <v>1424.0111695824105</v>
      </c>
      <c r="F87" s="122">
        <v>1437.1407465195305</v>
      </c>
      <c r="G87" s="122">
        <v>1480.3808301278452</v>
      </c>
      <c r="H87" s="122">
        <v>1477.8302309264027</v>
      </c>
      <c r="I87" s="122">
        <v>1437.4908081490933</v>
      </c>
      <c r="J87" s="122">
        <v>1440.9094458681143</v>
      </c>
      <c r="K87" s="122">
        <v>1479.0539990385751</v>
      </c>
      <c r="L87" s="122">
        <v>1495.7845895786311</v>
      </c>
      <c r="M87" s="122">
        <v>1544.7386294923454</v>
      </c>
      <c r="N87" s="122">
        <v>1549.4135802182614</v>
      </c>
      <c r="O87" s="122">
        <v>1548.6775184321934</v>
      </c>
      <c r="P87" s="122">
        <v>1523.2268316566722</v>
      </c>
      <c r="Q87" s="122">
        <v>1501.1040596114019</v>
      </c>
      <c r="R87" s="122">
        <v>1491.1236381197903</v>
      </c>
      <c r="S87" s="122">
        <v>1440.2909411601674</v>
      </c>
      <c r="T87" s="122">
        <v>1409.6902265645613</v>
      </c>
      <c r="U87" s="122">
        <v>1369.4880811139883</v>
      </c>
      <c r="V87" s="122">
        <v>1360.7176661523092</v>
      </c>
      <c r="W87" s="122">
        <v>1329.1838009019903</v>
      </c>
      <c r="DA87" s="130" t="s">
        <v>2491</v>
      </c>
    </row>
    <row r="88" spans="1:105" ht="12" customHeight="1" x14ac:dyDescent="0.25">
      <c r="A88" s="97" t="s">
        <v>132</v>
      </c>
      <c r="B88" s="98">
        <v>1393.4589116648147</v>
      </c>
      <c r="C88" s="98">
        <v>1448.2128306853144</v>
      </c>
      <c r="D88" s="98">
        <v>1464.5276492173509</v>
      </c>
      <c r="E88" s="98">
        <v>1403.8748308206455</v>
      </c>
      <c r="F88" s="98">
        <v>1452.4671455058285</v>
      </c>
      <c r="G88" s="98">
        <v>1471.1721840579514</v>
      </c>
      <c r="H88" s="98">
        <v>1461.8667670391926</v>
      </c>
      <c r="I88" s="98">
        <v>1416.4352744319042</v>
      </c>
      <c r="J88" s="98">
        <v>1459.6693320551778</v>
      </c>
      <c r="K88" s="98">
        <v>1491.8155203788669</v>
      </c>
      <c r="L88" s="98">
        <v>1528.9247334331749</v>
      </c>
      <c r="M88" s="98">
        <v>1536.1783264844528</v>
      </c>
      <c r="N88" s="98">
        <v>1547.1069845577911</v>
      </c>
      <c r="O88" s="98">
        <v>1552.9569781923083</v>
      </c>
      <c r="P88" s="98">
        <v>1534.3532104489323</v>
      </c>
      <c r="Q88" s="98">
        <v>1506.1422115689666</v>
      </c>
      <c r="R88" s="98">
        <v>1486.320693524777</v>
      </c>
      <c r="S88" s="98">
        <v>1428.1558143182501</v>
      </c>
      <c r="T88" s="98">
        <v>1411.6027864644293</v>
      </c>
      <c r="U88" s="98">
        <v>1372.3000054915115</v>
      </c>
      <c r="V88" s="98">
        <v>1357.8762590803919</v>
      </c>
      <c r="W88" s="98">
        <v>1336.0088939096092</v>
      </c>
      <c r="DA88" s="63" t="s">
        <v>2492</v>
      </c>
    </row>
    <row r="89" spans="1:105" ht="12" customHeight="1" x14ac:dyDescent="0.25">
      <c r="A89" s="97" t="s">
        <v>131</v>
      </c>
      <c r="B89" s="98">
        <v>1393.4589116648147</v>
      </c>
      <c r="C89" s="98">
        <v>1448.2252391183729</v>
      </c>
      <c r="D89" s="98">
        <v>1464.59515320419</v>
      </c>
      <c r="E89" s="98">
        <v>1404.0388622857831</v>
      </c>
      <c r="F89" s="98">
        <v>1452.3133239590488</v>
      </c>
      <c r="G89" s="98">
        <v>1471.2460244285508</v>
      </c>
      <c r="H89" s="98">
        <v>1461.8018734140044</v>
      </c>
      <c r="I89" s="98">
        <v>1416.0189140812927</v>
      </c>
      <c r="J89" s="98">
        <v>1458.5224219520828</v>
      </c>
      <c r="K89" s="98">
        <v>1491.3251303087543</v>
      </c>
      <c r="L89" s="98">
        <v>1528.5560009005151</v>
      </c>
      <c r="M89" s="98">
        <v>1536.2063611331071</v>
      </c>
      <c r="N89" s="98">
        <v>1548.1168313889489</v>
      </c>
      <c r="O89" s="98">
        <v>1553.4379043299771</v>
      </c>
      <c r="P89" s="98">
        <v>1534.3105160410694</v>
      </c>
      <c r="Q89" s="98">
        <v>1506.423244261912</v>
      </c>
      <c r="R89" s="98">
        <v>1487.2182809363871</v>
      </c>
      <c r="S89" s="98">
        <v>1428.3942978970531</v>
      </c>
      <c r="T89" s="98">
        <v>1410.6534308867206</v>
      </c>
      <c r="U89" s="98">
        <v>1370.9370901723071</v>
      </c>
      <c r="V89" s="98">
        <v>1355.9968279401796</v>
      </c>
      <c r="W89" s="98">
        <v>1334.3979032882864</v>
      </c>
      <c r="DA89" s="63" t="s">
        <v>2493</v>
      </c>
    </row>
    <row r="90" spans="1:105" ht="12" customHeight="1" x14ac:dyDescent="0.25">
      <c r="A90" s="100" t="s">
        <v>204</v>
      </c>
      <c r="B90" s="101">
        <v>1120.2922644508626</v>
      </c>
      <c r="C90" s="101">
        <v>1155.5146775346668</v>
      </c>
      <c r="D90" s="101">
        <v>1171.7877121959259</v>
      </c>
      <c r="E90" s="101">
        <v>1118.3465571174124</v>
      </c>
      <c r="F90" s="101">
        <v>1158.4864167681562</v>
      </c>
      <c r="G90" s="101">
        <v>1178.8633543998669</v>
      </c>
      <c r="H90" s="101">
        <v>1170.5535743795431</v>
      </c>
      <c r="I90" s="101">
        <v>1150.0252559144294</v>
      </c>
      <c r="J90" s="101">
        <v>1173.2840029261333</v>
      </c>
      <c r="K90" s="101">
        <v>1200.1846217562331</v>
      </c>
      <c r="L90" s="101">
        <v>1226.3516568084544</v>
      </c>
      <c r="M90" s="101">
        <v>1236.870233857135</v>
      </c>
      <c r="N90" s="101">
        <v>1245.176734292027</v>
      </c>
      <c r="O90" s="101">
        <v>1247.7031129772924</v>
      </c>
      <c r="P90" s="101">
        <v>1233.1379703958094</v>
      </c>
      <c r="Q90" s="101">
        <v>1208.6008747189392</v>
      </c>
      <c r="R90" s="101">
        <v>1196.2111829978417</v>
      </c>
      <c r="S90" s="101">
        <v>1148.8064491831685</v>
      </c>
      <c r="T90" s="101">
        <v>1135.5580640488729</v>
      </c>
      <c r="U90" s="101">
        <v>1102.2789489734569</v>
      </c>
      <c r="V90" s="101">
        <v>1089.2988274845529</v>
      </c>
      <c r="W90" s="101">
        <v>1046.4630509015087</v>
      </c>
      <c r="DA90" s="131" t="s">
        <v>2494</v>
      </c>
    </row>
    <row r="91" spans="1:105" ht="12" customHeight="1" x14ac:dyDescent="0.25">
      <c r="A91" s="103" t="s">
        <v>52</v>
      </c>
      <c r="B91" s="104">
        <v>273.16664721395188</v>
      </c>
      <c r="C91" s="104">
        <v>292.71056158370646</v>
      </c>
      <c r="D91" s="104">
        <v>292.80744100826428</v>
      </c>
      <c r="E91" s="104">
        <v>285.69230516837052</v>
      </c>
      <c r="F91" s="104">
        <v>293.82690719089265</v>
      </c>
      <c r="G91" s="104">
        <v>292.38267002868389</v>
      </c>
      <c r="H91" s="104">
        <v>291.24829903446124</v>
      </c>
      <c r="I91" s="104">
        <v>265.99365816686327</v>
      </c>
      <c r="J91" s="104">
        <v>285.23841902594967</v>
      </c>
      <c r="K91" s="104">
        <v>291.1405085525214</v>
      </c>
      <c r="L91" s="104">
        <v>302.20434409206086</v>
      </c>
      <c r="M91" s="104">
        <v>299.33612727597193</v>
      </c>
      <c r="N91" s="104">
        <v>302.94009709692165</v>
      </c>
      <c r="O91" s="104">
        <v>305.73479135268468</v>
      </c>
      <c r="P91" s="104">
        <v>301.1725456452599</v>
      </c>
      <c r="Q91" s="104">
        <v>297.82236954297292</v>
      </c>
      <c r="R91" s="104">
        <v>291.00709793854566</v>
      </c>
      <c r="S91" s="104">
        <v>279.58784871388428</v>
      </c>
      <c r="T91" s="104">
        <v>275.09536683784779</v>
      </c>
      <c r="U91" s="104">
        <v>268.65814119885033</v>
      </c>
      <c r="V91" s="104">
        <v>266.69800045562681</v>
      </c>
      <c r="W91" s="104">
        <v>287.93485238677772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1466.7839193974612</v>
      </c>
      <c r="C96" s="101">
        <v>1447.8635600206953</v>
      </c>
      <c r="D96" s="101">
        <v>1455.3883638843347</v>
      </c>
      <c r="E96" s="101">
        <v>1431.8166495706944</v>
      </c>
      <c r="F96" s="101">
        <v>1430.7546484331567</v>
      </c>
      <c r="G96" s="101">
        <v>1484.5111476268964</v>
      </c>
      <c r="H96" s="101">
        <v>1485.5572451099731</v>
      </c>
      <c r="I96" s="101">
        <v>1448.5036296097437</v>
      </c>
      <c r="J96" s="101">
        <v>1430.3298059268582</v>
      </c>
      <c r="K96" s="101">
        <v>1471.3725436225204</v>
      </c>
      <c r="L96" s="101">
        <v>1474.8809388601819</v>
      </c>
      <c r="M96" s="101">
        <v>1550.1616933277373</v>
      </c>
      <c r="N96" s="101">
        <v>1550.8715264092366</v>
      </c>
      <c r="O96" s="101">
        <v>1546.0173922646563</v>
      </c>
      <c r="P96" s="101">
        <v>1516.326787952494</v>
      </c>
      <c r="Q96" s="101">
        <v>1497.9945174278625</v>
      </c>
      <c r="R96" s="101">
        <v>1494.2654422717344</v>
      </c>
      <c r="S96" s="101">
        <v>1448.2153911927182</v>
      </c>
      <c r="T96" s="101">
        <v>1408.4948993846256</v>
      </c>
      <c r="U96" s="101">
        <v>1367.6792536938897</v>
      </c>
      <c r="V96" s="101">
        <v>1362.6879654050385</v>
      </c>
      <c r="W96" s="101">
        <v>1324.5353736152388</v>
      </c>
      <c r="DA96" s="131" t="s">
        <v>2500</v>
      </c>
    </row>
    <row r="97" spans="1:105" ht="12" customHeight="1" x14ac:dyDescent="0.25">
      <c r="A97" s="107" t="s">
        <v>121</v>
      </c>
      <c r="B97" s="104">
        <v>1466.783919397461</v>
      </c>
      <c r="C97" s="104">
        <v>1447.8579989356331</v>
      </c>
      <c r="D97" s="104">
        <v>1455.407158703473</v>
      </c>
      <c r="E97" s="104">
        <v>1431.8799429947057</v>
      </c>
      <c r="F97" s="104">
        <v>1430.7466623758644</v>
      </c>
      <c r="G97" s="104">
        <v>1484.381168998576</v>
      </c>
      <c r="H97" s="104">
        <v>1485.0617920334405</v>
      </c>
      <c r="I97" s="104">
        <v>1448.012586977452</v>
      </c>
      <c r="J97" s="104">
        <v>1429.5290547422178</v>
      </c>
      <c r="K97" s="104">
        <v>1470.8120366364028</v>
      </c>
      <c r="L97" s="104">
        <v>1474.5088032781989</v>
      </c>
      <c r="M97" s="104">
        <v>1549.9772524313171</v>
      </c>
      <c r="N97" s="104">
        <v>1550.7196397644711</v>
      </c>
      <c r="O97" s="104">
        <v>1545.6616889160061</v>
      </c>
      <c r="P97" s="104">
        <v>1514.9942712179659</v>
      </c>
      <c r="Q97" s="104">
        <v>1496.6103429884549</v>
      </c>
      <c r="R97" s="104">
        <v>1492.7875681596561</v>
      </c>
      <c r="S97" s="104">
        <v>1447.031244890884</v>
      </c>
      <c r="T97" s="104">
        <v>1407.3496881101939</v>
      </c>
      <c r="U97" s="104">
        <v>1366.683081827668</v>
      </c>
      <c r="V97" s="104">
        <v>1361.7443987327194</v>
      </c>
      <c r="W97" s="104">
        <v>1324.3560534738756</v>
      </c>
      <c r="DA97" s="132" t="s">
        <v>2501</v>
      </c>
    </row>
    <row r="98" spans="1:105" ht="12" customHeight="1" x14ac:dyDescent="0.25">
      <c r="A98" s="108" t="s">
        <v>53</v>
      </c>
      <c r="B98" s="98">
        <v>1179.2460901397201</v>
      </c>
      <c r="C98" s="98">
        <v>1155.2221474235735</v>
      </c>
      <c r="D98" s="98">
        <v>1164.4374336096068</v>
      </c>
      <c r="E98" s="98">
        <v>1140.5213166257411</v>
      </c>
      <c r="F98" s="98">
        <v>1141.2813861199861</v>
      </c>
      <c r="G98" s="98">
        <v>1189.3915039299077</v>
      </c>
      <c r="H98" s="98">
        <v>1189.1841467735053</v>
      </c>
      <c r="I98" s="98">
        <v>1176.0197830714139</v>
      </c>
      <c r="J98" s="98">
        <v>1149.9582480339398</v>
      </c>
      <c r="K98" s="98">
        <v>1183.6801533911073</v>
      </c>
      <c r="L98" s="98">
        <v>1182.9846718105366</v>
      </c>
      <c r="M98" s="98">
        <v>1247.9612636941051</v>
      </c>
      <c r="N98" s="98">
        <v>1247.2699135956518</v>
      </c>
      <c r="O98" s="98">
        <v>1241.4571402081069</v>
      </c>
      <c r="P98" s="98">
        <v>1217.6163728848749</v>
      </c>
      <c r="Q98" s="98">
        <v>1200.7274499161608</v>
      </c>
      <c r="R98" s="98">
        <v>1200.6903440825347</v>
      </c>
      <c r="S98" s="98">
        <v>1163.7997841073325</v>
      </c>
      <c r="T98" s="98">
        <v>1132.9164352378</v>
      </c>
      <c r="U98" s="98">
        <v>1098.8771830037326</v>
      </c>
      <c r="V98" s="98">
        <v>1093.9427589822251</v>
      </c>
      <c r="W98" s="98">
        <v>1038.6093937819298</v>
      </c>
      <c r="DA98" s="63" t="s">
        <v>2502</v>
      </c>
    </row>
    <row r="99" spans="1:105" ht="12" customHeight="1" x14ac:dyDescent="0.25">
      <c r="A99" s="108" t="s">
        <v>52</v>
      </c>
      <c r="B99" s="98">
        <v>287.53782925774118</v>
      </c>
      <c r="C99" s="98">
        <v>292.63585151205956</v>
      </c>
      <c r="D99" s="98">
        <v>290.96972509386615</v>
      </c>
      <c r="E99" s="98">
        <v>291.35862636896479</v>
      </c>
      <c r="F99" s="98">
        <v>289.46527625587828</v>
      </c>
      <c r="G99" s="98">
        <v>294.98966506866856</v>
      </c>
      <c r="H99" s="98">
        <v>295.87764525993515</v>
      </c>
      <c r="I99" s="98">
        <v>271.99280390603803</v>
      </c>
      <c r="J99" s="98">
        <v>279.57080670827798</v>
      </c>
      <c r="K99" s="98">
        <v>287.13188324529557</v>
      </c>
      <c r="L99" s="98">
        <v>291.52413146766219</v>
      </c>
      <c r="M99" s="98">
        <v>302.01598873721201</v>
      </c>
      <c r="N99" s="98">
        <v>303.44972616881921</v>
      </c>
      <c r="O99" s="98">
        <v>304.20454870789916</v>
      </c>
      <c r="P99" s="98">
        <v>297.37789833309103</v>
      </c>
      <c r="Q99" s="98">
        <v>295.88289307229371</v>
      </c>
      <c r="R99" s="98">
        <v>292.09722407712121</v>
      </c>
      <c r="S99" s="98">
        <v>283.23146078355131</v>
      </c>
      <c r="T99" s="98">
        <v>274.43325287239406</v>
      </c>
      <c r="U99" s="98">
        <v>267.80589882393593</v>
      </c>
      <c r="V99" s="98">
        <v>267.80163975049447</v>
      </c>
      <c r="W99" s="98">
        <v>285.74665969194569</v>
      </c>
      <c r="DA99" s="63" t="s">
        <v>2503</v>
      </c>
    </row>
    <row r="100" spans="1:105" ht="12" customHeight="1" x14ac:dyDescent="0.25">
      <c r="A100" s="121" t="s">
        <v>54</v>
      </c>
      <c r="B100" s="122">
        <v>142.98527791797753</v>
      </c>
      <c r="C100" s="122">
        <v>147.46017266725997</v>
      </c>
      <c r="D100" s="122">
        <v>147.88221880586849</v>
      </c>
      <c r="E100" s="122">
        <v>150.22342425913831</v>
      </c>
      <c r="F100" s="122">
        <v>148.88206478062762</v>
      </c>
      <c r="G100" s="122">
        <v>154.8483141002275</v>
      </c>
      <c r="H100" s="122">
        <v>150.50828013264905</v>
      </c>
      <c r="I100" s="122">
        <v>153.17291340490777</v>
      </c>
      <c r="J100" s="122">
        <v>161.1130735180102</v>
      </c>
      <c r="K100" s="122">
        <v>173.84517890338648</v>
      </c>
      <c r="L100" s="122">
        <v>176.11731434018552</v>
      </c>
      <c r="M100" s="122">
        <v>177.52373985704426</v>
      </c>
      <c r="N100" s="122">
        <v>183.95233884957983</v>
      </c>
      <c r="O100" s="122">
        <v>186.28438669863846</v>
      </c>
      <c r="P100" s="122">
        <v>185.45436188020207</v>
      </c>
      <c r="Q100" s="122">
        <v>186.83180772928657</v>
      </c>
      <c r="R100" s="122">
        <v>186.29492595572708</v>
      </c>
      <c r="S100" s="122">
        <v>186.00880124018963</v>
      </c>
      <c r="T100" s="122">
        <v>190.20592751580506</v>
      </c>
      <c r="U100" s="122">
        <v>190.88712777774293</v>
      </c>
      <c r="V100" s="122">
        <v>254.1681695128087</v>
      </c>
      <c r="W100" s="122">
        <v>250.77083653839861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105.34542696071966</v>
      </c>
      <c r="C102" s="98">
        <v>163.09454079333091</v>
      </c>
      <c r="D102" s="98">
        <v>153.86876986203069</v>
      </c>
      <c r="E102" s="98">
        <v>175.40601231585174</v>
      </c>
      <c r="F102" s="98">
        <v>150.20007506897954</v>
      </c>
      <c r="G102" s="98">
        <v>186.47650076922901</v>
      </c>
      <c r="H102" s="98">
        <v>98.298333945169517</v>
      </c>
      <c r="I102" s="98">
        <v>131.57579762605187</v>
      </c>
      <c r="J102" s="98">
        <v>185.30232931408727</v>
      </c>
      <c r="K102" s="98">
        <v>217.2598562106426</v>
      </c>
      <c r="L102" s="98">
        <v>170.87678007321045</v>
      </c>
      <c r="M102" s="98">
        <v>165.79745549629948</v>
      </c>
      <c r="N102" s="98">
        <v>139.03487675495444</v>
      </c>
      <c r="O102" s="98">
        <v>189.75094443420409</v>
      </c>
      <c r="P102" s="98">
        <v>181.42659923557156</v>
      </c>
      <c r="Q102" s="98">
        <v>223.54535846256715</v>
      </c>
      <c r="R102" s="98">
        <v>177.74917516881266</v>
      </c>
      <c r="S102" s="98">
        <v>182.8804877573196</v>
      </c>
      <c r="T102" s="98">
        <v>190.30363533981225</v>
      </c>
      <c r="U102" s="98">
        <v>193.5484391765583</v>
      </c>
      <c r="V102" s="98">
        <v>249.29255269313416</v>
      </c>
      <c r="W102" s="98">
        <v>252.07852474355559</v>
      </c>
      <c r="DA102" s="63" t="s">
        <v>2506</v>
      </c>
    </row>
    <row r="103" spans="1:105" ht="12" customHeight="1" x14ac:dyDescent="0.25">
      <c r="A103" s="109" t="s">
        <v>120</v>
      </c>
      <c r="B103" s="33">
        <v>147.14193828272684</v>
      </c>
      <c r="C103" s="33">
        <v>145.61309533403249</v>
      </c>
      <c r="D103" s="33">
        <v>147.13982296045739</v>
      </c>
      <c r="E103" s="33">
        <v>146.97662821276316</v>
      </c>
      <c r="F103" s="33">
        <v>148.7220237548371</v>
      </c>
      <c r="G103" s="33">
        <v>151.19315674751542</v>
      </c>
      <c r="H103" s="33">
        <v>156.12517385026976</v>
      </c>
      <c r="I103" s="33">
        <v>155.47604267485923</v>
      </c>
      <c r="J103" s="33">
        <v>158.32410894247315</v>
      </c>
      <c r="K103" s="33">
        <v>168.89075728645159</v>
      </c>
      <c r="L103" s="33">
        <v>176.65303690348034</v>
      </c>
      <c r="M103" s="33">
        <v>178.49807371671662</v>
      </c>
      <c r="N103" s="33">
        <v>187.24276282232069</v>
      </c>
      <c r="O103" s="33">
        <v>186.03889783241971</v>
      </c>
      <c r="P103" s="33">
        <v>185.75138029216197</v>
      </c>
      <c r="Q103" s="33">
        <v>184.14831496548041</v>
      </c>
      <c r="R103" s="33">
        <v>186.91575827098717</v>
      </c>
      <c r="S103" s="33">
        <v>186.22712682237895</v>
      </c>
      <c r="T103" s="33">
        <v>190.19945012764276</v>
      </c>
      <c r="U103" s="33">
        <v>190.71688333700624</v>
      </c>
      <c r="V103" s="33">
        <v>254.4673365260621</v>
      </c>
      <c r="W103" s="33">
        <v>250.69338250113881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15245.618825316615</v>
      </c>
      <c r="C124" s="117">
        <f t="shared" si="42"/>
        <v>16228.321834284945</v>
      </c>
      <c r="D124" s="117">
        <f t="shared" si="42"/>
        <v>16365.272189009633</v>
      </c>
      <c r="E124" s="117">
        <f t="shared" si="42"/>
        <v>17144.126533685379</v>
      </c>
      <c r="F124" s="117">
        <f t="shared" si="42"/>
        <v>16257.3695853134</v>
      </c>
      <c r="G124" s="117">
        <f t="shared" si="42"/>
        <v>16101.622856680304</v>
      </c>
      <c r="H124" s="117">
        <f t="shared" si="42"/>
        <v>16534.715246577118</v>
      </c>
      <c r="I124" s="117">
        <f t="shared" si="42"/>
        <v>16687.452063655219</v>
      </c>
      <c r="J124" s="117">
        <f t="shared" si="42"/>
        <v>16393.532046874803</v>
      </c>
      <c r="K124" s="117">
        <f t="shared" si="42"/>
        <v>17401.448970482608</v>
      </c>
      <c r="L124" s="117">
        <f t="shared" si="42"/>
        <v>19390.274847818389</v>
      </c>
      <c r="M124" s="117">
        <f t="shared" si="42"/>
        <v>16965.744610077756</v>
      </c>
      <c r="N124" s="117">
        <f t="shared" si="42"/>
        <v>18651.32885136428</v>
      </c>
      <c r="O124" s="117">
        <f t="shared" si="42"/>
        <v>17950.371916392713</v>
      </c>
      <c r="P124" s="117">
        <f t="shared" si="42"/>
        <v>17716.006290187677</v>
      </c>
      <c r="Q124" s="117">
        <f t="shared" si="42"/>
        <v>17239.214319598403</v>
      </c>
      <c r="R124" s="117">
        <f t="shared" ref="R124:V124" si="43">R125+R128+R130+R139</f>
        <v>19105.986316148043</v>
      </c>
      <c r="S124" s="117">
        <f t="shared" si="43"/>
        <v>18892.654833158536</v>
      </c>
      <c r="T124" s="117">
        <f t="shared" si="43"/>
        <v>18585.991962321252</v>
      </c>
      <c r="U124" s="117">
        <f t="shared" si="43"/>
        <v>18176.089264106824</v>
      </c>
      <c r="V124" s="117">
        <f t="shared" si="43"/>
        <v>17071.100180466816</v>
      </c>
      <c r="W124" s="117">
        <f t="shared" ref="W124" si="44">W125+W128+W130+W139</f>
        <v>19197.320323708933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13643.849418152244</v>
      </c>
      <c r="C125" s="122">
        <f t="shared" si="45"/>
        <v>14613.912892913071</v>
      </c>
      <c r="D125" s="122">
        <f t="shared" si="45"/>
        <v>14744.627750885906</v>
      </c>
      <c r="E125" s="122">
        <f t="shared" si="45"/>
        <v>15505.914081305325</v>
      </c>
      <c r="F125" s="122">
        <f t="shared" si="45"/>
        <v>14621.135875537911</v>
      </c>
      <c r="G125" s="122">
        <f t="shared" si="45"/>
        <v>14455.921788372782</v>
      </c>
      <c r="H125" s="122">
        <f t="shared" si="45"/>
        <v>14879.445214405483</v>
      </c>
      <c r="I125" s="122">
        <f t="shared" si="45"/>
        <v>15046.583002999509</v>
      </c>
      <c r="J125" s="122">
        <f t="shared" si="45"/>
        <v>14758.930287239253</v>
      </c>
      <c r="K125" s="122">
        <f t="shared" si="45"/>
        <v>15713.804685753892</v>
      </c>
      <c r="L125" s="122">
        <f t="shared" si="45"/>
        <v>17674.621626325359</v>
      </c>
      <c r="M125" s="122">
        <f t="shared" si="45"/>
        <v>15204.671256057025</v>
      </c>
      <c r="N125" s="122">
        <f t="shared" si="45"/>
        <v>16869.452391302773</v>
      </c>
      <c r="O125" s="122">
        <f t="shared" si="45"/>
        <v>16144.380316756116</v>
      </c>
      <c r="P125" s="122">
        <f t="shared" si="45"/>
        <v>15960.065142668358</v>
      </c>
      <c r="Q125" s="122">
        <f t="shared" si="45"/>
        <v>15473.211233699165</v>
      </c>
      <c r="R125" s="122">
        <f t="shared" ref="R125:V125" si="46">SUM(R126:R127)</f>
        <v>17367.817868279639</v>
      </c>
      <c r="S125" s="122">
        <f t="shared" si="46"/>
        <v>17199.820668645661</v>
      </c>
      <c r="T125" s="122">
        <f t="shared" si="46"/>
        <v>16944.023778101484</v>
      </c>
      <c r="U125" s="122">
        <f t="shared" si="46"/>
        <v>16548.395722926398</v>
      </c>
      <c r="V125" s="122">
        <f t="shared" si="46"/>
        <v>15388.780182674764</v>
      </c>
      <c r="W125" s="122">
        <f t="shared" ref="W125" si="47">SUM(W126:W127)</f>
        <v>17518.862166209885</v>
      </c>
      <c r="DA125" s="130" t="s">
        <v>2527</v>
      </c>
    </row>
    <row r="126" spans="1:105" ht="12" customHeight="1" x14ac:dyDescent="0.25">
      <c r="A126" s="97" t="s">
        <v>203</v>
      </c>
      <c r="B126" s="98">
        <v>13580.728450643943</v>
      </c>
      <c r="C126" s="98">
        <v>14546.483630205474</v>
      </c>
      <c r="D126" s="98">
        <v>14678.289403158933</v>
      </c>
      <c r="E126" s="98">
        <v>15437.181420468065</v>
      </c>
      <c r="F126" s="98">
        <v>14558.16139812507</v>
      </c>
      <c r="G126" s="98">
        <v>14394.796903101656</v>
      </c>
      <c r="H126" s="98">
        <v>14817.559780776572</v>
      </c>
      <c r="I126" s="98">
        <v>14984.932819714682</v>
      </c>
      <c r="J126" s="98">
        <v>14699.557518093732</v>
      </c>
      <c r="K126" s="98">
        <v>15651.240343469004</v>
      </c>
      <c r="L126" s="98">
        <v>17604.668462699956</v>
      </c>
      <c r="M126" s="98">
        <v>15145.742915256535</v>
      </c>
      <c r="N126" s="98">
        <v>16804.510419103382</v>
      </c>
      <c r="O126" s="98">
        <v>16083.096771793784</v>
      </c>
      <c r="P126" s="98">
        <v>15900.107742334685</v>
      </c>
      <c r="Q126" s="98">
        <v>15415.71915018497</v>
      </c>
      <c r="R126" s="98">
        <v>17303.445882793236</v>
      </c>
      <c r="S126" s="98">
        <v>17140.378021080171</v>
      </c>
      <c r="T126" s="98">
        <v>16886.097696531921</v>
      </c>
      <c r="U126" s="98">
        <v>16493.401605172388</v>
      </c>
      <c r="V126" s="98">
        <v>15336.679778685004</v>
      </c>
      <c r="W126" s="98">
        <v>17458.938899935481</v>
      </c>
      <c r="DA126" s="63" t="s">
        <v>2528</v>
      </c>
    </row>
    <row r="127" spans="1:105" ht="12" customHeight="1" x14ac:dyDescent="0.25">
      <c r="A127" s="97" t="s">
        <v>53</v>
      </c>
      <c r="B127" s="98">
        <v>63.120967508300062</v>
      </c>
      <c r="C127" s="98">
        <v>67.429262707598156</v>
      </c>
      <c r="D127" s="98">
        <v>66.338347726972671</v>
      </c>
      <c r="E127" s="98">
        <v>68.732660837261122</v>
      </c>
      <c r="F127" s="98">
        <v>62.974477412841743</v>
      </c>
      <c r="G127" s="98">
        <v>61.124885271124604</v>
      </c>
      <c r="H127" s="98">
        <v>61.885433628911116</v>
      </c>
      <c r="I127" s="98">
        <v>61.650183284827015</v>
      </c>
      <c r="J127" s="98">
        <v>59.372769145521396</v>
      </c>
      <c r="K127" s="98">
        <v>62.564342284888198</v>
      </c>
      <c r="L127" s="98">
        <v>69.953163625402297</v>
      </c>
      <c r="M127" s="98">
        <v>58.928340800491185</v>
      </c>
      <c r="N127" s="98">
        <v>64.941972199389213</v>
      </c>
      <c r="O127" s="98">
        <v>61.283544962331725</v>
      </c>
      <c r="P127" s="98">
        <v>59.957400333673263</v>
      </c>
      <c r="Q127" s="98">
        <v>57.492083514194221</v>
      </c>
      <c r="R127" s="98">
        <v>64.371985486402806</v>
      </c>
      <c r="S127" s="98">
        <v>59.442647565491832</v>
      </c>
      <c r="T127" s="98">
        <v>57.926081569562953</v>
      </c>
      <c r="U127" s="98">
        <v>54.994117754009409</v>
      </c>
      <c r="V127" s="98">
        <v>52.10040398976026</v>
      </c>
      <c r="W127" s="98">
        <v>59.923266274403659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19.948715869965373</v>
      </c>
      <c r="C128" s="122">
        <f t="shared" si="48"/>
        <v>21.711875418365441</v>
      </c>
      <c r="D128" s="122">
        <f t="shared" si="48"/>
        <v>23.529462158094777</v>
      </c>
      <c r="E128" s="122">
        <f t="shared" si="48"/>
        <v>30.441934494260604</v>
      </c>
      <c r="F128" s="122">
        <f t="shared" si="48"/>
        <v>27.168272601339893</v>
      </c>
      <c r="G128" s="122">
        <f t="shared" si="48"/>
        <v>29.849173254579668</v>
      </c>
      <c r="H128" s="122">
        <f t="shared" si="48"/>
        <v>32.424230167342792</v>
      </c>
      <c r="I128" s="122">
        <f t="shared" si="48"/>
        <v>33.746957756598718</v>
      </c>
      <c r="J128" s="122">
        <f t="shared" si="48"/>
        <v>37.307253905706666</v>
      </c>
      <c r="K128" s="122">
        <f t="shared" si="48"/>
        <v>40.594340652806366</v>
      </c>
      <c r="L128" s="122">
        <f t="shared" si="48"/>
        <v>58.624925696128486</v>
      </c>
      <c r="M128" s="122">
        <f t="shared" si="48"/>
        <v>48.939257115167891</v>
      </c>
      <c r="N128" s="122">
        <f t="shared" si="48"/>
        <v>49.591342735438104</v>
      </c>
      <c r="O128" s="122">
        <f t="shared" si="48"/>
        <v>52.513985983371064</v>
      </c>
      <c r="P128" s="122">
        <f t="shared" si="48"/>
        <v>59.001176406036201</v>
      </c>
      <c r="Q128" s="122">
        <f t="shared" si="48"/>
        <v>57.660473504411321</v>
      </c>
      <c r="R128" s="122">
        <f t="shared" si="48"/>
        <v>60.208615469825325</v>
      </c>
      <c r="S128" s="122">
        <f t="shared" si="48"/>
        <v>58.818367537246139</v>
      </c>
      <c r="T128" s="122">
        <f t="shared" si="48"/>
        <v>60.734129689513011</v>
      </c>
      <c r="U128" s="122">
        <f t="shared" si="48"/>
        <v>66.679709984716581</v>
      </c>
      <c r="V128" s="122">
        <f t="shared" si="48"/>
        <v>75.578033381687334</v>
      </c>
      <c r="W128" s="122">
        <f t="shared" si="48"/>
        <v>92.063830829258549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19.948715869965373</v>
      </c>
      <c r="C129" s="98">
        <f>IF(RES_hhdet_tes!C129=0,0,RES_hhdet_tes!C129*1000*11630/RES_hhdet_num!C124)</f>
        <v>21.711875418365441</v>
      </c>
      <c r="D129" s="98">
        <f>IF(RES_hhdet_tes!D129=0,0,RES_hhdet_tes!D129*1000*11630/RES_hhdet_num!D124)</f>
        <v>23.529462158094777</v>
      </c>
      <c r="E129" s="98">
        <f>IF(RES_hhdet_tes!E129=0,0,RES_hhdet_tes!E129*1000*11630/RES_hhdet_num!E124)</f>
        <v>30.441934494260604</v>
      </c>
      <c r="F129" s="98">
        <f>IF(RES_hhdet_tes!F129=0,0,RES_hhdet_tes!F129*1000*11630/RES_hhdet_num!F124)</f>
        <v>27.168272601339893</v>
      </c>
      <c r="G129" s="98">
        <f>IF(RES_hhdet_tes!G129=0,0,RES_hhdet_tes!G129*1000*11630/RES_hhdet_num!G124)</f>
        <v>29.849173254579668</v>
      </c>
      <c r="H129" s="98">
        <f>IF(RES_hhdet_tes!H129=0,0,RES_hhdet_tes!H129*1000*11630/RES_hhdet_num!H124)</f>
        <v>32.424230167342792</v>
      </c>
      <c r="I129" s="98">
        <f>IF(RES_hhdet_tes!I129=0,0,RES_hhdet_tes!I129*1000*11630/RES_hhdet_num!I124)</f>
        <v>33.746957756598718</v>
      </c>
      <c r="J129" s="98">
        <f>IF(RES_hhdet_tes!J129=0,0,RES_hhdet_tes!J129*1000*11630/RES_hhdet_num!J124)</f>
        <v>37.307253905706666</v>
      </c>
      <c r="K129" s="98">
        <f>IF(RES_hhdet_tes!K129=0,0,RES_hhdet_tes!K129*1000*11630/RES_hhdet_num!K124)</f>
        <v>40.594340652806366</v>
      </c>
      <c r="L129" s="98">
        <f>IF(RES_hhdet_tes!L129=0,0,RES_hhdet_tes!L129*1000*11630/RES_hhdet_num!L124)</f>
        <v>58.624925696128486</v>
      </c>
      <c r="M129" s="98">
        <f>IF(RES_hhdet_tes!M129=0,0,RES_hhdet_tes!M129*1000*11630/RES_hhdet_num!M124)</f>
        <v>48.939257115167891</v>
      </c>
      <c r="N129" s="98">
        <f>IF(RES_hhdet_tes!N129=0,0,RES_hhdet_tes!N129*1000*11630/RES_hhdet_num!N124)</f>
        <v>49.591342735438104</v>
      </c>
      <c r="O129" s="98">
        <f>IF(RES_hhdet_tes!O129=0,0,RES_hhdet_tes!O129*1000*11630/RES_hhdet_num!O124)</f>
        <v>52.513985983371064</v>
      </c>
      <c r="P129" s="98">
        <f>IF(RES_hhdet_tes!P129=0,0,RES_hhdet_tes!P129*1000*11630/RES_hhdet_num!P124)</f>
        <v>59.001176406036201</v>
      </c>
      <c r="Q129" s="98">
        <f>IF(RES_hhdet_tes!Q129=0,0,RES_hhdet_tes!Q129*1000*11630/RES_hhdet_num!Q124)</f>
        <v>57.660473504411321</v>
      </c>
      <c r="R129" s="98">
        <f>IF(RES_hhdet_tes!R129=0,0,RES_hhdet_tes!R129*1000*11630/RES_hhdet_num!R124)</f>
        <v>60.208615469825325</v>
      </c>
      <c r="S129" s="98">
        <f>IF(RES_hhdet_tes!S129=0,0,RES_hhdet_tes!S129*1000*11630/RES_hhdet_num!S124)</f>
        <v>58.818367537246139</v>
      </c>
      <c r="T129" s="98">
        <f>IF(RES_hhdet_tes!T129=0,0,RES_hhdet_tes!T129*1000*11630/RES_hhdet_num!T124)</f>
        <v>60.734129689513011</v>
      </c>
      <c r="U129" s="98">
        <f>IF(RES_hhdet_tes!U129=0,0,RES_hhdet_tes!U129*1000*11630/RES_hhdet_num!U124)</f>
        <v>66.679709984716581</v>
      </c>
      <c r="V129" s="98">
        <f>IF(RES_hhdet_tes!V129=0,0,RES_hhdet_tes!V129*1000*11630/RES_hhdet_num!V124)</f>
        <v>75.578033381687334</v>
      </c>
      <c r="W129" s="98">
        <f>IF(RES_hhdet_tes!W129=0,0,RES_hhdet_tes!W129*1000*11630/RES_hhdet_num!W124)</f>
        <v>92.063830829258549</v>
      </c>
      <c r="DA129" s="63" t="s">
        <v>2531</v>
      </c>
    </row>
    <row r="130" spans="1:105" ht="12" customHeight="1" x14ac:dyDescent="0.25">
      <c r="A130" s="121" t="s">
        <v>55</v>
      </c>
      <c r="B130" s="122">
        <v>1438.8354398022036</v>
      </c>
      <c r="C130" s="122">
        <v>1445.235165280882</v>
      </c>
      <c r="D130" s="122">
        <v>1449.2338020829191</v>
      </c>
      <c r="E130" s="122">
        <v>1457.5535402292649</v>
      </c>
      <c r="F130" s="122">
        <v>1460.1825182488963</v>
      </c>
      <c r="G130" s="122">
        <v>1460.9444596977553</v>
      </c>
      <c r="H130" s="122">
        <v>1472.465248908137</v>
      </c>
      <c r="I130" s="122">
        <v>1453.9916521370815</v>
      </c>
      <c r="J130" s="122">
        <v>1436.1761339801969</v>
      </c>
      <c r="K130" s="122">
        <v>1473.2229418197107</v>
      </c>
      <c r="L130" s="122">
        <v>1480.9078356688999</v>
      </c>
      <c r="M130" s="122">
        <v>1534.6028884678342</v>
      </c>
      <c r="N130" s="122">
        <v>1548.3066743183358</v>
      </c>
      <c r="O130" s="122">
        <v>1567.1951434613061</v>
      </c>
      <c r="P130" s="122">
        <v>1511.4809171078914</v>
      </c>
      <c r="Q130" s="122">
        <v>1521.5348549555106</v>
      </c>
      <c r="R130" s="122">
        <v>1491.6580837673837</v>
      </c>
      <c r="S130" s="122">
        <v>1448.0039728319471</v>
      </c>
      <c r="T130" s="122">
        <v>1391.0281602134651</v>
      </c>
      <c r="U130" s="122">
        <v>1370.1279540459359</v>
      </c>
      <c r="V130" s="122">
        <v>1352.5736239927571</v>
      </c>
      <c r="W130" s="122">
        <v>1335.6229657905603</v>
      </c>
      <c r="DA130" s="130" t="s">
        <v>2532</v>
      </c>
    </row>
    <row r="131" spans="1:105" ht="12" customHeight="1" x14ac:dyDescent="0.25">
      <c r="A131" s="97" t="s">
        <v>128</v>
      </c>
      <c r="B131" s="98">
        <v>1438.2685404188392</v>
      </c>
      <c r="C131" s="98">
        <v>1445.1370300776275</v>
      </c>
      <c r="D131" s="98">
        <v>1448.9583951338514</v>
      </c>
      <c r="E131" s="98">
        <v>1458.9111946999326</v>
      </c>
      <c r="F131" s="98">
        <v>1462.1146415691194</v>
      </c>
      <c r="G131" s="98">
        <v>1459.795197183324</v>
      </c>
      <c r="H131" s="98">
        <v>1471.8396463631457</v>
      </c>
      <c r="I131" s="98">
        <v>1454.2253266435368</v>
      </c>
      <c r="J131" s="98">
        <v>1436.5393315692229</v>
      </c>
      <c r="K131" s="98">
        <v>1473.4460112825236</v>
      </c>
      <c r="L131" s="98">
        <v>1481.3139701657813</v>
      </c>
      <c r="M131" s="98">
        <v>1534.1317906875386</v>
      </c>
      <c r="N131" s="98">
        <v>1548.2869683058605</v>
      </c>
      <c r="O131" s="98">
        <v>1567.6923851307629</v>
      </c>
      <c r="P131" s="98">
        <v>1511.3691916247078</v>
      </c>
      <c r="Q131" s="98">
        <v>1522.3841072182149</v>
      </c>
      <c r="R131" s="98">
        <v>1491.9252120150734</v>
      </c>
      <c r="S131" s="98">
        <v>1448.3175283136115</v>
      </c>
      <c r="T131" s="98">
        <v>1391.0233175038531</v>
      </c>
      <c r="U131" s="98">
        <v>1370.7164774238477</v>
      </c>
      <c r="V131" s="98">
        <v>1352.6799115511944</v>
      </c>
      <c r="W131" s="98">
        <v>1336.9613733265314</v>
      </c>
      <c r="DA131" s="63" t="s">
        <v>2533</v>
      </c>
    </row>
    <row r="132" spans="1:105" ht="12" customHeight="1" x14ac:dyDescent="0.25">
      <c r="A132" s="97" t="s">
        <v>127</v>
      </c>
      <c r="B132" s="98">
        <v>1438.2685404188394</v>
      </c>
      <c r="C132" s="98">
        <v>1445.1184049027995</v>
      </c>
      <c r="D132" s="98">
        <v>1448.973830509542</v>
      </c>
      <c r="E132" s="98">
        <v>1458.9642335884116</v>
      </c>
      <c r="F132" s="98">
        <v>1462.0051896426755</v>
      </c>
      <c r="G132" s="98">
        <v>1459.6102207492772</v>
      </c>
      <c r="H132" s="98">
        <v>1470.7394335111287</v>
      </c>
      <c r="I132" s="98">
        <v>1452.9374271121017</v>
      </c>
      <c r="J132" s="98">
        <v>1434.777934181493</v>
      </c>
      <c r="K132" s="98">
        <v>1471.7452572287734</v>
      </c>
      <c r="L132" s="98">
        <v>1479.5921365529109</v>
      </c>
      <c r="M132" s="98">
        <v>1532.6371592465466</v>
      </c>
      <c r="N132" s="98">
        <v>1547.0067728107606</v>
      </c>
      <c r="O132" s="98">
        <v>1566.3891206559178</v>
      </c>
      <c r="P132" s="98">
        <v>1508.8171929815792</v>
      </c>
      <c r="Q132" s="98">
        <v>1518.8692821730663</v>
      </c>
      <c r="R132" s="98">
        <v>1488.4223859411795</v>
      </c>
      <c r="S132" s="98">
        <v>1444.3862161122129</v>
      </c>
      <c r="T132" s="98">
        <v>1387.2525172038486</v>
      </c>
      <c r="U132" s="98">
        <v>1366.337389048932</v>
      </c>
      <c r="V132" s="98">
        <v>1348.4378138258967</v>
      </c>
      <c r="W132" s="98">
        <v>1333.8421457711847</v>
      </c>
      <c r="DA132" s="63" t="s">
        <v>2534</v>
      </c>
    </row>
    <row r="133" spans="1:105" ht="12" customHeight="1" x14ac:dyDescent="0.25">
      <c r="A133" s="100" t="s">
        <v>203</v>
      </c>
      <c r="B133" s="101">
        <v>1156.3174620206237</v>
      </c>
      <c r="C133" s="101">
        <v>1153.0363077690079</v>
      </c>
      <c r="D133" s="101">
        <v>1159.2902103068193</v>
      </c>
      <c r="E133" s="101">
        <v>1162.0959188609279</v>
      </c>
      <c r="F133" s="101">
        <v>1166.2187767538787</v>
      </c>
      <c r="G133" s="101">
        <v>1169.5399382666385</v>
      </c>
      <c r="H133" s="101">
        <v>1177.7112502589921</v>
      </c>
      <c r="I133" s="101">
        <v>1180.0177813496193</v>
      </c>
      <c r="J133" s="101">
        <v>1154.1779649736206</v>
      </c>
      <c r="K133" s="101">
        <v>1184.4227901662427</v>
      </c>
      <c r="L133" s="101">
        <v>1187.0626102814106</v>
      </c>
      <c r="M133" s="101">
        <v>1233.9936095995081</v>
      </c>
      <c r="N133" s="101">
        <v>1244.2784117340555</v>
      </c>
      <c r="O133" s="101">
        <v>1258.1100736031567</v>
      </c>
      <c r="P133" s="101">
        <v>1212.6459780962014</v>
      </c>
      <c r="Q133" s="101">
        <v>1218.5975030156849</v>
      </c>
      <c r="R133" s="101">
        <v>1197.1749197460017</v>
      </c>
      <c r="S133" s="101">
        <v>1161.666287966498</v>
      </c>
      <c r="T133" s="101">
        <v>1116.7165944133844</v>
      </c>
      <c r="U133" s="101">
        <v>1098.5983519102449</v>
      </c>
      <c r="V133" s="101">
        <v>1083.2275891522349</v>
      </c>
      <c r="W133" s="101">
        <v>1046.0524892693152</v>
      </c>
      <c r="DA133" s="131" t="s">
        <v>2535</v>
      </c>
    </row>
    <row r="134" spans="1:105" ht="12" customHeight="1" x14ac:dyDescent="0.25">
      <c r="A134" s="103" t="s">
        <v>52</v>
      </c>
      <c r="B134" s="104">
        <v>281.95107839821577</v>
      </c>
      <c r="C134" s="104">
        <v>292.08209713379193</v>
      </c>
      <c r="D134" s="104">
        <v>289.68362020272298</v>
      </c>
      <c r="E134" s="104">
        <v>296.86831472748383</v>
      </c>
      <c r="F134" s="104">
        <v>295.78641288879663</v>
      </c>
      <c r="G134" s="104">
        <v>290.07028248263862</v>
      </c>
      <c r="H134" s="104">
        <v>293.02818325213673</v>
      </c>
      <c r="I134" s="104">
        <v>272.91964576248267</v>
      </c>
      <c r="J134" s="104">
        <v>280.59996920787222</v>
      </c>
      <c r="K134" s="104">
        <v>287.32246706253051</v>
      </c>
      <c r="L134" s="104">
        <v>292.52952627150052</v>
      </c>
      <c r="M134" s="104">
        <v>298.6435496470383</v>
      </c>
      <c r="N134" s="104">
        <v>302.72836107670497</v>
      </c>
      <c r="O134" s="104">
        <v>308.27904705276137</v>
      </c>
      <c r="P134" s="104">
        <v>296.17121488537788</v>
      </c>
      <c r="Q134" s="104">
        <v>300.27177915738162</v>
      </c>
      <c r="R134" s="104">
        <v>291.24746619517754</v>
      </c>
      <c r="S134" s="104">
        <v>282.71992814571479</v>
      </c>
      <c r="T134" s="104">
        <v>270.5359227904641</v>
      </c>
      <c r="U134" s="104">
        <v>267.73903713868725</v>
      </c>
      <c r="V134" s="104">
        <v>265.21022467366157</v>
      </c>
      <c r="W134" s="104">
        <v>287.78965650186967</v>
      </c>
      <c r="DA134" s="132" t="s">
        <v>2536</v>
      </c>
    </row>
    <row r="135" spans="1:105" ht="12" customHeight="1" x14ac:dyDescent="0.25">
      <c r="A135" s="106" t="s">
        <v>122</v>
      </c>
      <c r="B135" s="101">
        <v>1466.783919397461</v>
      </c>
      <c r="C135" s="101">
        <v>1447.2676442078962</v>
      </c>
      <c r="D135" s="101">
        <v>1454.9271154336816</v>
      </c>
      <c r="E135" s="101">
        <v>1431.3591334187497</v>
      </c>
      <c r="F135" s="101">
        <v>1429.9063198703852</v>
      </c>
      <c r="G135" s="101">
        <v>1483.8178941027577</v>
      </c>
      <c r="H135" s="101">
        <v>1485.8079698170013</v>
      </c>
      <c r="I135" s="101">
        <v>1449.0257134955257</v>
      </c>
      <c r="J135" s="101">
        <v>1429.2642373743188</v>
      </c>
      <c r="K135" s="101">
        <v>1468.7455429889214</v>
      </c>
      <c r="L135" s="101">
        <v>1472.3656901270215</v>
      </c>
      <c r="M135" s="101">
        <v>1547.4311713408542</v>
      </c>
      <c r="N135" s="101">
        <v>1548.9657174501417</v>
      </c>
      <c r="O135" s="101">
        <v>1545.4774430901855</v>
      </c>
      <c r="P135" s="101">
        <v>1518.3618580925197</v>
      </c>
      <c r="Q135" s="101">
        <v>1487.9036029087511</v>
      </c>
      <c r="R135" s="101">
        <v>1468.5097600939901</v>
      </c>
      <c r="S135" s="101">
        <v>1427.2599479231603</v>
      </c>
      <c r="T135" s="101">
        <v>1391.6394228230959</v>
      </c>
      <c r="U135" s="101">
        <v>1347.9744108980533</v>
      </c>
      <c r="V135" s="101">
        <v>1341.2844794153916</v>
      </c>
      <c r="W135" s="101">
        <v>1297.4366441454456</v>
      </c>
      <c r="DA135" s="131" t="s">
        <v>2537</v>
      </c>
    </row>
    <row r="136" spans="1:105" ht="12" customHeight="1" x14ac:dyDescent="0.25">
      <c r="A136" s="107" t="s">
        <v>121</v>
      </c>
      <c r="B136" s="104">
        <v>1466.783919397461</v>
      </c>
      <c r="C136" s="104">
        <v>1447.2558718012845</v>
      </c>
      <c r="D136" s="104">
        <v>1454.9271927968507</v>
      </c>
      <c r="E136" s="104">
        <v>1431.4204817073514</v>
      </c>
      <c r="F136" s="104">
        <v>1429.8863306724822</v>
      </c>
      <c r="G136" s="104">
        <v>1483.8236954003605</v>
      </c>
      <c r="H136" s="104">
        <v>1485.8737945643145</v>
      </c>
      <c r="I136" s="104">
        <v>1448.6974790560857</v>
      </c>
      <c r="J136" s="104">
        <v>1427.4986431627974</v>
      </c>
      <c r="K136" s="104">
        <v>1467.6957994366496</v>
      </c>
      <c r="L136" s="104">
        <v>1471.6296313420571</v>
      </c>
      <c r="M136" s="104">
        <v>1547.2799847098777</v>
      </c>
      <c r="N136" s="104">
        <v>1549.1327516567026</v>
      </c>
      <c r="O136" s="104">
        <v>1545.7274533260097</v>
      </c>
      <c r="P136" s="104">
        <v>1518.8664991270857</v>
      </c>
      <c r="Q136" s="104">
        <v>1484.5918276996504</v>
      </c>
      <c r="R136" s="104">
        <v>1468.9613196409803</v>
      </c>
      <c r="S136" s="104">
        <v>1427.6443577982379</v>
      </c>
      <c r="T136" s="104">
        <v>1392.1673404369451</v>
      </c>
      <c r="U136" s="104">
        <v>1347.2485949300378</v>
      </c>
      <c r="V136" s="104">
        <v>1341.3110840566342</v>
      </c>
      <c r="W136" s="104">
        <v>1298.1627641539649</v>
      </c>
      <c r="DA136" s="132" t="s">
        <v>2538</v>
      </c>
    </row>
    <row r="137" spans="1:105" ht="12" customHeight="1" x14ac:dyDescent="0.25">
      <c r="A137" s="108" t="s">
        <v>53</v>
      </c>
      <c r="B137" s="98">
        <v>1179.2460901397199</v>
      </c>
      <c r="C137" s="98">
        <v>1154.7417200600642</v>
      </c>
      <c r="D137" s="98">
        <v>1164.0534240455581</v>
      </c>
      <c r="E137" s="98">
        <v>1140.1553464234516</v>
      </c>
      <c r="F137" s="98">
        <v>1140.5951146892855</v>
      </c>
      <c r="G137" s="98">
        <v>1188.944816532337</v>
      </c>
      <c r="H137" s="98">
        <v>1189.8343692369986</v>
      </c>
      <c r="I137" s="98">
        <v>1176.5760259114181</v>
      </c>
      <c r="J137" s="98">
        <v>1148.3249209358214</v>
      </c>
      <c r="K137" s="98">
        <v>1181.1722679273453</v>
      </c>
      <c r="L137" s="98">
        <v>1180.6747389973923</v>
      </c>
      <c r="M137" s="98">
        <v>1245.7895636714829</v>
      </c>
      <c r="N137" s="98">
        <v>1245.9935527743216</v>
      </c>
      <c r="O137" s="98">
        <v>1241.5099614023927</v>
      </c>
      <c r="P137" s="98">
        <v>1220.7285220139247</v>
      </c>
      <c r="Q137" s="98">
        <v>1191.0850194183947</v>
      </c>
      <c r="R137" s="98">
        <v>1181.5262331652971</v>
      </c>
      <c r="S137" s="98">
        <v>1148.2075464880018</v>
      </c>
      <c r="T137" s="98">
        <v>1120.6946460479253</v>
      </c>
      <c r="U137" s="98">
        <v>1083.250945656423</v>
      </c>
      <c r="V137" s="98">
        <v>1077.5278747699522</v>
      </c>
      <c r="W137" s="98">
        <v>1018.0676397193813</v>
      </c>
      <c r="DA137" s="63" t="s">
        <v>2539</v>
      </c>
    </row>
    <row r="138" spans="1:105" ht="12" customHeight="1" x14ac:dyDescent="0.25">
      <c r="A138" s="108" t="s">
        <v>52</v>
      </c>
      <c r="B138" s="98">
        <v>287.53782925774118</v>
      </c>
      <c r="C138" s="98">
        <v>292.51415174122013</v>
      </c>
      <c r="D138" s="98">
        <v>290.87376875129286</v>
      </c>
      <c r="E138" s="98">
        <v>291.26513528390001</v>
      </c>
      <c r="F138" s="98">
        <v>289.29121598319688</v>
      </c>
      <c r="G138" s="98">
        <v>294.87887886802349</v>
      </c>
      <c r="H138" s="98">
        <v>296.03942532731617</v>
      </c>
      <c r="I138" s="98">
        <v>272.12145314466761</v>
      </c>
      <c r="J138" s="98">
        <v>279.17372222697611</v>
      </c>
      <c r="K138" s="98">
        <v>286.52353150930458</v>
      </c>
      <c r="L138" s="98">
        <v>290.95489234466504</v>
      </c>
      <c r="M138" s="98">
        <v>301.4904210383948</v>
      </c>
      <c r="N138" s="98">
        <v>303.13919888238064</v>
      </c>
      <c r="O138" s="98">
        <v>304.21749192361693</v>
      </c>
      <c r="P138" s="98">
        <v>298.13797711316124</v>
      </c>
      <c r="Q138" s="98">
        <v>293.50680828125547</v>
      </c>
      <c r="R138" s="98">
        <v>287.43508647568308</v>
      </c>
      <c r="S138" s="98">
        <v>279.43681131023595</v>
      </c>
      <c r="T138" s="98">
        <v>271.47269438901964</v>
      </c>
      <c r="U138" s="98">
        <v>263.99764927361474</v>
      </c>
      <c r="V138" s="98">
        <v>263.78320928668211</v>
      </c>
      <c r="W138" s="98">
        <v>280.09512443458379</v>
      </c>
      <c r="DA138" s="63" t="s">
        <v>2540</v>
      </c>
    </row>
    <row r="139" spans="1:105" ht="12" customHeight="1" x14ac:dyDescent="0.25">
      <c r="A139" s="121" t="s">
        <v>54</v>
      </c>
      <c r="B139" s="122">
        <v>142.98525149220143</v>
      </c>
      <c r="C139" s="122">
        <v>147.4619006726262</v>
      </c>
      <c r="D139" s="122">
        <v>147.88117388271348</v>
      </c>
      <c r="E139" s="122">
        <v>150.21697765652951</v>
      </c>
      <c r="F139" s="122">
        <v>148.8829189252524</v>
      </c>
      <c r="G139" s="122">
        <v>154.90743535518848</v>
      </c>
      <c r="H139" s="122">
        <v>150.38055309615305</v>
      </c>
      <c r="I139" s="122">
        <v>153.13045076202908</v>
      </c>
      <c r="J139" s="122">
        <v>161.11837174964705</v>
      </c>
      <c r="K139" s="122">
        <v>173.82700225620042</v>
      </c>
      <c r="L139" s="122">
        <v>176.12046012800354</v>
      </c>
      <c r="M139" s="122">
        <v>177.53120843773064</v>
      </c>
      <c r="N139" s="122">
        <v>183.97844300772928</v>
      </c>
      <c r="O139" s="122">
        <v>186.28247019192162</v>
      </c>
      <c r="P139" s="122">
        <v>185.45905400538982</v>
      </c>
      <c r="Q139" s="122">
        <v>186.80775743931818</v>
      </c>
      <c r="R139" s="122">
        <v>186.30174863119487</v>
      </c>
      <c r="S139" s="122">
        <v>186.01182414368137</v>
      </c>
      <c r="T139" s="122">
        <v>190.20589431678985</v>
      </c>
      <c r="U139" s="122">
        <v>190.88587714977083</v>
      </c>
      <c r="V139" s="122">
        <v>254.16834041760615</v>
      </c>
      <c r="W139" s="122">
        <v>250.7713608792304</v>
      </c>
      <c r="DA139" s="130" t="s">
        <v>2541</v>
      </c>
    </row>
    <row r="140" spans="1:105" ht="12" customHeight="1" x14ac:dyDescent="0.25">
      <c r="A140" s="97" t="s">
        <v>50</v>
      </c>
      <c r="B140" s="98">
        <v>105.34542696071962</v>
      </c>
      <c r="C140" s="98">
        <v>163.09454079333079</v>
      </c>
      <c r="D140" s="98">
        <v>153.86876986203066</v>
      </c>
      <c r="E140" s="98">
        <v>175.40601231585177</v>
      </c>
      <c r="F140" s="98">
        <v>150.2000750689796</v>
      </c>
      <c r="G140" s="98">
        <v>186.47650076922886</v>
      </c>
      <c r="H140" s="98">
        <v>98.298333945169546</v>
      </c>
      <c r="I140" s="98">
        <v>131.57579762605178</v>
      </c>
      <c r="J140" s="98">
        <v>185.30232931408736</v>
      </c>
      <c r="K140" s="98">
        <v>217.25985621064294</v>
      </c>
      <c r="L140" s="98">
        <v>170.87678007321034</v>
      </c>
      <c r="M140" s="98">
        <v>165.79745549629951</v>
      </c>
      <c r="N140" s="98">
        <v>139.03487675495444</v>
      </c>
      <c r="O140" s="98">
        <v>189.7509444342034</v>
      </c>
      <c r="P140" s="98">
        <v>181.42659923557108</v>
      </c>
      <c r="Q140" s="98">
        <v>223.54535846256744</v>
      </c>
      <c r="R140" s="98">
        <v>177.74917516881342</v>
      </c>
      <c r="S140" s="98">
        <v>182.88048775731855</v>
      </c>
      <c r="T140" s="98">
        <v>190.30363533981327</v>
      </c>
      <c r="U140" s="98">
        <v>193.54843917656035</v>
      </c>
      <c r="V140" s="98">
        <v>249.29255269313418</v>
      </c>
      <c r="W140" s="98">
        <v>252.07852474355482</v>
      </c>
      <c r="DA140" s="63" t="s">
        <v>2542</v>
      </c>
    </row>
    <row r="141" spans="1:105" ht="12" customHeight="1" x14ac:dyDescent="0.25">
      <c r="A141" s="109" t="s">
        <v>120</v>
      </c>
      <c r="B141" s="33">
        <v>147.14193828272687</v>
      </c>
      <c r="C141" s="33">
        <v>145.61309533403247</v>
      </c>
      <c r="D141" s="33">
        <v>147.13982296045745</v>
      </c>
      <c r="E141" s="33">
        <v>146.97662821276319</v>
      </c>
      <c r="F141" s="33">
        <v>148.72202375483707</v>
      </c>
      <c r="G141" s="33">
        <v>151.19315674751553</v>
      </c>
      <c r="H141" s="33">
        <v>156.12517385026985</v>
      </c>
      <c r="I141" s="33">
        <v>155.47604267485926</v>
      </c>
      <c r="J141" s="33">
        <v>158.324108942473</v>
      </c>
      <c r="K141" s="33">
        <v>168.89075728645193</v>
      </c>
      <c r="L141" s="33">
        <v>176.65303690347989</v>
      </c>
      <c r="M141" s="33">
        <v>178.49807371671631</v>
      </c>
      <c r="N141" s="33">
        <v>187.24276282232219</v>
      </c>
      <c r="O141" s="33">
        <v>186.03889783241951</v>
      </c>
      <c r="P141" s="33">
        <v>185.7513802921616</v>
      </c>
      <c r="Q141" s="33">
        <v>184.14831496547978</v>
      </c>
      <c r="R141" s="33">
        <v>186.91575827098748</v>
      </c>
      <c r="S141" s="33">
        <v>186.22712682237889</v>
      </c>
      <c r="T141" s="33">
        <v>190.19945012764393</v>
      </c>
      <c r="U141" s="33">
        <v>190.71688333700573</v>
      </c>
      <c r="V141" s="33">
        <v>254.46733652606216</v>
      </c>
      <c r="W141" s="33">
        <v>250.69338250113887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14608.611031285556</v>
      </c>
      <c r="C143" s="117">
        <f t="shared" si="49"/>
        <v>16389.567825601098</v>
      </c>
      <c r="D143" s="117">
        <f t="shared" si="49"/>
        <v>16473.484176561786</v>
      </c>
      <c r="E143" s="117">
        <f t="shared" si="49"/>
        <v>17318.327892781854</v>
      </c>
      <c r="F143" s="117">
        <f t="shared" si="49"/>
        <v>16440.125911646388</v>
      </c>
      <c r="G143" s="117">
        <f t="shared" si="49"/>
        <v>16725.507706971122</v>
      </c>
      <c r="H143" s="117">
        <f t="shared" si="49"/>
        <v>16899.295831784359</v>
      </c>
      <c r="I143" s="117">
        <f t="shared" si="49"/>
        <v>16957.903163748815</v>
      </c>
      <c r="J143" s="117">
        <f t="shared" si="49"/>
        <v>16592.23023626889</v>
      </c>
      <c r="K143" s="117">
        <f t="shared" si="49"/>
        <v>17560.242782670826</v>
      </c>
      <c r="L143" s="117">
        <f t="shared" si="49"/>
        <v>19654.563507859104</v>
      </c>
      <c r="M143" s="117">
        <f t="shared" si="49"/>
        <v>17035.282747000154</v>
      </c>
      <c r="N143" s="117">
        <f t="shared" si="49"/>
        <v>18884.373580172669</v>
      </c>
      <c r="O143" s="117">
        <f t="shared" si="49"/>
        <v>18009.406905963155</v>
      </c>
      <c r="P143" s="117">
        <f t="shared" si="49"/>
        <v>17896.741028046443</v>
      </c>
      <c r="Q143" s="117">
        <f t="shared" si="49"/>
        <v>17569.746443138585</v>
      </c>
      <c r="R143" s="117">
        <f t="shared" ref="R143:V143" si="50">R144+R146+R148+R157</f>
        <v>19256.063198287582</v>
      </c>
      <c r="S143" s="117">
        <f t="shared" si="50"/>
        <v>19153.378000035274</v>
      </c>
      <c r="T143" s="117">
        <f t="shared" si="50"/>
        <v>18795.804631278188</v>
      </c>
      <c r="U143" s="117">
        <f t="shared" si="50"/>
        <v>18704.839095524188</v>
      </c>
      <c r="V143" s="117">
        <f t="shared" si="50"/>
        <v>17111.841753918237</v>
      </c>
      <c r="W143" s="117">
        <f t="shared" ref="W143" si="51">W144+W146+W148+W157</f>
        <v>20234.960758145007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12799.357594751697</v>
      </c>
      <c r="C144" s="122">
        <f t="shared" si="52"/>
        <v>14587.887835087749</v>
      </c>
      <c r="D144" s="122">
        <f t="shared" si="52"/>
        <v>14661.615133304482</v>
      </c>
      <c r="E144" s="122">
        <f t="shared" si="52"/>
        <v>15476.597028450973</v>
      </c>
      <c r="F144" s="122">
        <f t="shared" si="52"/>
        <v>14634.468333380632</v>
      </c>
      <c r="G144" s="122">
        <f t="shared" si="52"/>
        <v>14843.686618441616</v>
      </c>
      <c r="H144" s="122">
        <f t="shared" si="52"/>
        <v>15007.41295219196</v>
      </c>
      <c r="I144" s="122">
        <f t="shared" si="52"/>
        <v>15098.950061384561</v>
      </c>
      <c r="J144" s="122">
        <f t="shared" si="52"/>
        <v>14727.625336808089</v>
      </c>
      <c r="K144" s="122">
        <f t="shared" si="52"/>
        <v>15645.264047616542</v>
      </c>
      <c r="L144" s="122">
        <f t="shared" si="52"/>
        <v>17662.245395306774</v>
      </c>
      <c r="M144" s="122">
        <f t="shared" si="52"/>
        <v>15046.424360296542</v>
      </c>
      <c r="N144" s="122">
        <f t="shared" si="52"/>
        <v>16903.667368699826</v>
      </c>
      <c r="O144" s="122">
        <f t="shared" si="52"/>
        <v>16031.062611856507</v>
      </c>
      <c r="P144" s="122">
        <f t="shared" si="52"/>
        <v>15937.01501994801</v>
      </c>
      <c r="Q144" s="122">
        <f t="shared" si="52"/>
        <v>15617.635613439543</v>
      </c>
      <c r="R144" s="122">
        <f t="shared" si="52"/>
        <v>17280.669916107723</v>
      </c>
      <c r="S144" s="122">
        <f t="shared" si="52"/>
        <v>17223.114713190225</v>
      </c>
      <c r="T144" s="122">
        <f t="shared" si="52"/>
        <v>16877.212513117709</v>
      </c>
      <c r="U144" s="122">
        <f t="shared" si="52"/>
        <v>16782.252108603916</v>
      </c>
      <c r="V144" s="122">
        <f t="shared" si="52"/>
        <v>15085.532230404129</v>
      </c>
      <c r="W144" s="122">
        <f t="shared" si="52"/>
        <v>18180.708363501057</v>
      </c>
      <c r="DA144" s="130" t="s">
        <v>2545</v>
      </c>
    </row>
    <row r="145" spans="1:105" ht="12" customHeight="1" x14ac:dyDescent="0.25">
      <c r="A145" s="97" t="s">
        <v>53</v>
      </c>
      <c r="B145" s="98">
        <v>12799.357594751697</v>
      </c>
      <c r="C145" s="98">
        <v>14587.887835087749</v>
      </c>
      <c r="D145" s="98">
        <v>14661.615133304482</v>
      </c>
      <c r="E145" s="98">
        <v>15476.597028450973</v>
      </c>
      <c r="F145" s="98">
        <v>14634.468333380632</v>
      </c>
      <c r="G145" s="98">
        <v>14843.686618441616</v>
      </c>
      <c r="H145" s="98">
        <v>15007.41295219196</v>
      </c>
      <c r="I145" s="98">
        <v>15098.950061384561</v>
      </c>
      <c r="J145" s="98">
        <v>14727.625336808089</v>
      </c>
      <c r="K145" s="98">
        <v>15645.264047616542</v>
      </c>
      <c r="L145" s="98">
        <v>17662.245395306774</v>
      </c>
      <c r="M145" s="98">
        <v>15046.424360296542</v>
      </c>
      <c r="N145" s="98">
        <v>16903.667368699826</v>
      </c>
      <c r="O145" s="98">
        <v>16031.062611856507</v>
      </c>
      <c r="P145" s="98">
        <v>15937.01501994801</v>
      </c>
      <c r="Q145" s="98">
        <v>15617.635613439543</v>
      </c>
      <c r="R145" s="98">
        <v>17280.669916107723</v>
      </c>
      <c r="S145" s="98">
        <v>17223.114713190225</v>
      </c>
      <c r="T145" s="98">
        <v>16877.212513117709</v>
      </c>
      <c r="U145" s="98">
        <v>16782.252108603916</v>
      </c>
      <c r="V145" s="98">
        <v>15085.532230404129</v>
      </c>
      <c r="W145" s="98">
        <v>18180.708363501057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199.4842171637541</v>
      </c>
      <c r="C146" s="122">
        <f t="shared" si="53"/>
        <v>206.34616942603859</v>
      </c>
      <c r="D146" s="122">
        <f t="shared" si="53"/>
        <v>208.68615928633315</v>
      </c>
      <c r="E146" s="122">
        <f t="shared" si="53"/>
        <v>259.80998113603567</v>
      </c>
      <c r="F146" s="122">
        <f t="shared" si="53"/>
        <v>226.13864405929138</v>
      </c>
      <c r="G146" s="122">
        <f t="shared" si="53"/>
        <v>242.43856108010567</v>
      </c>
      <c r="H146" s="122">
        <f t="shared" si="53"/>
        <v>255.52587384542883</v>
      </c>
      <c r="I146" s="122">
        <f t="shared" si="53"/>
        <v>256.72354699395919</v>
      </c>
      <c r="J146" s="122">
        <f t="shared" si="53"/>
        <v>272.37700856754606</v>
      </c>
      <c r="K146" s="122">
        <f t="shared" si="53"/>
        <v>268.69226634747577</v>
      </c>
      <c r="L146" s="122">
        <f t="shared" si="53"/>
        <v>340.07817575476719</v>
      </c>
      <c r="M146" s="122">
        <f t="shared" si="53"/>
        <v>259.78881794501189</v>
      </c>
      <c r="N146" s="122">
        <f t="shared" si="53"/>
        <v>244.39036078189363</v>
      </c>
      <c r="O146" s="122">
        <f t="shared" si="53"/>
        <v>244.97875501257178</v>
      </c>
      <c r="P146" s="122">
        <f t="shared" si="53"/>
        <v>257.62030081919346</v>
      </c>
      <c r="Q146" s="122">
        <f t="shared" si="53"/>
        <v>267.80326412005024</v>
      </c>
      <c r="R146" s="122">
        <f t="shared" si="53"/>
        <v>295.5572358882971</v>
      </c>
      <c r="S146" s="122">
        <f t="shared" si="53"/>
        <v>296.6608774939516</v>
      </c>
      <c r="T146" s="122">
        <f t="shared" si="53"/>
        <v>320.07642820732849</v>
      </c>
      <c r="U146" s="122">
        <f t="shared" si="53"/>
        <v>363.48959710442148</v>
      </c>
      <c r="V146" s="122">
        <f t="shared" si="53"/>
        <v>408.1368086420074</v>
      </c>
      <c r="W146" s="122">
        <f t="shared" si="53"/>
        <v>477.16169122203763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199.4842171637541</v>
      </c>
      <c r="C147" s="98">
        <f>IF(RES_hhdet_tes!C147=0,0,RES_hhdet_tes!C147*1000*11630/RES_hhdet_num!C143)</f>
        <v>206.34616942603859</v>
      </c>
      <c r="D147" s="98">
        <f>IF(RES_hhdet_tes!D147=0,0,RES_hhdet_tes!D147*1000*11630/RES_hhdet_num!D143)</f>
        <v>208.68615928633315</v>
      </c>
      <c r="E147" s="98">
        <f>IF(RES_hhdet_tes!E147=0,0,RES_hhdet_tes!E147*1000*11630/RES_hhdet_num!E143)</f>
        <v>259.80998113603567</v>
      </c>
      <c r="F147" s="98">
        <f>IF(RES_hhdet_tes!F147=0,0,RES_hhdet_tes!F147*1000*11630/RES_hhdet_num!F143)</f>
        <v>226.13864405929138</v>
      </c>
      <c r="G147" s="98">
        <f>IF(RES_hhdet_tes!G147=0,0,RES_hhdet_tes!G147*1000*11630/RES_hhdet_num!G143)</f>
        <v>242.43856108010567</v>
      </c>
      <c r="H147" s="98">
        <f>IF(RES_hhdet_tes!H147=0,0,RES_hhdet_tes!H147*1000*11630/RES_hhdet_num!H143)</f>
        <v>255.52587384542883</v>
      </c>
      <c r="I147" s="98">
        <f>IF(RES_hhdet_tes!I147=0,0,RES_hhdet_tes!I147*1000*11630/RES_hhdet_num!I143)</f>
        <v>256.72354699395919</v>
      </c>
      <c r="J147" s="98">
        <f>IF(RES_hhdet_tes!J147=0,0,RES_hhdet_tes!J147*1000*11630/RES_hhdet_num!J143)</f>
        <v>272.37700856754606</v>
      </c>
      <c r="K147" s="98">
        <f>IF(RES_hhdet_tes!K147=0,0,RES_hhdet_tes!K147*1000*11630/RES_hhdet_num!K143)</f>
        <v>268.69226634747577</v>
      </c>
      <c r="L147" s="98">
        <f>IF(RES_hhdet_tes!L147=0,0,RES_hhdet_tes!L147*1000*11630/RES_hhdet_num!L143)</f>
        <v>340.07817575476719</v>
      </c>
      <c r="M147" s="98">
        <f>IF(RES_hhdet_tes!M147=0,0,RES_hhdet_tes!M147*1000*11630/RES_hhdet_num!M143)</f>
        <v>259.78881794501189</v>
      </c>
      <c r="N147" s="98">
        <f>IF(RES_hhdet_tes!N147=0,0,RES_hhdet_tes!N147*1000*11630/RES_hhdet_num!N143)</f>
        <v>244.39036078189363</v>
      </c>
      <c r="O147" s="98">
        <f>IF(RES_hhdet_tes!O147=0,0,RES_hhdet_tes!O147*1000*11630/RES_hhdet_num!O143)</f>
        <v>244.97875501257178</v>
      </c>
      <c r="P147" s="98">
        <f>IF(RES_hhdet_tes!P147=0,0,RES_hhdet_tes!P147*1000*11630/RES_hhdet_num!P143)</f>
        <v>257.62030081919346</v>
      </c>
      <c r="Q147" s="98">
        <f>IF(RES_hhdet_tes!Q147=0,0,RES_hhdet_tes!Q147*1000*11630/RES_hhdet_num!Q143)</f>
        <v>267.80326412005024</v>
      </c>
      <c r="R147" s="98">
        <f>IF(RES_hhdet_tes!R147=0,0,RES_hhdet_tes!R147*1000*11630/RES_hhdet_num!R143)</f>
        <v>295.5572358882971</v>
      </c>
      <c r="S147" s="98">
        <f>IF(RES_hhdet_tes!S147=0,0,RES_hhdet_tes!S147*1000*11630/RES_hhdet_num!S143)</f>
        <v>296.6608774939516</v>
      </c>
      <c r="T147" s="98">
        <f>IF(RES_hhdet_tes!T147=0,0,RES_hhdet_tes!T147*1000*11630/RES_hhdet_num!T143)</f>
        <v>320.07642820732849</v>
      </c>
      <c r="U147" s="98">
        <f>IF(RES_hhdet_tes!U147=0,0,RES_hhdet_tes!U147*1000*11630/RES_hhdet_num!U143)</f>
        <v>363.48959710442148</v>
      </c>
      <c r="V147" s="98">
        <f>IF(RES_hhdet_tes!V147=0,0,RES_hhdet_tes!V147*1000*11630/RES_hhdet_num!V143)</f>
        <v>408.1368086420074</v>
      </c>
      <c r="W147" s="98">
        <f>IF(RES_hhdet_tes!W147=0,0,RES_hhdet_tes!W147*1000*11630/RES_hhdet_num!W143)</f>
        <v>477.16169122203763</v>
      </c>
      <c r="DA147" s="63" t="s">
        <v>2548</v>
      </c>
    </row>
    <row r="148" spans="1:105" ht="12" customHeight="1" x14ac:dyDescent="0.25">
      <c r="A148" s="121" t="s">
        <v>55</v>
      </c>
      <c r="B148" s="122">
        <v>1466.7839193974607</v>
      </c>
      <c r="C148" s="122">
        <v>1447.8510252367889</v>
      </c>
      <c r="D148" s="122">
        <v>1455.2850756241417</v>
      </c>
      <c r="E148" s="122">
        <v>1431.6281425978887</v>
      </c>
      <c r="F148" s="122">
        <v>1430.6352854026566</v>
      </c>
      <c r="G148" s="122">
        <v>1484.519126305029</v>
      </c>
      <c r="H148" s="122">
        <v>1485.8960317052233</v>
      </c>
      <c r="I148" s="122">
        <v>1449.0747083577228</v>
      </c>
      <c r="J148" s="122">
        <v>1431.1200691216764</v>
      </c>
      <c r="K148" s="122">
        <v>1472.4518989258065</v>
      </c>
      <c r="L148" s="122">
        <v>1476.1125150532293</v>
      </c>
      <c r="M148" s="122">
        <v>1551.498245193126</v>
      </c>
      <c r="N148" s="122">
        <v>1552.1373071153257</v>
      </c>
      <c r="O148" s="122">
        <v>1547.0951239434867</v>
      </c>
      <c r="P148" s="122">
        <v>1516.6443918414054</v>
      </c>
      <c r="Q148" s="122">
        <v>1497.4626765615378</v>
      </c>
      <c r="R148" s="122">
        <v>1493.5586505836216</v>
      </c>
      <c r="S148" s="122">
        <v>1447.5997398919937</v>
      </c>
      <c r="T148" s="122">
        <v>1408.3096218444746</v>
      </c>
      <c r="U148" s="122">
        <v>1368.2086194663323</v>
      </c>
      <c r="V148" s="122">
        <v>1364.0059157108753</v>
      </c>
      <c r="W148" s="122">
        <v>1326.3190542166333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1466.783919397461</v>
      </c>
      <c r="C153" s="101">
        <v>1447.8511179455304</v>
      </c>
      <c r="D153" s="101">
        <v>1455.2846742281129</v>
      </c>
      <c r="E153" s="101">
        <v>1431.6270752541598</v>
      </c>
      <c r="F153" s="101">
        <v>1430.6353916015744</v>
      </c>
      <c r="G153" s="101">
        <v>1484.5209716206218</v>
      </c>
      <c r="H153" s="101">
        <v>1485.9032612171036</v>
      </c>
      <c r="I153" s="101">
        <v>1449.0828687161788</v>
      </c>
      <c r="J153" s="101">
        <v>1431.1358071441698</v>
      </c>
      <c r="K153" s="101">
        <v>1472.4631817315624</v>
      </c>
      <c r="L153" s="101">
        <v>1476.1203504083496</v>
      </c>
      <c r="M153" s="101">
        <v>1551.5016667641394</v>
      </c>
      <c r="N153" s="101">
        <v>1552.1430438263201</v>
      </c>
      <c r="O153" s="101">
        <v>1547.1123215226094</v>
      </c>
      <c r="P153" s="101">
        <v>1516.7204415461904</v>
      </c>
      <c r="Q153" s="101">
        <v>1497.5448195070526</v>
      </c>
      <c r="R153" s="101">
        <v>1493.6457722985067</v>
      </c>
      <c r="S153" s="101">
        <v>1447.6674584360687</v>
      </c>
      <c r="T153" s="101">
        <v>1408.3675766784804</v>
      </c>
      <c r="U153" s="101">
        <v>1368.2542585518661</v>
      </c>
      <c r="V153" s="101">
        <v>1364.048214631606</v>
      </c>
      <c r="W153" s="101">
        <v>1326.3155923048155</v>
      </c>
      <c r="DA153" s="131" t="s">
        <v>2554</v>
      </c>
    </row>
    <row r="154" spans="1:105" ht="12" customHeight="1" x14ac:dyDescent="0.25">
      <c r="A154" s="107" t="s">
        <v>121</v>
      </c>
      <c r="B154" s="104">
        <v>1466.7839193974612</v>
      </c>
      <c r="C154" s="104">
        <v>1447.8452167723669</v>
      </c>
      <c r="D154" s="104">
        <v>1455.3108925031106</v>
      </c>
      <c r="E154" s="104">
        <v>1431.6993194310828</v>
      </c>
      <c r="F154" s="104">
        <v>1430.6284051709279</v>
      </c>
      <c r="G154" s="104">
        <v>1484.4089163501985</v>
      </c>
      <c r="H154" s="104">
        <v>1485.5584478980015</v>
      </c>
      <c r="I154" s="104">
        <v>1448.720036041793</v>
      </c>
      <c r="J154" s="104">
        <v>1430.5440329814139</v>
      </c>
      <c r="K154" s="104">
        <v>1472.0579312009422</v>
      </c>
      <c r="L154" s="104">
        <v>1475.8608592935425</v>
      </c>
      <c r="M154" s="104">
        <v>1551.3935122233343</v>
      </c>
      <c r="N154" s="104">
        <v>1551.9743683315091</v>
      </c>
      <c r="O154" s="104">
        <v>1546.6519260128994</v>
      </c>
      <c r="P154" s="104">
        <v>1514.9056403360596</v>
      </c>
      <c r="Q154" s="104">
        <v>1495.6988767947564</v>
      </c>
      <c r="R154" s="104">
        <v>1491.8711764283541</v>
      </c>
      <c r="S154" s="104">
        <v>1446.3903557145493</v>
      </c>
      <c r="T154" s="104">
        <v>1407.3799800459581</v>
      </c>
      <c r="U154" s="104">
        <v>1367.5340108902949</v>
      </c>
      <c r="V154" s="104">
        <v>1363.4341127664043</v>
      </c>
      <c r="W154" s="104">
        <v>1326.3660413957937</v>
      </c>
      <c r="DA154" s="132" t="s">
        <v>2555</v>
      </c>
    </row>
    <row r="155" spans="1:105" ht="12" customHeight="1" x14ac:dyDescent="0.25">
      <c r="A155" s="108" t="s">
        <v>53</v>
      </c>
      <c r="B155" s="98">
        <v>1179.2460901397201</v>
      </c>
      <c r="C155" s="98">
        <v>1155.2119487451753</v>
      </c>
      <c r="D155" s="98">
        <v>1164.3604132606119</v>
      </c>
      <c r="E155" s="98">
        <v>1140.3774463064417</v>
      </c>
      <c r="F155" s="98">
        <v>1141.1870544326807</v>
      </c>
      <c r="G155" s="98">
        <v>1189.4137370765989</v>
      </c>
      <c r="H155" s="98">
        <v>1189.5818509523529</v>
      </c>
      <c r="I155" s="98">
        <v>1176.5943458222234</v>
      </c>
      <c r="J155" s="98">
        <v>1150.7747285341902</v>
      </c>
      <c r="K155" s="98">
        <v>1184.6828244547978</v>
      </c>
      <c r="L155" s="98">
        <v>1184.0694137517341</v>
      </c>
      <c r="M155" s="98">
        <v>1249.1015625965517</v>
      </c>
      <c r="N155" s="98">
        <v>1248.2791129062593</v>
      </c>
      <c r="O155" s="98">
        <v>1242.2524869021813</v>
      </c>
      <c r="P155" s="98">
        <v>1217.5451393396384</v>
      </c>
      <c r="Q155" s="98">
        <v>1199.9961824332311</v>
      </c>
      <c r="R155" s="98">
        <v>1199.953264857975</v>
      </c>
      <c r="S155" s="98">
        <v>1163.2843379566791</v>
      </c>
      <c r="T155" s="98">
        <v>1132.9408202447194</v>
      </c>
      <c r="U155" s="98">
        <v>1099.5613698087845</v>
      </c>
      <c r="V155" s="98">
        <v>1095.3001726302048</v>
      </c>
      <c r="W155" s="98">
        <v>1040.1857012497117</v>
      </c>
      <c r="DA155" s="63" t="s">
        <v>2556</v>
      </c>
    </row>
    <row r="156" spans="1:105" ht="12" customHeight="1" x14ac:dyDescent="0.25">
      <c r="A156" s="108" t="s">
        <v>52</v>
      </c>
      <c r="B156" s="98">
        <v>287.53782925774124</v>
      </c>
      <c r="C156" s="98">
        <v>292.63326802719149</v>
      </c>
      <c r="D156" s="98">
        <v>290.95047924249894</v>
      </c>
      <c r="E156" s="98">
        <v>291.32187312464123</v>
      </c>
      <c r="F156" s="98">
        <v>289.44135073824731</v>
      </c>
      <c r="G156" s="98">
        <v>294.99517927359932</v>
      </c>
      <c r="H156" s="98">
        <v>295.97659694564885</v>
      </c>
      <c r="I156" s="98">
        <v>272.12569021956978</v>
      </c>
      <c r="J156" s="98">
        <v>279.76930444722365</v>
      </c>
      <c r="K156" s="98">
        <v>287.37510674614447</v>
      </c>
      <c r="L156" s="98">
        <v>291.79144554180817</v>
      </c>
      <c r="M156" s="98">
        <v>302.29194962678253</v>
      </c>
      <c r="N156" s="98">
        <v>303.6952554252502</v>
      </c>
      <c r="O156" s="98">
        <v>304.39943911071794</v>
      </c>
      <c r="P156" s="98">
        <v>297.36050099642091</v>
      </c>
      <c r="Q156" s="98">
        <v>295.70269436152546</v>
      </c>
      <c r="R156" s="98">
        <v>291.9179115703792</v>
      </c>
      <c r="S156" s="98">
        <v>283.10601775787035</v>
      </c>
      <c r="T156" s="98">
        <v>274.43915980123916</v>
      </c>
      <c r="U156" s="98">
        <v>267.97264108151035</v>
      </c>
      <c r="V156" s="98">
        <v>268.13394013619961</v>
      </c>
      <c r="W156" s="98">
        <v>286.18034014608219</v>
      </c>
      <c r="DA156" s="63" t="s">
        <v>2557</v>
      </c>
    </row>
    <row r="157" spans="1:105" ht="12" customHeight="1" x14ac:dyDescent="0.25">
      <c r="A157" s="121" t="s">
        <v>54</v>
      </c>
      <c r="B157" s="122">
        <v>142.98529997264444</v>
      </c>
      <c r="C157" s="122">
        <v>147.48279585051984</v>
      </c>
      <c r="D157" s="122">
        <v>147.8978083468283</v>
      </c>
      <c r="E157" s="122">
        <v>150.29274059695518</v>
      </c>
      <c r="F157" s="122">
        <v>148.88364880380851</v>
      </c>
      <c r="G157" s="122">
        <v>154.86340114437184</v>
      </c>
      <c r="H157" s="122">
        <v>150.46097404174569</v>
      </c>
      <c r="I157" s="122">
        <v>153.15484701257216</v>
      </c>
      <c r="J157" s="122">
        <v>161.10782177158174</v>
      </c>
      <c r="K157" s="122">
        <v>173.83456978100443</v>
      </c>
      <c r="L157" s="122">
        <v>176.12742174433342</v>
      </c>
      <c r="M157" s="122">
        <v>177.57132356547754</v>
      </c>
      <c r="N157" s="122">
        <v>184.17854357562419</v>
      </c>
      <c r="O157" s="122">
        <v>186.27041515058835</v>
      </c>
      <c r="P157" s="122">
        <v>185.46131543783497</v>
      </c>
      <c r="Q157" s="122">
        <v>186.8448890174565</v>
      </c>
      <c r="R157" s="122">
        <v>186.27739570794137</v>
      </c>
      <c r="S157" s="122">
        <v>186.00266945910332</v>
      </c>
      <c r="T157" s="122">
        <v>190.20606810867727</v>
      </c>
      <c r="U157" s="122">
        <v>190.88877034952125</v>
      </c>
      <c r="V157" s="122">
        <v>254.16679916122126</v>
      </c>
      <c r="W157" s="122">
        <v>250.77164920527952</v>
      </c>
      <c r="DA157" s="130" t="s">
        <v>2558</v>
      </c>
    </row>
    <row r="158" spans="1:105" ht="12" customHeight="1" x14ac:dyDescent="0.25">
      <c r="A158" s="97" t="s">
        <v>50</v>
      </c>
      <c r="B158" s="98">
        <v>105.34542696071966</v>
      </c>
      <c r="C158" s="98">
        <v>163.09454079333088</v>
      </c>
      <c r="D158" s="98">
        <v>153.86876986203066</v>
      </c>
      <c r="E158" s="98">
        <v>175.40601231585183</v>
      </c>
      <c r="F158" s="98">
        <v>150.2000750689796</v>
      </c>
      <c r="G158" s="98">
        <v>186.47650076922901</v>
      </c>
      <c r="H158" s="98">
        <v>98.298333945169489</v>
      </c>
      <c r="I158" s="98">
        <v>131.57579762605172</v>
      </c>
      <c r="J158" s="98">
        <v>185.30232931408727</v>
      </c>
      <c r="K158" s="98">
        <v>217.25985621064262</v>
      </c>
      <c r="L158" s="98">
        <v>170.87678007321006</v>
      </c>
      <c r="M158" s="98">
        <v>165.79745549629953</v>
      </c>
      <c r="N158" s="98">
        <v>139.03487675495438</v>
      </c>
      <c r="O158" s="98">
        <v>189.75094443420429</v>
      </c>
      <c r="P158" s="98">
        <v>181.42659923557162</v>
      </c>
      <c r="Q158" s="98">
        <v>223.5453584625669</v>
      </c>
      <c r="R158" s="98">
        <v>177.7491751688126</v>
      </c>
      <c r="S158" s="98">
        <v>182.88048775731949</v>
      </c>
      <c r="T158" s="98">
        <v>190.30363533981227</v>
      </c>
      <c r="U158" s="98">
        <v>193.54843917655828</v>
      </c>
      <c r="V158" s="98">
        <v>249.29255269313421</v>
      </c>
      <c r="W158" s="98">
        <v>252.07852474355542</v>
      </c>
      <c r="DA158" s="63" t="s">
        <v>2559</v>
      </c>
    </row>
    <row r="159" spans="1:105" ht="12" customHeight="1" x14ac:dyDescent="0.25">
      <c r="A159" s="109" t="s">
        <v>120</v>
      </c>
      <c r="B159" s="33">
        <v>147.14193828272687</v>
      </c>
      <c r="C159" s="33">
        <v>145.61309533403247</v>
      </c>
      <c r="D159" s="33">
        <v>147.13982296045739</v>
      </c>
      <c r="E159" s="33">
        <v>146.97662821276319</v>
      </c>
      <c r="F159" s="33">
        <v>148.72202375483712</v>
      </c>
      <c r="G159" s="33">
        <v>151.19315674751547</v>
      </c>
      <c r="H159" s="33">
        <v>156.12517385026979</v>
      </c>
      <c r="I159" s="33">
        <v>155.47604267485931</v>
      </c>
      <c r="J159" s="33">
        <v>158.3241089424728</v>
      </c>
      <c r="K159" s="33">
        <v>168.89075728645173</v>
      </c>
      <c r="L159" s="33">
        <v>176.65303690348031</v>
      </c>
      <c r="M159" s="33">
        <v>178.49807371671662</v>
      </c>
      <c r="N159" s="33">
        <v>187.24276282232051</v>
      </c>
      <c r="O159" s="33">
        <v>186.03889783241954</v>
      </c>
      <c r="P159" s="33">
        <v>185.75138029216211</v>
      </c>
      <c r="Q159" s="33">
        <v>184.14831496548078</v>
      </c>
      <c r="R159" s="33">
        <v>186.91575827098694</v>
      </c>
      <c r="S159" s="33">
        <v>186.22712682237923</v>
      </c>
      <c r="T159" s="33">
        <v>190.19945012764242</v>
      </c>
      <c r="U159" s="33">
        <v>190.71688333700638</v>
      </c>
      <c r="V159" s="33">
        <v>254.46733652606216</v>
      </c>
      <c r="W159" s="33">
        <v>250.69338250113839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15142.13570467032</v>
      </c>
      <c r="C161" s="117">
        <f t="shared" si="54"/>
        <v>16288.119331569904</v>
      </c>
      <c r="D161" s="117">
        <f t="shared" si="54"/>
        <v>16450.481235411011</v>
      </c>
      <c r="E161" s="117">
        <f t="shared" si="54"/>
        <v>17060.384065095794</v>
      </c>
      <c r="F161" s="117">
        <f t="shared" si="54"/>
        <v>16276.421748840423</v>
      </c>
      <c r="G161" s="117">
        <f t="shared" si="54"/>
        <v>16506.145808054112</v>
      </c>
      <c r="H161" s="117">
        <f t="shared" si="54"/>
        <v>16823.792582959475</v>
      </c>
      <c r="I161" s="117">
        <f t="shared" si="54"/>
        <v>16683.71332222331</v>
      </c>
      <c r="J161" s="117">
        <f t="shared" si="54"/>
        <v>16224.691911082729</v>
      </c>
      <c r="K161" s="117">
        <f t="shared" si="54"/>
        <v>17462.061107338344</v>
      </c>
      <c r="L161" s="117">
        <f t="shared" si="54"/>
        <v>19432.989282475803</v>
      </c>
      <c r="M161" s="117">
        <f t="shared" si="54"/>
        <v>17534.637302983967</v>
      </c>
      <c r="N161" s="117">
        <f t="shared" si="54"/>
        <v>18940.668419436544</v>
      </c>
      <c r="O161" s="117">
        <f t="shared" si="54"/>
        <v>17943.933978959292</v>
      </c>
      <c r="P161" s="117">
        <f t="shared" si="54"/>
        <v>17596.619633263261</v>
      </c>
      <c r="Q161" s="117">
        <f t="shared" si="54"/>
        <v>16877.941932597594</v>
      </c>
      <c r="R161" s="117">
        <f t="shared" ref="R161:V161" si="55">R162+R164+R166+R175</f>
        <v>19030.271393181109</v>
      </c>
      <c r="S161" s="117">
        <f t="shared" si="55"/>
        <v>18776.498271063025</v>
      </c>
      <c r="T161" s="117">
        <f t="shared" si="55"/>
        <v>19005.774072213211</v>
      </c>
      <c r="U161" s="117">
        <f t="shared" si="55"/>
        <v>18428.893593653767</v>
      </c>
      <c r="V161" s="117">
        <f t="shared" si="55"/>
        <v>17414.233075698077</v>
      </c>
      <c r="W161" s="117">
        <f t="shared" ref="W161" si="56">W162+W164+W166+W175</f>
        <v>19719.941760871341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13432.626115415012</v>
      </c>
      <c r="C162" s="122">
        <f t="shared" si="57"/>
        <v>14583.450705147972</v>
      </c>
      <c r="D162" s="122">
        <f t="shared" si="57"/>
        <v>14729.025241501198</v>
      </c>
      <c r="E162" s="122">
        <f t="shared" si="57"/>
        <v>15334.497971291536</v>
      </c>
      <c r="F162" s="122">
        <f t="shared" si="57"/>
        <v>14575.29612856148</v>
      </c>
      <c r="G162" s="122">
        <f t="shared" si="57"/>
        <v>14742.186802401116</v>
      </c>
      <c r="H162" s="122">
        <f t="shared" si="57"/>
        <v>15056.729036932647</v>
      </c>
      <c r="I162" s="122">
        <f t="shared" si="57"/>
        <v>14945.055339653904</v>
      </c>
      <c r="J162" s="122">
        <f t="shared" si="57"/>
        <v>14481.586728839709</v>
      </c>
      <c r="K162" s="122">
        <f t="shared" si="57"/>
        <v>15660.480771381934</v>
      </c>
      <c r="L162" s="122">
        <f t="shared" si="57"/>
        <v>17564.338479581958</v>
      </c>
      <c r="M162" s="122">
        <f t="shared" si="57"/>
        <v>15623.204003978266</v>
      </c>
      <c r="N162" s="122">
        <f t="shared" si="57"/>
        <v>17013.891326610174</v>
      </c>
      <c r="O162" s="122">
        <f t="shared" si="57"/>
        <v>16010.292048377662</v>
      </c>
      <c r="P162" s="122">
        <f t="shared" si="57"/>
        <v>15674.949975237998</v>
      </c>
      <c r="Q162" s="122">
        <f t="shared" si="57"/>
        <v>14986.710297514684</v>
      </c>
      <c r="R162" s="122">
        <f t="shared" si="57"/>
        <v>17150.652225316066</v>
      </c>
      <c r="S162" s="122">
        <f t="shared" si="57"/>
        <v>16949.203809821211</v>
      </c>
      <c r="T162" s="122">
        <f t="shared" si="57"/>
        <v>17204.587834102578</v>
      </c>
      <c r="U162" s="122">
        <f t="shared" si="57"/>
        <v>16634.362981318984</v>
      </c>
      <c r="V162" s="122">
        <f t="shared" si="57"/>
        <v>15521.269785982113</v>
      </c>
      <c r="W162" s="122">
        <f t="shared" si="57"/>
        <v>17787.525808262915</v>
      </c>
      <c r="DA162" s="130" t="s">
        <v>2562</v>
      </c>
    </row>
    <row r="163" spans="1:105" ht="12" customHeight="1" x14ac:dyDescent="0.25">
      <c r="A163" s="97" t="s">
        <v>53</v>
      </c>
      <c r="B163" s="33">
        <v>13432.626115415012</v>
      </c>
      <c r="C163" s="33">
        <v>14583.450705147972</v>
      </c>
      <c r="D163" s="33">
        <v>14729.025241501198</v>
      </c>
      <c r="E163" s="33">
        <v>15334.497971291536</v>
      </c>
      <c r="F163" s="33">
        <v>14575.29612856148</v>
      </c>
      <c r="G163" s="33">
        <v>14742.186802401116</v>
      </c>
      <c r="H163" s="33">
        <v>15056.729036932647</v>
      </c>
      <c r="I163" s="33">
        <v>14945.055339653904</v>
      </c>
      <c r="J163" s="33">
        <v>14481.586728839709</v>
      </c>
      <c r="K163" s="33">
        <v>15660.480771381934</v>
      </c>
      <c r="L163" s="33">
        <v>17564.338479581958</v>
      </c>
      <c r="M163" s="33">
        <v>15623.204003978266</v>
      </c>
      <c r="N163" s="33">
        <v>17013.891326610174</v>
      </c>
      <c r="O163" s="33">
        <v>16010.292048377662</v>
      </c>
      <c r="P163" s="33">
        <v>15674.949975237998</v>
      </c>
      <c r="Q163" s="33">
        <v>14986.710297514684</v>
      </c>
      <c r="R163" s="33">
        <v>17150.652225316066</v>
      </c>
      <c r="S163" s="33">
        <v>16949.203809821211</v>
      </c>
      <c r="T163" s="33">
        <v>17204.587834102578</v>
      </c>
      <c r="U163" s="33">
        <v>16634.362981318984</v>
      </c>
      <c r="V163" s="33">
        <v>15521.269785982113</v>
      </c>
      <c r="W163" s="33">
        <v>17787.525808262915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99.740453402950308</v>
      </c>
      <c r="C164" s="122">
        <f t="shared" si="58"/>
        <v>109.28424977152918</v>
      </c>
      <c r="D164" s="122">
        <f t="shared" si="58"/>
        <v>117.93922250212009</v>
      </c>
      <c r="E164" s="122">
        <f t="shared" si="58"/>
        <v>143.4301062825846</v>
      </c>
      <c r="F164" s="122">
        <f t="shared" si="58"/>
        <v>120.67289326033197</v>
      </c>
      <c r="G164" s="122">
        <f t="shared" si="58"/>
        <v>123.49077838002788</v>
      </c>
      <c r="H164" s="122">
        <f t="shared" si="58"/>
        <v>129.46672886487951</v>
      </c>
      <c r="I164" s="122">
        <f t="shared" si="58"/>
        <v>135.16383851083862</v>
      </c>
      <c r="J164" s="122">
        <f t="shared" si="58"/>
        <v>149.76280797692402</v>
      </c>
      <c r="K164" s="122">
        <f t="shared" si="58"/>
        <v>154.48493456974995</v>
      </c>
      <c r="L164" s="122">
        <f t="shared" si="58"/>
        <v>215.78215782158259</v>
      </c>
      <c r="M164" s="122">
        <f t="shared" si="58"/>
        <v>182.12107580441651</v>
      </c>
      <c r="N164" s="122">
        <f t="shared" si="58"/>
        <v>190.48853655448457</v>
      </c>
      <c r="O164" s="122">
        <f t="shared" si="58"/>
        <v>200.26220078783581</v>
      </c>
      <c r="P164" s="122">
        <f t="shared" si="58"/>
        <v>217.03519483201697</v>
      </c>
      <c r="Q164" s="122">
        <f t="shared" si="58"/>
        <v>203.39878423008645</v>
      </c>
      <c r="R164" s="122">
        <f t="shared" si="58"/>
        <v>196.41799045575553</v>
      </c>
      <c r="S164" s="122">
        <f t="shared" si="58"/>
        <v>191.14506978004175</v>
      </c>
      <c r="T164" s="122">
        <f t="shared" si="58"/>
        <v>201.13939107631037</v>
      </c>
      <c r="U164" s="122">
        <f t="shared" si="58"/>
        <v>234.51505753910129</v>
      </c>
      <c r="V164" s="122">
        <f t="shared" si="58"/>
        <v>274.40027024857545</v>
      </c>
      <c r="W164" s="122">
        <f t="shared" si="58"/>
        <v>354.71166272934613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99.740453402950308</v>
      </c>
      <c r="C165" s="98">
        <f>IF(RES_hhdet_tes!C165=0,0,RES_hhdet_tes!C165*1000*11630/RES_hhdet_num!C161)</f>
        <v>109.28424977152918</v>
      </c>
      <c r="D165" s="98">
        <f>IF(RES_hhdet_tes!D165=0,0,RES_hhdet_tes!D165*1000*11630/RES_hhdet_num!D161)</f>
        <v>117.93922250212009</v>
      </c>
      <c r="E165" s="98">
        <f>IF(RES_hhdet_tes!E165=0,0,RES_hhdet_tes!E165*1000*11630/RES_hhdet_num!E161)</f>
        <v>143.4301062825846</v>
      </c>
      <c r="F165" s="98">
        <f>IF(RES_hhdet_tes!F165=0,0,RES_hhdet_tes!F165*1000*11630/RES_hhdet_num!F161)</f>
        <v>120.67289326033197</v>
      </c>
      <c r="G165" s="98">
        <f>IF(RES_hhdet_tes!G165=0,0,RES_hhdet_tes!G165*1000*11630/RES_hhdet_num!G161)</f>
        <v>123.49077838002788</v>
      </c>
      <c r="H165" s="98">
        <f>IF(RES_hhdet_tes!H165=0,0,RES_hhdet_tes!H165*1000*11630/RES_hhdet_num!H161)</f>
        <v>129.46672886487951</v>
      </c>
      <c r="I165" s="98">
        <f>IF(RES_hhdet_tes!I165=0,0,RES_hhdet_tes!I165*1000*11630/RES_hhdet_num!I161)</f>
        <v>135.16383851083862</v>
      </c>
      <c r="J165" s="98">
        <f>IF(RES_hhdet_tes!J165=0,0,RES_hhdet_tes!J165*1000*11630/RES_hhdet_num!J161)</f>
        <v>149.76280797692402</v>
      </c>
      <c r="K165" s="98">
        <f>IF(RES_hhdet_tes!K165=0,0,RES_hhdet_tes!K165*1000*11630/RES_hhdet_num!K161)</f>
        <v>154.48493456974995</v>
      </c>
      <c r="L165" s="98">
        <f>IF(RES_hhdet_tes!L165=0,0,RES_hhdet_tes!L165*1000*11630/RES_hhdet_num!L161)</f>
        <v>215.78215782158259</v>
      </c>
      <c r="M165" s="98">
        <f>IF(RES_hhdet_tes!M165=0,0,RES_hhdet_tes!M165*1000*11630/RES_hhdet_num!M161)</f>
        <v>182.12107580441651</v>
      </c>
      <c r="N165" s="98">
        <f>IF(RES_hhdet_tes!N165=0,0,RES_hhdet_tes!N165*1000*11630/RES_hhdet_num!N161)</f>
        <v>190.48853655448457</v>
      </c>
      <c r="O165" s="98">
        <f>IF(RES_hhdet_tes!O165=0,0,RES_hhdet_tes!O165*1000*11630/RES_hhdet_num!O161)</f>
        <v>200.26220078783581</v>
      </c>
      <c r="P165" s="98">
        <f>IF(RES_hhdet_tes!P165=0,0,RES_hhdet_tes!P165*1000*11630/RES_hhdet_num!P161)</f>
        <v>217.03519483201697</v>
      </c>
      <c r="Q165" s="98">
        <f>IF(RES_hhdet_tes!Q165=0,0,RES_hhdet_tes!Q165*1000*11630/RES_hhdet_num!Q161)</f>
        <v>203.39878423008645</v>
      </c>
      <c r="R165" s="98">
        <f>IF(RES_hhdet_tes!R165=0,0,RES_hhdet_tes!R165*1000*11630/RES_hhdet_num!R161)</f>
        <v>196.41799045575553</v>
      </c>
      <c r="S165" s="98">
        <f>IF(RES_hhdet_tes!S165=0,0,RES_hhdet_tes!S165*1000*11630/RES_hhdet_num!S161)</f>
        <v>191.14506978004175</v>
      </c>
      <c r="T165" s="98">
        <f>IF(RES_hhdet_tes!T165=0,0,RES_hhdet_tes!T165*1000*11630/RES_hhdet_num!T161)</f>
        <v>201.13939107631037</v>
      </c>
      <c r="U165" s="98">
        <f>IF(RES_hhdet_tes!U165=0,0,RES_hhdet_tes!U165*1000*11630/RES_hhdet_num!U161)</f>
        <v>234.51505753910129</v>
      </c>
      <c r="V165" s="98">
        <f>IF(RES_hhdet_tes!V165=0,0,RES_hhdet_tes!V165*1000*11630/RES_hhdet_num!V161)</f>
        <v>274.40027024857545</v>
      </c>
      <c r="W165" s="98">
        <f>IF(RES_hhdet_tes!W165=0,0,RES_hhdet_tes!W165*1000*11630/RES_hhdet_num!W161)</f>
        <v>354.71166272934613</v>
      </c>
      <c r="DA165" s="63" t="s">
        <v>2565</v>
      </c>
    </row>
    <row r="166" spans="1:105" ht="12" customHeight="1" x14ac:dyDescent="0.25">
      <c r="A166" s="121" t="s">
        <v>55</v>
      </c>
      <c r="B166" s="122">
        <v>1466.783919397461</v>
      </c>
      <c r="C166" s="122">
        <v>1447.9490870583861</v>
      </c>
      <c r="D166" s="122">
        <v>1455.6484868428765</v>
      </c>
      <c r="E166" s="122">
        <v>1432.2933748981934</v>
      </c>
      <c r="F166" s="122">
        <v>1431.5718741011319</v>
      </c>
      <c r="G166" s="122">
        <v>1485.6295032911776</v>
      </c>
      <c r="H166" s="122">
        <v>1487.1091554935583</v>
      </c>
      <c r="I166" s="122">
        <v>1450.3214360860436</v>
      </c>
      <c r="J166" s="122">
        <v>1432.3074453296804</v>
      </c>
      <c r="K166" s="122">
        <v>1473.4021257974653</v>
      </c>
      <c r="L166" s="122">
        <v>1476.732093895673</v>
      </c>
      <c r="M166" s="122">
        <v>1551.7354957867394</v>
      </c>
      <c r="N166" s="122">
        <v>1552.1558180072575</v>
      </c>
      <c r="O166" s="122">
        <v>1547.109593416865</v>
      </c>
      <c r="P166" s="122">
        <v>1519.1589139583759</v>
      </c>
      <c r="Q166" s="122">
        <v>1501.1571838566217</v>
      </c>
      <c r="R166" s="122">
        <v>1496.8879871813699</v>
      </c>
      <c r="S166" s="122">
        <v>1450.1321261167054</v>
      </c>
      <c r="T166" s="122">
        <v>1409.8413166369626</v>
      </c>
      <c r="U166" s="122">
        <v>1369.1393989165854</v>
      </c>
      <c r="V166" s="122">
        <v>1364.3772713481346</v>
      </c>
      <c r="W166" s="122">
        <v>1326.9366876365868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1466.783919397461</v>
      </c>
      <c r="C171" s="101">
        <v>1447.9491093059451</v>
      </c>
      <c r="D171" s="101">
        <v>1455.6483693295529</v>
      </c>
      <c r="E171" s="101">
        <v>1432.2929331969733</v>
      </c>
      <c r="F171" s="101">
        <v>1431.5719406594644</v>
      </c>
      <c r="G171" s="101">
        <v>1485.6308131099408</v>
      </c>
      <c r="H171" s="101">
        <v>1487.1140514909405</v>
      </c>
      <c r="I171" s="101">
        <v>1450.3273272869314</v>
      </c>
      <c r="J171" s="101">
        <v>1432.3233007976262</v>
      </c>
      <c r="K171" s="101">
        <v>1473.4147398842472</v>
      </c>
      <c r="L171" s="101">
        <v>1476.7425087551635</v>
      </c>
      <c r="M171" s="101">
        <v>1551.7402311353951</v>
      </c>
      <c r="N171" s="101">
        <v>1552.1595417989083</v>
      </c>
      <c r="O171" s="101">
        <v>1547.1189924149251</v>
      </c>
      <c r="P171" s="101">
        <v>1519.175670009849</v>
      </c>
      <c r="Q171" s="101">
        <v>1501.1872845700502</v>
      </c>
      <c r="R171" s="101">
        <v>1496.9486258595448</v>
      </c>
      <c r="S171" s="101">
        <v>1450.1901655936501</v>
      </c>
      <c r="T171" s="101">
        <v>1409.9093531227129</v>
      </c>
      <c r="U171" s="101">
        <v>1369.1975913806259</v>
      </c>
      <c r="V171" s="101">
        <v>1364.4392749556234</v>
      </c>
      <c r="W171" s="101">
        <v>1326.9518692068143</v>
      </c>
      <c r="DA171" s="131" t="s">
        <v>2571</v>
      </c>
    </row>
    <row r="172" spans="1:105" ht="12" customHeight="1" x14ac:dyDescent="0.25">
      <c r="A172" s="107" t="s">
        <v>121</v>
      </c>
      <c r="B172" s="104">
        <v>1466.783919397461</v>
      </c>
      <c r="C172" s="104">
        <v>1447.9476867420615</v>
      </c>
      <c r="D172" s="104">
        <v>1455.6559929418968</v>
      </c>
      <c r="E172" s="104">
        <v>1432.3223361690248</v>
      </c>
      <c r="F172" s="104">
        <v>1431.5675904629475</v>
      </c>
      <c r="G172" s="104">
        <v>1485.5511501636486</v>
      </c>
      <c r="H172" s="104">
        <v>1486.8818492194662</v>
      </c>
      <c r="I172" s="104">
        <v>1450.0665683350587</v>
      </c>
      <c r="J172" s="104">
        <v>1431.7129595508873</v>
      </c>
      <c r="K172" s="104">
        <v>1472.9537169154196</v>
      </c>
      <c r="L172" s="104">
        <v>1476.3924320204137</v>
      </c>
      <c r="M172" s="104">
        <v>1551.5894827674285</v>
      </c>
      <c r="N172" s="104">
        <v>1552.0491852329521</v>
      </c>
      <c r="O172" s="104">
        <v>1546.8622802777809</v>
      </c>
      <c r="P172" s="104">
        <v>1518.752603541627</v>
      </c>
      <c r="Q172" s="104">
        <v>1500.4734735546492</v>
      </c>
      <c r="R172" s="104">
        <v>1495.6774431223594</v>
      </c>
      <c r="S172" s="104">
        <v>1449.0864723144477</v>
      </c>
      <c r="T172" s="104">
        <v>1408.7653064167016</v>
      </c>
      <c r="U172" s="104">
        <v>1368.2930744863661</v>
      </c>
      <c r="V172" s="104">
        <v>1363.5475833847343</v>
      </c>
      <c r="W172" s="104">
        <v>1326.7329648522839</v>
      </c>
      <c r="DA172" s="132" t="s">
        <v>2572</v>
      </c>
    </row>
    <row r="173" spans="1:105" ht="12" customHeight="1" x14ac:dyDescent="0.25">
      <c r="A173" s="108" t="s">
        <v>53</v>
      </c>
      <c r="B173" s="98">
        <v>1179.2460901397199</v>
      </c>
      <c r="C173" s="98">
        <v>1155.2937078531295</v>
      </c>
      <c r="D173" s="98">
        <v>1164.6365200990824</v>
      </c>
      <c r="E173" s="98">
        <v>1140.8736917310068</v>
      </c>
      <c r="F173" s="98">
        <v>1141.9362259807169</v>
      </c>
      <c r="G173" s="98">
        <v>1190.3289758451801</v>
      </c>
      <c r="H173" s="98">
        <v>1190.6415832003624</v>
      </c>
      <c r="I173" s="98">
        <v>1177.6879472381688</v>
      </c>
      <c r="J173" s="98">
        <v>1151.7150499256672</v>
      </c>
      <c r="K173" s="98">
        <v>1185.4037349080077</v>
      </c>
      <c r="L173" s="98">
        <v>1184.4958895967366</v>
      </c>
      <c r="M173" s="98">
        <v>1249.2593479108014</v>
      </c>
      <c r="N173" s="98">
        <v>1248.339289399679</v>
      </c>
      <c r="O173" s="98">
        <v>1242.4214409533706</v>
      </c>
      <c r="P173" s="98">
        <v>1220.6369829683399</v>
      </c>
      <c r="Q173" s="98">
        <v>1203.8268317527034</v>
      </c>
      <c r="R173" s="98">
        <v>1203.0147504731917</v>
      </c>
      <c r="S173" s="98">
        <v>1165.4527361360331</v>
      </c>
      <c r="T173" s="98">
        <v>1134.0560079104735</v>
      </c>
      <c r="U173" s="98">
        <v>1100.17169247778</v>
      </c>
      <c r="V173" s="98">
        <v>1095.3913280345489</v>
      </c>
      <c r="W173" s="98">
        <v>1040.4734563044869</v>
      </c>
      <c r="DA173" s="63" t="s">
        <v>2573</v>
      </c>
    </row>
    <row r="174" spans="1:105" ht="12" customHeight="1" x14ac:dyDescent="0.25">
      <c r="A174" s="115" t="s">
        <v>52</v>
      </c>
      <c r="B174" s="33">
        <v>287.53782925774124</v>
      </c>
      <c r="C174" s="33">
        <v>292.6539788889321</v>
      </c>
      <c r="D174" s="33">
        <v>291.01947284281414</v>
      </c>
      <c r="E174" s="33">
        <v>291.44864443801811</v>
      </c>
      <c r="F174" s="33">
        <v>289.63136448223065</v>
      </c>
      <c r="G174" s="33">
        <v>295.22217431846872</v>
      </c>
      <c r="H174" s="33">
        <v>296.24026601910401</v>
      </c>
      <c r="I174" s="33">
        <v>272.37862109689001</v>
      </c>
      <c r="J174" s="33">
        <v>279.99790962522007</v>
      </c>
      <c r="K174" s="33">
        <v>287.54998200741204</v>
      </c>
      <c r="L174" s="33">
        <v>291.8965424236772</v>
      </c>
      <c r="M174" s="33">
        <v>302.33013485662713</v>
      </c>
      <c r="N174" s="33">
        <v>303.70989583327321</v>
      </c>
      <c r="O174" s="33">
        <v>304.44083932441009</v>
      </c>
      <c r="P174" s="33">
        <v>298.115620573287</v>
      </c>
      <c r="Q174" s="33">
        <v>296.64664180194592</v>
      </c>
      <c r="R174" s="33">
        <v>292.66269264916752</v>
      </c>
      <c r="S174" s="33">
        <v>283.63373617841495</v>
      </c>
      <c r="T174" s="33">
        <v>274.70929850622809</v>
      </c>
      <c r="U174" s="33">
        <v>268.12138200858618</v>
      </c>
      <c r="V174" s="33">
        <v>268.15625535018552</v>
      </c>
      <c r="W174" s="33">
        <v>286.25950854779688</v>
      </c>
      <c r="DA174" s="60" t="s">
        <v>2574</v>
      </c>
    </row>
    <row r="175" spans="1:105" ht="12" customHeight="1" x14ac:dyDescent="0.25">
      <c r="A175" s="121" t="s">
        <v>54</v>
      </c>
      <c r="B175" s="122">
        <v>142.98521645489635</v>
      </c>
      <c r="C175" s="122">
        <v>147.43528959201382</v>
      </c>
      <c r="D175" s="122">
        <v>147.86828456481808</v>
      </c>
      <c r="E175" s="122">
        <v>150.16261262347945</v>
      </c>
      <c r="F175" s="122">
        <v>148.88085291747865</v>
      </c>
      <c r="G175" s="122">
        <v>154.83872398179068</v>
      </c>
      <c r="H175" s="122">
        <v>150.48766166839141</v>
      </c>
      <c r="I175" s="122">
        <v>153.17270797252428</v>
      </c>
      <c r="J175" s="122">
        <v>161.03492893641715</v>
      </c>
      <c r="K175" s="122">
        <v>173.69327558919645</v>
      </c>
      <c r="L175" s="122">
        <v>176.13655117659022</v>
      </c>
      <c r="M175" s="122">
        <v>177.57672741454203</v>
      </c>
      <c r="N175" s="122">
        <v>184.1327382646306</v>
      </c>
      <c r="O175" s="122">
        <v>186.27013637692949</v>
      </c>
      <c r="P175" s="122">
        <v>185.47554923487058</v>
      </c>
      <c r="Q175" s="122">
        <v>186.67566699620045</v>
      </c>
      <c r="R175" s="122">
        <v>186.3131902279178</v>
      </c>
      <c r="S175" s="122">
        <v>186.01726534506525</v>
      </c>
      <c r="T175" s="122">
        <v>190.20553039736245</v>
      </c>
      <c r="U175" s="122">
        <v>190.87615587909602</v>
      </c>
      <c r="V175" s="122">
        <v>254.18574811925262</v>
      </c>
      <c r="W175" s="122">
        <v>250.76760224249384</v>
      </c>
      <c r="DA175" s="130" t="s">
        <v>2575</v>
      </c>
    </row>
    <row r="176" spans="1:105" ht="12" customHeight="1" x14ac:dyDescent="0.25">
      <c r="A176" s="97" t="s">
        <v>50</v>
      </c>
      <c r="B176" s="98">
        <v>105.34542696071964</v>
      </c>
      <c r="C176" s="98">
        <v>163.09454079333091</v>
      </c>
      <c r="D176" s="98">
        <v>153.86876986203066</v>
      </c>
      <c r="E176" s="98">
        <v>175.40601231585177</v>
      </c>
      <c r="F176" s="98">
        <v>150.20007506897969</v>
      </c>
      <c r="G176" s="98">
        <v>186.47650076922906</v>
      </c>
      <c r="H176" s="98">
        <v>98.298333945169517</v>
      </c>
      <c r="I176" s="98">
        <v>131.57579762605175</v>
      </c>
      <c r="J176" s="98">
        <v>185.30232931408727</v>
      </c>
      <c r="K176" s="98">
        <v>217.25985621064271</v>
      </c>
      <c r="L176" s="98">
        <v>170.87678007321009</v>
      </c>
      <c r="M176" s="98">
        <v>165.79745549629942</v>
      </c>
      <c r="N176" s="98">
        <v>139.03487675495433</v>
      </c>
      <c r="O176" s="98">
        <v>189.75094443420431</v>
      </c>
      <c r="P176" s="98">
        <v>181.42659923557156</v>
      </c>
      <c r="Q176" s="98">
        <v>223.5453584625667</v>
      </c>
      <c r="R176" s="98">
        <v>177.74917516881237</v>
      </c>
      <c r="S176" s="98">
        <v>182.88048775731957</v>
      </c>
      <c r="T176" s="98">
        <v>190.30363533981236</v>
      </c>
      <c r="U176" s="98">
        <v>193.54843917655839</v>
      </c>
      <c r="V176" s="98">
        <v>249.29255269313393</v>
      </c>
      <c r="W176" s="98">
        <v>252.07852474355602</v>
      </c>
      <c r="DA176" s="63" t="s">
        <v>2576</v>
      </c>
    </row>
    <row r="177" spans="1:105" ht="12" customHeight="1" x14ac:dyDescent="0.25">
      <c r="A177" s="109" t="s">
        <v>120</v>
      </c>
      <c r="B177" s="33">
        <v>147.14193828272684</v>
      </c>
      <c r="C177" s="33">
        <v>145.61309533403249</v>
      </c>
      <c r="D177" s="33">
        <v>147.13982296045742</v>
      </c>
      <c r="E177" s="33">
        <v>146.97662821276319</v>
      </c>
      <c r="F177" s="33">
        <v>148.72202375483707</v>
      </c>
      <c r="G177" s="33">
        <v>151.19315674751559</v>
      </c>
      <c r="H177" s="33">
        <v>156.12517385026985</v>
      </c>
      <c r="I177" s="33">
        <v>155.47604267485923</v>
      </c>
      <c r="J177" s="33">
        <v>158.32410894247309</v>
      </c>
      <c r="K177" s="33">
        <v>168.89075728645165</v>
      </c>
      <c r="L177" s="33">
        <v>176.65303690348043</v>
      </c>
      <c r="M177" s="33">
        <v>178.49807371671656</v>
      </c>
      <c r="N177" s="33">
        <v>187.2427628223206</v>
      </c>
      <c r="O177" s="33">
        <v>186.03889783241965</v>
      </c>
      <c r="P177" s="33">
        <v>185.751380292162</v>
      </c>
      <c r="Q177" s="33">
        <v>184.14831496548024</v>
      </c>
      <c r="R177" s="33">
        <v>186.91575827098703</v>
      </c>
      <c r="S177" s="33">
        <v>186.22712682237906</v>
      </c>
      <c r="T177" s="33">
        <v>190.19945012764214</v>
      </c>
      <c r="U177" s="33">
        <v>190.71688333700652</v>
      </c>
      <c r="V177" s="33">
        <v>254.46733652606275</v>
      </c>
      <c r="W177" s="33">
        <v>250.69338250113765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7671.6286810082438</v>
      </c>
      <c r="C3" s="117">
        <f t="shared" si="0"/>
        <v>8608.7781874106295</v>
      </c>
      <c r="D3" s="117">
        <f t="shared" si="0"/>
        <v>8609.287566183626</v>
      </c>
      <c r="E3" s="117">
        <f t="shared" si="0"/>
        <v>8655.4494291334031</v>
      </c>
      <c r="F3" s="117">
        <f t="shared" si="0"/>
        <v>8600.097625483957</v>
      </c>
      <c r="G3" s="117">
        <f t="shared" si="0"/>
        <v>8615.3141257193274</v>
      </c>
      <c r="H3" s="117">
        <f t="shared" si="0"/>
        <v>9129.1258097723712</v>
      </c>
      <c r="I3" s="117">
        <f t="shared" si="0"/>
        <v>9617.0154556742764</v>
      </c>
      <c r="J3" s="117">
        <f t="shared" si="0"/>
        <v>7538.6285591845872</v>
      </c>
      <c r="K3" s="117">
        <f t="shared" si="0"/>
        <v>8657.7769973297181</v>
      </c>
      <c r="L3" s="117">
        <f t="shared" si="0"/>
        <v>10928.457525699523</v>
      </c>
      <c r="M3" s="117">
        <f t="shared" si="0"/>
        <v>8622.8320487185993</v>
      </c>
      <c r="N3" s="117">
        <f t="shared" si="0"/>
        <v>9648.1540946845125</v>
      </c>
      <c r="O3" s="117">
        <f t="shared" si="0"/>
        <v>9007.7395932973777</v>
      </c>
      <c r="P3" s="117">
        <f t="shared" si="0"/>
        <v>9146.2582201705645</v>
      </c>
      <c r="Q3" s="117">
        <f t="shared" si="0"/>
        <v>8416.090452604958</v>
      </c>
      <c r="R3" s="117">
        <f t="shared" ref="R3:V3" si="1">R4+R7+R9+R19</f>
        <v>9451.3467549694469</v>
      </c>
      <c r="S3" s="117">
        <f t="shared" si="1"/>
        <v>9015.922800579785</v>
      </c>
      <c r="T3" s="117">
        <f t="shared" si="1"/>
        <v>8925.4511196013609</v>
      </c>
      <c r="U3" s="117">
        <f t="shared" si="1"/>
        <v>8695.1957281117793</v>
      </c>
      <c r="V3" s="117">
        <f t="shared" si="1"/>
        <v>7764.7341574394532</v>
      </c>
      <c r="W3" s="117">
        <f t="shared" ref="W3" si="2">W4+W7+W9+W19</f>
        <v>8756.4907796207444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7358.2893612598828</v>
      </c>
      <c r="C4" s="122">
        <f t="shared" si="3"/>
        <v>8251.6578072061384</v>
      </c>
      <c r="D4" s="122">
        <f t="shared" si="3"/>
        <v>8219.3835779692927</v>
      </c>
      <c r="E4" s="122">
        <f t="shared" si="3"/>
        <v>8241.9338963339396</v>
      </c>
      <c r="F4" s="122">
        <f t="shared" si="3"/>
        <v>8127.7901060045097</v>
      </c>
      <c r="G4" s="122">
        <f t="shared" si="3"/>
        <v>8081.1205538376325</v>
      </c>
      <c r="H4" s="122">
        <f t="shared" si="3"/>
        <v>8518.9124857924653</v>
      </c>
      <c r="I4" s="122">
        <f t="shared" si="3"/>
        <v>8925.2034426671835</v>
      </c>
      <c r="J4" s="122">
        <f t="shared" si="3"/>
        <v>6943.3420922844798</v>
      </c>
      <c r="K4" s="122">
        <f t="shared" si="3"/>
        <v>7931.9246007597103</v>
      </c>
      <c r="L4" s="122">
        <f t="shared" si="3"/>
        <v>10022.897649423869</v>
      </c>
      <c r="M4" s="122">
        <f t="shared" si="3"/>
        <v>7778.3090431125675</v>
      </c>
      <c r="N4" s="122">
        <f t="shared" si="3"/>
        <v>8781.8070656413638</v>
      </c>
      <c r="O4" s="122">
        <f t="shared" si="3"/>
        <v>8152.9896734099511</v>
      </c>
      <c r="P4" s="122">
        <f t="shared" si="3"/>
        <v>8294.2591032478249</v>
      </c>
      <c r="Q4" s="122">
        <f t="shared" si="3"/>
        <v>7611.1211220916402</v>
      </c>
      <c r="R4" s="122">
        <f t="shared" ref="R4:V4" si="4">SUM(R5:R6)</f>
        <v>8642.6400464349281</v>
      </c>
      <c r="S4" s="122">
        <f t="shared" si="4"/>
        <v>8256.0669957642094</v>
      </c>
      <c r="T4" s="122">
        <f t="shared" si="4"/>
        <v>8182.7267954461377</v>
      </c>
      <c r="U4" s="122">
        <f t="shared" si="4"/>
        <v>7969.5990921446764</v>
      </c>
      <c r="V4" s="122">
        <f t="shared" si="4"/>
        <v>7063.038410280581</v>
      </c>
      <c r="W4" s="122">
        <f t="shared" ref="W4" si="5">SUM(W5:W6)</f>
        <v>8072.8522868571081</v>
      </c>
      <c r="DA4" s="130" t="s">
        <v>2580</v>
      </c>
    </row>
    <row r="5" spans="1:105" ht="12" customHeight="1" x14ac:dyDescent="0.25">
      <c r="A5" s="97" t="s">
        <v>51</v>
      </c>
      <c r="B5" s="98">
        <v>7358.2893612598828</v>
      </c>
      <c r="C5" s="98">
        <v>8251.6578072061384</v>
      </c>
      <c r="D5" s="98">
        <v>8219.3835779692927</v>
      </c>
      <c r="E5" s="98">
        <v>8241.9338963339396</v>
      </c>
      <c r="F5" s="98">
        <v>8127.7901060045097</v>
      </c>
      <c r="G5" s="98">
        <v>8081.1205538376325</v>
      </c>
      <c r="H5" s="98">
        <v>8518.9124857924653</v>
      </c>
      <c r="I5" s="98">
        <v>8925.2034426671835</v>
      </c>
      <c r="J5" s="98">
        <v>6943.3420922844798</v>
      </c>
      <c r="K5" s="98">
        <v>7931.9246007597103</v>
      </c>
      <c r="L5" s="98">
        <v>10022.897649423869</v>
      </c>
      <c r="M5" s="98">
        <v>7778.3090431125675</v>
      </c>
      <c r="N5" s="98">
        <v>8781.8070656413638</v>
      </c>
      <c r="O5" s="98">
        <v>8152.9896734099511</v>
      </c>
      <c r="P5" s="98">
        <v>8294.2591032478249</v>
      </c>
      <c r="Q5" s="98">
        <v>7611.1211220916402</v>
      </c>
      <c r="R5" s="98">
        <v>8642.6400464349281</v>
      </c>
      <c r="S5" s="98">
        <v>8256.0669957642094</v>
      </c>
      <c r="T5" s="98">
        <v>8182.7267954461377</v>
      </c>
      <c r="U5" s="98">
        <v>7969.5990921446764</v>
      </c>
      <c r="V5" s="98">
        <v>7063.038410280581</v>
      </c>
      <c r="W5" s="98">
        <v>8072.8522868571081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309.48033567186297</v>
      </c>
      <c r="C9" s="122">
        <v>350.85354414521152</v>
      </c>
      <c r="D9" s="122">
        <v>383.79178977264212</v>
      </c>
      <c r="E9" s="122">
        <v>406.33521006606588</v>
      </c>
      <c r="F9" s="122">
        <v>466.43404644605801</v>
      </c>
      <c r="G9" s="122">
        <v>527.19442491987672</v>
      </c>
      <c r="H9" s="122">
        <v>606.72267729735972</v>
      </c>
      <c r="I9" s="122">
        <v>687.20146466510823</v>
      </c>
      <c r="J9" s="122">
        <v>588.90581034398144</v>
      </c>
      <c r="K9" s="122">
        <v>718.63196043431969</v>
      </c>
      <c r="L9" s="122">
        <v>900.26575917425885</v>
      </c>
      <c r="M9" s="122">
        <v>840.32036483119327</v>
      </c>
      <c r="N9" s="122">
        <v>863.50599733603644</v>
      </c>
      <c r="O9" s="122">
        <v>851.17181688173264</v>
      </c>
      <c r="P9" s="122">
        <v>848.66307597047819</v>
      </c>
      <c r="Q9" s="122">
        <v>801.0155657055069</v>
      </c>
      <c r="R9" s="122">
        <v>805.55614796596876</v>
      </c>
      <c r="S9" s="122">
        <v>756.54877840722122</v>
      </c>
      <c r="T9" s="122">
        <v>739.92777266017481</v>
      </c>
      <c r="U9" s="122">
        <v>722.69519356960404</v>
      </c>
      <c r="V9" s="122">
        <v>697.88559560774422</v>
      </c>
      <c r="W9" s="122">
        <v>679.91067979296577</v>
      </c>
      <c r="DA9" s="130" t="s">
        <v>2585</v>
      </c>
    </row>
    <row r="10" spans="1:105" ht="12" customHeight="1" x14ac:dyDescent="0.25">
      <c r="A10" s="97" t="s">
        <v>143</v>
      </c>
      <c r="B10" s="98">
        <v>874.37434067751474</v>
      </c>
      <c r="C10" s="98">
        <v>923.78292709394645</v>
      </c>
      <c r="D10" s="98">
        <v>907.78959754315122</v>
      </c>
      <c r="E10" s="98">
        <v>863.3184349845593</v>
      </c>
      <c r="F10" s="98">
        <v>890.12889206050204</v>
      </c>
      <c r="G10" s="98">
        <v>962.45128549397009</v>
      </c>
      <c r="H10" s="98">
        <v>1050.1110585285821</v>
      </c>
      <c r="I10" s="98">
        <v>1065.931370478728</v>
      </c>
      <c r="J10" s="98">
        <v>755.68193165683181</v>
      </c>
      <c r="K10" s="98">
        <v>833.06966768707741</v>
      </c>
      <c r="L10" s="98">
        <v>962.6426005827351</v>
      </c>
      <c r="M10" s="98">
        <v>869.34961379808897</v>
      </c>
      <c r="N10" s="98">
        <v>882.77146978656151</v>
      </c>
      <c r="O10" s="98">
        <v>869.72493922479532</v>
      </c>
      <c r="P10" s="98">
        <v>867.26504305214962</v>
      </c>
      <c r="Q10" s="98">
        <v>818.74863168494846</v>
      </c>
      <c r="R10" s="98">
        <v>823.53937050212949</v>
      </c>
      <c r="S10" s="98">
        <v>772.88987869972982</v>
      </c>
      <c r="T10" s="98">
        <v>755.40393297019546</v>
      </c>
      <c r="U10" s="98">
        <v>736.33095193884185</v>
      </c>
      <c r="V10" s="98">
        <v>709.40899037526117</v>
      </c>
      <c r="W10" s="98">
        <v>689.86896752730718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3.8589840764979959</v>
      </c>
      <c r="C19" s="122">
        <v>6.2668360592803483</v>
      </c>
      <c r="D19" s="122">
        <v>6.1121984416920059</v>
      </c>
      <c r="E19" s="122">
        <v>7.1803227333967348</v>
      </c>
      <c r="F19" s="122">
        <v>5.8734730333893133</v>
      </c>
      <c r="G19" s="122">
        <v>6.9991469618178801</v>
      </c>
      <c r="H19" s="122">
        <v>3.4906466825472648</v>
      </c>
      <c r="I19" s="122">
        <v>4.610548341986008</v>
      </c>
      <c r="J19" s="122">
        <v>6.3806565561263717</v>
      </c>
      <c r="K19" s="122">
        <v>7.2204361356896047</v>
      </c>
      <c r="L19" s="122">
        <v>5.2941171013947361</v>
      </c>
      <c r="M19" s="122">
        <v>4.2026407748384926</v>
      </c>
      <c r="N19" s="122">
        <v>2.8410317071121249</v>
      </c>
      <c r="O19" s="122">
        <v>3.5781030056937806</v>
      </c>
      <c r="P19" s="122">
        <v>3.3360409522609471</v>
      </c>
      <c r="Q19" s="122">
        <v>3.9537648078120666</v>
      </c>
      <c r="R19" s="122">
        <v>3.1505605685500968</v>
      </c>
      <c r="S19" s="122">
        <v>3.3070264083545688</v>
      </c>
      <c r="T19" s="122">
        <v>2.7965514950476726</v>
      </c>
      <c r="U19" s="122">
        <v>2.9014423974993098</v>
      </c>
      <c r="V19" s="122">
        <v>3.8101515511282251</v>
      </c>
      <c r="W19" s="122">
        <v>3.7278129706709593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38.820772095542047</v>
      </c>
      <c r="C21" s="98">
        <v>59.985282522037465</v>
      </c>
      <c r="D21" s="98">
        <v>56.501015113110746</v>
      </c>
      <c r="E21" s="98">
        <v>64.301397612508069</v>
      </c>
      <c r="F21" s="98">
        <v>54.980457524059531</v>
      </c>
      <c r="G21" s="98">
        <v>68.147791881895074</v>
      </c>
      <c r="H21" s="98">
        <v>35.859031090727918</v>
      </c>
      <c r="I21" s="98">
        <v>47.957184376682044</v>
      </c>
      <c r="J21" s="98">
        <v>67.532613124114448</v>
      </c>
      <c r="K21" s="98">
        <v>79.162236178560576</v>
      </c>
      <c r="L21" s="98">
        <v>62.249508774641399</v>
      </c>
      <c r="M21" s="98">
        <v>60.386429315229847</v>
      </c>
      <c r="N21" s="98">
        <v>50.625606669789676</v>
      </c>
      <c r="O21" s="98">
        <v>69.066408437635417</v>
      </c>
      <c r="P21" s="98">
        <v>66.028433187202523</v>
      </c>
      <c r="Q21" s="98">
        <v>81.353008491176539</v>
      </c>
      <c r="R21" s="98">
        <v>64.677025004947964</v>
      </c>
      <c r="S21" s="98">
        <v>66.520646145063168</v>
      </c>
      <c r="T21" s="98">
        <v>69.185917808987625</v>
      </c>
      <c r="U21" s="98">
        <v>70.304181170175582</v>
      </c>
      <c r="V21" s="98">
        <v>90.433717538826556</v>
      </c>
      <c r="W21" s="98">
        <v>91.331417781438503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2600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7174.697205910913</v>
      </c>
      <c r="C43" s="117">
        <f t="shared" si="14"/>
        <v>8777.4336517212796</v>
      </c>
      <c r="D43" s="117">
        <f t="shared" si="14"/>
        <v>8248.5847937882172</v>
      </c>
      <c r="E43" s="117">
        <f t="shared" si="14"/>
        <v>9054.3165757086499</v>
      </c>
      <c r="F43" s="117">
        <f t="shared" si="14"/>
        <v>8129.8482288827427</v>
      </c>
      <c r="G43" s="117">
        <f t="shared" si="14"/>
        <v>8009.4524460115781</v>
      </c>
      <c r="H43" s="117">
        <f t="shared" si="14"/>
        <v>8066.9519466060929</v>
      </c>
      <c r="I43" s="117">
        <f t="shared" si="14"/>
        <v>8663.9516779125079</v>
      </c>
      <c r="J43" s="117">
        <f t="shared" si="14"/>
        <v>7575.7603081782154</v>
      </c>
      <c r="K43" s="117">
        <f t="shared" si="14"/>
        <v>7755.6525627156352</v>
      </c>
      <c r="L43" s="117">
        <f t="shared" si="14"/>
        <v>9178.2590816482589</v>
      </c>
      <c r="M43" s="117">
        <f t="shared" si="14"/>
        <v>7529.1856448546396</v>
      </c>
      <c r="N43" s="117">
        <f t="shared" si="14"/>
        <v>8086.1366009241128</v>
      </c>
      <c r="O43" s="117">
        <f t="shared" si="14"/>
        <v>7443.2248473616928</v>
      </c>
      <c r="P43" s="117">
        <f t="shared" si="14"/>
        <v>7558.8766092155956</v>
      </c>
      <c r="Q43" s="117">
        <f t="shared" si="14"/>
        <v>7339.0894794684018</v>
      </c>
      <c r="R43" s="117">
        <f t="shared" ref="R43:V43" si="15">R44+R47+R49+R58</f>
        <v>7752.3843733091508</v>
      </c>
      <c r="S43" s="117">
        <f t="shared" si="15"/>
        <v>7625.5594601321127</v>
      </c>
      <c r="T43" s="117">
        <f t="shared" si="15"/>
        <v>7358.7728265679398</v>
      </c>
      <c r="U43" s="117">
        <f t="shared" si="15"/>
        <v>7088.674554382811</v>
      </c>
      <c r="V43" s="117">
        <f t="shared" si="15"/>
        <v>7366.7874146783724</v>
      </c>
      <c r="W43" s="117">
        <f t="shared" ref="W43" si="16">W44+W47+W49+W58</f>
        <v>6522.0314315564219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6563.8595574759811</v>
      </c>
      <c r="C44" s="122">
        <f t="shared" si="17"/>
        <v>8083.7756854101099</v>
      </c>
      <c r="D44" s="122">
        <f t="shared" si="17"/>
        <v>7596.6981771218061</v>
      </c>
      <c r="E44" s="122">
        <f t="shared" si="17"/>
        <v>8364.2017740424217</v>
      </c>
      <c r="F44" s="122">
        <f t="shared" si="17"/>
        <v>7480.1450329480695</v>
      </c>
      <c r="G44" s="122">
        <f t="shared" si="17"/>
        <v>7352.208356027264</v>
      </c>
      <c r="H44" s="122">
        <f t="shared" si="17"/>
        <v>7416.1217070909997</v>
      </c>
      <c r="I44" s="122">
        <f t="shared" si="17"/>
        <v>7974.3841187693988</v>
      </c>
      <c r="J44" s="122">
        <f t="shared" si="17"/>
        <v>6965.584725047107</v>
      </c>
      <c r="K44" s="122">
        <f t="shared" si="17"/>
        <v>7143.6639060447915</v>
      </c>
      <c r="L44" s="122">
        <f t="shared" si="17"/>
        <v>8518.1347655525951</v>
      </c>
      <c r="M44" s="122">
        <f t="shared" si="17"/>
        <v>6878.7360710350658</v>
      </c>
      <c r="N44" s="122">
        <f t="shared" si="17"/>
        <v>7439.4968962593539</v>
      </c>
      <c r="O44" s="122">
        <f t="shared" si="17"/>
        <v>6809.2127047316608</v>
      </c>
      <c r="P44" s="122">
        <f t="shared" si="17"/>
        <v>6925.9696070867858</v>
      </c>
      <c r="Q44" s="122">
        <f t="shared" si="17"/>
        <v>6706.9645943469623</v>
      </c>
      <c r="R44" s="122">
        <f t="shared" ref="R44:V44" si="18">SUM(R45:R46)</f>
        <v>7156.462194028084</v>
      </c>
      <c r="S44" s="122">
        <f t="shared" si="18"/>
        <v>7052.8708613574481</v>
      </c>
      <c r="T44" s="122">
        <f t="shared" si="18"/>
        <v>6818.5672206120344</v>
      </c>
      <c r="U44" s="122">
        <f t="shared" si="18"/>
        <v>6573.2405034305266</v>
      </c>
      <c r="V44" s="122">
        <f t="shared" si="18"/>
        <v>6794.9797350426779</v>
      </c>
      <c r="W44" s="122">
        <f t="shared" ref="W44" si="19">SUM(W45:W46)</f>
        <v>6089.9482984878287</v>
      </c>
      <c r="DA44" s="130" t="s">
        <v>2618</v>
      </c>
    </row>
    <row r="45" spans="1:105" ht="12" customHeight="1" x14ac:dyDescent="0.25">
      <c r="A45" s="97" t="s">
        <v>216</v>
      </c>
      <c r="B45" s="98">
        <v>6563.8595574759811</v>
      </c>
      <c r="C45" s="98">
        <v>8083.7756854101099</v>
      </c>
      <c r="D45" s="98">
        <v>7596.6981771218061</v>
      </c>
      <c r="E45" s="98">
        <v>8364.2017740424217</v>
      </c>
      <c r="F45" s="98">
        <v>7480.1450329480695</v>
      </c>
      <c r="G45" s="98">
        <v>7352.208356027264</v>
      </c>
      <c r="H45" s="98">
        <v>7416.1217070909997</v>
      </c>
      <c r="I45" s="98">
        <v>7974.3841187693988</v>
      </c>
      <c r="J45" s="98">
        <v>6965.584725047107</v>
      </c>
      <c r="K45" s="98">
        <v>7143.6639060447915</v>
      </c>
      <c r="L45" s="98">
        <v>8518.1347655525951</v>
      </c>
      <c r="M45" s="98">
        <v>6878.7360710350658</v>
      </c>
      <c r="N45" s="98">
        <v>7439.4968962593539</v>
      </c>
      <c r="O45" s="98">
        <v>6809.2127047316608</v>
      </c>
      <c r="P45" s="98">
        <v>6925.9696070867858</v>
      </c>
      <c r="Q45" s="98">
        <v>6706.9645943469623</v>
      </c>
      <c r="R45" s="98">
        <v>7156.462194028084</v>
      </c>
      <c r="S45" s="98">
        <v>7052.8708613574481</v>
      </c>
      <c r="T45" s="98">
        <v>6818.5672206120344</v>
      </c>
      <c r="U45" s="98">
        <v>6573.2405034305266</v>
      </c>
      <c r="V45" s="98">
        <v>6794.9797350426779</v>
      </c>
      <c r="W45" s="98">
        <v>6089.9482984878287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606.97694932422894</v>
      </c>
      <c r="C49" s="122">
        <v>687.36258075074022</v>
      </c>
      <c r="D49" s="122">
        <v>645.7336611727834</v>
      </c>
      <c r="E49" s="122">
        <v>682.87584725438819</v>
      </c>
      <c r="F49" s="122">
        <v>643.63410635581727</v>
      </c>
      <c r="G49" s="122">
        <v>649.90755069552779</v>
      </c>
      <c r="H49" s="122">
        <v>647.14504819254603</v>
      </c>
      <c r="I49" s="122">
        <v>684.71314989819848</v>
      </c>
      <c r="J49" s="122">
        <v>603.23444449986084</v>
      </c>
      <c r="K49" s="122">
        <v>604.07489934267392</v>
      </c>
      <c r="L49" s="122">
        <v>654.64068628701102</v>
      </c>
      <c r="M49" s="122">
        <v>646.17849162943867</v>
      </c>
      <c r="N49" s="122">
        <v>643.47788203529865</v>
      </c>
      <c r="O49" s="122">
        <v>629.83794442902297</v>
      </c>
      <c r="P49" s="122">
        <v>628.84739647088122</v>
      </c>
      <c r="Q49" s="122">
        <v>627.16234202941166</v>
      </c>
      <c r="R49" s="122">
        <v>591.98020508794241</v>
      </c>
      <c r="S49" s="122">
        <v>568.79033346550375</v>
      </c>
      <c r="T49" s="122">
        <v>536.28634507938182</v>
      </c>
      <c r="U49" s="122">
        <v>511.46113842116648</v>
      </c>
      <c r="V49" s="122">
        <v>566.82623441611599</v>
      </c>
      <c r="W49" s="122">
        <v>427.30183226898265</v>
      </c>
      <c r="DA49" s="130" t="s">
        <v>2623</v>
      </c>
    </row>
    <row r="50" spans="1:105" ht="12" customHeight="1" x14ac:dyDescent="0.25">
      <c r="A50" s="97" t="s">
        <v>138</v>
      </c>
      <c r="B50" s="98">
        <v>628.25358781726607</v>
      </c>
      <c r="C50" s="98">
        <v>712.01131384573932</v>
      </c>
      <c r="D50" s="98">
        <v>668.65511637221914</v>
      </c>
      <c r="E50" s="98">
        <v>706.82683396880611</v>
      </c>
      <c r="F50" s="98">
        <v>666.04191705467531</v>
      </c>
      <c r="G50" s="98">
        <v>672.381276807527</v>
      </c>
      <c r="H50" s="98">
        <v>669.47971660471444</v>
      </c>
      <c r="I50" s="98">
        <v>708.27963574270211</v>
      </c>
      <c r="J50" s="98">
        <v>623.9484756335039</v>
      </c>
      <c r="K50" s="98">
        <v>624.72900244881509</v>
      </c>
      <c r="L50" s="98">
        <v>676.87222816274823</v>
      </c>
      <c r="M50" s="98">
        <v>668.06793617607161</v>
      </c>
      <c r="N50" s="98">
        <v>665.20190461477284</v>
      </c>
      <c r="O50" s="98">
        <v>651.00963529276942</v>
      </c>
      <c r="P50" s="98">
        <v>649.84918574729386</v>
      </c>
      <c r="Q50" s="98">
        <v>648.03888613254981</v>
      </c>
      <c r="R50" s="98">
        <v>611.76098360609319</v>
      </c>
      <c r="S50" s="98">
        <v>587.96631422570454</v>
      </c>
      <c r="T50" s="98">
        <v>554.42322141641284</v>
      </c>
      <c r="U50" s="98">
        <v>528.69354714880956</v>
      </c>
      <c r="V50" s="98">
        <v>585.39460050358934</v>
      </c>
      <c r="W50" s="98">
        <v>441.16530925655599</v>
      </c>
      <c r="DA50" s="63" t="s">
        <v>2624</v>
      </c>
    </row>
    <row r="51" spans="1:105" ht="12" customHeight="1" x14ac:dyDescent="0.25">
      <c r="A51" s="97" t="s">
        <v>137</v>
      </c>
      <c r="B51" s="98">
        <v>505.09251820538236</v>
      </c>
      <c r="C51" s="98">
        <v>565.49228260695827</v>
      </c>
      <c r="D51" s="98">
        <v>533.57632132131073</v>
      </c>
      <c r="E51" s="98">
        <v>561.40447852572686</v>
      </c>
      <c r="F51" s="98">
        <v>530.04645832146991</v>
      </c>
      <c r="G51" s="98">
        <v>537.66062719604315</v>
      </c>
      <c r="H51" s="98">
        <v>530.82870262780955</v>
      </c>
      <c r="I51" s="98">
        <v>566.89112798239557</v>
      </c>
      <c r="J51" s="98">
        <v>494.57597217544088</v>
      </c>
      <c r="K51" s="98">
        <v>495.67646477968179</v>
      </c>
      <c r="L51" s="98">
        <v>535.02208357639347</v>
      </c>
      <c r="M51" s="98">
        <v>533.2228897886215</v>
      </c>
      <c r="N51" s="98">
        <v>533.67663503675362</v>
      </c>
      <c r="O51" s="98">
        <v>524.40581531852672</v>
      </c>
      <c r="P51" s="98">
        <v>513.42068462362579</v>
      </c>
      <c r="Q51" s="98">
        <v>510.3363294592815</v>
      </c>
      <c r="R51" s="98">
        <v>478.47914264874601</v>
      </c>
      <c r="S51" s="98">
        <v>457.97355337868947</v>
      </c>
      <c r="T51" s="98">
        <v>428.02492501831227</v>
      </c>
      <c r="U51" s="98">
        <v>402.84425372179862</v>
      </c>
      <c r="V51" s="98">
        <v>435.11415931548447</v>
      </c>
      <c r="W51" s="98">
        <v>320.63527257011532</v>
      </c>
      <c r="DA51" s="63" t="s">
        <v>2625</v>
      </c>
    </row>
    <row r="52" spans="1:105" ht="12" customHeight="1" x14ac:dyDescent="0.25">
      <c r="A52" s="100" t="s">
        <v>216</v>
      </c>
      <c r="B52" s="101">
        <v>505.09251820538236</v>
      </c>
      <c r="C52" s="101">
        <v>565.49228260695827</v>
      </c>
      <c r="D52" s="101">
        <v>533.57632132131073</v>
      </c>
      <c r="E52" s="101">
        <v>561.40447852572686</v>
      </c>
      <c r="F52" s="101">
        <v>530.04645832146991</v>
      </c>
      <c r="G52" s="101">
        <v>537.66062719604315</v>
      </c>
      <c r="H52" s="101">
        <v>530.82870262780955</v>
      </c>
      <c r="I52" s="101">
        <v>566.89112798239557</v>
      </c>
      <c r="J52" s="101">
        <v>494.57597217544088</v>
      </c>
      <c r="K52" s="101">
        <v>495.67646477968179</v>
      </c>
      <c r="L52" s="101">
        <v>535.02208357639347</v>
      </c>
      <c r="M52" s="101">
        <v>533.2228897886215</v>
      </c>
      <c r="N52" s="101">
        <v>533.67663503675362</v>
      </c>
      <c r="O52" s="101">
        <v>524.40581531852672</v>
      </c>
      <c r="P52" s="101">
        <v>513.42068462362579</v>
      </c>
      <c r="Q52" s="101">
        <v>510.3363294592815</v>
      </c>
      <c r="R52" s="101">
        <v>478.47914264874601</v>
      </c>
      <c r="S52" s="101">
        <v>457.97355337868947</v>
      </c>
      <c r="T52" s="101">
        <v>428.02492501831227</v>
      </c>
      <c r="U52" s="101">
        <v>402.84425372179862</v>
      </c>
      <c r="V52" s="101">
        <v>435.11415931548447</v>
      </c>
      <c r="W52" s="101">
        <v>320.63527257011532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3.8606991107024933</v>
      </c>
      <c r="C58" s="122">
        <v>6.295385560430045</v>
      </c>
      <c r="D58" s="122">
        <v>6.1529554936286663</v>
      </c>
      <c r="E58" s="122">
        <v>7.2389544118398614</v>
      </c>
      <c r="F58" s="122">
        <v>6.0690895788560111</v>
      </c>
      <c r="G58" s="122">
        <v>7.3365392887859615</v>
      </c>
      <c r="H58" s="122">
        <v>3.6851913225469524</v>
      </c>
      <c r="I58" s="122">
        <v>4.8544092449104861</v>
      </c>
      <c r="J58" s="122">
        <v>6.9411386312481209</v>
      </c>
      <c r="K58" s="122">
        <v>7.9137573281695905</v>
      </c>
      <c r="L58" s="122">
        <v>5.4836298086514308</v>
      </c>
      <c r="M58" s="122">
        <v>4.2710821901356812</v>
      </c>
      <c r="N58" s="122">
        <v>3.1618226294608225</v>
      </c>
      <c r="O58" s="122">
        <v>4.1741982010092675</v>
      </c>
      <c r="P58" s="122">
        <v>4.0596056579291462</v>
      </c>
      <c r="Q58" s="122">
        <v>4.9625430920273841</v>
      </c>
      <c r="R58" s="122">
        <v>3.9419741931245378</v>
      </c>
      <c r="S58" s="122">
        <v>3.8982653091609718</v>
      </c>
      <c r="T58" s="122">
        <v>3.9192608765238166</v>
      </c>
      <c r="U58" s="122">
        <v>3.9729125311174114</v>
      </c>
      <c r="V58" s="122">
        <v>4.9814452195786236</v>
      </c>
      <c r="W58" s="122">
        <v>4.7813007996106531</v>
      </c>
      <c r="DA58" s="130" t="s">
        <v>2632</v>
      </c>
    </row>
    <row r="59" spans="1:105" ht="12" customHeight="1" x14ac:dyDescent="0.25">
      <c r="A59" s="97" t="s">
        <v>50</v>
      </c>
      <c r="B59" s="98">
        <v>38.820772095542047</v>
      </c>
      <c r="C59" s="98">
        <v>59.977400581986025</v>
      </c>
      <c r="D59" s="98">
        <v>56.488034156408901</v>
      </c>
      <c r="E59" s="98">
        <v>64.288353670244661</v>
      </c>
      <c r="F59" s="98">
        <v>54.983459838727121</v>
      </c>
      <c r="G59" s="98">
        <v>68.15967896260095</v>
      </c>
      <c r="H59" s="98">
        <v>35.863025690083546</v>
      </c>
      <c r="I59" s="98">
        <v>47.957273349304103</v>
      </c>
      <c r="J59" s="98">
        <v>67.525997285086987</v>
      </c>
      <c r="K59" s="98">
        <v>79.145297788604807</v>
      </c>
      <c r="L59" s="98">
        <v>62.232702355748579</v>
      </c>
      <c r="M59" s="98">
        <v>60.371690733355969</v>
      </c>
      <c r="N59" s="98">
        <v>50.618949562793603</v>
      </c>
      <c r="O59" s="98">
        <v>69.068875532774925</v>
      </c>
      <c r="P59" s="98">
        <v>66.032668312750928</v>
      </c>
      <c r="Q59" s="98">
        <v>81.354735775783936</v>
      </c>
      <c r="R59" s="98">
        <v>64.675247367253561</v>
      </c>
      <c r="S59" s="98">
        <v>66.521322199622446</v>
      </c>
      <c r="T59" s="98">
        <v>69.199310620086436</v>
      </c>
      <c r="U59" s="98">
        <v>70.344474630742823</v>
      </c>
      <c r="V59" s="98">
        <v>90.52183457573399</v>
      </c>
      <c r="W59" s="98">
        <v>91.448224109088329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5119.1863517060365</v>
      </c>
      <c r="C62" s="117">
        <f t="shared" si="21"/>
        <v>5602.8149300155519</v>
      </c>
      <c r="D62" s="117">
        <f t="shared" si="21"/>
        <v>5801.6055951257204</v>
      </c>
      <c r="E62" s="117">
        <f t="shared" si="21"/>
        <v>5509.813184100075</v>
      </c>
      <c r="F62" s="117">
        <f t="shared" si="21"/>
        <v>5295.6963183169464</v>
      </c>
      <c r="G62" s="117">
        <f t="shared" si="21"/>
        <v>4989.5083461916129</v>
      </c>
      <c r="H62" s="117">
        <f t="shared" si="21"/>
        <v>5299.8622641509437</v>
      </c>
      <c r="I62" s="117">
        <f t="shared" si="21"/>
        <v>5308.1952950743507</v>
      </c>
      <c r="J62" s="117">
        <f t="shared" si="21"/>
        <v>5002.8025588479668</v>
      </c>
      <c r="K62" s="117">
        <f t="shared" si="21"/>
        <v>5346.5375476295994</v>
      </c>
      <c r="L62" s="117">
        <f t="shared" si="21"/>
        <v>6223.3268569455631</v>
      </c>
      <c r="M62" s="117">
        <f t="shared" si="21"/>
        <v>4644.6023090200115</v>
      </c>
      <c r="N62" s="117">
        <f t="shared" si="21"/>
        <v>5375.6763346613534</v>
      </c>
      <c r="O62" s="117">
        <f t="shared" si="21"/>
        <v>5089.8081059602655</v>
      </c>
      <c r="P62" s="117">
        <f t="shared" si="21"/>
        <v>5172.7414084939728</v>
      </c>
      <c r="Q62" s="117">
        <f t="shared" si="21"/>
        <v>4825.7087315729768</v>
      </c>
      <c r="R62" s="117">
        <f t="shared" ref="R62:V62" si="22">R63+R66+R68+R77</f>
        <v>5187.2511865263186</v>
      </c>
      <c r="S62" s="117">
        <f t="shared" si="22"/>
        <v>5140.6619198918388</v>
      </c>
      <c r="T62" s="117">
        <f t="shared" si="22"/>
        <v>4796.2386968838555</v>
      </c>
      <c r="U62" s="117">
        <f t="shared" si="22"/>
        <v>4959.9065874524731</v>
      </c>
      <c r="V62" s="117">
        <f t="shared" si="22"/>
        <v>4306.5009095085006</v>
      </c>
      <c r="W62" s="117">
        <f t="shared" ref="W62" si="23">W63+W66+W68+W77</f>
        <v>4947.4971016885602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4614.5381618203692</v>
      </c>
      <c r="C63" s="122">
        <f t="shared" si="24"/>
        <v>5089.3246361424954</v>
      </c>
      <c r="D63" s="122">
        <f t="shared" si="24"/>
        <v>5268.2189560348006</v>
      </c>
      <c r="E63" s="122">
        <f t="shared" si="24"/>
        <v>5020.2444403044356</v>
      </c>
      <c r="F63" s="122">
        <f t="shared" si="24"/>
        <v>4799.7362188749075</v>
      </c>
      <c r="G63" s="122">
        <f t="shared" si="24"/>
        <v>4507.9044309966339</v>
      </c>
      <c r="H63" s="122">
        <f t="shared" si="24"/>
        <v>4793.4610081741739</v>
      </c>
      <c r="I63" s="122">
        <f t="shared" si="24"/>
        <v>4807.038766166429</v>
      </c>
      <c r="J63" s="122">
        <f t="shared" si="24"/>
        <v>4524.0033130842521</v>
      </c>
      <c r="K63" s="122">
        <f t="shared" si="24"/>
        <v>4846.2981530005982</v>
      </c>
      <c r="L63" s="122">
        <f t="shared" si="24"/>
        <v>5694.3111982491291</v>
      </c>
      <c r="M63" s="122">
        <f t="shared" si="24"/>
        <v>4179.3757177913894</v>
      </c>
      <c r="N63" s="122">
        <f t="shared" si="24"/>
        <v>4880.5554963885934</v>
      </c>
      <c r="O63" s="122">
        <f t="shared" si="24"/>
        <v>4596.3759133059857</v>
      </c>
      <c r="P63" s="122">
        <f t="shared" si="24"/>
        <v>4679.4725339439428</v>
      </c>
      <c r="Q63" s="122">
        <f t="shared" si="24"/>
        <v>4353.4698875513905</v>
      </c>
      <c r="R63" s="122">
        <f t="shared" ref="R63:V63" si="25">SUM(R64:R65)</f>
        <v>4732.4574155245782</v>
      </c>
      <c r="S63" s="122">
        <f t="shared" si="25"/>
        <v>4699.4169847065086</v>
      </c>
      <c r="T63" s="122">
        <f t="shared" si="25"/>
        <v>4391.8166190016564</v>
      </c>
      <c r="U63" s="122">
        <f t="shared" si="25"/>
        <v>4543.8474234035029</v>
      </c>
      <c r="V63" s="122">
        <f t="shared" si="25"/>
        <v>3904.8595772428644</v>
      </c>
      <c r="W63" s="122">
        <f t="shared" ref="W63" si="26">SUM(W64:W65)</f>
        <v>4550.6909128352836</v>
      </c>
      <c r="DA63" s="130" t="s">
        <v>2636</v>
      </c>
    </row>
    <row r="64" spans="1:105" ht="12" customHeight="1" x14ac:dyDescent="0.25">
      <c r="A64" s="97" t="s">
        <v>217</v>
      </c>
      <c r="B64" s="98">
        <v>4614.5381618203692</v>
      </c>
      <c r="C64" s="98">
        <v>5089.3246361424954</v>
      </c>
      <c r="D64" s="98">
        <v>5268.2189560348006</v>
      </c>
      <c r="E64" s="98">
        <v>5020.2444403044356</v>
      </c>
      <c r="F64" s="98">
        <v>4799.7362188749075</v>
      </c>
      <c r="G64" s="98">
        <v>4507.9044309966339</v>
      </c>
      <c r="H64" s="98">
        <v>4793.4610081741739</v>
      </c>
      <c r="I64" s="98">
        <v>4807.038766166429</v>
      </c>
      <c r="J64" s="98">
        <v>4524.0033130842521</v>
      </c>
      <c r="K64" s="98">
        <v>4846.2981530005982</v>
      </c>
      <c r="L64" s="98">
        <v>5694.3111982491291</v>
      </c>
      <c r="M64" s="98">
        <v>4179.3757177913894</v>
      </c>
      <c r="N64" s="98">
        <v>4880.5554963885934</v>
      </c>
      <c r="O64" s="98">
        <v>4596.3759133059857</v>
      </c>
      <c r="P64" s="98">
        <v>4679.4725339439428</v>
      </c>
      <c r="Q64" s="98">
        <v>4353.4698875513905</v>
      </c>
      <c r="R64" s="98">
        <v>4732.4574155245782</v>
      </c>
      <c r="S64" s="98">
        <v>4699.4169847065086</v>
      </c>
      <c r="T64" s="98">
        <v>4391.8166190016564</v>
      </c>
      <c r="U64" s="98">
        <v>4543.8474234035029</v>
      </c>
      <c r="V64" s="98">
        <v>3904.8595772428644</v>
      </c>
      <c r="W64" s="98">
        <v>4550.6909128352836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462.49729605315616</v>
      </c>
      <c r="C68" s="122">
        <v>469.68615704154251</v>
      </c>
      <c r="D68" s="122">
        <v>487.07412297550269</v>
      </c>
      <c r="E68" s="122">
        <v>445.95307507707781</v>
      </c>
      <c r="F68" s="122">
        <v>451.65386020803101</v>
      </c>
      <c r="G68" s="122">
        <v>437.2929834589894</v>
      </c>
      <c r="H68" s="122">
        <v>460.61386827664751</v>
      </c>
      <c r="I68" s="122">
        <v>454.15145078633674</v>
      </c>
      <c r="J68" s="122">
        <v>430.33900327916592</v>
      </c>
      <c r="K68" s="122">
        <v>446.89620641598634</v>
      </c>
      <c r="L68" s="122">
        <v>471.77324242998054</v>
      </c>
      <c r="M68" s="122">
        <v>417.08300248547192</v>
      </c>
      <c r="N68" s="122">
        <v>441.88969210791618</v>
      </c>
      <c r="O68" s="122">
        <v>439.93339077983399</v>
      </c>
      <c r="P68" s="122">
        <v>438.65927505379813</v>
      </c>
      <c r="Q68" s="122">
        <v>419.29063561274069</v>
      </c>
      <c r="R68" s="122">
        <v>402.28745526500791</v>
      </c>
      <c r="S68" s="122">
        <v>387.71535427229071</v>
      </c>
      <c r="T68" s="122">
        <v>351.82880732225937</v>
      </c>
      <c r="U68" s="122">
        <v>357.89072125752369</v>
      </c>
      <c r="V68" s="122">
        <v>328.76364624250539</v>
      </c>
      <c r="W68" s="122">
        <v>321.48197933146588</v>
      </c>
      <c r="DA68" s="130" t="s">
        <v>2641</v>
      </c>
    </row>
    <row r="69" spans="1:105" ht="12" customHeight="1" x14ac:dyDescent="0.25">
      <c r="A69" s="97" t="s">
        <v>134</v>
      </c>
      <c r="B69" s="98">
        <v>479.13430175054572</v>
      </c>
      <c r="C69" s="98">
        <v>486.53115154141392</v>
      </c>
      <c r="D69" s="98">
        <v>504.36240403311501</v>
      </c>
      <c r="E69" s="98">
        <v>461.62125915397564</v>
      </c>
      <c r="F69" s="98">
        <v>467.34236946295363</v>
      </c>
      <c r="G69" s="98">
        <v>452.37542147981509</v>
      </c>
      <c r="H69" s="98">
        <v>476.48445878536313</v>
      </c>
      <c r="I69" s="98">
        <v>469.78448627363844</v>
      </c>
      <c r="J69" s="98">
        <v>445.10935854270633</v>
      </c>
      <c r="K69" s="98">
        <v>462.18002981644702</v>
      </c>
      <c r="L69" s="98">
        <v>487.83961005036014</v>
      </c>
      <c r="M69" s="98">
        <v>431.26065658593421</v>
      </c>
      <c r="N69" s="98">
        <v>456.99584677936417</v>
      </c>
      <c r="O69" s="98">
        <v>454.83261227963976</v>
      </c>
      <c r="P69" s="98">
        <v>453.56793718464638</v>
      </c>
      <c r="Q69" s="98">
        <v>433.47415745814072</v>
      </c>
      <c r="R69" s="98">
        <v>416.05289338313293</v>
      </c>
      <c r="S69" s="98">
        <v>401.02536842430715</v>
      </c>
      <c r="T69" s="98">
        <v>363.84112687070058</v>
      </c>
      <c r="U69" s="98">
        <v>370.01193604118464</v>
      </c>
      <c r="V69" s="98">
        <v>339.5725447561029</v>
      </c>
      <c r="W69" s="98">
        <v>332.07965349261895</v>
      </c>
      <c r="DA69" s="63" t="s">
        <v>2642</v>
      </c>
    </row>
    <row r="70" spans="1:105" ht="12" customHeight="1" x14ac:dyDescent="0.25">
      <c r="A70" s="97" t="s">
        <v>133</v>
      </c>
      <c r="B70" s="98">
        <v>385.20241764961276</v>
      </c>
      <c r="C70" s="98">
        <v>374.6013538213673</v>
      </c>
      <c r="D70" s="98">
        <v>394.49242646160081</v>
      </c>
      <c r="E70" s="98">
        <v>363.54828568022612</v>
      </c>
      <c r="F70" s="98">
        <v>373.88719364755809</v>
      </c>
      <c r="G70" s="98">
        <v>368.83737246961812</v>
      </c>
      <c r="H70" s="98">
        <v>382.4476617449036</v>
      </c>
      <c r="I70" s="98">
        <v>364.38128605736131</v>
      </c>
      <c r="J70" s="98">
        <v>344.43578360591226</v>
      </c>
      <c r="K70" s="98">
        <v>361.09652019338751</v>
      </c>
      <c r="L70" s="98">
        <v>380.35308201669727</v>
      </c>
      <c r="M70" s="98">
        <v>340.53961242810675</v>
      </c>
      <c r="N70" s="98">
        <v>364.09697130518003</v>
      </c>
      <c r="O70" s="98">
        <v>365.70922391285063</v>
      </c>
      <c r="P70" s="98">
        <v>363.13185159854919</v>
      </c>
      <c r="Q70" s="98">
        <v>349.53910792254891</v>
      </c>
      <c r="R70" s="98">
        <v>341.68420407396246</v>
      </c>
      <c r="S70" s="98">
        <v>339.272757897568</v>
      </c>
      <c r="T70" s="98">
        <v>298.89625451864856</v>
      </c>
      <c r="U70" s="98">
        <v>298.3497135453033</v>
      </c>
      <c r="V70" s="98">
        <v>264.222687808096</v>
      </c>
      <c r="W70" s="98">
        <v>249.37801238289836</v>
      </c>
      <c r="DA70" s="63" t="s">
        <v>2643</v>
      </c>
    </row>
    <row r="71" spans="1:105" ht="12" customHeight="1" x14ac:dyDescent="0.25">
      <c r="A71" s="100" t="s">
        <v>217</v>
      </c>
      <c r="B71" s="101">
        <v>385.20241764961276</v>
      </c>
      <c r="C71" s="101">
        <v>374.6013538213673</v>
      </c>
      <c r="D71" s="101">
        <v>394.49242646160081</v>
      </c>
      <c r="E71" s="101">
        <v>363.54828568022612</v>
      </c>
      <c r="F71" s="101">
        <v>373.88719364755809</v>
      </c>
      <c r="G71" s="101">
        <v>368.83737246961812</v>
      </c>
      <c r="H71" s="101">
        <v>382.4476617449036</v>
      </c>
      <c r="I71" s="101">
        <v>364.38128605736131</v>
      </c>
      <c r="J71" s="101">
        <v>344.43578360591226</v>
      </c>
      <c r="K71" s="101">
        <v>361.09652019338751</v>
      </c>
      <c r="L71" s="101">
        <v>380.35308201669727</v>
      </c>
      <c r="M71" s="101">
        <v>340.53961242810675</v>
      </c>
      <c r="N71" s="101">
        <v>364.09697130518003</v>
      </c>
      <c r="O71" s="101">
        <v>365.70922391285063</v>
      </c>
      <c r="P71" s="101">
        <v>363.13185159854919</v>
      </c>
      <c r="Q71" s="101">
        <v>349.53910792254891</v>
      </c>
      <c r="R71" s="101">
        <v>341.68420407396246</v>
      </c>
      <c r="S71" s="101">
        <v>339.272757897568</v>
      </c>
      <c r="T71" s="101">
        <v>298.89625451864856</v>
      </c>
      <c r="U71" s="101">
        <v>298.3497135453033</v>
      </c>
      <c r="V71" s="101">
        <v>264.222687808096</v>
      </c>
      <c r="W71" s="101">
        <v>249.37801238289836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42.15089383251135</v>
      </c>
      <c r="C77" s="122">
        <v>43.804136831513986</v>
      </c>
      <c r="D77" s="122">
        <v>46.312516115416834</v>
      </c>
      <c r="E77" s="122">
        <v>43.615668718561125</v>
      </c>
      <c r="F77" s="122">
        <v>44.306239234007712</v>
      </c>
      <c r="G77" s="122">
        <v>44.310931735989428</v>
      </c>
      <c r="H77" s="122">
        <v>45.787387700122302</v>
      </c>
      <c r="I77" s="122">
        <v>47.00507812158515</v>
      </c>
      <c r="J77" s="122">
        <v>48.460242484549205</v>
      </c>
      <c r="K77" s="122">
        <v>53.343188213014891</v>
      </c>
      <c r="L77" s="122">
        <v>57.242416266453489</v>
      </c>
      <c r="M77" s="122">
        <v>48.143588743149493</v>
      </c>
      <c r="N77" s="122">
        <v>53.231146164844461</v>
      </c>
      <c r="O77" s="122">
        <v>53.498801874446364</v>
      </c>
      <c r="P77" s="122">
        <v>54.609599496231276</v>
      </c>
      <c r="Q77" s="122">
        <v>52.948208408845709</v>
      </c>
      <c r="R77" s="122">
        <v>52.506315736732326</v>
      </c>
      <c r="S77" s="122">
        <v>53.529580913039361</v>
      </c>
      <c r="T77" s="122">
        <v>52.593270559939612</v>
      </c>
      <c r="U77" s="122">
        <v>58.168442791446097</v>
      </c>
      <c r="V77" s="122">
        <v>72.877686023131247</v>
      </c>
      <c r="W77" s="122">
        <v>75.324209521810886</v>
      </c>
      <c r="DA77" s="130" t="s">
        <v>2650</v>
      </c>
    </row>
    <row r="78" spans="1:105" ht="12" customHeight="1" x14ac:dyDescent="0.25">
      <c r="A78" s="97" t="s">
        <v>192</v>
      </c>
      <c r="B78" s="98">
        <v>45.705306720253432</v>
      </c>
      <c r="C78" s="98">
        <v>47.492860514310593</v>
      </c>
      <c r="D78" s="98">
        <v>50.1561106220216</v>
      </c>
      <c r="E78" s="98">
        <v>47.192697292897257</v>
      </c>
      <c r="F78" s="98">
        <v>48.009709466502621</v>
      </c>
      <c r="G78" s="98">
        <v>48.066438275390844</v>
      </c>
      <c r="H78" s="98">
        <v>49.717917396158207</v>
      </c>
      <c r="I78" s="98">
        <v>51.040014187398924</v>
      </c>
      <c r="J78" s="98">
        <v>52.533754311530224</v>
      </c>
      <c r="K78" s="98">
        <v>57.823413962550092</v>
      </c>
      <c r="L78" s="98">
        <v>62.071553093624658</v>
      </c>
      <c r="M78" s="98">
        <v>52.742500084675925</v>
      </c>
      <c r="N78" s="98">
        <v>58.725297504380549</v>
      </c>
      <c r="O78" s="98">
        <v>59.516103264057477</v>
      </c>
      <c r="P78" s="98">
        <v>60.868994610548484</v>
      </c>
      <c r="Q78" s="98">
        <v>59.126137935565218</v>
      </c>
      <c r="R78" s="98">
        <v>58.534782141728911</v>
      </c>
      <c r="S78" s="98">
        <v>59.508601270540893</v>
      </c>
      <c r="T78" s="98">
        <v>58.274042952399853</v>
      </c>
      <c r="U78" s="98">
        <v>63.931605589344898</v>
      </c>
      <c r="V78" s="98">
        <v>79.659274881518016</v>
      </c>
      <c r="W78" s="98">
        <v>82.115281999356128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3.8607232899254553</v>
      </c>
      <c r="C81" s="117">
        <f t="shared" si="28"/>
        <v>6.3356046282556768</v>
      </c>
      <c r="D81" s="117">
        <f t="shared" si="28"/>
        <v>6.2288809581314544</v>
      </c>
      <c r="E81" s="117">
        <f t="shared" si="28"/>
        <v>7.3374077626989793</v>
      </c>
      <c r="F81" s="117">
        <f t="shared" si="28"/>
        <v>5.9487560774792971</v>
      </c>
      <c r="G81" s="117">
        <f t="shared" si="28"/>
        <v>7.0558983176131198</v>
      </c>
      <c r="H81" s="117">
        <f t="shared" si="28"/>
        <v>3.4822254658467959</v>
      </c>
      <c r="I81" s="117">
        <f t="shared" si="28"/>
        <v>4.6207783063082708</v>
      </c>
      <c r="J81" s="117">
        <f t="shared" si="28"/>
        <v>6.9792639239439183</v>
      </c>
      <c r="K81" s="117">
        <f t="shared" si="28"/>
        <v>8.1056324092132606</v>
      </c>
      <c r="L81" s="117">
        <f t="shared" si="28"/>
        <v>5.7713848781263337</v>
      </c>
      <c r="M81" s="117">
        <f t="shared" si="28"/>
        <v>4.6313703882109101</v>
      </c>
      <c r="N81" s="117">
        <f t="shared" si="28"/>
        <v>3.4550372666525528</v>
      </c>
      <c r="O81" s="117">
        <f t="shared" si="28"/>
        <v>4.5679516868413268</v>
      </c>
      <c r="P81" s="117">
        <f t="shared" si="28"/>
        <v>4.5350432319403886</v>
      </c>
      <c r="Q81" s="117">
        <f t="shared" si="28"/>
        <v>5.5413717963136104</v>
      </c>
      <c r="R81" s="117">
        <f t="shared" ref="R81:V81" si="29">R82+R85+R87+R100</f>
        <v>4.3801452287769598</v>
      </c>
      <c r="S81" s="117">
        <f t="shared" si="29"/>
        <v>4.3396929225455025</v>
      </c>
      <c r="T81" s="117">
        <f t="shared" si="29"/>
        <v>4.3025250228465142</v>
      </c>
      <c r="U81" s="117">
        <f t="shared" si="29"/>
        <v>4.2297700570572001</v>
      </c>
      <c r="V81" s="117">
        <f t="shared" si="29"/>
        <v>5.2340494640174224</v>
      </c>
      <c r="W81" s="117">
        <f t="shared" ref="W81" si="30">W82+W85+W87+W100</f>
        <v>5.1120080087023458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3.8607232899254553</v>
      </c>
      <c r="C100" s="122">
        <v>6.3356046282556768</v>
      </c>
      <c r="D100" s="122">
        <v>6.2288809581314544</v>
      </c>
      <c r="E100" s="122">
        <v>7.3374077626989793</v>
      </c>
      <c r="F100" s="122">
        <v>5.9487560774792971</v>
      </c>
      <c r="G100" s="122">
        <v>7.0558983176131198</v>
      </c>
      <c r="H100" s="122">
        <v>3.4822254658467959</v>
      </c>
      <c r="I100" s="122">
        <v>4.6207783063082708</v>
      </c>
      <c r="J100" s="122">
        <v>6.9792639239439183</v>
      </c>
      <c r="K100" s="122">
        <v>8.1056324092132606</v>
      </c>
      <c r="L100" s="122">
        <v>5.7713848781263337</v>
      </c>
      <c r="M100" s="122">
        <v>4.6313703882109101</v>
      </c>
      <c r="N100" s="122">
        <v>3.4550372666525528</v>
      </c>
      <c r="O100" s="122">
        <v>4.5679516868413268</v>
      </c>
      <c r="P100" s="122">
        <v>4.5350432319403886</v>
      </c>
      <c r="Q100" s="122">
        <v>5.5413717963136104</v>
      </c>
      <c r="R100" s="122">
        <v>4.3801452287769598</v>
      </c>
      <c r="S100" s="122">
        <v>4.3396929225455025</v>
      </c>
      <c r="T100" s="122">
        <v>4.3025250228465142</v>
      </c>
      <c r="U100" s="122">
        <v>4.2297700570572001</v>
      </c>
      <c r="V100" s="122">
        <v>5.2340494640174224</v>
      </c>
      <c r="W100" s="122">
        <v>5.1120080087023458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38.820772095542047</v>
      </c>
      <c r="C102" s="98">
        <v>59.962582382515052</v>
      </c>
      <c r="D102" s="98">
        <v>56.457494317304651</v>
      </c>
      <c r="E102" s="98">
        <v>64.247332024332053</v>
      </c>
      <c r="F102" s="98">
        <v>54.939455020377217</v>
      </c>
      <c r="G102" s="98">
        <v>68.110798988681992</v>
      </c>
      <c r="H102" s="98">
        <v>35.850080961169162</v>
      </c>
      <c r="I102" s="98">
        <v>47.95116595401042</v>
      </c>
      <c r="J102" s="98">
        <v>67.51183640816177</v>
      </c>
      <c r="K102" s="98">
        <v>79.133785163588129</v>
      </c>
      <c r="L102" s="98">
        <v>62.228107618548201</v>
      </c>
      <c r="M102" s="98">
        <v>60.370751312895358</v>
      </c>
      <c r="N102" s="98">
        <v>50.619629655368755</v>
      </c>
      <c r="O102" s="98">
        <v>69.072173404159813</v>
      </c>
      <c r="P102" s="98">
        <v>66.033175960020998</v>
      </c>
      <c r="Q102" s="98">
        <v>81.354296399611357</v>
      </c>
      <c r="R102" s="98">
        <v>64.672801740926985</v>
      </c>
      <c r="S102" s="98">
        <v>66.521686186822649</v>
      </c>
      <c r="T102" s="98">
        <v>69.203739398987793</v>
      </c>
      <c r="U102" s="98">
        <v>70.350785336632214</v>
      </c>
      <c r="V102" s="98">
        <v>90.534963238753747</v>
      </c>
      <c r="W102" s="98">
        <v>91.420131047191191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3.8607478342952817</v>
      </c>
      <c r="C124" s="117">
        <f t="shared" si="42"/>
        <v>6.3413139612254756</v>
      </c>
      <c r="D124" s="117">
        <f t="shared" si="42"/>
        <v>6.2205969980394729</v>
      </c>
      <c r="E124" s="117">
        <f t="shared" si="42"/>
        <v>7.3236862800779425</v>
      </c>
      <c r="F124" s="117">
        <f t="shared" si="42"/>
        <v>5.9813978414116198</v>
      </c>
      <c r="G124" s="117">
        <f t="shared" si="42"/>
        <v>7.1714043731570651</v>
      </c>
      <c r="H124" s="117">
        <f t="shared" si="42"/>
        <v>3.5618097366007526</v>
      </c>
      <c r="I124" s="117">
        <f t="shared" si="42"/>
        <v>4.7062302943032641</v>
      </c>
      <c r="J124" s="117">
        <f t="shared" si="42"/>
        <v>6.9929831255539279</v>
      </c>
      <c r="K124" s="117">
        <f t="shared" si="42"/>
        <v>8.0762412855350583</v>
      </c>
      <c r="L124" s="117">
        <f t="shared" si="42"/>
        <v>5.7376311764853929</v>
      </c>
      <c r="M124" s="117">
        <f t="shared" si="42"/>
        <v>4.5958964684919925</v>
      </c>
      <c r="N124" s="117">
        <f t="shared" si="42"/>
        <v>3.4276139195076798</v>
      </c>
      <c r="O124" s="117">
        <f t="shared" si="42"/>
        <v>4.5322665446785386</v>
      </c>
      <c r="P124" s="117">
        <f t="shared" si="42"/>
        <v>4.4634203870827749</v>
      </c>
      <c r="Q124" s="117">
        <f t="shared" si="42"/>
        <v>5.4917120711785303</v>
      </c>
      <c r="R124" s="117">
        <f t="shared" ref="R124:V124" si="43">R125+R128+R130+R139</f>
        <v>4.3320557939212705</v>
      </c>
      <c r="S124" s="117">
        <f t="shared" si="43"/>
        <v>4.2795874607323405</v>
      </c>
      <c r="T124" s="117">
        <f t="shared" si="43"/>
        <v>4.2804974701210012</v>
      </c>
      <c r="U124" s="117">
        <f t="shared" si="43"/>
        <v>4.1986049654926916</v>
      </c>
      <c r="V124" s="117">
        <f t="shared" si="43"/>
        <v>5.231347874619189</v>
      </c>
      <c r="W124" s="117">
        <f t="shared" ref="W124" si="44">W125+W128+W130+W139</f>
        <v>5.1460546028938614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3.8607478342952817</v>
      </c>
      <c r="C139" s="122">
        <v>6.3413139612254756</v>
      </c>
      <c r="D139" s="122">
        <v>6.2205969980394729</v>
      </c>
      <c r="E139" s="122">
        <v>7.3236862800779425</v>
      </c>
      <c r="F139" s="122">
        <v>5.9813978414116198</v>
      </c>
      <c r="G139" s="122">
        <v>7.1714043731570651</v>
      </c>
      <c r="H139" s="122">
        <v>3.5618097366007526</v>
      </c>
      <c r="I139" s="122">
        <v>4.7062302943032641</v>
      </c>
      <c r="J139" s="122">
        <v>6.9929831255539279</v>
      </c>
      <c r="K139" s="122">
        <v>8.0762412855350583</v>
      </c>
      <c r="L139" s="122">
        <v>5.7376311764853929</v>
      </c>
      <c r="M139" s="122">
        <v>4.5958964684919925</v>
      </c>
      <c r="N139" s="122">
        <v>3.4276139195076798</v>
      </c>
      <c r="O139" s="122">
        <v>4.5322665446785386</v>
      </c>
      <c r="P139" s="122">
        <v>4.4634203870827749</v>
      </c>
      <c r="Q139" s="122">
        <v>5.4917120711785303</v>
      </c>
      <c r="R139" s="122">
        <v>4.3320557939212705</v>
      </c>
      <c r="S139" s="122">
        <v>4.2795874607323405</v>
      </c>
      <c r="T139" s="122">
        <v>4.2804974701210012</v>
      </c>
      <c r="U139" s="122">
        <v>4.1986049654926916</v>
      </c>
      <c r="V139" s="122">
        <v>5.231347874619189</v>
      </c>
      <c r="W139" s="122">
        <v>5.1460546028938614</v>
      </c>
      <c r="DA139" s="130" t="s">
        <v>2709</v>
      </c>
    </row>
    <row r="140" spans="1:105" ht="12" customHeight="1" x14ac:dyDescent="0.25">
      <c r="A140" s="97" t="s">
        <v>50</v>
      </c>
      <c r="B140" s="98">
        <v>38.82077209554204</v>
      </c>
      <c r="C140" s="98">
        <v>59.960522527358279</v>
      </c>
      <c r="D140" s="98">
        <v>56.461880115444586</v>
      </c>
      <c r="E140" s="98">
        <v>64.25476446912235</v>
      </c>
      <c r="F140" s="98">
        <v>54.947658883026996</v>
      </c>
      <c r="G140" s="98">
        <v>68.123895470364047</v>
      </c>
      <c r="H140" s="98">
        <v>35.854099030512167</v>
      </c>
      <c r="I140" s="98">
        <v>47.953805039449541</v>
      </c>
      <c r="J140" s="98">
        <v>67.51628348336051</v>
      </c>
      <c r="K140" s="98">
        <v>79.137181414151627</v>
      </c>
      <c r="L140" s="98">
        <v>62.229584162957465</v>
      </c>
      <c r="M140" s="98">
        <v>60.371106187736217</v>
      </c>
      <c r="N140" s="98">
        <v>50.619433970857834</v>
      </c>
      <c r="O140" s="98">
        <v>69.071813648902818</v>
      </c>
      <c r="P140" s="98">
        <v>66.033459224030267</v>
      </c>
      <c r="Q140" s="98">
        <v>81.354352075693512</v>
      </c>
      <c r="R140" s="98">
        <v>64.6734951126287</v>
      </c>
      <c r="S140" s="98">
        <v>66.521395205448641</v>
      </c>
      <c r="T140" s="98">
        <v>69.204135232112037</v>
      </c>
      <c r="U140" s="98">
        <v>70.349228847498011</v>
      </c>
      <c r="V140" s="98">
        <v>90.539955672988853</v>
      </c>
      <c r="W140" s="98">
        <v>91.410180446140956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3.8607028054598929</v>
      </c>
      <c r="C143" s="117">
        <f t="shared" si="49"/>
        <v>6.4103219534514473</v>
      </c>
      <c r="D143" s="117">
        <f t="shared" si="49"/>
        <v>6.3541457749123511</v>
      </c>
      <c r="E143" s="117">
        <f t="shared" si="49"/>
        <v>7.4869446472345</v>
      </c>
      <c r="F143" s="117">
        <f t="shared" si="49"/>
        <v>6.0029445556034684</v>
      </c>
      <c r="G143" s="117">
        <f t="shared" si="49"/>
        <v>7.0813177133785983</v>
      </c>
      <c r="H143" s="117">
        <f t="shared" si="49"/>
        <v>3.51101645644358</v>
      </c>
      <c r="I143" s="117">
        <f t="shared" si="49"/>
        <v>4.6571074093406821</v>
      </c>
      <c r="J143" s="117">
        <f t="shared" si="49"/>
        <v>6.966384783109274</v>
      </c>
      <c r="K143" s="117">
        <f t="shared" si="49"/>
        <v>8.0884926065474136</v>
      </c>
      <c r="L143" s="117">
        <f t="shared" si="49"/>
        <v>5.662520826470133</v>
      </c>
      <c r="M143" s="117">
        <f t="shared" si="49"/>
        <v>4.4051398290106398</v>
      </c>
      <c r="N143" s="117">
        <f t="shared" si="49"/>
        <v>3.2174534019482226</v>
      </c>
      <c r="O143" s="117">
        <f t="shared" si="49"/>
        <v>4.3078418783468067</v>
      </c>
      <c r="P143" s="117">
        <f t="shared" si="49"/>
        <v>4.4287146125120138</v>
      </c>
      <c r="Q143" s="117">
        <f t="shared" si="49"/>
        <v>5.5682419748447183</v>
      </c>
      <c r="R143" s="117">
        <f t="shared" ref="R143:V143" si="50">R144+R146+R148+R157</f>
        <v>4.5037600975396419</v>
      </c>
      <c r="S143" s="117">
        <f t="shared" si="50"/>
        <v>4.4615391026985352</v>
      </c>
      <c r="T143" s="117">
        <f t="shared" si="50"/>
        <v>4.3959228398157908</v>
      </c>
      <c r="U143" s="117">
        <f t="shared" si="50"/>
        <v>4.2705656826781917</v>
      </c>
      <c r="V143" s="117">
        <f t="shared" si="50"/>
        <v>5.258012757600409</v>
      </c>
      <c r="W143" s="117">
        <f t="shared" ref="W143" si="51">W144+W146+W148+W157</f>
        <v>5.1650565421990811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3.8607028054598929</v>
      </c>
      <c r="C157" s="122">
        <v>6.4103219534514473</v>
      </c>
      <c r="D157" s="122">
        <v>6.3541457749123511</v>
      </c>
      <c r="E157" s="122">
        <v>7.4869446472345</v>
      </c>
      <c r="F157" s="122">
        <v>6.0029445556034684</v>
      </c>
      <c r="G157" s="122">
        <v>7.0813177133785983</v>
      </c>
      <c r="H157" s="122">
        <v>3.51101645644358</v>
      </c>
      <c r="I157" s="122">
        <v>4.6571074093406821</v>
      </c>
      <c r="J157" s="122">
        <v>6.966384783109274</v>
      </c>
      <c r="K157" s="122">
        <v>8.0884926065474136</v>
      </c>
      <c r="L157" s="122">
        <v>5.662520826470133</v>
      </c>
      <c r="M157" s="122">
        <v>4.4051398290106398</v>
      </c>
      <c r="N157" s="122">
        <v>3.2174534019482226</v>
      </c>
      <c r="O157" s="122">
        <v>4.3078418783468067</v>
      </c>
      <c r="P157" s="122">
        <v>4.4287146125120138</v>
      </c>
      <c r="Q157" s="122">
        <v>5.5682419748447183</v>
      </c>
      <c r="R157" s="122">
        <v>4.5037600975396419</v>
      </c>
      <c r="S157" s="122">
        <v>4.4615391026985352</v>
      </c>
      <c r="T157" s="122">
        <v>4.3959228398157908</v>
      </c>
      <c r="U157" s="122">
        <v>4.2705656826781917</v>
      </c>
      <c r="V157" s="122">
        <v>5.258012757600409</v>
      </c>
      <c r="W157" s="122">
        <v>5.1650565421990811</v>
      </c>
      <c r="DA157" s="130" t="s">
        <v>2726</v>
      </c>
    </row>
    <row r="158" spans="1:105" ht="12" customHeight="1" x14ac:dyDescent="0.25">
      <c r="A158" s="97" t="s">
        <v>50</v>
      </c>
      <c r="B158" s="98">
        <v>38.820772095542054</v>
      </c>
      <c r="C158" s="98">
        <v>59.935638150400116</v>
      </c>
      <c r="D158" s="98">
        <v>56.40835600927926</v>
      </c>
      <c r="E158" s="98">
        <v>64.186372617964409</v>
      </c>
      <c r="F158" s="98">
        <v>54.896565511362589</v>
      </c>
      <c r="G158" s="98">
        <v>68.075185734823492</v>
      </c>
      <c r="H158" s="98">
        <v>35.844601778594324</v>
      </c>
      <c r="I158" s="98">
        <v>47.952014606207896</v>
      </c>
      <c r="J158" s="98">
        <v>67.514386508159788</v>
      </c>
      <c r="K158" s="98">
        <v>79.135909677957045</v>
      </c>
      <c r="L158" s="98">
        <v>62.228369998942497</v>
      </c>
      <c r="M158" s="98">
        <v>60.370099860262926</v>
      </c>
      <c r="N158" s="98">
        <v>50.618645253731962</v>
      </c>
      <c r="O158" s="98">
        <v>69.070037317397251</v>
      </c>
      <c r="P158" s="98">
        <v>66.030823022895618</v>
      </c>
      <c r="Q158" s="98">
        <v>81.352214720203619</v>
      </c>
      <c r="R158" s="98">
        <v>64.671855143560393</v>
      </c>
      <c r="S158" s="98">
        <v>66.521146080775452</v>
      </c>
      <c r="T158" s="98">
        <v>69.203908463539108</v>
      </c>
      <c r="U158" s="98">
        <v>70.350546094518961</v>
      </c>
      <c r="V158" s="98">
        <v>90.534764040945291</v>
      </c>
      <c r="W158" s="98">
        <v>91.409726263332445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3.8607803770887639</v>
      </c>
      <c r="C161" s="117">
        <f t="shared" si="54"/>
        <v>6.2534272827979134</v>
      </c>
      <c r="D161" s="117">
        <f t="shared" si="54"/>
        <v>6.1165902899269344</v>
      </c>
      <c r="E161" s="117">
        <f t="shared" si="54"/>
        <v>7.2055415012558575</v>
      </c>
      <c r="F161" s="117">
        <f t="shared" si="54"/>
        <v>5.9078762912515588</v>
      </c>
      <c r="G161" s="117">
        <f t="shared" si="54"/>
        <v>7.040932050386111</v>
      </c>
      <c r="H161" s="117">
        <f t="shared" si="54"/>
        <v>3.4956775479048567</v>
      </c>
      <c r="I161" s="117">
        <f t="shared" si="54"/>
        <v>4.6213801041567804</v>
      </c>
      <c r="J161" s="117">
        <f t="shared" si="54"/>
        <v>6.7843474281385285</v>
      </c>
      <c r="K161" s="117">
        <f t="shared" si="54"/>
        <v>7.85773761445604</v>
      </c>
      <c r="L161" s="117">
        <f t="shared" si="54"/>
        <v>5.5644507355740194</v>
      </c>
      <c r="M161" s="117">
        <f t="shared" si="54"/>
        <v>4.3796238024926275</v>
      </c>
      <c r="N161" s="117">
        <f t="shared" si="54"/>
        <v>3.2656229838741271</v>
      </c>
      <c r="O161" s="117">
        <f t="shared" si="54"/>
        <v>4.3027021408983011</v>
      </c>
      <c r="P161" s="117">
        <f t="shared" si="54"/>
        <v>4.2115385650900041</v>
      </c>
      <c r="Q161" s="117">
        <f t="shared" si="54"/>
        <v>5.2189488202563279</v>
      </c>
      <c r="R161" s="117">
        <f t="shared" ref="R161:V161" si="55">R162+R164+R166+R175</f>
        <v>4.2511081249773222</v>
      </c>
      <c r="S161" s="117">
        <f t="shared" si="55"/>
        <v>4.1709665631682293</v>
      </c>
      <c r="T161" s="117">
        <f t="shared" si="55"/>
        <v>4.0380076141238268</v>
      </c>
      <c r="U161" s="117">
        <f t="shared" si="55"/>
        <v>3.9562664492990089</v>
      </c>
      <c r="V161" s="117">
        <f t="shared" si="55"/>
        <v>4.9253706862802389</v>
      </c>
      <c r="W161" s="117">
        <f t="shared" ref="W161" si="56">W162+W164+W166+W175</f>
        <v>4.8980537315015891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3.8607803770887639</v>
      </c>
      <c r="C175" s="122">
        <v>6.2534272827979134</v>
      </c>
      <c r="D175" s="122">
        <v>6.1165902899269344</v>
      </c>
      <c r="E175" s="122">
        <v>7.2055415012558575</v>
      </c>
      <c r="F175" s="122">
        <v>5.9078762912515588</v>
      </c>
      <c r="G175" s="122">
        <v>7.040932050386111</v>
      </c>
      <c r="H175" s="122">
        <v>3.4956775479048567</v>
      </c>
      <c r="I175" s="122">
        <v>4.6213801041567804</v>
      </c>
      <c r="J175" s="122">
        <v>6.7843474281385285</v>
      </c>
      <c r="K175" s="122">
        <v>7.85773761445604</v>
      </c>
      <c r="L175" s="122">
        <v>5.5644507355740194</v>
      </c>
      <c r="M175" s="122">
        <v>4.3796238024926275</v>
      </c>
      <c r="N175" s="122">
        <v>3.2656229838741271</v>
      </c>
      <c r="O175" s="122">
        <v>4.3027021408983011</v>
      </c>
      <c r="P175" s="122">
        <v>4.2115385650900041</v>
      </c>
      <c r="Q175" s="122">
        <v>5.2189488202563279</v>
      </c>
      <c r="R175" s="122">
        <v>4.2511081249773222</v>
      </c>
      <c r="S175" s="122">
        <v>4.1709665631682293</v>
      </c>
      <c r="T175" s="122">
        <v>4.0380076141238268</v>
      </c>
      <c r="U175" s="122">
        <v>3.9562664492990089</v>
      </c>
      <c r="V175" s="122">
        <v>4.9253706862802389</v>
      </c>
      <c r="W175" s="122">
        <v>4.8980537315015891</v>
      </c>
      <c r="DA175" s="130" t="s">
        <v>2743</v>
      </c>
    </row>
    <row r="176" spans="1:105" ht="12" customHeight="1" x14ac:dyDescent="0.25">
      <c r="A176" s="97" t="s">
        <v>50</v>
      </c>
      <c r="B176" s="98">
        <v>38.820772095542047</v>
      </c>
      <c r="C176" s="98">
        <v>59.993026264404222</v>
      </c>
      <c r="D176" s="98">
        <v>56.500179327529246</v>
      </c>
      <c r="E176" s="98">
        <v>64.296958365811491</v>
      </c>
      <c r="F176" s="98">
        <v>54.978217921993924</v>
      </c>
      <c r="G176" s="98">
        <v>68.145123050152378</v>
      </c>
      <c r="H176" s="98">
        <v>35.856948845686269</v>
      </c>
      <c r="I176" s="98">
        <v>47.953133706995601</v>
      </c>
      <c r="J176" s="98">
        <v>67.51817546085671</v>
      </c>
      <c r="K176" s="98">
        <v>79.140081106351161</v>
      </c>
      <c r="L176" s="98">
        <v>62.23152914909867</v>
      </c>
      <c r="M176" s="98">
        <v>60.372445988258328</v>
      </c>
      <c r="N176" s="98">
        <v>50.619787022681081</v>
      </c>
      <c r="O176" s="98">
        <v>69.070798272260532</v>
      </c>
      <c r="P176" s="98">
        <v>66.033108759600495</v>
      </c>
      <c r="Q176" s="98">
        <v>81.354378488427216</v>
      </c>
      <c r="R176" s="98">
        <v>64.670100500929635</v>
      </c>
      <c r="S176" s="98">
        <v>66.513968251941066</v>
      </c>
      <c r="T176" s="98">
        <v>69.191121344294075</v>
      </c>
      <c r="U176" s="98">
        <v>70.334718215534309</v>
      </c>
      <c r="V176" s="98">
        <v>90.514126228689264</v>
      </c>
      <c r="W176" s="98">
        <v>91.411004743051933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215.91243976855063</v>
      </c>
      <c r="C3" s="118">
        <f t="shared" si="0"/>
        <v>239.07219504428716</v>
      </c>
      <c r="D3" s="118">
        <f t="shared" si="0"/>
        <v>236.5846142843036</v>
      </c>
      <c r="E3" s="118">
        <f t="shared" si="0"/>
        <v>235.92925524840501</v>
      </c>
      <c r="F3" s="118">
        <f t="shared" si="0"/>
        <v>232.53450654350436</v>
      </c>
      <c r="G3" s="118">
        <f t="shared" si="0"/>
        <v>231.31226743952291</v>
      </c>
      <c r="H3" s="118">
        <f t="shared" si="0"/>
        <v>242.0719372322846</v>
      </c>
      <c r="I3" s="118">
        <f t="shared" si="0"/>
        <v>249.71669830305811</v>
      </c>
      <c r="J3" s="118">
        <f t="shared" si="0"/>
        <v>196.17821393419203</v>
      </c>
      <c r="K3" s="118">
        <f t="shared" si="0"/>
        <v>222.81981832824644</v>
      </c>
      <c r="L3" s="118">
        <f t="shared" si="0"/>
        <v>277.89650795969106</v>
      </c>
      <c r="M3" s="118">
        <f t="shared" si="0"/>
        <v>216.47896397489549</v>
      </c>
      <c r="N3" s="118">
        <f t="shared" si="0"/>
        <v>238.74861438887649</v>
      </c>
      <c r="O3" s="118">
        <f t="shared" si="0"/>
        <v>223.80796597115886</v>
      </c>
      <c r="P3" s="118">
        <f t="shared" si="0"/>
        <v>226.5063629394102</v>
      </c>
      <c r="Q3" s="118">
        <f t="shared" si="0"/>
        <v>204.20352599188953</v>
      </c>
      <c r="R3" s="118">
        <f t="shared" ref="R3:V3" si="1">R4+R7+R9+R19</f>
        <v>227.37831785185656</v>
      </c>
      <c r="S3" s="118">
        <f t="shared" si="1"/>
        <v>216.62607816632433</v>
      </c>
      <c r="T3" s="118">
        <f t="shared" si="1"/>
        <v>214.5800053859426</v>
      </c>
      <c r="U3" s="118">
        <f t="shared" si="1"/>
        <v>211.72731317844929</v>
      </c>
      <c r="V3" s="118">
        <f t="shared" si="1"/>
        <v>189.1848016672682</v>
      </c>
      <c r="W3" s="118">
        <f t="shared" ref="W3" si="2">W4+W7+W9+W19</f>
        <v>212.25488237898367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192.93514452433331</v>
      </c>
      <c r="C4" s="123">
        <f t="shared" si="3"/>
        <v>215.7197040109709</v>
      </c>
      <c r="D4" s="123">
        <f t="shared" si="3"/>
        <v>213.29590120019716</v>
      </c>
      <c r="E4" s="123">
        <f t="shared" si="3"/>
        <v>213.22838609385065</v>
      </c>
      <c r="F4" s="123">
        <f t="shared" si="3"/>
        <v>209.51395053032107</v>
      </c>
      <c r="G4" s="123">
        <f t="shared" si="3"/>
        <v>207.02142161148927</v>
      </c>
      <c r="H4" s="123">
        <f t="shared" si="3"/>
        <v>216.68156097598711</v>
      </c>
      <c r="I4" s="123">
        <f t="shared" si="3"/>
        <v>224.02127904219142</v>
      </c>
      <c r="J4" s="123">
        <f t="shared" si="3"/>
        <v>175.2851199163205</v>
      </c>
      <c r="K4" s="123">
        <f t="shared" si="3"/>
        <v>199.99217686055445</v>
      </c>
      <c r="L4" s="123">
        <f t="shared" si="3"/>
        <v>251.90401725128771</v>
      </c>
      <c r="M4" s="123">
        <f t="shared" si="3"/>
        <v>192.87616440265401</v>
      </c>
      <c r="N4" s="123">
        <f t="shared" si="3"/>
        <v>215.04381166582539</v>
      </c>
      <c r="O4" s="123">
        <f t="shared" si="3"/>
        <v>200.3490239058552</v>
      </c>
      <c r="P4" s="123">
        <f t="shared" si="3"/>
        <v>203.21999604569086</v>
      </c>
      <c r="Q4" s="123">
        <f t="shared" si="3"/>
        <v>182.50157373306783</v>
      </c>
      <c r="R4" s="123">
        <f t="shared" ref="R4:V4" si="4">SUM(R5:R6)</f>
        <v>205.72244329053757</v>
      </c>
      <c r="S4" s="123">
        <f t="shared" si="4"/>
        <v>196.20103011734227</v>
      </c>
      <c r="T4" s="123">
        <f t="shared" si="4"/>
        <v>194.55308010672249</v>
      </c>
      <c r="U4" s="123">
        <f t="shared" si="4"/>
        <v>191.92526900287527</v>
      </c>
      <c r="V4" s="123">
        <f t="shared" si="4"/>
        <v>169.42181504293845</v>
      </c>
      <c r="W4" s="123">
        <f t="shared" ref="W4" si="5">SUM(W5:W6)</f>
        <v>193.01606314956393</v>
      </c>
      <c r="DA4" s="130" t="s">
        <v>2748</v>
      </c>
    </row>
    <row r="5" spans="1:105" ht="12" customHeight="1" x14ac:dyDescent="0.25">
      <c r="A5" s="97" t="s">
        <v>51</v>
      </c>
      <c r="B5" s="99">
        <v>191.75406710777946</v>
      </c>
      <c r="C5" s="99">
        <v>214.39750513274365</v>
      </c>
      <c r="D5" s="99">
        <v>212.01683096913098</v>
      </c>
      <c r="E5" s="99">
        <v>211.96301230209394</v>
      </c>
      <c r="F5" s="99">
        <v>208.29769760453385</v>
      </c>
      <c r="G5" s="99">
        <v>205.83330180770295</v>
      </c>
      <c r="H5" s="99">
        <v>215.4520356805896</v>
      </c>
      <c r="I5" s="99">
        <v>222.7654362470598</v>
      </c>
      <c r="J5" s="99">
        <v>174.31719303333495</v>
      </c>
      <c r="K5" s="99">
        <v>198.89633554786326</v>
      </c>
      <c r="L5" s="99">
        <v>250.52629245449475</v>
      </c>
      <c r="M5" s="99">
        <v>191.83216104621903</v>
      </c>
      <c r="N5" s="99">
        <v>213.86506465986761</v>
      </c>
      <c r="O5" s="99">
        <v>199.24385145439874</v>
      </c>
      <c r="P5" s="99">
        <v>202.10861110689126</v>
      </c>
      <c r="Q5" s="99">
        <v>181.51216733837322</v>
      </c>
      <c r="R5" s="99">
        <v>204.60103458335416</v>
      </c>
      <c r="S5" s="99">
        <v>195.18240029026282</v>
      </c>
      <c r="T5" s="99">
        <v>193.5269146239894</v>
      </c>
      <c r="U5" s="99">
        <v>190.91357404590192</v>
      </c>
      <c r="V5" s="99">
        <v>168.48717615863097</v>
      </c>
      <c r="W5" s="99">
        <v>191.92122583979585</v>
      </c>
      <c r="DA5" s="63" t="s">
        <v>2749</v>
      </c>
    </row>
    <row r="6" spans="1:105" ht="12" customHeight="1" x14ac:dyDescent="0.25">
      <c r="A6" s="97" t="s">
        <v>53</v>
      </c>
      <c r="B6" s="99">
        <v>1.1810774165538354</v>
      </c>
      <c r="C6" s="99">
        <v>1.3221988782272445</v>
      </c>
      <c r="D6" s="99">
        <v>1.279070231066177</v>
      </c>
      <c r="E6" s="99">
        <v>1.2653737917567107</v>
      </c>
      <c r="F6" s="99">
        <v>1.2162529257872112</v>
      </c>
      <c r="G6" s="99">
        <v>1.1881198037863099</v>
      </c>
      <c r="H6" s="99">
        <v>1.22952529539752</v>
      </c>
      <c r="I6" s="99">
        <v>1.2558427951316313</v>
      </c>
      <c r="J6" s="99">
        <v>0.96792688298554219</v>
      </c>
      <c r="K6" s="99">
        <v>1.0958413126911821</v>
      </c>
      <c r="L6" s="99">
        <v>1.3777247967929713</v>
      </c>
      <c r="M6" s="99">
        <v>1.0440033564349775</v>
      </c>
      <c r="N6" s="99">
        <v>1.178747005957782</v>
      </c>
      <c r="O6" s="99">
        <v>1.1051724514564616</v>
      </c>
      <c r="P6" s="99">
        <v>1.1113849387995942</v>
      </c>
      <c r="Q6" s="99">
        <v>0.98940639469459901</v>
      </c>
      <c r="R6" s="99">
        <v>1.1214087071833936</v>
      </c>
      <c r="S6" s="99">
        <v>1.0186298270794476</v>
      </c>
      <c r="T6" s="99">
        <v>1.0261654827330851</v>
      </c>
      <c r="U6" s="99">
        <v>1.0116949569733404</v>
      </c>
      <c r="V6" s="99">
        <v>0.93463888430748221</v>
      </c>
      <c r="W6" s="99">
        <v>1.0948373097680875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9.7783017607539227E-2</v>
      </c>
      <c r="C7" s="123">
        <f t="shared" si="6"/>
        <v>0.10308657979237552</v>
      </c>
      <c r="D7" s="123">
        <f t="shared" si="6"/>
        <v>0.10848949531021862</v>
      </c>
      <c r="E7" s="123">
        <f t="shared" si="6"/>
        <v>0.12909616195377249</v>
      </c>
      <c r="F7" s="123">
        <f t="shared" si="6"/>
        <v>0.10324115286692941</v>
      </c>
      <c r="G7" s="123">
        <f t="shared" si="6"/>
        <v>0.10074841037690709</v>
      </c>
      <c r="H7" s="123">
        <f t="shared" si="6"/>
        <v>0.10361112250808602</v>
      </c>
      <c r="I7" s="123">
        <f t="shared" si="6"/>
        <v>0.11057723860422412</v>
      </c>
      <c r="J7" s="123">
        <f t="shared" si="6"/>
        <v>0.12616227386213064</v>
      </c>
      <c r="K7" s="123">
        <f t="shared" si="6"/>
        <v>0.11812270685531982</v>
      </c>
      <c r="L7" s="123">
        <f t="shared" si="6"/>
        <v>0.14295702120030382</v>
      </c>
      <c r="M7" s="123">
        <f t="shared" si="6"/>
        <v>0.10374221566861898</v>
      </c>
      <c r="N7" s="123">
        <f t="shared" si="6"/>
        <v>7.9945885100058636E-2</v>
      </c>
      <c r="O7" s="123">
        <f t="shared" si="6"/>
        <v>6.8102897694393177E-2</v>
      </c>
      <c r="P7" s="123">
        <f t="shared" si="6"/>
        <v>6.7744638996528203E-2</v>
      </c>
      <c r="Q7" s="123">
        <f t="shared" si="6"/>
        <v>6.4829171738178551E-2</v>
      </c>
      <c r="R7" s="123">
        <f t="shared" si="6"/>
        <v>6.7838298778669801E-2</v>
      </c>
      <c r="S7" s="123">
        <f t="shared" si="6"/>
        <v>7.4209583094000914E-2</v>
      </c>
      <c r="T7" s="123">
        <f t="shared" si="6"/>
        <v>8.5368895657688779E-2</v>
      </c>
      <c r="U7" s="123">
        <f t="shared" si="6"/>
        <v>0.11282590800705387</v>
      </c>
      <c r="V7" s="123">
        <f t="shared" si="6"/>
        <v>0.14789567491776509</v>
      </c>
      <c r="W7" s="123">
        <f t="shared" si="6"/>
        <v>0.21386146168793074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9.7783017607539227E-2</v>
      </c>
      <c r="C8" s="99">
        <f>RES_hhdet_fech!C8/RES_summary!C$19</f>
        <v>0.10308657979237552</v>
      </c>
      <c r="D8" s="99">
        <f>RES_hhdet_fech!D8/RES_summary!D$19</f>
        <v>0.10848949531021862</v>
      </c>
      <c r="E8" s="99">
        <f>RES_hhdet_fech!E8/RES_summary!E$19</f>
        <v>0.12909616195377249</v>
      </c>
      <c r="F8" s="99">
        <f>RES_hhdet_fech!F8/RES_summary!F$19</f>
        <v>0.10324115286692941</v>
      </c>
      <c r="G8" s="99">
        <f>RES_hhdet_fech!G8/RES_summary!G$19</f>
        <v>0.10074841037690709</v>
      </c>
      <c r="H8" s="99">
        <f>RES_hhdet_fech!H8/RES_summary!H$19</f>
        <v>0.10361112250808602</v>
      </c>
      <c r="I8" s="99">
        <f>RES_hhdet_fech!I8/RES_summary!I$19</f>
        <v>0.11057723860422412</v>
      </c>
      <c r="J8" s="99">
        <f>RES_hhdet_fech!J8/RES_summary!J$19</f>
        <v>0.12616227386213064</v>
      </c>
      <c r="K8" s="99">
        <f>RES_hhdet_fech!K8/RES_summary!K$19</f>
        <v>0.11812270685531982</v>
      </c>
      <c r="L8" s="99">
        <f>RES_hhdet_fech!L8/RES_summary!L$19</f>
        <v>0.14295702120030382</v>
      </c>
      <c r="M8" s="99">
        <f>RES_hhdet_fech!M8/RES_summary!M$19</f>
        <v>0.10374221566861898</v>
      </c>
      <c r="N8" s="99">
        <f>RES_hhdet_fech!N8/RES_summary!N$19</f>
        <v>7.9945885100058636E-2</v>
      </c>
      <c r="O8" s="99">
        <f>RES_hhdet_fech!O8/RES_summary!O$19</f>
        <v>6.8102897694393177E-2</v>
      </c>
      <c r="P8" s="99">
        <f>RES_hhdet_fech!P8/RES_summary!P$19</f>
        <v>6.7744638996528203E-2</v>
      </c>
      <c r="Q8" s="99">
        <f>RES_hhdet_fech!Q8/RES_summary!Q$19</f>
        <v>6.4829171738178551E-2</v>
      </c>
      <c r="R8" s="99">
        <f>RES_hhdet_fech!R8/RES_summary!R$19</f>
        <v>6.7838298778669801E-2</v>
      </c>
      <c r="S8" s="99">
        <f>RES_hhdet_fech!S8/RES_summary!S$19</f>
        <v>7.4209583094000914E-2</v>
      </c>
      <c r="T8" s="99">
        <f>RES_hhdet_fech!T8/RES_summary!T$19</f>
        <v>8.5368895657688779E-2</v>
      </c>
      <c r="U8" s="99">
        <f>RES_hhdet_fech!U8/RES_summary!U$19</f>
        <v>0.11282590800705387</v>
      </c>
      <c r="V8" s="99">
        <f>RES_hhdet_fech!V8/RES_summary!V$19</f>
        <v>0.14789567491776509</v>
      </c>
      <c r="W8" s="99">
        <f>RES_hhdet_fech!W8/RES_summary!W$19</f>
        <v>0.21386146168793074</v>
      </c>
      <c r="DA8" s="63" t="s">
        <v>2752</v>
      </c>
    </row>
    <row r="9" spans="1:105" ht="12" customHeight="1" x14ac:dyDescent="0.25">
      <c r="A9" s="121" t="s">
        <v>55</v>
      </c>
      <c r="B9" s="123">
        <v>21.026861149629362</v>
      </c>
      <c r="C9" s="123">
        <v>21.328908299550211</v>
      </c>
      <c r="D9" s="123">
        <v>21.264982258066578</v>
      </c>
      <c r="E9" s="123">
        <v>20.630932332892215</v>
      </c>
      <c r="F9" s="123">
        <v>21.017218004715655</v>
      </c>
      <c r="G9" s="123">
        <v>22.227777480045386</v>
      </c>
      <c r="H9" s="123">
        <v>23.428381083110473</v>
      </c>
      <c r="I9" s="123">
        <v>23.702606819125148</v>
      </c>
      <c r="J9" s="123">
        <v>18.784429540165167</v>
      </c>
      <c r="K9" s="123">
        <v>20.576782119363866</v>
      </c>
      <c r="L9" s="123">
        <v>23.707954682977853</v>
      </c>
      <c r="M9" s="123">
        <v>21.372480562482671</v>
      </c>
      <c r="N9" s="123">
        <v>21.450291884646116</v>
      </c>
      <c r="O9" s="123">
        <v>21.208947849291278</v>
      </c>
      <c r="P9" s="123">
        <v>21.063543553780672</v>
      </c>
      <c r="Q9" s="123">
        <v>19.483563566369732</v>
      </c>
      <c r="R9" s="123">
        <v>19.452306834398531</v>
      </c>
      <c r="S9" s="123">
        <v>18.243072066890264</v>
      </c>
      <c r="T9" s="123">
        <v>17.833708490162042</v>
      </c>
      <c r="U9" s="123">
        <v>17.603712426644211</v>
      </c>
      <c r="V9" s="123">
        <v>16.89843257714136</v>
      </c>
      <c r="W9" s="123">
        <v>16.374079801428891</v>
      </c>
      <c r="DA9" s="130" t="s">
        <v>2753</v>
      </c>
    </row>
    <row r="10" spans="1:105" ht="12" customHeight="1" x14ac:dyDescent="0.25">
      <c r="A10" s="97" t="s">
        <v>143</v>
      </c>
      <c r="B10" s="99">
        <v>22.785844340713599</v>
      </c>
      <c r="C10" s="99">
        <v>24.002056251072752</v>
      </c>
      <c r="D10" s="99">
        <v>23.416193177030578</v>
      </c>
      <c r="E10" s="99">
        <v>22.202504698157355</v>
      </c>
      <c r="F10" s="99">
        <v>22.812080081952637</v>
      </c>
      <c r="G10" s="99">
        <v>24.514487143520515</v>
      </c>
      <c r="H10" s="99">
        <v>26.558385900549048</v>
      </c>
      <c r="I10" s="99">
        <v>26.604734365938491</v>
      </c>
      <c r="J10" s="99">
        <v>18.971894428016931</v>
      </c>
      <c r="K10" s="99">
        <v>20.889571257796103</v>
      </c>
      <c r="L10" s="99">
        <v>24.061632685295187</v>
      </c>
      <c r="M10" s="99">
        <v>21.440291738890462</v>
      </c>
      <c r="N10" s="99">
        <v>21.498306220418101</v>
      </c>
      <c r="O10" s="99">
        <v>21.2544543214924</v>
      </c>
      <c r="P10" s="99">
        <v>21.132898204758547</v>
      </c>
      <c r="Q10" s="99">
        <v>19.525748737739391</v>
      </c>
      <c r="R10" s="99">
        <v>19.496011209487385</v>
      </c>
      <c r="S10" s="99">
        <v>18.271957066489353</v>
      </c>
      <c r="T10" s="99">
        <v>17.865803918066437</v>
      </c>
      <c r="U10" s="99">
        <v>17.638976828059697</v>
      </c>
      <c r="V10" s="99">
        <v>16.92279024787647</v>
      </c>
      <c r="W10" s="99">
        <v>16.400708598648315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20.080996919573987</v>
      </c>
      <c r="C15" s="102">
        <v>19.709825529005311</v>
      </c>
      <c r="D15" s="102">
        <v>19.706924648331437</v>
      </c>
      <c r="E15" s="102">
        <v>19.250676153230362</v>
      </c>
      <c r="F15" s="102">
        <v>19.058852710140929</v>
      </c>
      <c r="G15" s="102">
        <v>19.477403378379591</v>
      </c>
      <c r="H15" s="102">
        <v>19.168927234858817</v>
      </c>
      <c r="I15" s="102">
        <v>18.460457697711441</v>
      </c>
      <c r="J15" s="102">
        <v>18.150512204979975</v>
      </c>
      <c r="K15" s="102">
        <v>18.64719036373943</v>
      </c>
      <c r="L15" s="102">
        <v>18.645216848727806</v>
      </c>
      <c r="M15" s="102">
        <v>19.441296914325264</v>
      </c>
      <c r="N15" s="102">
        <v>19.351171916267798</v>
      </c>
      <c r="O15" s="102">
        <v>19.159995345486617</v>
      </c>
      <c r="P15" s="102">
        <v>17.915312096476317</v>
      </c>
      <c r="Q15" s="102">
        <v>17.594225576391878</v>
      </c>
      <c r="R15" s="102">
        <v>17.511344674925244</v>
      </c>
      <c r="S15" s="102">
        <v>16.921217849955621</v>
      </c>
      <c r="T15" s="102">
        <v>16.310429753399941</v>
      </c>
      <c r="U15" s="102">
        <v>15.73937509242057</v>
      </c>
      <c r="V15" s="102">
        <v>15.420882679068269</v>
      </c>
      <c r="W15" s="102">
        <v>14.555975715413036</v>
      </c>
      <c r="DA15" s="131" t="s">
        <v>2759</v>
      </c>
    </row>
    <row r="16" spans="1:105" ht="12" customHeight="1" x14ac:dyDescent="0.25">
      <c r="A16" s="107" t="s">
        <v>121</v>
      </c>
      <c r="B16" s="105">
        <v>18.932882582028245</v>
      </c>
      <c r="C16" s="105">
        <v>18.557469202932072</v>
      </c>
      <c r="D16" s="105">
        <v>18.576120586149806</v>
      </c>
      <c r="E16" s="105">
        <v>18.139926502155106</v>
      </c>
      <c r="F16" s="105">
        <v>17.965843522122476</v>
      </c>
      <c r="G16" s="105">
        <v>18.385848609890612</v>
      </c>
      <c r="H16" s="105">
        <v>18.114197066786549</v>
      </c>
      <c r="I16" s="105">
        <v>17.540500877517239</v>
      </c>
      <c r="J16" s="105">
        <v>17.21708400756696</v>
      </c>
      <c r="K16" s="105">
        <v>17.691201558091599</v>
      </c>
      <c r="L16" s="105">
        <v>17.679450911769287</v>
      </c>
      <c r="M16" s="105">
        <v>18.435200732175485</v>
      </c>
      <c r="N16" s="105">
        <v>18.362750396764401</v>
      </c>
      <c r="O16" s="105">
        <v>18.210056934639418</v>
      </c>
      <c r="P16" s="105">
        <v>17.200629217591224</v>
      </c>
      <c r="Q16" s="105">
        <v>16.930145788880488</v>
      </c>
      <c r="R16" s="105">
        <v>16.85732561416383</v>
      </c>
      <c r="S16" s="105">
        <v>16.349819563295195</v>
      </c>
      <c r="T16" s="105">
        <v>15.894931050723466</v>
      </c>
      <c r="U16" s="105">
        <v>15.575717164529456</v>
      </c>
      <c r="V16" s="105">
        <v>15.49731353275976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16.144461900866112</v>
      </c>
      <c r="C17" s="99">
        <v>15.724782016361647</v>
      </c>
      <c r="D17" s="99">
        <v>15.766012729901766</v>
      </c>
      <c r="E17" s="99">
        <v>15.334692161339285</v>
      </c>
      <c r="F17" s="99">
        <v>15.188704520439066</v>
      </c>
      <c r="G17" s="99">
        <v>15.574415717030423</v>
      </c>
      <c r="H17" s="99">
        <v>15.312944234064728</v>
      </c>
      <c r="I17" s="99">
        <v>14.983832531522356</v>
      </c>
      <c r="J17" s="99">
        <v>14.595634088901633</v>
      </c>
      <c r="K17" s="99">
        <v>15.001349212191448</v>
      </c>
      <c r="L17" s="99">
        <v>14.954321749547667</v>
      </c>
      <c r="M17" s="99">
        <v>15.63684490575749</v>
      </c>
      <c r="N17" s="99">
        <v>15.56286185151744</v>
      </c>
      <c r="O17" s="99">
        <v>15.416569641693002</v>
      </c>
      <c r="P17" s="99">
        <v>14.458195891782367</v>
      </c>
      <c r="Q17" s="99">
        <v>14.210519992880831</v>
      </c>
      <c r="R17" s="99">
        <v>14.178468763326261</v>
      </c>
      <c r="S17" s="99">
        <v>13.750772813251087</v>
      </c>
      <c r="T17" s="99">
        <v>13.378085389456645</v>
      </c>
      <c r="U17" s="99">
        <v>13.096809942582581</v>
      </c>
      <c r="V17" s="99">
        <v>13.021569544018524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2.7884206811621328</v>
      </c>
      <c r="C18" s="99">
        <v>2.8326871865704253</v>
      </c>
      <c r="D18" s="99">
        <v>2.8101078562480382</v>
      </c>
      <c r="E18" s="99">
        <v>2.8052343408158191</v>
      </c>
      <c r="F18" s="99">
        <v>2.7771390016834099</v>
      </c>
      <c r="G18" s="99">
        <v>2.8114328928601919</v>
      </c>
      <c r="H18" s="99">
        <v>2.8012528327218185</v>
      </c>
      <c r="I18" s="99">
        <v>2.5566683459948774</v>
      </c>
      <c r="J18" s="99">
        <v>2.6214499186653297</v>
      </c>
      <c r="K18" s="99">
        <v>2.6898523459001527</v>
      </c>
      <c r="L18" s="99">
        <v>2.7251291622216183</v>
      </c>
      <c r="M18" s="99">
        <v>2.7983558264179949</v>
      </c>
      <c r="N18" s="99">
        <v>2.7998885452469611</v>
      </c>
      <c r="O18" s="99">
        <v>2.7934872929464181</v>
      </c>
      <c r="P18" s="99">
        <v>2.742433325808856</v>
      </c>
      <c r="Q18" s="99">
        <v>2.7196257959996557</v>
      </c>
      <c r="R18" s="99">
        <v>2.678856850837569</v>
      </c>
      <c r="S18" s="99">
        <v>2.5990467500441081</v>
      </c>
      <c r="T18" s="99">
        <v>2.5168456612668204</v>
      </c>
      <c r="U18" s="99">
        <v>2.4789072219468764</v>
      </c>
      <c r="V18" s="99">
        <v>2.4757439887412347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1.8526510769804492</v>
      </c>
      <c r="C19" s="123">
        <v>1.9204961539736705</v>
      </c>
      <c r="D19" s="123">
        <v>1.9152413307296634</v>
      </c>
      <c r="E19" s="123">
        <v>1.9408406597083727</v>
      </c>
      <c r="F19" s="123">
        <v>1.9000968556006965</v>
      </c>
      <c r="G19" s="123">
        <v>1.9623199376113742</v>
      </c>
      <c r="H19" s="123">
        <v>1.8583840506789113</v>
      </c>
      <c r="I19" s="123">
        <v>1.8822352031373104</v>
      </c>
      <c r="J19" s="123">
        <v>1.982502203844229</v>
      </c>
      <c r="K19" s="123">
        <v>2.1327366414727913</v>
      </c>
      <c r="L19" s="123">
        <v>2.1415790042251999</v>
      </c>
      <c r="M19" s="123">
        <v>2.1265767940901688</v>
      </c>
      <c r="N19" s="123">
        <v>2.1745649533049627</v>
      </c>
      <c r="O19" s="123">
        <v>2.1818913183179784</v>
      </c>
      <c r="P19" s="123">
        <v>2.1550787009421448</v>
      </c>
      <c r="Q19" s="123">
        <v>2.1535595207137872</v>
      </c>
      <c r="R19" s="123">
        <v>2.1357294281417918</v>
      </c>
      <c r="S19" s="123">
        <v>2.1077663989978155</v>
      </c>
      <c r="T19" s="123">
        <v>2.1078478934003733</v>
      </c>
      <c r="U19" s="123">
        <v>2.0855058409227376</v>
      </c>
      <c r="V19" s="123">
        <v>2.7166583722706235</v>
      </c>
      <c r="W19" s="123">
        <v>2.6508779663029061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1.657278949666956</v>
      </c>
      <c r="C21" s="99">
        <v>2.556107427873298</v>
      </c>
      <c r="D21" s="99">
        <v>2.402006666059604</v>
      </c>
      <c r="E21" s="99">
        <v>2.725224327100694</v>
      </c>
      <c r="F21" s="99">
        <v>2.3219974543796211</v>
      </c>
      <c r="G21" s="99">
        <v>2.8593829098905781</v>
      </c>
      <c r="H21" s="99">
        <v>1.4940890986857065</v>
      </c>
      <c r="I21" s="99">
        <v>1.9831388117261775</v>
      </c>
      <c r="J21" s="99">
        <v>2.7840518171139585</v>
      </c>
      <c r="K21" s="99">
        <v>3.2583187519580501</v>
      </c>
      <c r="L21" s="99">
        <v>2.5553190892599216</v>
      </c>
      <c r="M21" s="99">
        <v>2.459567773596353</v>
      </c>
      <c r="N21" s="99">
        <v>2.0514078527859927</v>
      </c>
      <c r="O21" s="99">
        <v>2.7889956604754111</v>
      </c>
      <c r="P21" s="99">
        <v>2.6499247474228276</v>
      </c>
      <c r="Q21" s="99">
        <v>3.2478875320435026</v>
      </c>
      <c r="R21" s="99">
        <v>2.5720034818488333</v>
      </c>
      <c r="S21" s="99">
        <v>2.6417032004115075</v>
      </c>
      <c r="T21" s="99">
        <v>2.739247556547979</v>
      </c>
      <c r="U21" s="99">
        <v>2.7999907464366975</v>
      </c>
      <c r="V21" s="99">
        <v>3.5865820963742849</v>
      </c>
      <c r="W21" s="99">
        <v>3.6223588031920357</v>
      </c>
      <c r="DA21" s="63" t="s">
        <v>2765</v>
      </c>
    </row>
    <row r="22" spans="1:105" ht="12" customHeight="1" x14ac:dyDescent="0.25">
      <c r="A22" s="109" t="s">
        <v>120</v>
      </c>
      <c r="B22" s="110">
        <v>1.8742157042782186</v>
      </c>
      <c r="C22" s="110">
        <v>1.8463452446818149</v>
      </c>
      <c r="D22" s="110">
        <v>1.8561963576461635</v>
      </c>
      <c r="E22" s="110">
        <v>1.8422408366027718</v>
      </c>
      <c r="F22" s="110">
        <v>1.8496351582393034</v>
      </c>
      <c r="G22" s="110">
        <v>1.8596410379367587</v>
      </c>
      <c r="H22" s="110">
        <v>1.8976700697031545</v>
      </c>
      <c r="I22" s="110">
        <v>1.871502629451375</v>
      </c>
      <c r="J22" s="110">
        <v>1.8988677122922881</v>
      </c>
      <c r="K22" s="110">
        <v>2.019767634033578</v>
      </c>
      <c r="L22" s="110">
        <v>2.1031210392219717</v>
      </c>
      <c r="M22" s="110">
        <v>2.1016685153057999</v>
      </c>
      <c r="N22" s="110">
        <v>2.1818872582078241</v>
      </c>
      <c r="O22" s="110">
        <v>2.1487207872267322</v>
      </c>
      <c r="P22" s="110">
        <v>2.1287465318021086</v>
      </c>
      <c r="Q22" s="110">
        <v>2.0976582563926693</v>
      </c>
      <c r="R22" s="110">
        <v>2.1133893206241265</v>
      </c>
      <c r="S22" s="110">
        <v>2.0798334454662513</v>
      </c>
      <c r="T22" s="110">
        <v>2.0812511389804222</v>
      </c>
      <c r="U22" s="110">
        <v>2.0547498681688254</v>
      </c>
      <c r="V22" s="110">
        <v>2.6783946366582212</v>
      </c>
      <c r="W22" s="110">
        <v>2.6095383562225174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2768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2769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0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0</v>
      </c>
      <c r="I29" s="99">
        <f>RES_hhdet_fech!I29/RES_summary!I$19</f>
        <v>0</v>
      </c>
      <c r="J29" s="99">
        <f>RES_hhdet_fech!J29/RES_summary!J$19</f>
        <v>0</v>
      </c>
      <c r="K29" s="99">
        <f>RES_hhdet_fech!K29/RES_summary!K$19</f>
        <v>0</v>
      </c>
      <c r="L29" s="99">
        <f>RES_hhdet_fech!L29/RES_summary!L$19</f>
        <v>0</v>
      </c>
      <c r="M29" s="99">
        <f>RES_hhdet_fech!M29/RES_summary!M$19</f>
        <v>0</v>
      </c>
      <c r="N29" s="99">
        <f>RES_hhdet_fech!N29/RES_summary!N$19</f>
        <v>0</v>
      </c>
      <c r="O29" s="99">
        <f>RES_hhdet_fech!O29/RES_summary!O$19</f>
        <v>0</v>
      </c>
      <c r="P29" s="99">
        <f>RES_hhdet_fech!P29/RES_summary!P$19</f>
        <v>0</v>
      </c>
      <c r="Q29" s="99">
        <f>RES_hhdet_fech!Q29/RES_summary!Q$19</f>
        <v>0</v>
      </c>
      <c r="R29" s="99">
        <f>RES_hhdet_fech!R29/RES_summary!R$19</f>
        <v>0</v>
      </c>
      <c r="S29" s="99">
        <f>RES_hhdet_fech!S29/RES_summary!S$19</f>
        <v>0</v>
      </c>
      <c r="T29" s="99">
        <f>RES_hhdet_fech!T29/RES_summary!T$19</f>
        <v>0</v>
      </c>
      <c r="U29" s="99">
        <f>RES_hhdet_fech!U29/RES_summary!U$19</f>
        <v>0</v>
      </c>
      <c r="V29" s="99">
        <f>RES_hhdet_fech!V29/RES_summary!V$19</f>
        <v>0</v>
      </c>
      <c r="W29" s="99">
        <f>RES_hhdet_fech!W29/RES_summary!W$19</f>
        <v>0</v>
      </c>
      <c r="DA29" s="63" t="s">
        <v>2772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2781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265.97604068949602</v>
      </c>
      <c r="C43" s="118">
        <f t="shared" si="14"/>
        <v>324.27751637942185</v>
      </c>
      <c r="D43" s="118">
        <f t="shared" si="14"/>
        <v>304.11974181532571</v>
      </c>
      <c r="E43" s="118">
        <f t="shared" si="14"/>
        <v>332.55097905551617</v>
      </c>
      <c r="F43" s="118">
        <f t="shared" si="14"/>
        <v>297.68208342715303</v>
      </c>
      <c r="G43" s="118">
        <f t="shared" si="14"/>
        <v>291.39898491211142</v>
      </c>
      <c r="H43" s="118">
        <f t="shared" si="14"/>
        <v>291.41004723363585</v>
      </c>
      <c r="I43" s="118">
        <f t="shared" si="14"/>
        <v>310.40571032312664</v>
      </c>
      <c r="J43" s="118">
        <f t="shared" si="14"/>
        <v>270.83793946687865</v>
      </c>
      <c r="K43" s="118">
        <f t="shared" si="14"/>
        <v>280.50293351020844</v>
      </c>
      <c r="L43" s="118">
        <f t="shared" si="14"/>
        <v>335.34573154903967</v>
      </c>
      <c r="M43" s="118">
        <f t="shared" si="14"/>
        <v>274.18129860699906</v>
      </c>
      <c r="N43" s="118">
        <f t="shared" si="14"/>
        <v>289.6266331080912</v>
      </c>
      <c r="O43" s="118">
        <f t="shared" si="14"/>
        <v>264.21235161967587</v>
      </c>
      <c r="P43" s="118">
        <f t="shared" si="14"/>
        <v>266.56570145554457</v>
      </c>
      <c r="Q43" s="118">
        <f t="shared" si="14"/>
        <v>257.6570467548504</v>
      </c>
      <c r="R43" s="118">
        <f t="shared" ref="R43:V43" si="15">R44+R47+R49+R58</f>
        <v>271.03308546605069</v>
      </c>
      <c r="S43" s="118">
        <f t="shared" si="15"/>
        <v>266.1632354099263</v>
      </c>
      <c r="T43" s="118">
        <f t="shared" si="15"/>
        <v>256.27610143034673</v>
      </c>
      <c r="U43" s="118">
        <f t="shared" si="15"/>
        <v>248.54652099159469</v>
      </c>
      <c r="V43" s="118">
        <f t="shared" si="15"/>
        <v>258.06084354023432</v>
      </c>
      <c r="W43" s="118">
        <f t="shared" ref="W43" si="16">W44+W47+W49+W58</f>
        <v>236.23907763693063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241.28609801307047</v>
      </c>
      <c r="C44" s="123">
        <f t="shared" si="17"/>
        <v>296.63852604670888</v>
      </c>
      <c r="D44" s="123">
        <f t="shared" si="17"/>
        <v>278.05526291042986</v>
      </c>
      <c r="E44" s="123">
        <f t="shared" si="17"/>
        <v>305.19357957894624</v>
      </c>
      <c r="F44" s="123">
        <f t="shared" si="17"/>
        <v>271.89103304340887</v>
      </c>
      <c r="G44" s="123">
        <f t="shared" si="17"/>
        <v>265.46212726005814</v>
      </c>
      <c r="H44" s="123">
        <f t="shared" si="17"/>
        <v>265.86651012832164</v>
      </c>
      <c r="I44" s="123">
        <f t="shared" si="17"/>
        <v>283.71811217496389</v>
      </c>
      <c r="J44" s="123">
        <f t="shared" si="17"/>
        <v>246.98955605454131</v>
      </c>
      <c r="K44" s="123">
        <f t="shared" si="17"/>
        <v>256.22390491964956</v>
      </c>
      <c r="L44" s="123">
        <f t="shared" si="17"/>
        <v>308.99440893127212</v>
      </c>
      <c r="M44" s="123">
        <f t="shared" si="17"/>
        <v>248.26118425902993</v>
      </c>
      <c r="N44" s="123">
        <f t="shared" si="17"/>
        <v>264.12710161436246</v>
      </c>
      <c r="O44" s="123">
        <f t="shared" si="17"/>
        <v>239.38538832337062</v>
      </c>
      <c r="P44" s="123">
        <f t="shared" si="17"/>
        <v>241.93615031223473</v>
      </c>
      <c r="Q44" s="123">
        <f t="shared" si="17"/>
        <v>233.19881269389703</v>
      </c>
      <c r="R44" s="123">
        <f t="shared" ref="R44:V44" si="18">SUM(R45:R46)</f>
        <v>247.89344043930546</v>
      </c>
      <c r="S44" s="123">
        <f t="shared" si="18"/>
        <v>243.89530021051524</v>
      </c>
      <c r="T44" s="123">
        <f t="shared" si="18"/>
        <v>235.18743122508954</v>
      </c>
      <c r="U44" s="123">
        <f t="shared" si="18"/>
        <v>228.21963312526876</v>
      </c>
      <c r="V44" s="123">
        <f t="shared" si="18"/>
        <v>235.28128050029144</v>
      </c>
      <c r="W44" s="123">
        <f t="shared" ref="W44" si="19">SUM(W45:W46)</f>
        <v>217.82891218991276</v>
      </c>
      <c r="DA44" s="130" t="s">
        <v>2786</v>
      </c>
    </row>
    <row r="45" spans="1:105" ht="12" customHeight="1" x14ac:dyDescent="0.25">
      <c r="A45" s="97" t="s">
        <v>216</v>
      </c>
      <c r="B45" s="99">
        <v>238.55801226872805</v>
      </c>
      <c r="C45" s="99">
        <v>293.26088996283761</v>
      </c>
      <c r="D45" s="99">
        <v>274.94121714397664</v>
      </c>
      <c r="E45" s="99">
        <v>301.79479504621003</v>
      </c>
      <c r="F45" s="99">
        <v>268.93571684465172</v>
      </c>
      <c r="G45" s="99">
        <v>262.61109463431541</v>
      </c>
      <c r="H45" s="99">
        <v>263.03889635678246</v>
      </c>
      <c r="I45" s="99">
        <v>280.71349422617368</v>
      </c>
      <c r="J45" s="99">
        <v>244.39550848826525</v>
      </c>
      <c r="K45" s="99">
        <v>253.51458007230477</v>
      </c>
      <c r="L45" s="99">
        <v>305.66623437481434</v>
      </c>
      <c r="M45" s="99">
        <v>245.56686389110729</v>
      </c>
      <c r="N45" s="99">
        <v>261.18142562426954</v>
      </c>
      <c r="O45" s="99">
        <v>236.66371200495178</v>
      </c>
      <c r="P45" s="99">
        <v>239.19882225918721</v>
      </c>
      <c r="Q45" s="99">
        <v>230.5715501051202</v>
      </c>
      <c r="R45" s="99">
        <v>245.08577311090767</v>
      </c>
      <c r="S45" s="99">
        <v>241.28590348067007</v>
      </c>
      <c r="T45" s="99">
        <v>232.66663957528743</v>
      </c>
      <c r="U45" s="99">
        <v>225.81649661818767</v>
      </c>
      <c r="V45" s="99">
        <v>232.72776433985393</v>
      </c>
      <c r="W45" s="99">
        <v>215.42732999629925</v>
      </c>
      <c r="DA45" s="63" t="s">
        <v>2787</v>
      </c>
    </row>
    <row r="46" spans="1:105" ht="12" customHeight="1" x14ac:dyDescent="0.25">
      <c r="A46" s="97" t="s">
        <v>53</v>
      </c>
      <c r="B46" s="99">
        <v>2.7280857443424189</v>
      </c>
      <c r="C46" s="99">
        <v>3.3776360838712463</v>
      </c>
      <c r="D46" s="99">
        <v>3.1140457664532191</v>
      </c>
      <c r="E46" s="99">
        <v>3.3987845327362027</v>
      </c>
      <c r="F46" s="99">
        <v>2.9553161987571532</v>
      </c>
      <c r="G46" s="99">
        <v>2.8510326257427536</v>
      </c>
      <c r="H46" s="99">
        <v>2.8276137715391529</v>
      </c>
      <c r="I46" s="99">
        <v>3.0046179487901976</v>
      </c>
      <c r="J46" s="99">
        <v>2.5940475662760512</v>
      </c>
      <c r="K46" s="99">
        <v>2.7093248473447806</v>
      </c>
      <c r="L46" s="99">
        <v>3.328174556457808</v>
      </c>
      <c r="M46" s="99">
        <v>2.6943203679226477</v>
      </c>
      <c r="N46" s="99">
        <v>2.9456759900928962</v>
      </c>
      <c r="O46" s="99">
        <v>2.7216763184188353</v>
      </c>
      <c r="P46" s="99">
        <v>2.737328053047531</v>
      </c>
      <c r="Q46" s="99">
        <v>2.6272625887768326</v>
      </c>
      <c r="R46" s="99">
        <v>2.8076673283977991</v>
      </c>
      <c r="S46" s="99">
        <v>2.6093967298451592</v>
      </c>
      <c r="T46" s="99">
        <v>2.5207916498021126</v>
      </c>
      <c r="U46" s="99">
        <v>2.4031365070810784</v>
      </c>
      <c r="V46" s="99">
        <v>2.5535161604375234</v>
      </c>
      <c r="W46" s="99">
        <v>2.4015821936135202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9.7951945557557846E-2</v>
      </c>
      <c r="C47" s="123">
        <f t="shared" si="20"/>
        <v>0.10250983951316781</v>
      </c>
      <c r="D47" s="123">
        <f t="shared" si="20"/>
        <v>0.10696876644429332</v>
      </c>
      <c r="E47" s="123">
        <f t="shared" si="20"/>
        <v>0.12897025052424951</v>
      </c>
      <c r="F47" s="123">
        <f t="shared" si="20"/>
        <v>0.10996163259389675</v>
      </c>
      <c r="G47" s="123">
        <f t="shared" si="20"/>
        <v>0.10542728409311837</v>
      </c>
      <c r="H47" s="123">
        <f t="shared" si="20"/>
        <v>9.5011851349179846E-2</v>
      </c>
      <c r="I47" s="123">
        <f t="shared" si="20"/>
        <v>8.8485953735153777E-2</v>
      </c>
      <c r="J47" s="123">
        <f t="shared" si="20"/>
        <v>9.2660583358161172E-2</v>
      </c>
      <c r="K47" s="123">
        <f t="shared" si="20"/>
        <v>8.7292257122253594E-2</v>
      </c>
      <c r="L47" s="123">
        <f t="shared" si="20"/>
        <v>0.1143342822683979</v>
      </c>
      <c r="M47" s="123">
        <f t="shared" si="20"/>
        <v>9.9056121447561166E-2</v>
      </c>
      <c r="N47" s="123">
        <f t="shared" si="20"/>
        <v>0.11245591091739567</v>
      </c>
      <c r="O47" s="123">
        <f t="shared" si="20"/>
        <v>0.13258962288632883</v>
      </c>
      <c r="P47" s="123">
        <f t="shared" si="20"/>
        <v>0.15980250664959228</v>
      </c>
      <c r="Q47" s="123">
        <f t="shared" si="20"/>
        <v>0.16086985847288424</v>
      </c>
      <c r="R47" s="123">
        <f t="shared" si="20"/>
        <v>0.16569433677691767</v>
      </c>
      <c r="S47" s="123">
        <f t="shared" si="20"/>
        <v>0.15593745189490518</v>
      </c>
      <c r="T47" s="123">
        <f t="shared" si="20"/>
        <v>0.1465480080745277</v>
      </c>
      <c r="U47" s="123">
        <f t="shared" si="20"/>
        <v>0.14388000484769103</v>
      </c>
      <c r="V47" s="123">
        <f t="shared" si="20"/>
        <v>0.1317956423419604</v>
      </c>
      <c r="W47" s="123">
        <f t="shared" si="20"/>
        <v>0.14420026074369069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9.7951945557557846E-2</v>
      </c>
      <c r="C48" s="99">
        <f>RES_hhdet_fech!C48/RES_summary!C$19</f>
        <v>0.10250983951316781</v>
      </c>
      <c r="D48" s="99">
        <f>RES_hhdet_fech!D48/RES_summary!D$19</f>
        <v>0.10696876644429332</v>
      </c>
      <c r="E48" s="99">
        <f>RES_hhdet_fech!E48/RES_summary!E$19</f>
        <v>0.12897025052424951</v>
      </c>
      <c r="F48" s="99">
        <f>RES_hhdet_fech!F48/RES_summary!F$19</f>
        <v>0.10996163259389675</v>
      </c>
      <c r="G48" s="99">
        <f>RES_hhdet_fech!G48/RES_summary!G$19</f>
        <v>0.10542728409311837</v>
      </c>
      <c r="H48" s="99">
        <f>RES_hhdet_fech!H48/RES_summary!H$19</f>
        <v>9.5011851349179846E-2</v>
      </c>
      <c r="I48" s="99">
        <f>RES_hhdet_fech!I48/RES_summary!I$19</f>
        <v>8.8485953735153777E-2</v>
      </c>
      <c r="J48" s="99">
        <f>RES_hhdet_fech!J48/RES_summary!J$19</f>
        <v>9.2660583358161172E-2</v>
      </c>
      <c r="K48" s="99">
        <f>RES_hhdet_fech!K48/RES_summary!K$19</f>
        <v>8.7292257122253594E-2</v>
      </c>
      <c r="L48" s="99">
        <f>RES_hhdet_fech!L48/RES_summary!L$19</f>
        <v>0.1143342822683979</v>
      </c>
      <c r="M48" s="99">
        <f>RES_hhdet_fech!M48/RES_summary!M$19</f>
        <v>9.9056121447561166E-2</v>
      </c>
      <c r="N48" s="99">
        <f>RES_hhdet_fech!N48/RES_summary!N$19</f>
        <v>0.11245591091739567</v>
      </c>
      <c r="O48" s="99">
        <f>RES_hhdet_fech!O48/RES_summary!O$19</f>
        <v>0.13258962288632883</v>
      </c>
      <c r="P48" s="99">
        <f>RES_hhdet_fech!P48/RES_summary!P$19</f>
        <v>0.15980250664959228</v>
      </c>
      <c r="Q48" s="99">
        <f>RES_hhdet_fech!Q48/RES_summary!Q$19</f>
        <v>0.16086985847288424</v>
      </c>
      <c r="R48" s="99">
        <f>RES_hhdet_fech!R48/RES_summary!R$19</f>
        <v>0.16569433677691767</v>
      </c>
      <c r="S48" s="99">
        <f>RES_hhdet_fech!S48/RES_summary!S$19</f>
        <v>0.15593745189490518</v>
      </c>
      <c r="T48" s="99">
        <f>RES_hhdet_fech!T48/RES_summary!T$19</f>
        <v>0.1465480080745277</v>
      </c>
      <c r="U48" s="99">
        <f>RES_hhdet_fech!U48/RES_summary!U$19</f>
        <v>0.14388000484769103</v>
      </c>
      <c r="V48" s="99">
        <f>RES_hhdet_fech!V48/RES_summary!V$19</f>
        <v>0.1317956423419604</v>
      </c>
      <c r="W48" s="99">
        <f>RES_hhdet_fech!W48/RES_summary!W$19</f>
        <v>0.14420026074369069</v>
      </c>
      <c r="DA48" s="63" t="s">
        <v>2790</v>
      </c>
    </row>
    <row r="49" spans="1:105" ht="12" customHeight="1" x14ac:dyDescent="0.25">
      <c r="A49" s="121" t="s">
        <v>55</v>
      </c>
      <c r="B49" s="123">
        <v>22.739349237776111</v>
      </c>
      <c r="C49" s="123">
        <v>25.615957552501548</v>
      </c>
      <c r="D49" s="123">
        <v>24.042530001028798</v>
      </c>
      <c r="E49" s="123">
        <v>25.287409064102516</v>
      </c>
      <c r="F49" s="123">
        <v>23.778259458883607</v>
      </c>
      <c r="G49" s="123">
        <v>23.862466660741834</v>
      </c>
      <c r="H49" s="123">
        <v>23.591216833501601</v>
      </c>
      <c r="I49" s="123">
        <v>24.716387279034965</v>
      </c>
      <c r="J49" s="123">
        <v>21.766925485639117</v>
      </c>
      <c r="K49" s="123">
        <v>22.051152567391082</v>
      </c>
      <c r="L49" s="123">
        <v>24.098961363737288</v>
      </c>
      <c r="M49" s="123">
        <v>23.698385253160531</v>
      </c>
      <c r="N49" s="123">
        <v>23.213672553500825</v>
      </c>
      <c r="O49" s="123">
        <v>22.503677969123324</v>
      </c>
      <c r="P49" s="123">
        <v>22.306871733279188</v>
      </c>
      <c r="Q49" s="123">
        <v>22.133104053924257</v>
      </c>
      <c r="R49" s="123">
        <v>20.840005899316775</v>
      </c>
      <c r="S49" s="123">
        <v>20.004918459604056</v>
      </c>
      <c r="T49" s="123">
        <v>18.822951345377483</v>
      </c>
      <c r="U49" s="123">
        <v>18.073381776289036</v>
      </c>
      <c r="V49" s="123">
        <v>19.893391783935567</v>
      </c>
      <c r="W49" s="123">
        <v>15.57447541247091</v>
      </c>
      <c r="DA49" s="130" t="s">
        <v>2791</v>
      </c>
    </row>
    <row r="50" spans="1:105" ht="12" customHeight="1" x14ac:dyDescent="0.25">
      <c r="A50" s="97" t="s">
        <v>138</v>
      </c>
      <c r="B50" s="99">
        <v>22.833353730075185</v>
      </c>
      <c r="C50" s="99">
        <v>25.830141716929337</v>
      </c>
      <c r="D50" s="99">
        <v>24.200099471975847</v>
      </c>
      <c r="E50" s="99">
        <v>25.503528639491602</v>
      </c>
      <c r="F50" s="99">
        <v>23.946388689349988</v>
      </c>
      <c r="G50" s="99">
        <v>24.016564080272442</v>
      </c>
      <c r="H50" s="99">
        <v>23.745457901611367</v>
      </c>
      <c r="I50" s="99">
        <v>24.932790855986216</v>
      </c>
      <c r="J50" s="99">
        <v>21.891946045046041</v>
      </c>
      <c r="K50" s="99">
        <v>22.170403422925002</v>
      </c>
      <c r="L50" s="99">
        <v>24.289001152234704</v>
      </c>
      <c r="M50" s="99">
        <v>23.849635493904973</v>
      </c>
      <c r="N50" s="99">
        <v>23.353512233148848</v>
      </c>
      <c r="O50" s="99">
        <v>22.626750480612035</v>
      </c>
      <c r="P50" s="99">
        <v>22.443523245870441</v>
      </c>
      <c r="Q50" s="99">
        <v>22.27823457274803</v>
      </c>
      <c r="R50" s="99">
        <v>20.950842687509105</v>
      </c>
      <c r="S50" s="99">
        <v>20.114927117330449</v>
      </c>
      <c r="T50" s="99">
        <v>18.918312844305095</v>
      </c>
      <c r="U50" s="99">
        <v>18.162689245810981</v>
      </c>
      <c r="V50" s="99">
        <v>20.049739946864843</v>
      </c>
      <c r="W50" s="99">
        <v>15.605890231240604</v>
      </c>
      <c r="DA50" s="63" t="s">
        <v>2792</v>
      </c>
    </row>
    <row r="51" spans="1:105" ht="12" customHeight="1" x14ac:dyDescent="0.25">
      <c r="A51" s="97" t="s">
        <v>137</v>
      </c>
      <c r="B51" s="99">
        <v>20.907662838156391</v>
      </c>
      <c r="C51" s="99">
        <v>23.49708569011975</v>
      </c>
      <c r="D51" s="99">
        <v>22.082037624161543</v>
      </c>
      <c r="E51" s="99">
        <v>23.23616744828443</v>
      </c>
      <c r="F51" s="99">
        <v>21.842364851730665</v>
      </c>
      <c r="G51" s="99">
        <v>21.954070460275346</v>
      </c>
      <c r="H51" s="99">
        <v>21.557468830692411</v>
      </c>
      <c r="I51" s="99">
        <v>22.665446048009301</v>
      </c>
      <c r="J51" s="99">
        <v>19.839018662960783</v>
      </c>
      <c r="K51" s="99">
        <v>20.120457240488758</v>
      </c>
      <c r="L51" s="99">
        <v>22.033030788967725</v>
      </c>
      <c r="M51" s="99">
        <v>21.815488352900978</v>
      </c>
      <c r="N51" s="99">
        <v>21.520581478434877</v>
      </c>
      <c r="O51" s="99">
        <v>20.99544012043534</v>
      </c>
      <c r="P51" s="99">
        <v>20.48006836169759</v>
      </c>
      <c r="Q51" s="99">
        <v>20.309825883754812</v>
      </c>
      <c r="R51" s="99">
        <v>18.979945671518077</v>
      </c>
      <c r="S51" s="99">
        <v>18.193471652432752</v>
      </c>
      <c r="T51" s="99">
        <v>17.009604638192808</v>
      </c>
      <c r="U51" s="99">
        <v>16.190928367305595</v>
      </c>
      <c r="V51" s="99">
        <v>17.548489826995315</v>
      </c>
      <c r="W51" s="99">
        <v>13.62887688981559</v>
      </c>
      <c r="DA51" s="63" t="s">
        <v>2793</v>
      </c>
    </row>
    <row r="52" spans="1:105" ht="12" customHeight="1" x14ac:dyDescent="0.25">
      <c r="A52" s="100" t="s">
        <v>216</v>
      </c>
      <c r="B52" s="102">
        <v>18.357167166632095</v>
      </c>
      <c r="C52" s="102">
        <v>20.514766430709006</v>
      </c>
      <c r="D52" s="102">
        <v>19.31130075235771</v>
      </c>
      <c r="E52" s="102">
        <v>20.256439778928375</v>
      </c>
      <c r="F52" s="102">
        <v>19.056906463947566</v>
      </c>
      <c r="G52" s="102">
        <v>19.204521826965735</v>
      </c>
      <c r="H52" s="102">
        <v>18.827710980014579</v>
      </c>
      <c r="I52" s="102">
        <v>19.955646356086579</v>
      </c>
      <c r="J52" s="102">
        <v>17.352763763142306</v>
      </c>
      <c r="K52" s="102">
        <v>17.590582714006771</v>
      </c>
      <c r="L52" s="102">
        <v>19.198825810494714</v>
      </c>
      <c r="M52" s="102">
        <v>19.035746021963895</v>
      </c>
      <c r="N52" s="102">
        <v>18.736001413126075</v>
      </c>
      <c r="O52" s="102">
        <v>18.226457629091882</v>
      </c>
      <c r="P52" s="102">
        <v>17.731758880347336</v>
      </c>
      <c r="Q52" s="102">
        <v>17.54430590815441</v>
      </c>
      <c r="R52" s="102">
        <v>16.386369048574061</v>
      </c>
      <c r="S52" s="102">
        <v>15.667742224329032</v>
      </c>
      <c r="T52" s="102">
        <v>14.605285500072576</v>
      </c>
      <c r="U52" s="102">
        <v>13.839274253048989</v>
      </c>
      <c r="V52" s="102">
        <v>14.902641284988576</v>
      </c>
      <c r="W52" s="102">
        <v>11.342231048097238</v>
      </c>
      <c r="DA52" s="131" t="s">
        <v>2794</v>
      </c>
    </row>
    <row r="53" spans="1:105" ht="12" customHeight="1" x14ac:dyDescent="0.25">
      <c r="A53" s="103" t="s">
        <v>52</v>
      </c>
      <c r="B53" s="105">
        <v>2.550495671524295</v>
      </c>
      <c r="C53" s="105">
        <v>2.9823192594107408</v>
      </c>
      <c r="D53" s="105">
        <v>2.770736871803837</v>
      </c>
      <c r="E53" s="105">
        <v>2.9797276693560546</v>
      </c>
      <c r="F53" s="105">
        <v>2.7854583877831045</v>
      </c>
      <c r="G53" s="105">
        <v>2.7495486333096095</v>
      </c>
      <c r="H53" s="105">
        <v>2.7297578506778297</v>
      </c>
      <c r="I53" s="105">
        <v>2.709799691922719</v>
      </c>
      <c r="J53" s="105">
        <v>2.4862548998184737</v>
      </c>
      <c r="K53" s="105">
        <v>2.5298745264819908</v>
      </c>
      <c r="L53" s="105">
        <v>2.8342049784730134</v>
      </c>
      <c r="M53" s="105">
        <v>2.7797423309370792</v>
      </c>
      <c r="N53" s="105">
        <v>2.7845800653087993</v>
      </c>
      <c r="O53" s="105">
        <v>2.7689824913434604</v>
      </c>
      <c r="P53" s="105">
        <v>2.7483094813502542</v>
      </c>
      <c r="Q53" s="105">
        <v>2.7655199756004021</v>
      </c>
      <c r="R53" s="105">
        <v>2.5935766229440249</v>
      </c>
      <c r="S53" s="105">
        <v>2.5257294281037193</v>
      </c>
      <c r="T53" s="105">
        <v>2.404319138120234</v>
      </c>
      <c r="U53" s="105">
        <v>2.3516541142566059</v>
      </c>
      <c r="V53" s="105">
        <v>2.645848542006739</v>
      </c>
      <c r="W53" s="105">
        <v>2.2866458417183493</v>
      </c>
      <c r="DA53" s="132" t="s">
        <v>2795</v>
      </c>
    </row>
    <row r="54" spans="1:105" ht="12" customHeight="1" x14ac:dyDescent="0.25">
      <c r="A54" s="106" t="s">
        <v>122</v>
      </c>
      <c r="B54" s="102">
        <v>20.080996919573984</v>
      </c>
      <c r="C54" s="102">
        <v>19.666040981913689</v>
      </c>
      <c r="D54" s="102">
        <v>19.62610892582958</v>
      </c>
      <c r="E54" s="102">
        <v>19.146352875772518</v>
      </c>
      <c r="F54" s="102">
        <v>18.970155350205207</v>
      </c>
      <c r="G54" s="102">
        <v>19.428506393909547</v>
      </c>
      <c r="H54" s="102">
        <v>19.150443206482208</v>
      </c>
      <c r="I54" s="102">
        <v>18.45596239069307</v>
      </c>
      <c r="J54" s="102">
        <v>18.158181202519259</v>
      </c>
      <c r="K54" s="102">
        <v>18.598117439432588</v>
      </c>
      <c r="L54" s="102">
        <v>18.539637976206734</v>
      </c>
      <c r="M54" s="102">
        <v>19.273066826285355</v>
      </c>
      <c r="N54" s="102">
        <v>19.112485187428899</v>
      </c>
      <c r="O54" s="102">
        <v>18.885976191910036</v>
      </c>
      <c r="P54" s="102">
        <v>18.266584397649261</v>
      </c>
      <c r="Q54" s="102">
        <v>17.826200904230809</v>
      </c>
      <c r="R54" s="102">
        <v>17.5826088765447</v>
      </c>
      <c r="S54" s="102">
        <v>16.802679585285574</v>
      </c>
      <c r="T54" s="102">
        <v>16.068052102430084</v>
      </c>
      <c r="U54" s="102">
        <v>15.48998912334325</v>
      </c>
      <c r="V54" s="102">
        <v>15.192496281625269</v>
      </c>
      <c r="W54" s="102">
        <v>14.689384597686619</v>
      </c>
      <c r="DA54" s="131" t="s">
        <v>2796</v>
      </c>
    </row>
    <row r="55" spans="1:105" ht="12" customHeight="1" x14ac:dyDescent="0.25">
      <c r="A55" s="107" t="s">
        <v>121</v>
      </c>
      <c r="B55" s="105">
        <v>18.932882582028245</v>
      </c>
      <c r="C55" s="105">
        <v>18.519438528307685</v>
      </c>
      <c r="D55" s="105">
        <v>18.513473939235439</v>
      </c>
      <c r="E55" s="105">
        <v>18.062880955306799</v>
      </c>
      <c r="F55" s="105">
        <v>17.912472742552417</v>
      </c>
      <c r="G55" s="105">
        <v>18.369087559740453</v>
      </c>
      <c r="H55" s="105">
        <v>18.09941393228954</v>
      </c>
      <c r="I55" s="105">
        <v>17.518281253656365</v>
      </c>
      <c r="J55" s="105">
        <v>17.198603068832636</v>
      </c>
      <c r="K55" s="105">
        <v>17.632154036102843</v>
      </c>
      <c r="L55" s="105">
        <v>17.576490719659226</v>
      </c>
      <c r="M55" s="105">
        <v>18.304829850145321</v>
      </c>
      <c r="N55" s="105">
        <v>18.15427372849469</v>
      </c>
      <c r="O55" s="105">
        <v>17.926776944551953</v>
      </c>
      <c r="P55" s="105">
        <v>17.299154715698528</v>
      </c>
      <c r="Q55" s="105">
        <v>16.880892397575348</v>
      </c>
      <c r="R55" s="105">
        <v>16.659656111572939</v>
      </c>
      <c r="S55" s="105">
        <v>15.96306576015902</v>
      </c>
      <c r="T55" s="105">
        <v>15.308512347010687</v>
      </c>
      <c r="U55" s="105">
        <v>14.800590779950564</v>
      </c>
      <c r="V55" s="105">
        <v>14.563170389393983</v>
      </c>
      <c r="W55" s="105">
        <v>14.071123535954053</v>
      </c>
      <c r="DA55" s="132" t="s">
        <v>2797</v>
      </c>
    </row>
    <row r="56" spans="1:105" ht="12" customHeight="1" x14ac:dyDescent="0.25">
      <c r="A56" s="108" t="s">
        <v>53</v>
      </c>
      <c r="B56" s="99">
        <v>16.144461900866112</v>
      </c>
      <c r="C56" s="99">
        <v>15.686883264118929</v>
      </c>
      <c r="D56" s="99">
        <v>15.703642900215607</v>
      </c>
      <c r="E56" s="99">
        <v>15.258008834505448</v>
      </c>
      <c r="F56" s="99">
        <v>15.135307583873434</v>
      </c>
      <c r="G56" s="99">
        <v>15.557772895924764</v>
      </c>
      <c r="H56" s="99">
        <v>15.30069573231299</v>
      </c>
      <c r="I56" s="99">
        <v>14.964932872261439</v>
      </c>
      <c r="J56" s="99">
        <v>14.580885543846207</v>
      </c>
      <c r="K56" s="99">
        <v>14.949053401533094</v>
      </c>
      <c r="L56" s="99">
        <v>14.860817904599779</v>
      </c>
      <c r="M56" s="99">
        <v>15.513848366163192</v>
      </c>
      <c r="N56" s="99">
        <v>15.364886125271305</v>
      </c>
      <c r="O56" s="99">
        <v>15.141090112091817</v>
      </c>
      <c r="P56" s="99">
        <v>14.597980136473895</v>
      </c>
      <c r="Q56" s="99">
        <v>14.20969371709157</v>
      </c>
      <c r="R56" s="99">
        <v>14.033518328740453</v>
      </c>
      <c r="S56" s="99">
        <v>13.42167539603469</v>
      </c>
      <c r="T56" s="99">
        <v>12.854723395719223</v>
      </c>
      <c r="U56" s="99">
        <v>12.393074147244286</v>
      </c>
      <c r="V56" s="99">
        <v>12.164881674219991</v>
      </c>
      <c r="W56" s="99">
        <v>11.50541492470864</v>
      </c>
      <c r="DA56" s="63" t="s">
        <v>2798</v>
      </c>
    </row>
    <row r="57" spans="1:105" ht="12" customHeight="1" x14ac:dyDescent="0.25">
      <c r="A57" s="108" t="s">
        <v>52</v>
      </c>
      <c r="B57" s="99">
        <v>2.7884206811621346</v>
      </c>
      <c r="C57" s="99">
        <v>2.8325552641887599</v>
      </c>
      <c r="D57" s="99">
        <v>2.80983103901983</v>
      </c>
      <c r="E57" s="99">
        <v>2.8048721208013485</v>
      </c>
      <c r="F57" s="99">
        <v>2.7771651586789878</v>
      </c>
      <c r="G57" s="99">
        <v>2.8113146638156916</v>
      </c>
      <c r="H57" s="99">
        <v>2.7987181999765531</v>
      </c>
      <c r="I57" s="99">
        <v>2.5533483813949251</v>
      </c>
      <c r="J57" s="99">
        <v>2.617717524986432</v>
      </c>
      <c r="K57" s="99">
        <v>2.6831006345697435</v>
      </c>
      <c r="L57" s="99">
        <v>2.715672815059444</v>
      </c>
      <c r="M57" s="99">
        <v>2.790981483982129</v>
      </c>
      <c r="N57" s="99">
        <v>2.789387603223386</v>
      </c>
      <c r="O57" s="99">
        <v>2.7856868324601334</v>
      </c>
      <c r="P57" s="99">
        <v>2.701174579224634</v>
      </c>
      <c r="Q57" s="99">
        <v>2.6711986804837755</v>
      </c>
      <c r="R57" s="99">
        <v>2.6261377828324841</v>
      </c>
      <c r="S57" s="99">
        <v>2.5413903641243265</v>
      </c>
      <c r="T57" s="99">
        <v>2.4537889512914632</v>
      </c>
      <c r="U57" s="99">
        <v>2.4075166327062756</v>
      </c>
      <c r="V57" s="99">
        <v>2.398288715173992</v>
      </c>
      <c r="W57" s="99">
        <v>2.5657086112454124</v>
      </c>
      <c r="DA57" s="63" t="s">
        <v>2799</v>
      </c>
    </row>
    <row r="58" spans="1:105" ht="12" customHeight="1" x14ac:dyDescent="0.25">
      <c r="A58" s="121" t="s">
        <v>54</v>
      </c>
      <c r="B58" s="123">
        <v>1.8526414930918687</v>
      </c>
      <c r="C58" s="123">
        <v>1.9205229406982998</v>
      </c>
      <c r="D58" s="123">
        <v>1.9149801374227102</v>
      </c>
      <c r="E58" s="123">
        <v>1.9410201619431011</v>
      </c>
      <c r="F58" s="123">
        <v>1.9028292922666561</v>
      </c>
      <c r="G58" s="123">
        <v>1.9689637072182713</v>
      </c>
      <c r="H58" s="123">
        <v>1.8573084204634522</v>
      </c>
      <c r="I58" s="123">
        <v>1.8827249153926411</v>
      </c>
      <c r="J58" s="123">
        <v>1.988797343340083</v>
      </c>
      <c r="K58" s="123">
        <v>2.1405837660455296</v>
      </c>
      <c r="L58" s="123">
        <v>2.1380269717618607</v>
      </c>
      <c r="M58" s="123">
        <v>2.1226729733610208</v>
      </c>
      <c r="N58" s="123">
        <v>2.1734030293104927</v>
      </c>
      <c r="O58" s="123">
        <v>2.1906957042956066</v>
      </c>
      <c r="P58" s="123">
        <v>2.1628769033810613</v>
      </c>
      <c r="Q58" s="123">
        <v>2.1642601485562487</v>
      </c>
      <c r="R58" s="123">
        <v>2.1339447906515012</v>
      </c>
      <c r="S58" s="123">
        <v>2.107079287912097</v>
      </c>
      <c r="T58" s="123">
        <v>2.1191708518052206</v>
      </c>
      <c r="U58" s="123">
        <v>2.1096260851892059</v>
      </c>
      <c r="V58" s="123">
        <v>2.7543756136653728</v>
      </c>
      <c r="W58" s="123">
        <v>2.6914897738032564</v>
      </c>
      <c r="DA58" s="130" t="s">
        <v>2800</v>
      </c>
    </row>
    <row r="59" spans="1:105" ht="12" customHeight="1" x14ac:dyDescent="0.25">
      <c r="A59" s="97" t="s">
        <v>50</v>
      </c>
      <c r="B59" s="99">
        <v>1.657278949666956</v>
      </c>
      <c r="C59" s="99">
        <v>2.5557715607294846</v>
      </c>
      <c r="D59" s="99">
        <v>2.4014548114696073</v>
      </c>
      <c r="E59" s="99">
        <v>2.7246714982338665</v>
      </c>
      <c r="F59" s="99">
        <v>2.3221242515604614</v>
      </c>
      <c r="G59" s="99">
        <v>2.8598816746264593</v>
      </c>
      <c r="H59" s="99">
        <v>1.4942555361819057</v>
      </c>
      <c r="I59" s="99">
        <v>1.9831424909467634</v>
      </c>
      <c r="J59" s="99">
        <v>2.7837790772063191</v>
      </c>
      <c r="K59" s="99">
        <v>3.2576215675897826</v>
      </c>
      <c r="L59" s="99">
        <v>2.5546291920404207</v>
      </c>
      <c r="M59" s="99">
        <v>2.4589674641987527</v>
      </c>
      <c r="N59" s="99">
        <v>2.0511380991481221</v>
      </c>
      <c r="O59" s="99">
        <v>2.7890952851380177</v>
      </c>
      <c r="P59" s="99">
        <v>2.6500947160781085</v>
      </c>
      <c r="Q59" s="99">
        <v>3.2479564910930163</v>
      </c>
      <c r="R59" s="99">
        <v>2.5719327907442384</v>
      </c>
      <c r="S59" s="99">
        <v>2.6417300482489297</v>
      </c>
      <c r="T59" s="99">
        <v>2.7397778122161776</v>
      </c>
      <c r="U59" s="99">
        <v>2.8015955061373634</v>
      </c>
      <c r="V59" s="99">
        <v>3.590076799407167</v>
      </c>
      <c r="W59" s="99">
        <v>3.6269915400914394</v>
      </c>
      <c r="DA59" s="63" t="s">
        <v>2801</v>
      </c>
    </row>
    <row r="60" spans="1:105" ht="12" customHeight="1" x14ac:dyDescent="0.25">
      <c r="A60" s="109" t="s">
        <v>120</v>
      </c>
      <c r="B60" s="110">
        <v>1.8742157042782186</v>
      </c>
      <c r="C60" s="110">
        <v>1.8460262030437689</v>
      </c>
      <c r="D60" s="110">
        <v>1.8555135169721613</v>
      </c>
      <c r="E60" s="110">
        <v>1.8415832463589201</v>
      </c>
      <c r="F60" s="110">
        <v>1.8508049351217666</v>
      </c>
      <c r="G60" s="110">
        <v>1.8615004176539969</v>
      </c>
      <c r="H60" s="110">
        <v>1.8988873323161966</v>
      </c>
      <c r="I60" s="110">
        <v>1.8714155043534859</v>
      </c>
      <c r="J60" s="110">
        <v>1.8977171865701559</v>
      </c>
      <c r="K60" s="110">
        <v>2.0164819141036445</v>
      </c>
      <c r="L60" s="110">
        <v>2.097770941999014</v>
      </c>
      <c r="M60" s="110">
        <v>2.0970700173903882</v>
      </c>
      <c r="N60" s="110">
        <v>2.1815489085062536</v>
      </c>
      <c r="O60" s="110">
        <v>2.1522050521105713</v>
      </c>
      <c r="P60" s="110">
        <v>2.1309612273705758</v>
      </c>
      <c r="Q60" s="110">
        <v>2.0938617268121025</v>
      </c>
      <c r="R60" s="110">
        <v>2.105516594655648</v>
      </c>
      <c r="S60" s="110">
        <v>2.0737974486818072</v>
      </c>
      <c r="T60" s="110">
        <v>2.0819110673964794</v>
      </c>
      <c r="U60" s="110">
        <v>2.0682057253744333</v>
      </c>
      <c r="V60" s="110">
        <v>2.7057085488081318</v>
      </c>
      <c r="W60" s="110">
        <v>2.639879364983059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249.59142749762015</v>
      </c>
      <c r="C62" s="118">
        <f t="shared" si="21"/>
        <v>272.64682548135011</v>
      </c>
      <c r="D62" s="118">
        <f t="shared" si="21"/>
        <v>281.60556355621503</v>
      </c>
      <c r="E62" s="118">
        <f t="shared" si="21"/>
        <v>266.68990574997179</v>
      </c>
      <c r="F62" s="118">
        <f t="shared" si="21"/>
        <v>255.3975756294592</v>
      </c>
      <c r="G62" s="118">
        <f t="shared" si="21"/>
        <v>239.14076235206213</v>
      </c>
      <c r="H62" s="118">
        <f t="shared" si="21"/>
        <v>252.21904628040326</v>
      </c>
      <c r="I62" s="118">
        <f t="shared" si="21"/>
        <v>250.71875015416256</v>
      </c>
      <c r="J62" s="118">
        <f t="shared" si="21"/>
        <v>235.61367062212642</v>
      </c>
      <c r="K62" s="118">
        <f t="shared" si="21"/>
        <v>251.39273842477536</v>
      </c>
      <c r="L62" s="118">
        <f t="shared" si="21"/>
        <v>291.80232592080813</v>
      </c>
      <c r="M62" s="118">
        <f t="shared" si="21"/>
        <v>216.27826870853445</v>
      </c>
      <c r="N62" s="118">
        <f t="shared" si="21"/>
        <v>248.92709013360002</v>
      </c>
      <c r="O62" s="118">
        <f t="shared" si="21"/>
        <v>234.89432511172603</v>
      </c>
      <c r="P62" s="118">
        <f t="shared" si="21"/>
        <v>237.19158490066349</v>
      </c>
      <c r="Q62" s="118">
        <f t="shared" si="21"/>
        <v>220.12240192938827</v>
      </c>
      <c r="R62" s="118">
        <f t="shared" ref="R62:V62" si="22">R63+R66+R68+R77</f>
        <v>235.65309913366877</v>
      </c>
      <c r="S62" s="118">
        <f t="shared" si="22"/>
        <v>233.05085750417538</v>
      </c>
      <c r="T62" s="118">
        <f t="shared" si="22"/>
        <v>216.84621656309631</v>
      </c>
      <c r="U62" s="118">
        <f t="shared" si="22"/>
        <v>225.51626691184342</v>
      </c>
      <c r="V62" s="118">
        <f t="shared" si="22"/>
        <v>195.22211990524627</v>
      </c>
      <c r="W62" s="118">
        <f t="shared" ref="W62" si="23">W63+W66+W68+W77</f>
        <v>224.3306438352989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224.41955400641822</v>
      </c>
      <c r="C63" s="123">
        <f t="shared" si="24"/>
        <v>247.11411854025104</v>
      </c>
      <c r="D63" s="123">
        <f t="shared" si="24"/>
        <v>255.18864401371908</v>
      </c>
      <c r="E63" s="123">
        <f t="shared" si="24"/>
        <v>242.43949564751307</v>
      </c>
      <c r="F63" s="123">
        <f t="shared" si="24"/>
        <v>230.95614924929427</v>
      </c>
      <c r="G63" s="123">
        <f t="shared" si="24"/>
        <v>215.51394315086179</v>
      </c>
      <c r="H63" s="123">
        <f t="shared" si="24"/>
        <v>227.58656977182881</v>
      </c>
      <c r="I63" s="123">
        <f t="shared" si="24"/>
        <v>226.52731351324442</v>
      </c>
      <c r="J63" s="123">
        <f t="shared" si="24"/>
        <v>212.52730508374032</v>
      </c>
      <c r="K63" s="123">
        <f t="shared" si="24"/>
        <v>227.31306654213469</v>
      </c>
      <c r="L63" s="123">
        <f t="shared" si="24"/>
        <v>266.38802266176594</v>
      </c>
      <c r="M63" s="123">
        <f t="shared" si="24"/>
        <v>193.96881359663618</v>
      </c>
      <c r="N63" s="123">
        <f t="shared" si="24"/>
        <v>225.360111637214</v>
      </c>
      <c r="O63" s="123">
        <f t="shared" si="24"/>
        <v>211.50155774200954</v>
      </c>
      <c r="P63" s="123">
        <f t="shared" si="24"/>
        <v>213.98211185669805</v>
      </c>
      <c r="Q63" s="123">
        <f t="shared" si="24"/>
        <v>198.020691057546</v>
      </c>
      <c r="R63" s="123">
        <f t="shared" ref="R63:V63" si="25">SUM(R64:R65)</f>
        <v>214.44064984839318</v>
      </c>
      <c r="S63" s="123">
        <f t="shared" si="25"/>
        <v>212.51961152761714</v>
      </c>
      <c r="T63" s="123">
        <f t="shared" si="25"/>
        <v>198.03781473015934</v>
      </c>
      <c r="U63" s="123">
        <f t="shared" si="25"/>
        <v>206.09415758267227</v>
      </c>
      <c r="V63" s="123">
        <f t="shared" si="25"/>
        <v>176.46263569095603</v>
      </c>
      <c r="W63" s="123">
        <f t="shared" ref="W63" si="26">SUM(W64:W65)</f>
        <v>205.73937518209021</v>
      </c>
      <c r="DA63" s="130" t="s">
        <v>2804</v>
      </c>
    </row>
    <row r="64" spans="1:105" ht="12" customHeight="1" x14ac:dyDescent="0.25">
      <c r="A64" s="97" t="s">
        <v>217</v>
      </c>
      <c r="B64" s="99">
        <v>221.57776901090901</v>
      </c>
      <c r="C64" s="99">
        <v>243.92765801566475</v>
      </c>
      <c r="D64" s="99">
        <v>251.91166156202777</v>
      </c>
      <c r="E64" s="99">
        <v>239.31681061971631</v>
      </c>
      <c r="F64" s="99">
        <v>228.00126578454331</v>
      </c>
      <c r="G64" s="99">
        <v>212.74615854531768</v>
      </c>
      <c r="H64" s="99">
        <v>224.64338947675682</v>
      </c>
      <c r="I64" s="99">
        <v>223.58546096932977</v>
      </c>
      <c r="J64" s="99">
        <v>209.77473044171495</v>
      </c>
      <c r="K64" s="99">
        <v>224.36346646980289</v>
      </c>
      <c r="L64" s="99">
        <v>262.9159335952595</v>
      </c>
      <c r="M64" s="99">
        <v>191.46850968365692</v>
      </c>
      <c r="N64" s="99">
        <v>222.44237661425382</v>
      </c>
      <c r="O64" s="99">
        <v>208.7675545562023</v>
      </c>
      <c r="P64" s="99">
        <v>211.23503435317375</v>
      </c>
      <c r="Q64" s="99">
        <v>195.49218774513102</v>
      </c>
      <c r="R64" s="99">
        <v>211.67751562376284</v>
      </c>
      <c r="S64" s="99">
        <v>209.91237551755296</v>
      </c>
      <c r="T64" s="99">
        <v>195.57992358310111</v>
      </c>
      <c r="U64" s="99">
        <v>203.54745635117604</v>
      </c>
      <c r="V64" s="99">
        <v>174.1896357083331</v>
      </c>
      <c r="W64" s="99">
        <v>203.00891185355465</v>
      </c>
      <c r="DA64" s="63" t="s">
        <v>2805</v>
      </c>
    </row>
    <row r="65" spans="1:105" ht="12" customHeight="1" x14ac:dyDescent="0.25">
      <c r="A65" s="97" t="s">
        <v>53</v>
      </c>
      <c r="B65" s="99">
        <v>2.8417849955092169</v>
      </c>
      <c r="C65" s="99">
        <v>3.1864605245862996</v>
      </c>
      <c r="D65" s="99">
        <v>3.2769824516913033</v>
      </c>
      <c r="E65" s="99">
        <v>3.1226850277967717</v>
      </c>
      <c r="F65" s="99">
        <v>2.9548834647509503</v>
      </c>
      <c r="G65" s="99">
        <v>2.7677846055440969</v>
      </c>
      <c r="H65" s="99">
        <v>2.9431802950719779</v>
      </c>
      <c r="I65" s="99">
        <v>2.9418525439146523</v>
      </c>
      <c r="J65" s="99">
        <v>2.7525746420253538</v>
      </c>
      <c r="K65" s="99">
        <v>2.9496000723318105</v>
      </c>
      <c r="L65" s="99">
        <v>3.4720890665064412</v>
      </c>
      <c r="M65" s="99">
        <v>2.5003039129792728</v>
      </c>
      <c r="N65" s="99">
        <v>2.9177350229601742</v>
      </c>
      <c r="O65" s="99">
        <v>2.7340031858072251</v>
      </c>
      <c r="P65" s="99">
        <v>2.7470775035243036</v>
      </c>
      <c r="Q65" s="99">
        <v>2.5285033124149945</v>
      </c>
      <c r="R65" s="99">
        <v>2.7631342246303379</v>
      </c>
      <c r="S65" s="99">
        <v>2.6072360100641983</v>
      </c>
      <c r="T65" s="99">
        <v>2.4578911470582336</v>
      </c>
      <c r="U65" s="99">
        <v>2.5467012314962276</v>
      </c>
      <c r="V65" s="99">
        <v>2.2729999826229239</v>
      </c>
      <c r="W65" s="99">
        <v>2.7304633285355768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9.778462243121519E-2</v>
      </c>
      <c r="C66" s="123">
        <f t="shared" si="27"/>
        <v>9.9067379272118103E-2</v>
      </c>
      <c r="D66" s="123">
        <f t="shared" si="27"/>
        <v>9.9931427459292885E-2</v>
      </c>
      <c r="E66" s="123">
        <f t="shared" si="27"/>
        <v>0.12640025633064886</v>
      </c>
      <c r="F66" s="123">
        <f t="shared" si="27"/>
        <v>0.10660701930934101</v>
      </c>
      <c r="G66" s="123">
        <f t="shared" si="27"/>
        <v>0.10904880173204012</v>
      </c>
      <c r="H66" s="123">
        <f t="shared" si="27"/>
        <v>0.11534023058492854</v>
      </c>
      <c r="I66" s="123">
        <f t="shared" si="27"/>
        <v>0.12186499016174451</v>
      </c>
      <c r="J66" s="123">
        <f t="shared" si="27"/>
        <v>0.13785229291010387</v>
      </c>
      <c r="K66" s="123">
        <f t="shared" si="27"/>
        <v>0.15140727971748297</v>
      </c>
      <c r="L66" s="123">
        <f t="shared" si="27"/>
        <v>0.21611483153783376</v>
      </c>
      <c r="M66" s="123">
        <f t="shared" si="27"/>
        <v>0.17944043283237124</v>
      </c>
      <c r="N66" s="123">
        <f t="shared" si="27"/>
        <v>0.16368545760879985</v>
      </c>
      <c r="O66" s="123">
        <f t="shared" si="27"/>
        <v>0.14347713780354682</v>
      </c>
      <c r="P66" s="123">
        <f t="shared" si="27"/>
        <v>0.12407964075728067</v>
      </c>
      <c r="Q66" s="123">
        <f t="shared" si="27"/>
        <v>9.6052790002308569E-2</v>
      </c>
      <c r="R66" s="123">
        <f t="shared" si="27"/>
        <v>7.6281798507276677E-2</v>
      </c>
      <c r="S66" s="123">
        <f t="shared" si="27"/>
        <v>5.950044175278571E-2</v>
      </c>
      <c r="T66" s="123">
        <f t="shared" si="27"/>
        <v>6.6208111138930159E-2</v>
      </c>
      <c r="U66" s="123">
        <f t="shared" si="27"/>
        <v>9.0279408451666335E-2</v>
      </c>
      <c r="V66" s="123">
        <f t="shared" si="27"/>
        <v>0.1295933048911114</v>
      </c>
      <c r="W66" s="123">
        <f t="shared" si="27"/>
        <v>0.20720524224274658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9.778462243121519E-2</v>
      </c>
      <c r="C67" s="99">
        <f>RES_hhdet_fech!C67/RES_summary!C$19</f>
        <v>9.9067379272118103E-2</v>
      </c>
      <c r="D67" s="99">
        <f>RES_hhdet_fech!D67/RES_summary!D$19</f>
        <v>9.9931427459292885E-2</v>
      </c>
      <c r="E67" s="99">
        <f>RES_hhdet_fech!E67/RES_summary!E$19</f>
        <v>0.12640025633064886</v>
      </c>
      <c r="F67" s="99">
        <f>RES_hhdet_fech!F67/RES_summary!F$19</f>
        <v>0.10660701930934101</v>
      </c>
      <c r="G67" s="99">
        <f>RES_hhdet_fech!G67/RES_summary!G$19</f>
        <v>0.10904880173204012</v>
      </c>
      <c r="H67" s="99">
        <f>RES_hhdet_fech!H67/RES_summary!H$19</f>
        <v>0.11534023058492854</v>
      </c>
      <c r="I67" s="99">
        <f>RES_hhdet_fech!I67/RES_summary!I$19</f>
        <v>0.12186499016174451</v>
      </c>
      <c r="J67" s="99">
        <f>RES_hhdet_fech!J67/RES_summary!J$19</f>
        <v>0.13785229291010387</v>
      </c>
      <c r="K67" s="99">
        <f>RES_hhdet_fech!K67/RES_summary!K$19</f>
        <v>0.15140727971748297</v>
      </c>
      <c r="L67" s="99">
        <f>RES_hhdet_fech!L67/RES_summary!L$19</f>
        <v>0.21611483153783376</v>
      </c>
      <c r="M67" s="99">
        <f>RES_hhdet_fech!M67/RES_summary!M$19</f>
        <v>0.17944043283237124</v>
      </c>
      <c r="N67" s="99">
        <f>RES_hhdet_fech!N67/RES_summary!N$19</f>
        <v>0.16368545760879985</v>
      </c>
      <c r="O67" s="99">
        <f>RES_hhdet_fech!O67/RES_summary!O$19</f>
        <v>0.14347713780354682</v>
      </c>
      <c r="P67" s="99">
        <f>RES_hhdet_fech!P67/RES_summary!P$19</f>
        <v>0.12407964075728067</v>
      </c>
      <c r="Q67" s="99">
        <f>RES_hhdet_fech!Q67/RES_summary!Q$19</f>
        <v>9.6052790002308569E-2</v>
      </c>
      <c r="R67" s="99">
        <f>RES_hhdet_fech!R67/RES_summary!R$19</f>
        <v>7.6281798507276677E-2</v>
      </c>
      <c r="S67" s="99">
        <f>RES_hhdet_fech!S67/RES_summary!S$19</f>
        <v>5.950044175278571E-2</v>
      </c>
      <c r="T67" s="99">
        <f>RES_hhdet_fech!T67/RES_summary!T$19</f>
        <v>6.6208111138930159E-2</v>
      </c>
      <c r="U67" s="99">
        <f>RES_hhdet_fech!U67/RES_summary!U$19</f>
        <v>9.0279408451666335E-2</v>
      </c>
      <c r="V67" s="99">
        <f>RES_hhdet_fech!V67/RES_summary!V$19</f>
        <v>0.1295933048911114</v>
      </c>
      <c r="W67" s="99">
        <f>RES_hhdet_fech!W67/RES_summary!W$19</f>
        <v>0.20720524224274658</v>
      </c>
      <c r="DA67" s="63" t="s">
        <v>2808</v>
      </c>
    </row>
    <row r="68" spans="1:105" ht="12" customHeight="1" x14ac:dyDescent="0.25">
      <c r="A68" s="121" t="s">
        <v>55</v>
      </c>
      <c r="B68" s="123">
        <v>22.904361675248801</v>
      </c>
      <c r="C68" s="123">
        <v>23.19090195973298</v>
      </c>
      <c r="D68" s="123">
        <v>23.960508849412982</v>
      </c>
      <c r="E68" s="123">
        <v>21.905523257185855</v>
      </c>
      <c r="F68" s="123">
        <v>22.087796411182286</v>
      </c>
      <c r="G68" s="123">
        <v>21.281536568916014</v>
      </c>
      <c r="H68" s="123">
        <v>22.221485340516711</v>
      </c>
      <c r="I68" s="123">
        <v>21.73549230352836</v>
      </c>
      <c r="J68" s="123">
        <v>20.554471092671381</v>
      </c>
      <c r="K68" s="123">
        <v>21.302545462522342</v>
      </c>
      <c r="L68" s="123">
        <v>22.391919668826031</v>
      </c>
      <c r="M68" s="123">
        <v>19.741393381118044</v>
      </c>
      <c r="N68" s="123">
        <v>20.772844023866551</v>
      </c>
      <c r="O68" s="123">
        <v>20.601623890508559</v>
      </c>
      <c r="P68" s="123">
        <v>20.401469935952793</v>
      </c>
      <c r="Q68" s="123">
        <v>19.409728200028972</v>
      </c>
      <c r="R68" s="123">
        <v>18.571156391143546</v>
      </c>
      <c r="S68" s="123">
        <v>17.872249449934696</v>
      </c>
      <c r="T68" s="123">
        <v>16.196350343603459</v>
      </c>
      <c r="U68" s="123">
        <v>16.538716562969331</v>
      </c>
      <c r="V68" s="123">
        <v>15.147580262149093</v>
      </c>
      <c r="W68" s="123">
        <v>14.805878624644533</v>
      </c>
      <c r="DA68" s="130" t="s">
        <v>2809</v>
      </c>
    </row>
    <row r="69" spans="1:105" ht="12" customHeight="1" x14ac:dyDescent="0.25">
      <c r="A69" s="97" t="s">
        <v>134</v>
      </c>
      <c r="B69" s="99">
        <v>23.006746485894233</v>
      </c>
      <c r="C69" s="99">
        <v>23.319087075788321</v>
      </c>
      <c r="D69" s="99">
        <v>24.117215379565458</v>
      </c>
      <c r="E69" s="99">
        <v>22.005647089225736</v>
      </c>
      <c r="F69" s="99">
        <v>22.200105783579563</v>
      </c>
      <c r="G69" s="99">
        <v>21.349417365281646</v>
      </c>
      <c r="H69" s="99">
        <v>22.330229383739823</v>
      </c>
      <c r="I69" s="99">
        <v>21.850662336866755</v>
      </c>
      <c r="J69" s="99">
        <v>20.639395960504675</v>
      </c>
      <c r="K69" s="99">
        <v>21.397014865569322</v>
      </c>
      <c r="L69" s="99">
        <v>22.524376005402562</v>
      </c>
      <c r="M69" s="99">
        <v>19.757217531363796</v>
      </c>
      <c r="N69" s="99">
        <v>20.828621318959655</v>
      </c>
      <c r="O69" s="99">
        <v>20.658513139264308</v>
      </c>
      <c r="P69" s="99">
        <v>20.474409903619417</v>
      </c>
      <c r="Q69" s="99">
        <v>19.465119447542982</v>
      </c>
      <c r="R69" s="99">
        <v>18.609579570756196</v>
      </c>
      <c r="S69" s="99">
        <v>17.912900260329945</v>
      </c>
      <c r="T69" s="99">
        <v>16.202866823236587</v>
      </c>
      <c r="U69" s="99">
        <v>16.57515787454491</v>
      </c>
      <c r="V69" s="99">
        <v>15.147796405365678</v>
      </c>
      <c r="W69" s="99">
        <v>14.814262360490533</v>
      </c>
      <c r="DA69" s="63" t="s">
        <v>2810</v>
      </c>
    </row>
    <row r="70" spans="1:105" ht="12" customHeight="1" x14ac:dyDescent="0.25">
      <c r="A70" s="97" t="s">
        <v>133</v>
      </c>
      <c r="B70" s="99">
        <v>21.155480577944452</v>
      </c>
      <c r="C70" s="99">
        <v>20.768355274151777</v>
      </c>
      <c r="D70" s="99">
        <v>21.780042034489284</v>
      </c>
      <c r="E70" s="99">
        <v>20.069896491161419</v>
      </c>
      <c r="F70" s="99">
        <v>20.547949225371255</v>
      </c>
      <c r="G70" s="99">
        <v>20.077485598421369</v>
      </c>
      <c r="H70" s="99">
        <v>20.768339446432357</v>
      </c>
      <c r="I70" s="99">
        <v>19.598314870456655</v>
      </c>
      <c r="J70" s="99">
        <v>18.610498481183324</v>
      </c>
      <c r="K70" s="99">
        <v>19.473838043269243</v>
      </c>
      <c r="L70" s="99">
        <v>20.524844420997418</v>
      </c>
      <c r="M70" s="99">
        <v>18.186534556726816</v>
      </c>
      <c r="N70" s="99">
        <v>19.359445607032338</v>
      </c>
      <c r="O70" s="99">
        <v>19.39813816629432</v>
      </c>
      <c r="P70" s="99">
        <v>19.161498644540362</v>
      </c>
      <c r="Q70" s="99">
        <v>18.371444093932229</v>
      </c>
      <c r="R70" s="99">
        <v>17.853861417604989</v>
      </c>
      <c r="S70" s="99">
        <v>17.701375891495903</v>
      </c>
      <c r="T70" s="99">
        <v>15.669030097913117</v>
      </c>
      <c r="U70" s="99">
        <v>15.868234666891269</v>
      </c>
      <c r="V70" s="99">
        <v>14.150455096061412</v>
      </c>
      <c r="W70" s="99">
        <v>13.724529222199397</v>
      </c>
      <c r="DA70" s="63" t="s">
        <v>2811</v>
      </c>
    </row>
    <row r="71" spans="1:105" ht="12" customHeight="1" x14ac:dyDescent="0.25">
      <c r="A71" s="100" t="s">
        <v>217</v>
      </c>
      <c r="B71" s="102">
        <v>18.496388875184717</v>
      </c>
      <c r="C71" s="102">
        <v>17.954372625048848</v>
      </c>
      <c r="D71" s="102">
        <v>18.86353689034512</v>
      </c>
      <c r="E71" s="102">
        <v>17.330474097389008</v>
      </c>
      <c r="F71" s="102">
        <v>17.760716323751719</v>
      </c>
      <c r="G71" s="102">
        <v>17.406920515285069</v>
      </c>
      <c r="H71" s="102">
        <v>17.923237277893296</v>
      </c>
      <c r="I71" s="102">
        <v>16.948138297770424</v>
      </c>
      <c r="J71" s="102">
        <v>15.971235797162091</v>
      </c>
      <c r="K71" s="102">
        <v>16.717268406321594</v>
      </c>
      <c r="L71" s="102">
        <v>17.561542067634495</v>
      </c>
      <c r="M71" s="102">
        <v>15.601041036414967</v>
      </c>
      <c r="N71" s="102">
        <v>16.594544550329502</v>
      </c>
      <c r="O71" s="102">
        <v>16.610525726129808</v>
      </c>
      <c r="P71" s="102">
        <v>16.392054572548542</v>
      </c>
      <c r="Q71" s="102">
        <v>15.696023327427669</v>
      </c>
      <c r="R71" s="102">
        <v>15.28315145721009</v>
      </c>
      <c r="S71" s="102">
        <v>15.154550190041892</v>
      </c>
      <c r="T71" s="102">
        <v>13.310689331860363</v>
      </c>
      <c r="U71" s="102">
        <v>13.36495697070762</v>
      </c>
      <c r="V71" s="102">
        <v>11.786557960597911</v>
      </c>
      <c r="W71" s="102">
        <v>11.124895077198783</v>
      </c>
      <c r="DA71" s="131" t="s">
        <v>2812</v>
      </c>
    </row>
    <row r="72" spans="1:105" ht="12" customHeight="1" x14ac:dyDescent="0.25">
      <c r="A72" s="103" t="s">
        <v>52</v>
      </c>
      <c r="B72" s="105">
        <v>2.6590917027597372</v>
      </c>
      <c r="C72" s="105">
        <v>2.8139826491029272</v>
      </c>
      <c r="D72" s="105">
        <v>2.9165051441441592</v>
      </c>
      <c r="E72" s="105">
        <v>2.7394223937724123</v>
      </c>
      <c r="F72" s="105">
        <v>2.7872329016195381</v>
      </c>
      <c r="G72" s="105">
        <v>2.6705650831363053</v>
      </c>
      <c r="H72" s="105">
        <v>2.8451021685390607</v>
      </c>
      <c r="I72" s="105">
        <v>2.6501765726862314</v>
      </c>
      <c r="J72" s="105">
        <v>2.6392626840212285</v>
      </c>
      <c r="K72" s="105">
        <v>2.7565696369476509</v>
      </c>
      <c r="L72" s="105">
        <v>2.9633023533629212</v>
      </c>
      <c r="M72" s="105">
        <v>2.5854935203118474</v>
      </c>
      <c r="N72" s="105">
        <v>2.7649010567028327</v>
      </c>
      <c r="O72" s="105">
        <v>2.7876124401645166</v>
      </c>
      <c r="P72" s="105">
        <v>2.7694440719918165</v>
      </c>
      <c r="Q72" s="105">
        <v>2.6754207665045611</v>
      </c>
      <c r="R72" s="105">
        <v>2.5707099603948977</v>
      </c>
      <c r="S72" s="105">
        <v>2.5468257014540119</v>
      </c>
      <c r="T72" s="105">
        <v>2.3583407660527529</v>
      </c>
      <c r="U72" s="105">
        <v>2.5032776961836474</v>
      </c>
      <c r="V72" s="105">
        <v>2.3638971354635014</v>
      </c>
      <c r="W72" s="105">
        <v>2.5996341450006142</v>
      </c>
      <c r="DA72" s="132" t="s">
        <v>2813</v>
      </c>
    </row>
    <row r="73" spans="1:105" ht="12" customHeight="1" x14ac:dyDescent="0.25">
      <c r="A73" s="106" t="s">
        <v>122</v>
      </c>
      <c r="B73" s="102">
        <v>20.080996919573987</v>
      </c>
      <c r="C73" s="102">
        <v>19.647689960889103</v>
      </c>
      <c r="D73" s="102">
        <v>19.571920874874021</v>
      </c>
      <c r="E73" s="102">
        <v>19.080479396050126</v>
      </c>
      <c r="F73" s="102">
        <v>18.878456615830064</v>
      </c>
      <c r="G73" s="102">
        <v>19.337443002755332</v>
      </c>
      <c r="H73" s="102">
        <v>19.096509707316422</v>
      </c>
      <c r="I73" s="102">
        <v>18.425753789536738</v>
      </c>
      <c r="J73" s="102">
        <v>18.119306540625008</v>
      </c>
      <c r="K73" s="102">
        <v>18.580426452287764</v>
      </c>
      <c r="L73" s="102">
        <v>18.54670425702329</v>
      </c>
      <c r="M73" s="102">
        <v>19.324326130109931</v>
      </c>
      <c r="N73" s="102">
        <v>19.180871401192864</v>
      </c>
      <c r="O73" s="102">
        <v>18.962685707894348</v>
      </c>
      <c r="P73" s="102">
        <v>18.294149442366727</v>
      </c>
      <c r="Q73" s="102">
        <v>17.811564551671935</v>
      </c>
      <c r="R73" s="102">
        <v>17.484585345999296</v>
      </c>
      <c r="S73" s="102">
        <v>16.716897889357199</v>
      </c>
      <c r="T73" s="102">
        <v>16.042762239962393</v>
      </c>
      <c r="U73" s="102">
        <v>15.50283987808486</v>
      </c>
      <c r="V73" s="102">
        <v>15.192347201324676</v>
      </c>
      <c r="W73" s="102">
        <v>14.608448072964055</v>
      </c>
      <c r="DA73" s="131" t="s">
        <v>2814</v>
      </c>
    </row>
    <row r="74" spans="1:105" ht="12" customHeight="1" x14ac:dyDescent="0.25">
      <c r="A74" s="107" t="s">
        <v>121</v>
      </c>
      <c r="B74" s="105">
        <v>18.932882582028245</v>
      </c>
      <c r="C74" s="105">
        <v>18.461699880062323</v>
      </c>
      <c r="D74" s="105">
        <v>18.449872045614523</v>
      </c>
      <c r="E74" s="105">
        <v>17.999894777186192</v>
      </c>
      <c r="F74" s="105">
        <v>17.808867921622653</v>
      </c>
      <c r="G74" s="105">
        <v>18.269364241915529</v>
      </c>
      <c r="H74" s="105">
        <v>18.042132122124109</v>
      </c>
      <c r="I74" s="105">
        <v>17.506365351077793</v>
      </c>
      <c r="J74" s="105">
        <v>17.16868723206774</v>
      </c>
      <c r="K74" s="105">
        <v>17.611706286237951</v>
      </c>
      <c r="L74" s="105">
        <v>17.568890615130169</v>
      </c>
      <c r="M74" s="105">
        <v>18.321838904908091</v>
      </c>
      <c r="N74" s="105">
        <v>18.236960080742868</v>
      </c>
      <c r="O74" s="105">
        <v>17.992280998313365</v>
      </c>
      <c r="P74" s="105">
        <v>17.276187297628212</v>
      </c>
      <c r="Q74" s="105">
        <v>16.810786051346255</v>
      </c>
      <c r="R74" s="105">
        <v>16.439227979653396</v>
      </c>
      <c r="S74" s="105">
        <v>15.70133980282621</v>
      </c>
      <c r="T74" s="105">
        <v>15.17871446409989</v>
      </c>
      <c r="U74" s="105">
        <v>14.716295057627557</v>
      </c>
      <c r="V74" s="105">
        <v>14.410667098523442</v>
      </c>
      <c r="W74" s="105">
        <v>13.827067110877598</v>
      </c>
      <c r="DA74" s="132" t="s">
        <v>2815</v>
      </c>
    </row>
    <row r="75" spans="1:105" ht="12" customHeight="1" x14ac:dyDescent="0.25">
      <c r="A75" s="108" t="s">
        <v>53</v>
      </c>
      <c r="B75" s="99">
        <v>16.144461900866109</v>
      </c>
      <c r="C75" s="99">
        <v>15.629543459925426</v>
      </c>
      <c r="D75" s="99">
        <v>15.639829108958558</v>
      </c>
      <c r="E75" s="99">
        <v>15.193870553783661</v>
      </c>
      <c r="F75" s="99">
        <v>15.032300076952131</v>
      </c>
      <c r="G75" s="99">
        <v>15.459891052285139</v>
      </c>
      <c r="H75" s="99">
        <v>15.245540920470189</v>
      </c>
      <c r="I75" s="99">
        <v>14.954105364180926</v>
      </c>
      <c r="J75" s="99">
        <v>14.553102712710494</v>
      </c>
      <c r="K75" s="99">
        <v>14.931164712646064</v>
      </c>
      <c r="L75" s="99">
        <v>14.856201791983686</v>
      </c>
      <c r="M75" s="99">
        <v>15.534010924784498</v>
      </c>
      <c r="N75" s="99">
        <v>15.447375190330153</v>
      </c>
      <c r="O75" s="99">
        <v>15.211761417752902</v>
      </c>
      <c r="P75" s="99">
        <v>14.586090780318509</v>
      </c>
      <c r="Q75" s="99">
        <v>14.150962503976624</v>
      </c>
      <c r="R75" s="99">
        <v>13.833713507251373</v>
      </c>
      <c r="S75" s="99">
        <v>13.182865295820955</v>
      </c>
      <c r="T75" s="99">
        <v>12.743012750916204</v>
      </c>
      <c r="U75" s="99">
        <v>12.328942002908489</v>
      </c>
      <c r="V75" s="99">
        <v>12.034249586013702</v>
      </c>
      <c r="W75" s="99">
        <v>11.301796156861101</v>
      </c>
      <c r="DA75" s="63" t="s">
        <v>2816</v>
      </c>
    </row>
    <row r="76" spans="1:105" ht="12" customHeight="1" x14ac:dyDescent="0.25">
      <c r="A76" s="108" t="s">
        <v>52</v>
      </c>
      <c r="B76" s="99">
        <v>2.7884206811621342</v>
      </c>
      <c r="C76" s="99">
        <v>2.8321564201368976</v>
      </c>
      <c r="D76" s="99">
        <v>2.8100429366559658</v>
      </c>
      <c r="E76" s="99">
        <v>2.8060242234025274</v>
      </c>
      <c r="F76" s="99">
        <v>2.7765678446705211</v>
      </c>
      <c r="G76" s="99">
        <v>2.8094731896303928</v>
      </c>
      <c r="H76" s="99">
        <v>2.7965912016539236</v>
      </c>
      <c r="I76" s="99">
        <v>2.5522599868968663</v>
      </c>
      <c r="J76" s="99">
        <v>2.6155845193572458</v>
      </c>
      <c r="K76" s="99">
        <v>2.6805415735918903</v>
      </c>
      <c r="L76" s="99">
        <v>2.7126888231464825</v>
      </c>
      <c r="M76" s="99">
        <v>2.787827980123593</v>
      </c>
      <c r="N76" s="99">
        <v>2.7895848904127125</v>
      </c>
      <c r="O76" s="99">
        <v>2.7805195805604628</v>
      </c>
      <c r="P76" s="99">
        <v>2.6900965173097022</v>
      </c>
      <c r="Q76" s="99">
        <v>2.6598235473696339</v>
      </c>
      <c r="R76" s="99">
        <v>2.6055144724020241</v>
      </c>
      <c r="S76" s="99">
        <v>2.5184745070052528</v>
      </c>
      <c r="T76" s="99">
        <v>2.4357017131836836</v>
      </c>
      <c r="U76" s="99">
        <v>2.3873530547190667</v>
      </c>
      <c r="V76" s="99">
        <v>2.3764175125097395</v>
      </c>
      <c r="W76" s="99">
        <v>2.5252709540164973</v>
      </c>
      <c r="DA76" s="63" t="s">
        <v>2817</v>
      </c>
    </row>
    <row r="77" spans="1:105" ht="12" customHeight="1" x14ac:dyDescent="0.25">
      <c r="A77" s="121" t="s">
        <v>54</v>
      </c>
      <c r="B77" s="123">
        <v>2.1697271935219153</v>
      </c>
      <c r="C77" s="123">
        <v>2.2427376020939613</v>
      </c>
      <c r="D77" s="123">
        <v>2.3564792656236717</v>
      </c>
      <c r="E77" s="123">
        <v>2.2184865889422185</v>
      </c>
      <c r="F77" s="123">
        <v>2.2470229496733021</v>
      </c>
      <c r="G77" s="123">
        <v>2.2362338305523051</v>
      </c>
      <c r="H77" s="123">
        <v>2.2956509374728138</v>
      </c>
      <c r="I77" s="123">
        <v>2.3340793472280263</v>
      </c>
      <c r="J77" s="123">
        <v>2.3940421528046141</v>
      </c>
      <c r="K77" s="123">
        <v>2.6257191404008267</v>
      </c>
      <c r="L77" s="123">
        <v>2.8062687586783572</v>
      </c>
      <c r="M77" s="123">
        <v>2.388621297947874</v>
      </c>
      <c r="N77" s="123">
        <v>2.6304490149106403</v>
      </c>
      <c r="O77" s="123">
        <v>2.6476663414043622</v>
      </c>
      <c r="P77" s="123">
        <v>2.6839234672553336</v>
      </c>
      <c r="Q77" s="123">
        <v>2.595929881810966</v>
      </c>
      <c r="R77" s="123">
        <v>2.5650110956247816</v>
      </c>
      <c r="S77" s="123">
        <v>2.5994960848707516</v>
      </c>
      <c r="T77" s="123">
        <v>2.5458433781945682</v>
      </c>
      <c r="U77" s="123">
        <v>2.7931133577501459</v>
      </c>
      <c r="V77" s="123">
        <v>3.4823106472500513</v>
      </c>
      <c r="W77" s="123">
        <v>3.5781847863214309</v>
      </c>
      <c r="DA77" s="130" t="s">
        <v>2818</v>
      </c>
    </row>
    <row r="78" spans="1:105" ht="12" customHeight="1" x14ac:dyDescent="0.25">
      <c r="A78" s="97" t="s">
        <v>192</v>
      </c>
      <c r="B78" s="99">
        <v>2.1946464716282668</v>
      </c>
      <c r="C78" s="99">
        <v>2.2762985397805662</v>
      </c>
      <c r="D78" s="99">
        <v>2.3983265064958834</v>
      </c>
      <c r="E78" s="99">
        <v>2.2496924074065618</v>
      </c>
      <c r="F78" s="99">
        <v>2.2805991890272366</v>
      </c>
      <c r="G78" s="99">
        <v>2.2684487336800552</v>
      </c>
      <c r="H78" s="99">
        <v>2.3300077882249388</v>
      </c>
      <c r="I78" s="99">
        <v>2.37397817140375</v>
      </c>
      <c r="J78" s="99">
        <v>2.4359518300793295</v>
      </c>
      <c r="K78" s="99">
        <v>2.6769837905502345</v>
      </c>
      <c r="L78" s="99">
        <v>2.8659480950630072</v>
      </c>
      <c r="M78" s="99">
        <v>2.4162766331857006</v>
      </c>
      <c r="N78" s="99">
        <v>2.6765385116345035</v>
      </c>
      <c r="O78" s="99">
        <v>2.7032234894414611</v>
      </c>
      <c r="P78" s="99">
        <v>2.7476738188621632</v>
      </c>
      <c r="Q78" s="99">
        <v>2.6550540962728979</v>
      </c>
      <c r="R78" s="99">
        <v>2.6181951940429515</v>
      </c>
      <c r="S78" s="99">
        <v>2.6581152294163228</v>
      </c>
      <c r="T78" s="99">
        <v>2.5951067305946678</v>
      </c>
      <c r="U78" s="99">
        <v>2.8638980330044839</v>
      </c>
      <c r="V78" s="99">
        <v>3.5534747915823912</v>
      </c>
      <c r="W78" s="99">
        <v>3.6632094696255333</v>
      </c>
      <c r="DA78" s="63" t="s">
        <v>2819</v>
      </c>
    </row>
    <row r="79" spans="1:105" ht="12" customHeight="1" x14ac:dyDescent="0.25">
      <c r="A79" s="109" t="s">
        <v>120</v>
      </c>
      <c r="B79" s="110">
        <v>1.874215704278219</v>
      </c>
      <c r="C79" s="110">
        <v>1.8441965258202901</v>
      </c>
      <c r="D79" s="110">
        <v>1.8522504730312839</v>
      </c>
      <c r="E79" s="110">
        <v>1.8379856754193415</v>
      </c>
      <c r="F79" s="110">
        <v>1.8453356672048369</v>
      </c>
      <c r="G79" s="110">
        <v>1.8561326755153662</v>
      </c>
      <c r="H79" s="110">
        <v>1.8954223252505626</v>
      </c>
      <c r="I79" s="110">
        <v>1.8692771008605695</v>
      </c>
      <c r="J79" s="110">
        <v>1.8954666706543422</v>
      </c>
      <c r="K79" s="110">
        <v>2.0153436739686019</v>
      </c>
      <c r="L79" s="110">
        <v>2.0988567432194758</v>
      </c>
      <c r="M79" s="110">
        <v>2.0991121103665482</v>
      </c>
      <c r="N79" s="110">
        <v>2.1839020260941244</v>
      </c>
      <c r="O79" s="110">
        <v>2.1537171999042166</v>
      </c>
      <c r="P79" s="110">
        <v>2.1277385475608006</v>
      </c>
      <c r="Q79" s="110">
        <v>2.0892032809651346</v>
      </c>
      <c r="R79" s="110">
        <v>2.101791948976913</v>
      </c>
      <c r="S79" s="110">
        <v>2.0746846519963924</v>
      </c>
      <c r="T79" s="110">
        <v>2.0897573669143346</v>
      </c>
      <c r="U79" s="110">
        <v>2.0786733050512702</v>
      </c>
      <c r="V79" s="110">
        <v>2.7175520818080874</v>
      </c>
      <c r="W79" s="110">
        <v>2.635120626588181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279.68198762035695</v>
      </c>
      <c r="C81" s="118">
        <f t="shared" si="28"/>
        <v>303.75838823462311</v>
      </c>
      <c r="D81" s="118">
        <f t="shared" si="28"/>
        <v>301.76099097824476</v>
      </c>
      <c r="E81" s="118">
        <f t="shared" si="28"/>
        <v>294.94883643823971</v>
      </c>
      <c r="F81" s="118">
        <f t="shared" si="28"/>
        <v>282.2025019938435</v>
      </c>
      <c r="G81" s="118">
        <f t="shared" si="28"/>
        <v>271.3740169396022</v>
      </c>
      <c r="H81" s="118">
        <f t="shared" si="28"/>
        <v>264.79164009673212</v>
      </c>
      <c r="I81" s="118">
        <f t="shared" si="28"/>
        <v>253.39505070468488</v>
      </c>
      <c r="J81" s="118">
        <f t="shared" si="28"/>
        <v>251.75450198552986</v>
      </c>
      <c r="K81" s="118">
        <f t="shared" si="28"/>
        <v>256.04985523252594</v>
      </c>
      <c r="L81" s="118">
        <f t="shared" si="28"/>
        <v>275.9561955022092</v>
      </c>
      <c r="M81" s="118">
        <f t="shared" si="28"/>
        <v>233.292004709406</v>
      </c>
      <c r="N81" s="118">
        <f t="shared" si="28"/>
        <v>248.11781070386385</v>
      </c>
      <c r="O81" s="118">
        <f t="shared" si="28"/>
        <v>230.31174507389179</v>
      </c>
      <c r="P81" s="118">
        <f t="shared" si="28"/>
        <v>229.09963552232139</v>
      </c>
      <c r="Q81" s="118">
        <f t="shared" si="28"/>
        <v>215.87962689424131</v>
      </c>
      <c r="R81" s="118">
        <f t="shared" ref="R81:V81" si="29">R82+R85+R87+R100</f>
        <v>233.39893823904427</v>
      </c>
      <c r="S81" s="118">
        <f t="shared" si="29"/>
        <v>227.77682211633939</v>
      </c>
      <c r="T81" s="118">
        <f t="shared" si="29"/>
        <v>221.47115903461807</v>
      </c>
      <c r="U81" s="118">
        <f t="shared" si="29"/>
        <v>216.66337947205406</v>
      </c>
      <c r="V81" s="118">
        <f t="shared" si="29"/>
        <v>198.35940113800879</v>
      </c>
      <c r="W81" s="118">
        <f t="shared" ref="W81" si="30">W82+W85+W87+W100</f>
        <v>220.22845423078269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256.36263287765507</v>
      </c>
      <c r="C82" s="123">
        <f t="shared" si="31"/>
        <v>280.57088405970103</v>
      </c>
      <c r="D82" s="123">
        <f t="shared" si="31"/>
        <v>278.69692750819473</v>
      </c>
      <c r="E82" s="123">
        <f t="shared" si="31"/>
        <v>272.62485882523606</v>
      </c>
      <c r="F82" s="123">
        <f t="shared" si="31"/>
        <v>260.03974988677533</v>
      </c>
      <c r="G82" s="123">
        <f t="shared" si="31"/>
        <v>248.93306817619123</v>
      </c>
      <c r="H82" s="123">
        <f t="shared" si="31"/>
        <v>242.88093535776028</v>
      </c>
      <c r="I82" s="123">
        <f t="shared" si="31"/>
        <v>232.3450865253248</v>
      </c>
      <c r="J82" s="123">
        <f t="shared" si="31"/>
        <v>230.83527666559661</v>
      </c>
      <c r="K82" s="123">
        <f t="shared" si="31"/>
        <v>234.71931708280007</v>
      </c>
      <c r="L82" s="123">
        <f t="shared" si="31"/>
        <v>254.62025025585825</v>
      </c>
      <c r="M82" s="123">
        <f t="shared" si="31"/>
        <v>211.76371494381112</v>
      </c>
      <c r="N82" s="123">
        <f t="shared" si="31"/>
        <v>226.827103502559</v>
      </c>
      <c r="O82" s="123">
        <f t="shared" si="31"/>
        <v>209.28619686159894</v>
      </c>
      <c r="P82" s="123">
        <f t="shared" si="31"/>
        <v>208.62765804716963</v>
      </c>
      <c r="Q82" s="123">
        <f t="shared" si="31"/>
        <v>195.89591378408841</v>
      </c>
      <c r="R82" s="123">
        <f t="shared" ref="R82:V82" si="32">SUM(R83:R84)</f>
        <v>213.80182547648573</v>
      </c>
      <c r="S82" s="123">
        <f t="shared" si="32"/>
        <v>209.02483749551553</v>
      </c>
      <c r="T82" s="123">
        <f t="shared" si="32"/>
        <v>203.31624552234561</v>
      </c>
      <c r="U82" s="123">
        <f t="shared" si="32"/>
        <v>199.0735942434803</v>
      </c>
      <c r="V82" s="123">
        <f t="shared" si="32"/>
        <v>180.46778040715159</v>
      </c>
      <c r="W82" s="123">
        <f t="shared" ref="W82" si="33">SUM(W83:W84)</f>
        <v>202.89011155103339</v>
      </c>
      <c r="DA82" s="130" t="s">
        <v>2822</v>
      </c>
    </row>
    <row r="83" spans="1:105" ht="12" customHeight="1" x14ac:dyDescent="0.25">
      <c r="A83" s="97" t="s">
        <v>204</v>
      </c>
      <c r="B83" s="99">
        <v>255.19411418884638</v>
      </c>
      <c r="C83" s="99">
        <v>279.26768531037953</v>
      </c>
      <c r="D83" s="99">
        <v>277.40415195446553</v>
      </c>
      <c r="E83" s="99">
        <v>271.34853821240739</v>
      </c>
      <c r="F83" s="99">
        <v>258.82273295190902</v>
      </c>
      <c r="G83" s="99">
        <v>247.75712142680487</v>
      </c>
      <c r="H83" s="99">
        <v>241.71888635498178</v>
      </c>
      <c r="I83" s="99">
        <v>231.21759410948539</v>
      </c>
      <c r="J83" s="99">
        <v>229.70166958680156</v>
      </c>
      <c r="K83" s="99">
        <v>233.54669316184669</v>
      </c>
      <c r="L83" s="99">
        <v>253.32087987735136</v>
      </c>
      <c r="M83" s="99">
        <v>210.67501456056834</v>
      </c>
      <c r="N83" s="99">
        <v>225.63347832446794</v>
      </c>
      <c r="O83" s="99">
        <v>208.17099941855264</v>
      </c>
      <c r="P83" s="99">
        <v>207.51928270311819</v>
      </c>
      <c r="Q83" s="99">
        <v>194.85802670973808</v>
      </c>
      <c r="R83" s="99">
        <v>212.65934927929067</v>
      </c>
      <c r="S83" s="99">
        <v>207.96764970990253</v>
      </c>
      <c r="T83" s="99">
        <v>202.28250974570747</v>
      </c>
      <c r="U83" s="99">
        <v>198.07379358191773</v>
      </c>
      <c r="V83" s="99">
        <v>179.52860737431749</v>
      </c>
      <c r="W83" s="99">
        <v>201.80687420643005</v>
      </c>
      <c r="DA83" s="63" t="s">
        <v>2823</v>
      </c>
    </row>
    <row r="84" spans="1:105" ht="12" customHeight="1" x14ac:dyDescent="0.25">
      <c r="A84" s="97" t="s">
        <v>53</v>
      </c>
      <c r="B84" s="99">
        <v>1.1685186888086727</v>
      </c>
      <c r="C84" s="99">
        <v>1.3031987493214694</v>
      </c>
      <c r="D84" s="99">
        <v>1.2927755537291938</v>
      </c>
      <c r="E84" s="99">
        <v>1.2763206128286784</v>
      </c>
      <c r="F84" s="99">
        <v>1.2170169348663067</v>
      </c>
      <c r="G84" s="99">
        <v>1.1759467493863618</v>
      </c>
      <c r="H84" s="99">
        <v>1.1620490027785013</v>
      </c>
      <c r="I84" s="99">
        <v>1.1274924158394208</v>
      </c>
      <c r="J84" s="99">
        <v>1.1336070787950576</v>
      </c>
      <c r="K84" s="99">
        <v>1.1726239209533755</v>
      </c>
      <c r="L84" s="99">
        <v>1.2993703785068955</v>
      </c>
      <c r="M84" s="99">
        <v>1.0887003832427931</v>
      </c>
      <c r="N84" s="99">
        <v>1.1936251780910656</v>
      </c>
      <c r="O84" s="99">
        <v>1.1151974430463016</v>
      </c>
      <c r="P84" s="99">
        <v>1.1083753440514525</v>
      </c>
      <c r="Q84" s="99">
        <v>1.0378870743503168</v>
      </c>
      <c r="R84" s="99">
        <v>1.1424761971950528</v>
      </c>
      <c r="S84" s="99">
        <v>1.0571877856129992</v>
      </c>
      <c r="T84" s="99">
        <v>1.0337357766381432</v>
      </c>
      <c r="U84" s="99">
        <v>0.99980066156258518</v>
      </c>
      <c r="V84" s="99">
        <v>0.93917303283410158</v>
      </c>
      <c r="W84" s="99">
        <v>1.0832373446033348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9.7943837164263206E-2</v>
      </c>
      <c r="C85" s="123">
        <f t="shared" si="34"/>
        <v>0.10121168478866457</v>
      </c>
      <c r="D85" s="123">
        <f t="shared" si="34"/>
        <v>0.10306384951222468</v>
      </c>
      <c r="E85" s="123">
        <f t="shared" si="34"/>
        <v>0.12602967591181785</v>
      </c>
      <c r="F85" s="123">
        <f t="shared" si="34"/>
        <v>0.10602074391692476</v>
      </c>
      <c r="G85" s="123">
        <f t="shared" si="34"/>
        <v>0.10873231538068404</v>
      </c>
      <c r="H85" s="123">
        <f t="shared" si="34"/>
        <v>0.1143191147214888</v>
      </c>
      <c r="I85" s="123">
        <f t="shared" si="34"/>
        <v>0.117913554129548</v>
      </c>
      <c r="J85" s="123">
        <f t="shared" si="34"/>
        <v>0.12821972753394573</v>
      </c>
      <c r="K85" s="123">
        <f t="shared" si="34"/>
        <v>0.13765948396543914</v>
      </c>
      <c r="L85" s="123">
        <f t="shared" si="34"/>
        <v>0.19452475663812974</v>
      </c>
      <c r="M85" s="123">
        <f t="shared" si="34"/>
        <v>0.15616454357142584</v>
      </c>
      <c r="N85" s="123">
        <f t="shared" si="34"/>
        <v>0.14988530226529381</v>
      </c>
      <c r="O85" s="123">
        <f t="shared" si="34"/>
        <v>0.14848798966809804</v>
      </c>
      <c r="P85" s="123">
        <f t="shared" si="34"/>
        <v>0.15378341067494958</v>
      </c>
      <c r="Q85" s="123">
        <f t="shared" si="34"/>
        <v>0.1438334364752154</v>
      </c>
      <c r="R85" s="123">
        <f t="shared" si="34"/>
        <v>0.13964305128849022</v>
      </c>
      <c r="S85" s="123">
        <f t="shared" si="34"/>
        <v>0.12815049889221913</v>
      </c>
      <c r="T85" s="123">
        <f t="shared" si="34"/>
        <v>0.12527459291521259</v>
      </c>
      <c r="U85" s="123">
        <f t="shared" si="34"/>
        <v>0.13679417590390744</v>
      </c>
      <c r="V85" s="123">
        <f t="shared" si="34"/>
        <v>0.15038209642056696</v>
      </c>
      <c r="W85" s="123">
        <f t="shared" si="34"/>
        <v>0.18929980840787608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9.7943837164263206E-2</v>
      </c>
      <c r="C86" s="99">
        <f>RES_hhdet_fech!C86/RES_summary!C$19</f>
        <v>0.10121168478866457</v>
      </c>
      <c r="D86" s="99">
        <f>RES_hhdet_fech!D86/RES_summary!D$19</f>
        <v>0.10306384951222468</v>
      </c>
      <c r="E86" s="99">
        <f>RES_hhdet_fech!E86/RES_summary!E$19</f>
        <v>0.12602967591181785</v>
      </c>
      <c r="F86" s="99">
        <f>RES_hhdet_fech!F86/RES_summary!F$19</f>
        <v>0.10602074391692476</v>
      </c>
      <c r="G86" s="99">
        <f>RES_hhdet_fech!G86/RES_summary!G$19</f>
        <v>0.10873231538068404</v>
      </c>
      <c r="H86" s="99">
        <f>RES_hhdet_fech!H86/RES_summary!H$19</f>
        <v>0.1143191147214888</v>
      </c>
      <c r="I86" s="99">
        <f>RES_hhdet_fech!I86/RES_summary!I$19</f>
        <v>0.117913554129548</v>
      </c>
      <c r="J86" s="99">
        <f>RES_hhdet_fech!J86/RES_summary!J$19</f>
        <v>0.12821972753394573</v>
      </c>
      <c r="K86" s="99">
        <f>RES_hhdet_fech!K86/RES_summary!K$19</f>
        <v>0.13765948396543914</v>
      </c>
      <c r="L86" s="99">
        <f>RES_hhdet_fech!L86/RES_summary!L$19</f>
        <v>0.19452475663812974</v>
      </c>
      <c r="M86" s="99">
        <f>RES_hhdet_fech!M86/RES_summary!M$19</f>
        <v>0.15616454357142584</v>
      </c>
      <c r="N86" s="99">
        <f>RES_hhdet_fech!N86/RES_summary!N$19</f>
        <v>0.14988530226529381</v>
      </c>
      <c r="O86" s="99">
        <f>RES_hhdet_fech!O86/RES_summary!O$19</f>
        <v>0.14848798966809804</v>
      </c>
      <c r="P86" s="99">
        <f>RES_hhdet_fech!P86/RES_summary!P$19</f>
        <v>0.15378341067494958</v>
      </c>
      <c r="Q86" s="99">
        <f>RES_hhdet_fech!Q86/RES_summary!Q$19</f>
        <v>0.1438334364752154</v>
      </c>
      <c r="R86" s="99">
        <f>RES_hhdet_fech!R86/RES_summary!R$19</f>
        <v>0.13964305128849022</v>
      </c>
      <c r="S86" s="99">
        <f>RES_hhdet_fech!S86/RES_summary!S$19</f>
        <v>0.12815049889221913</v>
      </c>
      <c r="T86" s="99">
        <f>RES_hhdet_fech!T86/RES_summary!T$19</f>
        <v>0.12527459291521259</v>
      </c>
      <c r="U86" s="99">
        <f>RES_hhdet_fech!U86/RES_summary!U$19</f>
        <v>0.13679417590390744</v>
      </c>
      <c r="V86" s="99">
        <f>RES_hhdet_fech!V86/RES_summary!V$19</f>
        <v>0.15038209642056696</v>
      </c>
      <c r="W86" s="99">
        <f>RES_hhdet_fech!W86/RES_summary!W$19</f>
        <v>0.18929980840787608</v>
      </c>
      <c r="DA86" s="63" t="s">
        <v>2826</v>
      </c>
    </row>
    <row r="87" spans="1:105" ht="12" customHeight="1" x14ac:dyDescent="0.25">
      <c r="A87" s="121" t="s">
        <v>55</v>
      </c>
      <c r="B87" s="123">
        <v>21.368769547563119</v>
      </c>
      <c r="C87" s="123">
        <v>21.165947691071125</v>
      </c>
      <c r="D87" s="123">
        <v>21.046992743264152</v>
      </c>
      <c r="E87" s="123">
        <v>20.257845462359377</v>
      </c>
      <c r="F87" s="123">
        <v>20.158726985222199</v>
      </c>
      <c r="G87" s="123">
        <v>20.37109699099662</v>
      </c>
      <c r="H87" s="123">
        <v>19.939120130201118</v>
      </c>
      <c r="I87" s="123">
        <v>19.051306558075137</v>
      </c>
      <c r="J87" s="123">
        <v>18.803825561240362</v>
      </c>
      <c r="K87" s="123">
        <v>19.050955852194907</v>
      </c>
      <c r="L87" s="123">
        <v>19.001945815905735</v>
      </c>
      <c r="M87" s="123">
        <v>19.247130105921574</v>
      </c>
      <c r="N87" s="123">
        <v>18.967738870288606</v>
      </c>
      <c r="O87" s="123">
        <v>18.682072931847806</v>
      </c>
      <c r="P87" s="123">
        <v>18.153435270970352</v>
      </c>
      <c r="Q87" s="123">
        <v>17.671233172963159</v>
      </c>
      <c r="R87" s="123">
        <v>17.326747188774569</v>
      </c>
      <c r="S87" s="123">
        <v>16.518318957005135</v>
      </c>
      <c r="T87" s="123">
        <v>15.908472798526256</v>
      </c>
      <c r="U87" s="123">
        <v>15.340062585183292</v>
      </c>
      <c r="V87" s="123">
        <v>14.9809610178753</v>
      </c>
      <c r="W87" s="123">
        <v>14.459178191322033</v>
      </c>
      <c r="DA87" s="130" t="s">
        <v>2827</v>
      </c>
    </row>
    <row r="88" spans="1:105" ht="12" customHeight="1" x14ac:dyDescent="0.25">
      <c r="A88" s="97" t="s">
        <v>132</v>
      </c>
      <c r="B88" s="99">
        <v>25.441095000441791</v>
      </c>
      <c r="C88" s="99">
        <v>25.665621888007966</v>
      </c>
      <c r="D88" s="99">
        <v>25.069018447866483</v>
      </c>
      <c r="E88" s="99">
        <v>23.231244675073448</v>
      </c>
      <c r="F88" s="99">
        <v>23.174215678372427</v>
      </c>
      <c r="G88" s="99">
        <v>22.625217448543424</v>
      </c>
      <c r="H88" s="99">
        <v>21.661766730779235</v>
      </c>
      <c r="I88" s="99">
        <v>20.239871313803178</v>
      </c>
      <c r="J88" s="99">
        <v>20.023117470083225</v>
      </c>
      <c r="K88" s="99">
        <v>19.851541890425981</v>
      </c>
      <c r="L88" s="99">
        <v>19.763634792388572</v>
      </c>
      <c r="M88" s="99">
        <v>19.224013004064876</v>
      </c>
      <c r="N88" s="99">
        <v>18.766023054356261</v>
      </c>
      <c r="O88" s="99">
        <v>18.386764089888221</v>
      </c>
      <c r="P88" s="99">
        <v>17.973440956647408</v>
      </c>
      <c r="Q88" s="99">
        <v>17.45388272648669</v>
      </c>
      <c r="R88" s="99">
        <v>17.011246933639253</v>
      </c>
      <c r="S88" s="99">
        <v>16.112212970098444</v>
      </c>
      <c r="T88" s="99">
        <v>15.645875302738149</v>
      </c>
      <c r="U88" s="99">
        <v>15.073963391744199</v>
      </c>
      <c r="V88" s="99">
        <v>14.625906309542833</v>
      </c>
      <c r="W88" s="99">
        <v>14.177320326549438</v>
      </c>
      <c r="DA88" s="63" t="s">
        <v>2828</v>
      </c>
    </row>
    <row r="89" spans="1:105" ht="12" customHeight="1" x14ac:dyDescent="0.25">
      <c r="A89" s="97" t="s">
        <v>131</v>
      </c>
      <c r="B89" s="99">
        <v>23.10280624445452</v>
      </c>
      <c r="C89" s="99">
        <v>23.345120050244965</v>
      </c>
      <c r="D89" s="99">
        <v>23.055465761584493</v>
      </c>
      <c r="E89" s="99">
        <v>21.433022001122708</v>
      </c>
      <c r="F89" s="99">
        <v>21.171825749339764</v>
      </c>
      <c r="G89" s="99">
        <v>20.840256606518803</v>
      </c>
      <c r="H89" s="99">
        <v>19.563175956122276</v>
      </c>
      <c r="I89" s="99">
        <v>18.479488347470095</v>
      </c>
      <c r="J89" s="99">
        <v>18.153841073859397</v>
      </c>
      <c r="K89" s="99">
        <v>18.171354191661177</v>
      </c>
      <c r="L89" s="99">
        <v>18.241821669024556</v>
      </c>
      <c r="M89" s="99">
        <v>17.924459968753162</v>
      </c>
      <c r="N89" s="99">
        <v>17.849435238611754</v>
      </c>
      <c r="O89" s="99">
        <v>17.515787648834408</v>
      </c>
      <c r="P89" s="99">
        <v>17.105630768988224</v>
      </c>
      <c r="Q89" s="99">
        <v>16.626221981887408</v>
      </c>
      <c r="R89" s="99">
        <v>16.267689687235158</v>
      </c>
      <c r="S89" s="99">
        <v>15.368465985287605</v>
      </c>
      <c r="T89" s="99">
        <v>14.898628195207907</v>
      </c>
      <c r="U89" s="99">
        <v>14.390202138128974</v>
      </c>
      <c r="V89" s="99">
        <v>13.985689900281058</v>
      </c>
      <c r="W89" s="99">
        <v>13.626029101657435</v>
      </c>
      <c r="DA89" s="63" t="s">
        <v>2829</v>
      </c>
    </row>
    <row r="90" spans="1:105" ht="12" customHeight="1" x14ac:dyDescent="0.25">
      <c r="A90" s="100" t="s">
        <v>204</v>
      </c>
      <c r="B90" s="102">
        <v>20.453751229810401</v>
      </c>
      <c r="C90" s="102">
        <v>20.511741207448438</v>
      </c>
      <c r="D90" s="102">
        <v>20.227774909258802</v>
      </c>
      <c r="E90" s="102">
        <v>18.682518210675447</v>
      </c>
      <c r="F90" s="102">
        <v>18.352944287424872</v>
      </c>
      <c r="G90" s="102">
        <v>18.053468063146678</v>
      </c>
      <c r="H90" s="102">
        <v>16.806579433838841</v>
      </c>
      <c r="I90" s="102">
        <v>15.980854727842505</v>
      </c>
      <c r="J90" s="102">
        <v>15.482658086429979</v>
      </c>
      <c r="K90" s="102">
        <v>15.449216992309323</v>
      </c>
      <c r="L90" s="102">
        <v>15.423816576736682</v>
      </c>
      <c r="M90" s="102">
        <v>15.15490212923949</v>
      </c>
      <c r="N90" s="102">
        <v>15.060936878988141</v>
      </c>
      <c r="O90" s="102">
        <v>14.711273157612993</v>
      </c>
      <c r="P90" s="102">
        <v>14.359951598899533</v>
      </c>
      <c r="Q90" s="102">
        <v>13.925272018916138</v>
      </c>
      <c r="R90" s="102">
        <v>13.638893240815646</v>
      </c>
      <c r="S90" s="102">
        <v>12.84627647168475</v>
      </c>
      <c r="T90" s="102">
        <v>12.424462890981751</v>
      </c>
      <c r="U90" s="102">
        <v>11.95963676037975</v>
      </c>
      <c r="V90" s="102">
        <v>11.582976272020145</v>
      </c>
      <c r="W90" s="102">
        <v>11.03186549262244</v>
      </c>
      <c r="DA90" s="131" t="s">
        <v>2830</v>
      </c>
    </row>
    <row r="91" spans="1:105" ht="12" customHeight="1" x14ac:dyDescent="0.25">
      <c r="A91" s="103" t="s">
        <v>52</v>
      </c>
      <c r="B91" s="105">
        <v>2.649055014644119</v>
      </c>
      <c r="C91" s="105">
        <v>2.8333788427965292</v>
      </c>
      <c r="D91" s="105">
        <v>2.8276908523256914</v>
      </c>
      <c r="E91" s="105">
        <v>2.7505037904472625</v>
      </c>
      <c r="F91" s="105">
        <v>2.8188814619148874</v>
      </c>
      <c r="G91" s="105">
        <v>2.7867885433721202</v>
      </c>
      <c r="H91" s="105">
        <v>2.7565965222834379</v>
      </c>
      <c r="I91" s="105">
        <v>2.4986336196275878</v>
      </c>
      <c r="J91" s="105">
        <v>2.6711829874294173</v>
      </c>
      <c r="K91" s="105">
        <v>2.7221371993518533</v>
      </c>
      <c r="L91" s="105">
        <v>2.8180050922878759</v>
      </c>
      <c r="M91" s="105">
        <v>2.7695578395136704</v>
      </c>
      <c r="N91" s="105">
        <v>2.7884983596236133</v>
      </c>
      <c r="O91" s="105">
        <v>2.8045144912214166</v>
      </c>
      <c r="P91" s="105">
        <v>2.7456791700886951</v>
      </c>
      <c r="Q91" s="105">
        <v>2.7009499629712694</v>
      </c>
      <c r="R91" s="105">
        <v>2.6287964464195128</v>
      </c>
      <c r="S91" s="105">
        <v>2.5221895136028554</v>
      </c>
      <c r="T91" s="105">
        <v>2.4741653042261609</v>
      </c>
      <c r="U91" s="105">
        <v>2.4305653777492249</v>
      </c>
      <c r="V91" s="105">
        <v>2.4027136282609116</v>
      </c>
      <c r="W91" s="105">
        <v>2.5941636090349927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20.080996919573987</v>
      </c>
      <c r="C96" s="102">
        <v>19.671990600139416</v>
      </c>
      <c r="D96" s="102">
        <v>19.61214470417719</v>
      </c>
      <c r="E96" s="102">
        <v>19.121335917814367</v>
      </c>
      <c r="F96" s="102">
        <v>18.918414767289299</v>
      </c>
      <c r="G96" s="102">
        <v>19.378011845598845</v>
      </c>
      <c r="H96" s="102">
        <v>19.128755178296462</v>
      </c>
      <c r="I96" s="102">
        <v>18.451761772468512</v>
      </c>
      <c r="J96" s="102">
        <v>18.140750041099661</v>
      </c>
      <c r="K96" s="102">
        <v>18.595458612976344</v>
      </c>
      <c r="L96" s="102">
        <v>18.550665668241042</v>
      </c>
      <c r="M96" s="102">
        <v>19.292754902211993</v>
      </c>
      <c r="N96" s="102">
        <v>19.127591401785242</v>
      </c>
      <c r="O96" s="102">
        <v>18.902289483866792</v>
      </c>
      <c r="P96" s="102">
        <v>18.305779402981273</v>
      </c>
      <c r="Q96" s="102">
        <v>17.848816100627602</v>
      </c>
      <c r="R96" s="102">
        <v>17.571994222843404</v>
      </c>
      <c r="S96" s="102">
        <v>16.824485885383364</v>
      </c>
      <c r="T96" s="102">
        <v>16.125776344607477</v>
      </c>
      <c r="U96" s="102">
        <v>15.560549392929236</v>
      </c>
      <c r="V96" s="102">
        <v>15.263038091948001</v>
      </c>
      <c r="W96" s="102">
        <v>14.694290372988396</v>
      </c>
      <c r="DA96" s="131" t="s">
        <v>2836</v>
      </c>
    </row>
    <row r="97" spans="1:105" ht="12" customHeight="1" x14ac:dyDescent="0.25">
      <c r="A97" s="107" t="s">
        <v>121</v>
      </c>
      <c r="B97" s="105">
        <v>18.932882582028252</v>
      </c>
      <c r="C97" s="105">
        <v>18.524304227124993</v>
      </c>
      <c r="D97" s="105">
        <v>18.50448276051722</v>
      </c>
      <c r="E97" s="105">
        <v>18.047097463498144</v>
      </c>
      <c r="F97" s="105">
        <v>17.870219132211581</v>
      </c>
      <c r="G97" s="105">
        <v>18.326610767049594</v>
      </c>
      <c r="H97" s="105">
        <v>18.088199983575397</v>
      </c>
      <c r="I97" s="105">
        <v>17.520400716804673</v>
      </c>
      <c r="J97" s="105">
        <v>17.182665512482306</v>
      </c>
      <c r="K97" s="105">
        <v>17.630676690586647</v>
      </c>
      <c r="L97" s="105">
        <v>17.588825615044719</v>
      </c>
      <c r="M97" s="105">
        <v>18.323058360444094</v>
      </c>
      <c r="N97" s="105">
        <v>18.169825106949681</v>
      </c>
      <c r="O97" s="105">
        <v>17.944200635208141</v>
      </c>
      <c r="P97" s="105">
        <v>17.349525570226859</v>
      </c>
      <c r="Q97" s="105">
        <v>16.92528756275312</v>
      </c>
      <c r="R97" s="105">
        <v>16.674743266293692</v>
      </c>
      <c r="S97" s="105">
        <v>16.007430857433889</v>
      </c>
      <c r="T97" s="105">
        <v>15.375099727340546</v>
      </c>
      <c r="U97" s="105">
        <v>14.87924407409567</v>
      </c>
      <c r="V97" s="105">
        <v>14.62627811803323</v>
      </c>
      <c r="W97" s="105">
        <v>14.0806058745135</v>
      </c>
      <c r="DA97" s="132" t="s">
        <v>2837</v>
      </c>
    </row>
    <row r="98" spans="1:105" ht="12" customHeight="1" x14ac:dyDescent="0.25">
      <c r="A98" s="108" t="s">
        <v>53</v>
      </c>
      <c r="B98" s="99">
        <v>16.144461900866112</v>
      </c>
      <c r="C98" s="99">
        <v>15.69164856266273</v>
      </c>
      <c r="D98" s="99">
        <v>15.694539040786326</v>
      </c>
      <c r="E98" s="99">
        <v>15.2420411434301</v>
      </c>
      <c r="F98" s="99">
        <v>15.093181763827719</v>
      </c>
      <c r="G98" s="99">
        <v>15.514974157581952</v>
      </c>
      <c r="H98" s="99">
        <v>15.287787790100424</v>
      </c>
      <c r="I98" s="99">
        <v>14.965413621172237</v>
      </c>
      <c r="J98" s="99">
        <v>14.564558228017477</v>
      </c>
      <c r="K98" s="99">
        <v>14.946019772221158</v>
      </c>
      <c r="L98" s="99">
        <v>14.870411723712925</v>
      </c>
      <c r="M98" s="99">
        <v>15.528705547512645</v>
      </c>
      <c r="N98" s="99">
        <v>15.376635721461147</v>
      </c>
      <c r="O98" s="99">
        <v>15.153723106065517</v>
      </c>
      <c r="P98" s="99">
        <v>14.638440802030052</v>
      </c>
      <c r="Q98" s="99">
        <v>14.241926704689259</v>
      </c>
      <c r="R98" s="99">
        <v>14.036099225985446</v>
      </c>
      <c r="S98" s="99">
        <v>13.452371960572696</v>
      </c>
      <c r="T98" s="99">
        <v>12.906889374008687</v>
      </c>
      <c r="U98" s="99">
        <v>12.456388981248566</v>
      </c>
      <c r="V98" s="99">
        <v>12.213621673665964</v>
      </c>
      <c r="W98" s="99">
        <v>11.506156898185997</v>
      </c>
      <c r="DA98" s="63" t="s">
        <v>2838</v>
      </c>
    </row>
    <row r="99" spans="1:105" ht="12" customHeight="1" x14ac:dyDescent="0.25">
      <c r="A99" s="108" t="s">
        <v>52</v>
      </c>
      <c r="B99" s="99">
        <v>2.7884206811621328</v>
      </c>
      <c r="C99" s="99">
        <v>2.8326556644622634</v>
      </c>
      <c r="D99" s="99">
        <v>2.8099437197308941</v>
      </c>
      <c r="E99" s="99">
        <v>2.8050563200680418</v>
      </c>
      <c r="F99" s="99">
        <v>2.7770373683838656</v>
      </c>
      <c r="G99" s="99">
        <v>2.8116366094676395</v>
      </c>
      <c r="H99" s="99">
        <v>2.8004121934749713</v>
      </c>
      <c r="I99" s="99">
        <v>2.5549870956324341</v>
      </c>
      <c r="J99" s="99">
        <v>2.6181072844648292</v>
      </c>
      <c r="K99" s="99">
        <v>2.6846569183654849</v>
      </c>
      <c r="L99" s="99">
        <v>2.7184138913317959</v>
      </c>
      <c r="M99" s="99">
        <v>2.7943528129314474</v>
      </c>
      <c r="N99" s="99">
        <v>2.7931893854885326</v>
      </c>
      <c r="O99" s="99">
        <v>2.7904775291426214</v>
      </c>
      <c r="P99" s="99">
        <v>2.7110847681968071</v>
      </c>
      <c r="Q99" s="99">
        <v>2.6833608580638599</v>
      </c>
      <c r="R99" s="99">
        <v>2.6386440403082423</v>
      </c>
      <c r="S99" s="99">
        <v>2.5550588968611936</v>
      </c>
      <c r="T99" s="99">
        <v>2.4682103533318593</v>
      </c>
      <c r="U99" s="99">
        <v>2.4228550928471027</v>
      </c>
      <c r="V99" s="99">
        <v>2.4126564443672662</v>
      </c>
      <c r="W99" s="99">
        <v>2.5744489763275071</v>
      </c>
      <c r="DA99" s="63" t="s">
        <v>2839</v>
      </c>
    </row>
    <row r="100" spans="1:105" ht="12" customHeight="1" x14ac:dyDescent="0.25">
      <c r="A100" s="121" t="s">
        <v>54</v>
      </c>
      <c r="B100" s="123">
        <v>1.8526413579744592</v>
      </c>
      <c r="C100" s="123">
        <v>1.9203447990622697</v>
      </c>
      <c r="D100" s="123">
        <v>1.9140068772736571</v>
      </c>
      <c r="E100" s="123">
        <v>1.9401024747324271</v>
      </c>
      <c r="F100" s="123">
        <v>1.8980043779290456</v>
      </c>
      <c r="G100" s="123">
        <v>1.9611194570336994</v>
      </c>
      <c r="H100" s="123">
        <v>1.8572654940492019</v>
      </c>
      <c r="I100" s="123">
        <v>1.8807440671553823</v>
      </c>
      <c r="J100" s="123">
        <v>1.9871800311589554</v>
      </c>
      <c r="K100" s="123">
        <v>2.1419228135655173</v>
      </c>
      <c r="L100" s="123">
        <v>2.13947467380709</v>
      </c>
      <c r="M100" s="123">
        <v>2.1249951161018785</v>
      </c>
      <c r="N100" s="123">
        <v>2.1730830287509546</v>
      </c>
      <c r="O100" s="123">
        <v>2.1949872907769383</v>
      </c>
      <c r="P100" s="123">
        <v>2.1647587935064503</v>
      </c>
      <c r="Q100" s="123">
        <v>2.1686465007145421</v>
      </c>
      <c r="R100" s="123">
        <v>2.1307225224954771</v>
      </c>
      <c r="S100" s="123">
        <v>2.1055151649265085</v>
      </c>
      <c r="T100" s="123">
        <v>2.1211661208309844</v>
      </c>
      <c r="U100" s="123">
        <v>2.1129284674865758</v>
      </c>
      <c r="V100" s="123">
        <v>2.760277616561325</v>
      </c>
      <c r="W100" s="123">
        <v>2.6898646800194208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1.657278949666956</v>
      </c>
      <c r="C102" s="99">
        <v>2.5551401240146281</v>
      </c>
      <c r="D102" s="99">
        <v>2.4001564826349493</v>
      </c>
      <c r="E102" s="99">
        <v>2.7229329172460557</v>
      </c>
      <c r="F102" s="99">
        <v>2.3202657898307795</v>
      </c>
      <c r="G102" s="99">
        <v>2.8578307415264992</v>
      </c>
      <c r="H102" s="99">
        <v>1.4937161859047747</v>
      </c>
      <c r="I102" s="99">
        <v>1.9828899362398331</v>
      </c>
      <c r="J102" s="99">
        <v>2.7831952908946125</v>
      </c>
      <c r="K102" s="99">
        <v>3.2571477077825439</v>
      </c>
      <c r="L102" s="99">
        <v>2.5544405797941656</v>
      </c>
      <c r="M102" s="99">
        <v>2.4589292011599042</v>
      </c>
      <c r="N102" s="99">
        <v>2.0511656572820596</v>
      </c>
      <c r="O102" s="99">
        <v>2.7892284576771633</v>
      </c>
      <c r="P102" s="99">
        <v>2.6501150895293475</v>
      </c>
      <c r="Q102" s="99">
        <v>3.2479389497086317</v>
      </c>
      <c r="R102" s="99">
        <v>2.5718355358159739</v>
      </c>
      <c r="S102" s="99">
        <v>2.641744503101783</v>
      </c>
      <c r="T102" s="99">
        <v>2.7399531589076465</v>
      </c>
      <c r="U102" s="99">
        <v>2.8018468413751778</v>
      </c>
      <c r="V102" s="99">
        <v>3.5905974794037161</v>
      </c>
      <c r="W102" s="99">
        <v>3.6258773216489399</v>
      </c>
      <c r="DA102" s="63" t="s">
        <v>2842</v>
      </c>
    </row>
    <row r="103" spans="1:105" ht="12" customHeight="1" x14ac:dyDescent="0.25">
      <c r="A103" s="109" t="s">
        <v>120</v>
      </c>
      <c r="B103" s="110">
        <v>1.8742157042782188</v>
      </c>
      <c r="C103" s="110">
        <v>1.8453487361255743</v>
      </c>
      <c r="D103" s="110">
        <v>1.8537191683937735</v>
      </c>
      <c r="E103" s="110">
        <v>1.839171991336072</v>
      </c>
      <c r="F103" s="110">
        <v>1.8467307648854092</v>
      </c>
      <c r="G103" s="110">
        <v>1.857489714390689</v>
      </c>
      <c r="H103" s="110">
        <v>1.8963771571340315</v>
      </c>
      <c r="I103" s="110">
        <v>1.8698511709324825</v>
      </c>
      <c r="J103" s="110">
        <v>1.8954013348772072</v>
      </c>
      <c r="K103" s="110">
        <v>2.0146549247695464</v>
      </c>
      <c r="L103" s="110">
        <v>2.0970540755417026</v>
      </c>
      <c r="M103" s="110">
        <v>2.0972486214782338</v>
      </c>
      <c r="N103" s="110">
        <v>2.1820140730056306</v>
      </c>
      <c r="O103" s="110">
        <v>2.1529053174042772</v>
      </c>
      <c r="P103" s="110">
        <v>2.1289672712647802</v>
      </c>
      <c r="Q103" s="110">
        <v>2.0897580952332171</v>
      </c>
      <c r="R103" s="110">
        <v>2.0986765127088982</v>
      </c>
      <c r="S103" s="110">
        <v>2.0680916192731824</v>
      </c>
      <c r="T103" s="110">
        <v>2.08014459695459</v>
      </c>
      <c r="U103" s="110">
        <v>2.0688582683628987</v>
      </c>
      <c r="V103" s="110">
        <v>2.7093293319444682</v>
      </c>
      <c r="W103" s="110">
        <v>2.6344248911350898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176.63524663388901</v>
      </c>
      <c r="C124" s="118">
        <f t="shared" si="42"/>
        <v>187.13364598056486</v>
      </c>
      <c r="D124" s="118">
        <f t="shared" si="42"/>
        <v>187.67169967807345</v>
      </c>
      <c r="E124" s="118">
        <f t="shared" si="42"/>
        <v>195.33826590967757</v>
      </c>
      <c r="F124" s="118">
        <f t="shared" si="42"/>
        <v>183.99393380999339</v>
      </c>
      <c r="G124" s="118">
        <f t="shared" si="42"/>
        <v>180.51743002094156</v>
      </c>
      <c r="H124" s="118">
        <f t="shared" si="42"/>
        <v>183.41193272409041</v>
      </c>
      <c r="I124" s="118">
        <f t="shared" si="42"/>
        <v>183.07017448641375</v>
      </c>
      <c r="J124" s="118">
        <f t="shared" si="42"/>
        <v>178.63103694839026</v>
      </c>
      <c r="K124" s="118">
        <f t="shared" si="42"/>
        <v>188.60547712235262</v>
      </c>
      <c r="L124" s="118">
        <f t="shared" si="42"/>
        <v>208.61358086761052</v>
      </c>
      <c r="M124" s="118">
        <f t="shared" si="42"/>
        <v>180.3247079951301</v>
      </c>
      <c r="N124" s="118">
        <f t="shared" si="42"/>
        <v>196.20988834539492</v>
      </c>
      <c r="O124" s="118">
        <f t="shared" si="42"/>
        <v>187.20066186178337</v>
      </c>
      <c r="P124" s="118">
        <f t="shared" si="42"/>
        <v>183.24052469990031</v>
      </c>
      <c r="Q124" s="118">
        <f t="shared" si="42"/>
        <v>176.90127214123839</v>
      </c>
      <c r="R124" s="118">
        <f t="shared" ref="R124:V124" si="43">R125+R128+R130+R139</f>
        <v>194.69732624543886</v>
      </c>
      <c r="S124" s="118">
        <f t="shared" si="43"/>
        <v>191.43007843862711</v>
      </c>
      <c r="T124" s="118">
        <f t="shared" si="43"/>
        <v>186.93884284474012</v>
      </c>
      <c r="U124" s="118">
        <f t="shared" si="43"/>
        <v>182.94650046658177</v>
      </c>
      <c r="V124" s="118">
        <f t="shared" si="43"/>
        <v>170.27518821785819</v>
      </c>
      <c r="W124" s="118">
        <f t="shared" ref="W124" si="44">W125+W128+W130+W139</f>
        <v>190.39904178737223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158.0742382137754</v>
      </c>
      <c r="C125" s="123">
        <f t="shared" si="45"/>
        <v>168.43804761706133</v>
      </c>
      <c r="D125" s="123">
        <f t="shared" si="45"/>
        <v>169.02511520914217</v>
      </c>
      <c r="E125" s="123">
        <f t="shared" si="45"/>
        <v>176.64639778945298</v>
      </c>
      <c r="F125" s="123">
        <f t="shared" si="45"/>
        <v>165.41979225402133</v>
      </c>
      <c r="G125" s="123">
        <f t="shared" si="45"/>
        <v>162.05522354668975</v>
      </c>
      <c r="H125" s="123">
        <f t="shared" si="45"/>
        <v>165.10582925543366</v>
      </c>
      <c r="I125" s="123">
        <f t="shared" si="45"/>
        <v>165.12641909506524</v>
      </c>
      <c r="J125" s="123">
        <f t="shared" si="45"/>
        <v>160.86822112791174</v>
      </c>
      <c r="K125" s="123">
        <f t="shared" si="45"/>
        <v>170.37858946241471</v>
      </c>
      <c r="L125" s="123">
        <f t="shared" si="45"/>
        <v>190.37511434921041</v>
      </c>
      <c r="M125" s="123">
        <f t="shared" si="45"/>
        <v>161.79359285925662</v>
      </c>
      <c r="N125" s="123">
        <f t="shared" si="45"/>
        <v>177.68453649362351</v>
      </c>
      <c r="O125" s="123">
        <f t="shared" si="45"/>
        <v>168.62129263933639</v>
      </c>
      <c r="P125" s="123">
        <f t="shared" si="45"/>
        <v>165.40335391048856</v>
      </c>
      <c r="Q125" s="123">
        <f t="shared" si="45"/>
        <v>159.08127347880048</v>
      </c>
      <c r="R125" s="123">
        <f t="shared" ref="R125:V125" si="46">SUM(R126:R127)</f>
        <v>177.37082435802691</v>
      </c>
      <c r="S125" s="123">
        <f t="shared" si="46"/>
        <v>174.66406002833568</v>
      </c>
      <c r="T125" s="123">
        <f t="shared" si="46"/>
        <v>170.84615334379271</v>
      </c>
      <c r="U125" s="123">
        <f t="shared" si="46"/>
        <v>167.03354763651484</v>
      </c>
      <c r="V125" s="123">
        <f t="shared" si="46"/>
        <v>154.03115157074501</v>
      </c>
      <c r="W125" s="123">
        <f t="shared" ref="W125" si="47">SUM(W126:W127)</f>
        <v>174.40784786520223</v>
      </c>
      <c r="DA125" s="130" t="s">
        <v>2863</v>
      </c>
    </row>
    <row r="126" spans="1:105" ht="12" customHeight="1" x14ac:dyDescent="0.25">
      <c r="A126" s="97" t="s">
        <v>203</v>
      </c>
      <c r="B126" s="99">
        <v>157.46211767412515</v>
      </c>
      <c r="C126" s="99">
        <v>167.78534603599303</v>
      </c>
      <c r="D126" s="99">
        <v>168.38447459434076</v>
      </c>
      <c r="E126" s="99">
        <v>175.98467382720276</v>
      </c>
      <c r="F126" s="99">
        <v>164.81563523977789</v>
      </c>
      <c r="G126" s="99">
        <v>161.47262359310224</v>
      </c>
      <c r="H126" s="99">
        <v>164.52009820846445</v>
      </c>
      <c r="I126" s="99">
        <v>164.54730295495398</v>
      </c>
      <c r="J126" s="99">
        <v>160.31221071599151</v>
      </c>
      <c r="K126" s="99">
        <v>169.79361856869261</v>
      </c>
      <c r="L126" s="99">
        <v>189.72281276860181</v>
      </c>
      <c r="M126" s="99">
        <v>161.24836816580333</v>
      </c>
      <c r="N126" s="99">
        <v>177.08675962392513</v>
      </c>
      <c r="O126" s="99">
        <v>168.05913682723579</v>
      </c>
      <c r="P126" s="99">
        <v>164.85674437529295</v>
      </c>
      <c r="Q126" s="99">
        <v>158.55987798699408</v>
      </c>
      <c r="R126" s="99">
        <v>176.78932360462824</v>
      </c>
      <c r="S126" s="99">
        <v>174.1278220514703</v>
      </c>
      <c r="T126" s="99">
        <v>170.32517509949656</v>
      </c>
      <c r="U126" s="99">
        <v>166.53601274702186</v>
      </c>
      <c r="V126" s="99">
        <v>153.56177290839946</v>
      </c>
      <c r="W126" s="99">
        <v>173.86796616830102</v>
      </c>
      <c r="DA126" s="63" t="s">
        <v>2864</v>
      </c>
    </row>
    <row r="127" spans="1:105" ht="12" customHeight="1" x14ac:dyDescent="0.25">
      <c r="A127" s="97" t="s">
        <v>53</v>
      </c>
      <c r="B127" s="99">
        <v>0.61212053965023938</v>
      </c>
      <c r="C127" s="99">
        <v>0.65270158106830833</v>
      </c>
      <c r="D127" s="99">
        <v>0.64064061480140799</v>
      </c>
      <c r="E127" s="99">
        <v>0.6617239622502189</v>
      </c>
      <c r="F127" s="99">
        <v>0.60415701424345125</v>
      </c>
      <c r="G127" s="99">
        <v>0.58259995358751615</v>
      </c>
      <c r="H127" s="99">
        <v>0.58573104696921818</v>
      </c>
      <c r="I127" s="99">
        <v>0.5791161401112741</v>
      </c>
      <c r="J127" s="99">
        <v>0.55601041192022138</v>
      </c>
      <c r="K127" s="99">
        <v>0.58497089372210387</v>
      </c>
      <c r="L127" s="99">
        <v>0.65230158060858068</v>
      </c>
      <c r="M127" s="99">
        <v>0.54522469345327951</v>
      </c>
      <c r="N127" s="99">
        <v>0.5977768696983734</v>
      </c>
      <c r="O127" s="99">
        <v>0.5621558121006085</v>
      </c>
      <c r="P127" s="99">
        <v>0.54660953519561506</v>
      </c>
      <c r="Q127" s="99">
        <v>0.52139549180639411</v>
      </c>
      <c r="R127" s="99">
        <v>0.58150075339866758</v>
      </c>
      <c r="S127" s="99">
        <v>0.53623797686536767</v>
      </c>
      <c r="T127" s="99">
        <v>0.52097824429614947</v>
      </c>
      <c r="U127" s="99">
        <v>0.49753488949297936</v>
      </c>
      <c r="V127" s="99">
        <v>0.46937866234555431</v>
      </c>
      <c r="W127" s="99">
        <v>0.53988169690120613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9.7949527338366302E-2</v>
      </c>
      <c r="C128" s="123">
        <f t="shared" si="48"/>
        <v>0.10103384975136318</v>
      </c>
      <c r="D128" s="123">
        <f t="shared" si="48"/>
        <v>0.10377499449448191</v>
      </c>
      <c r="E128" s="123">
        <f t="shared" si="48"/>
        <v>0.12709944180464638</v>
      </c>
      <c r="F128" s="123">
        <f t="shared" si="48"/>
        <v>0.10691332808682447</v>
      </c>
      <c r="G128" s="123">
        <f t="shared" si="48"/>
        <v>0.11021298006498625</v>
      </c>
      <c r="H128" s="123">
        <f t="shared" si="48"/>
        <v>0.11171813975693064</v>
      </c>
      <c r="I128" s="123">
        <f t="shared" si="48"/>
        <v>0.11131429364944451</v>
      </c>
      <c r="J128" s="123">
        <f t="shared" si="48"/>
        <v>0.11952294605434054</v>
      </c>
      <c r="K128" s="123">
        <f t="shared" si="48"/>
        <v>0.1253250118853812</v>
      </c>
      <c r="L128" s="123">
        <f t="shared" si="48"/>
        <v>0.17464402017877009</v>
      </c>
      <c r="M128" s="123">
        <f t="shared" si="48"/>
        <v>0.14065883262278278</v>
      </c>
      <c r="N128" s="123">
        <f t="shared" si="48"/>
        <v>0.13726390014225978</v>
      </c>
      <c r="O128" s="123">
        <f t="shared" si="48"/>
        <v>0.13945730071840529</v>
      </c>
      <c r="P128" s="123">
        <f t="shared" si="48"/>
        <v>0.15028162236932779</v>
      </c>
      <c r="Q128" s="123">
        <f t="shared" si="48"/>
        <v>0.14131932218341975</v>
      </c>
      <c r="R128" s="123">
        <f t="shared" si="48"/>
        <v>0.14240328558794801</v>
      </c>
      <c r="S128" s="123">
        <f t="shared" si="48"/>
        <v>0.13415347260336108</v>
      </c>
      <c r="T128" s="123">
        <f t="shared" si="48"/>
        <v>0.13388567798103673</v>
      </c>
      <c r="U128" s="123">
        <f t="shared" si="48"/>
        <v>0.14372947665070496</v>
      </c>
      <c r="V128" s="123">
        <f t="shared" si="48"/>
        <v>0.15778660751700377</v>
      </c>
      <c r="W128" s="123">
        <f t="shared" si="48"/>
        <v>0.18708166617821523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9.7949527338366302E-2</v>
      </c>
      <c r="C129" s="99">
        <f>RES_hhdet_fech!C129/RES_summary!C$19</f>
        <v>0.10103384975136318</v>
      </c>
      <c r="D129" s="99">
        <f>RES_hhdet_fech!D129/RES_summary!D$19</f>
        <v>0.10377499449448191</v>
      </c>
      <c r="E129" s="99">
        <f>RES_hhdet_fech!E129/RES_summary!E$19</f>
        <v>0.12709944180464638</v>
      </c>
      <c r="F129" s="99">
        <f>RES_hhdet_fech!F129/RES_summary!F$19</f>
        <v>0.10691332808682447</v>
      </c>
      <c r="G129" s="99">
        <f>RES_hhdet_fech!G129/RES_summary!G$19</f>
        <v>0.11021298006498625</v>
      </c>
      <c r="H129" s="99">
        <f>RES_hhdet_fech!H129/RES_summary!H$19</f>
        <v>0.11171813975693064</v>
      </c>
      <c r="I129" s="99">
        <f>RES_hhdet_fech!I129/RES_summary!I$19</f>
        <v>0.11131429364944451</v>
      </c>
      <c r="J129" s="99">
        <f>RES_hhdet_fech!J129/RES_summary!J$19</f>
        <v>0.11952294605434054</v>
      </c>
      <c r="K129" s="99">
        <f>RES_hhdet_fech!K129/RES_summary!K$19</f>
        <v>0.1253250118853812</v>
      </c>
      <c r="L129" s="99">
        <f>RES_hhdet_fech!L129/RES_summary!L$19</f>
        <v>0.17464402017877009</v>
      </c>
      <c r="M129" s="99">
        <f>RES_hhdet_fech!M129/RES_summary!M$19</f>
        <v>0.14065883262278278</v>
      </c>
      <c r="N129" s="99">
        <f>RES_hhdet_fech!N129/RES_summary!N$19</f>
        <v>0.13726390014225978</v>
      </c>
      <c r="O129" s="99">
        <f>RES_hhdet_fech!O129/RES_summary!O$19</f>
        <v>0.13945730071840529</v>
      </c>
      <c r="P129" s="99">
        <f>RES_hhdet_fech!P129/RES_summary!P$19</f>
        <v>0.15028162236932779</v>
      </c>
      <c r="Q129" s="99">
        <f>RES_hhdet_fech!Q129/RES_summary!Q$19</f>
        <v>0.14131932218341975</v>
      </c>
      <c r="R129" s="99">
        <f>RES_hhdet_fech!R129/RES_summary!R$19</f>
        <v>0.14240328558794801</v>
      </c>
      <c r="S129" s="99">
        <f>RES_hhdet_fech!S129/RES_summary!S$19</f>
        <v>0.13415347260336108</v>
      </c>
      <c r="T129" s="99">
        <f>RES_hhdet_fech!T129/RES_summary!T$19</f>
        <v>0.13388567798103673</v>
      </c>
      <c r="U129" s="99">
        <f>RES_hhdet_fech!U129/RES_summary!U$19</f>
        <v>0.14372947665070496</v>
      </c>
      <c r="V129" s="99">
        <f>RES_hhdet_fech!V129/RES_summary!V$19</f>
        <v>0.15778660751700377</v>
      </c>
      <c r="W129" s="99">
        <f>RES_hhdet_fech!W129/RES_summary!W$19</f>
        <v>0.18708166617821523</v>
      </c>
      <c r="DA129" s="63" t="s">
        <v>2867</v>
      </c>
    </row>
    <row r="130" spans="1:105" ht="12" customHeight="1" x14ac:dyDescent="0.25">
      <c r="A130" s="121" t="s">
        <v>55</v>
      </c>
      <c r="B130" s="123">
        <v>16.610417671958711</v>
      </c>
      <c r="C130" s="123">
        <v>16.674243530820167</v>
      </c>
      <c r="D130" s="123">
        <v>16.628611142450758</v>
      </c>
      <c r="E130" s="123">
        <v>16.624408429114496</v>
      </c>
      <c r="F130" s="123">
        <v>16.568194583795893</v>
      </c>
      <c r="G130" s="123">
        <v>16.388031122706117</v>
      </c>
      <c r="H130" s="123">
        <v>16.337166676926959</v>
      </c>
      <c r="I130" s="123">
        <v>15.950872083788791</v>
      </c>
      <c r="J130" s="123">
        <v>15.655225195945722</v>
      </c>
      <c r="K130" s="123">
        <v>15.959562111694549</v>
      </c>
      <c r="L130" s="123">
        <v>15.924262034625029</v>
      </c>
      <c r="M130" s="123">
        <v>16.26556057546404</v>
      </c>
      <c r="N130" s="123">
        <v>16.215010403136212</v>
      </c>
      <c r="O130" s="123">
        <v>16.245281168584302</v>
      </c>
      <c r="P130" s="123">
        <v>15.522103248417253</v>
      </c>
      <c r="Q130" s="123">
        <v>15.510810729694059</v>
      </c>
      <c r="R130" s="123">
        <v>15.053135069816074</v>
      </c>
      <c r="S130" s="123">
        <v>14.526988242464384</v>
      </c>
      <c r="T130" s="123">
        <v>13.837153525650399</v>
      </c>
      <c r="U130" s="123">
        <v>13.657233138339118</v>
      </c>
      <c r="V130" s="123">
        <v>13.324389151006336</v>
      </c>
      <c r="W130" s="123">
        <v>13.115525061867704</v>
      </c>
      <c r="DA130" s="130" t="s">
        <v>2868</v>
      </c>
    </row>
    <row r="131" spans="1:105" ht="12" customHeight="1" x14ac:dyDescent="0.25">
      <c r="A131" s="97" t="s">
        <v>128</v>
      </c>
      <c r="B131" s="99">
        <v>16.540459992670815</v>
      </c>
      <c r="C131" s="99">
        <v>16.54642505328259</v>
      </c>
      <c r="D131" s="99">
        <v>16.498041670937294</v>
      </c>
      <c r="E131" s="99">
        <v>16.506763303825348</v>
      </c>
      <c r="F131" s="99">
        <v>16.430222020073082</v>
      </c>
      <c r="G131" s="99">
        <v>16.245536723483951</v>
      </c>
      <c r="H131" s="99">
        <v>16.206989321753202</v>
      </c>
      <c r="I131" s="99">
        <v>15.832015387526157</v>
      </c>
      <c r="J131" s="99">
        <v>15.527329244046831</v>
      </c>
      <c r="K131" s="99">
        <v>15.833405774429155</v>
      </c>
      <c r="L131" s="99">
        <v>15.803229359046483</v>
      </c>
      <c r="M131" s="99">
        <v>16.156359653130377</v>
      </c>
      <c r="N131" s="99">
        <v>16.126539548215657</v>
      </c>
      <c r="O131" s="99">
        <v>16.181870521497256</v>
      </c>
      <c r="P131" s="99">
        <v>15.472468309214557</v>
      </c>
      <c r="Q131" s="99">
        <v>15.457395248730114</v>
      </c>
      <c r="R131" s="99">
        <v>15.033204717666811</v>
      </c>
      <c r="S131" s="99">
        <v>14.501638429785739</v>
      </c>
      <c r="T131" s="99">
        <v>13.816445673789435</v>
      </c>
      <c r="U131" s="99">
        <v>13.620920149132949</v>
      </c>
      <c r="V131" s="99">
        <v>13.31202852887081</v>
      </c>
      <c r="W131" s="99">
        <v>13.082120437633717</v>
      </c>
      <c r="DA131" s="63" t="s">
        <v>2869</v>
      </c>
    </row>
    <row r="132" spans="1:105" ht="12" customHeight="1" x14ac:dyDescent="0.25">
      <c r="A132" s="97" t="s">
        <v>127</v>
      </c>
      <c r="B132" s="99">
        <v>16.032192435535986</v>
      </c>
      <c r="C132" s="99">
        <v>16.019712479386786</v>
      </c>
      <c r="D132" s="99">
        <v>15.995115507502415</v>
      </c>
      <c r="E132" s="99">
        <v>16.008830280862906</v>
      </c>
      <c r="F132" s="99">
        <v>15.931840601347826</v>
      </c>
      <c r="G132" s="99">
        <v>15.763937387945765</v>
      </c>
      <c r="H132" s="99">
        <v>15.65615689597097</v>
      </c>
      <c r="I132" s="99">
        <v>15.321245429030702</v>
      </c>
      <c r="J132" s="99">
        <v>14.998422394572364</v>
      </c>
      <c r="K132" s="99">
        <v>15.320454617542632</v>
      </c>
      <c r="L132" s="99">
        <v>15.307630313249209</v>
      </c>
      <c r="M132" s="99">
        <v>15.693034864190309</v>
      </c>
      <c r="N132" s="99">
        <v>15.704161752826566</v>
      </c>
      <c r="O132" s="99">
        <v>15.782038264503839</v>
      </c>
      <c r="P132" s="99">
        <v>15.063860709389918</v>
      </c>
      <c r="Q132" s="99">
        <v>15.034054416010838</v>
      </c>
      <c r="R132" s="99">
        <v>14.620053629058781</v>
      </c>
      <c r="S132" s="99">
        <v>14.099917939504056</v>
      </c>
      <c r="T132" s="99">
        <v>13.445416847979423</v>
      </c>
      <c r="U132" s="99">
        <v>13.250442782243805</v>
      </c>
      <c r="V132" s="99">
        <v>12.966425560996344</v>
      </c>
      <c r="W132" s="99">
        <v>12.763127674238156</v>
      </c>
      <c r="DA132" s="63" t="s">
        <v>2870</v>
      </c>
    </row>
    <row r="133" spans="1:105" ht="12" customHeight="1" x14ac:dyDescent="0.25">
      <c r="A133" s="100" t="s">
        <v>203</v>
      </c>
      <c r="B133" s="102">
        <v>13.29794970959253</v>
      </c>
      <c r="C133" s="102">
        <v>13.192417044944925</v>
      </c>
      <c r="D133" s="102">
        <v>13.197591919661932</v>
      </c>
      <c r="E133" s="102">
        <v>13.150729414476547</v>
      </c>
      <c r="F133" s="102">
        <v>13.094160267882518</v>
      </c>
      <c r="G133" s="102">
        <v>12.999188916649473</v>
      </c>
      <c r="H133" s="102">
        <v>12.882714188968935</v>
      </c>
      <c r="I133" s="102">
        <v>12.757551967094082</v>
      </c>
      <c r="J133" s="102">
        <v>12.370677273207427</v>
      </c>
      <c r="K133" s="102">
        <v>12.634015757869603</v>
      </c>
      <c r="L133" s="102">
        <v>12.57984128310037</v>
      </c>
      <c r="M133" s="102">
        <v>12.929884984247508</v>
      </c>
      <c r="N133" s="102">
        <v>12.917612377674486</v>
      </c>
      <c r="O133" s="102">
        <v>12.954185238768021</v>
      </c>
      <c r="P133" s="102">
        <v>12.363776829737514</v>
      </c>
      <c r="Q133" s="102">
        <v>12.310890766346086</v>
      </c>
      <c r="R133" s="102">
        <v>11.989085829351524</v>
      </c>
      <c r="S133" s="102">
        <v>11.549473628938197</v>
      </c>
      <c r="T133" s="102">
        <v>11.012258480359527</v>
      </c>
      <c r="U133" s="102">
        <v>10.828192590839624</v>
      </c>
      <c r="V133" s="102">
        <v>10.577115479597492</v>
      </c>
      <c r="W133" s="102">
        <v>10.170272214868577</v>
      </c>
      <c r="DA133" s="131" t="s">
        <v>2871</v>
      </c>
    </row>
    <row r="134" spans="1:105" ht="12" customHeight="1" x14ac:dyDescent="0.25">
      <c r="A134" s="103" t="s">
        <v>52</v>
      </c>
      <c r="B134" s="105">
        <v>2.7342427259434579</v>
      </c>
      <c r="C134" s="105">
        <v>2.8272954344418624</v>
      </c>
      <c r="D134" s="105">
        <v>2.7975235878404812</v>
      </c>
      <c r="E134" s="105">
        <v>2.8581008663863567</v>
      </c>
      <c r="F134" s="105">
        <v>2.8376803334653049</v>
      </c>
      <c r="G134" s="105">
        <v>2.7647484712962918</v>
      </c>
      <c r="H134" s="105">
        <v>2.773442707002034</v>
      </c>
      <c r="I134" s="105">
        <v>2.5636934619366181</v>
      </c>
      <c r="J134" s="105">
        <v>2.6277451213649363</v>
      </c>
      <c r="K134" s="105">
        <v>2.6864388596730309</v>
      </c>
      <c r="L134" s="105">
        <v>2.7277890301488381</v>
      </c>
      <c r="M134" s="105">
        <v>2.7631498799428016</v>
      </c>
      <c r="N134" s="105">
        <v>2.7865493751520773</v>
      </c>
      <c r="O134" s="105">
        <v>2.8278530257358172</v>
      </c>
      <c r="P134" s="105">
        <v>2.7000838796524067</v>
      </c>
      <c r="Q134" s="105">
        <v>2.7231636496647535</v>
      </c>
      <c r="R134" s="105">
        <v>2.6309677997072578</v>
      </c>
      <c r="S134" s="105">
        <v>2.5504443105658599</v>
      </c>
      <c r="T134" s="105">
        <v>2.4331583676198942</v>
      </c>
      <c r="U134" s="105">
        <v>2.4222501914041827</v>
      </c>
      <c r="V134" s="105">
        <v>2.3893100813988526</v>
      </c>
      <c r="W134" s="105">
        <v>2.5928554593695812</v>
      </c>
      <c r="DA134" s="132" t="s">
        <v>2872</v>
      </c>
    </row>
    <row r="135" spans="1:105" ht="12" customHeight="1" x14ac:dyDescent="0.25">
      <c r="A135" s="106" t="s">
        <v>122</v>
      </c>
      <c r="B135" s="102">
        <v>20.080996919573987</v>
      </c>
      <c r="C135" s="102">
        <v>19.34026970222174</v>
      </c>
      <c r="D135" s="102">
        <v>19.34634646342883</v>
      </c>
      <c r="E135" s="102">
        <v>18.911760519292237</v>
      </c>
      <c r="F135" s="102">
        <v>18.747733066620601</v>
      </c>
      <c r="G135" s="102">
        <v>19.241709176402182</v>
      </c>
      <c r="H135" s="102">
        <v>19.131307913583026</v>
      </c>
      <c r="I135" s="102">
        <v>18.501173766298489</v>
      </c>
      <c r="J135" s="102">
        <v>18.136656781478941</v>
      </c>
      <c r="K135" s="102">
        <v>18.544940876038449</v>
      </c>
      <c r="L135" s="102">
        <v>18.512915658297089</v>
      </c>
      <c r="M135" s="102">
        <v>19.272155220309696</v>
      </c>
      <c r="N135" s="102">
        <v>19.17552313188995</v>
      </c>
      <c r="O135" s="102">
        <v>19.056686125491701</v>
      </c>
      <c r="P135" s="102">
        <v>18.598430383467822</v>
      </c>
      <c r="Q135" s="102">
        <v>17.686269935361747</v>
      </c>
      <c r="R135" s="102">
        <v>16.84325973418062</v>
      </c>
      <c r="S135" s="102">
        <v>16.263933768315013</v>
      </c>
      <c r="T135" s="102">
        <v>15.772222397572476</v>
      </c>
      <c r="U135" s="102">
        <v>15.082640762165319</v>
      </c>
      <c r="V135" s="102">
        <v>14.738390049464623</v>
      </c>
      <c r="W135" s="102">
        <v>14.107184311456191</v>
      </c>
      <c r="DA135" s="131" t="s">
        <v>2873</v>
      </c>
    </row>
    <row r="136" spans="1:105" ht="12" customHeight="1" x14ac:dyDescent="0.25">
      <c r="A136" s="107" t="s">
        <v>121</v>
      </c>
      <c r="B136" s="105">
        <v>18.932882582028245</v>
      </c>
      <c r="C136" s="105">
        <v>18.256072405032967</v>
      </c>
      <c r="D136" s="105">
        <v>18.283676598444004</v>
      </c>
      <c r="E136" s="105">
        <v>17.869659611617347</v>
      </c>
      <c r="F136" s="105">
        <v>17.728009177465772</v>
      </c>
      <c r="G136" s="105">
        <v>18.228166985464156</v>
      </c>
      <c r="H136" s="105">
        <v>18.121972909451102</v>
      </c>
      <c r="I136" s="105">
        <v>17.571095329417648</v>
      </c>
      <c r="J136" s="105">
        <v>17.152806766535335</v>
      </c>
      <c r="K136" s="105">
        <v>17.573064929306053</v>
      </c>
      <c r="L136" s="105">
        <v>17.544636642769269</v>
      </c>
      <c r="M136" s="105">
        <v>18.303105268710695</v>
      </c>
      <c r="N136" s="105">
        <v>18.219372591858928</v>
      </c>
      <c r="O136" s="105">
        <v>18.104271831589465</v>
      </c>
      <c r="P136" s="105">
        <v>17.674352574999951</v>
      </c>
      <c r="Q136" s="105">
        <v>16.730296323601571</v>
      </c>
      <c r="R136" s="105">
        <v>16.144524202388951</v>
      </c>
      <c r="S136" s="105">
        <v>15.593348754572412</v>
      </c>
      <c r="T136" s="105">
        <v>15.133187375176767</v>
      </c>
      <c r="U136" s="105">
        <v>14.476440899807381</v>
      </c>
      <c r="V136" s="105">
        <v>14.216616366857719</v>
      </c>
      <c r="W136" s="105">
        <v>13.600595455406404</v>
      </c>
      <c r="DA136" s="132" t="s">
        <v>2874</v>
      </c>
    </row>
    <row r="137" spans="1:105" ht="12" customHeight="1" x14ac:dyDescent="0.25">
      <c r="A137" s="108" t="s">
        <v>53</v>
      </c>
      <c r="B137" s="99">
        <v>16.144461900866112</v>
      </c>
      <c r="C137" s="99">
        <v>15.424594769658567</v>
      </c>
      <c r="D137" s="99">
        <v>15.474659545300486</v>
      </c>
      <c r="E137" s="99">
        <v>15.065503377338079</v>
      </c>
      <c r="F137" s="99">
        <v>14.952641687721025</v>
      </c>
      <c r="G137" s="99">
        <v>15.417586313117177</v>
      </c>
      <c r="H137" s="99">
        <v>15.320029505759296</v>
      </c>
      <c r="I137" s="99">
        <v>15.014899756429045</v>
      </c>
      <c r="J137" s="99">
        <v>14.538418074098349</v>
      </c>
      <c r="K137" s="99">
        <v>14.894096044182884</v>
      </c>
      <c r="L137" s="99">
        <v>14.831530811293977</v>
      </c>
      <c r="M137" s="99">
        <v>15.513615183688835</v>
      </c>
      <c r="N137" s="99">
        <v>15.429041543174105</v>
      </c>
      <c r="O137" s="99">
        <v>15.313675573937459</v>
      </c>
      <c r="P137" s="99">
        <v>14.956338448519192</v>
      </c>
      <c r="Q137" s="99">
        <v>14.068484169680449</v>
      </c>
      <c r="R137" s="99">
        <v>13.547995323003581</v>
      </c>
      <c r="S137" s="99">
        <v>13.072521764260168</v>
      </c>
      <c r="T137" s="99">
        <v>12.691603828268061</v>
      </c>
      <c r="U137" s="99">
        <v>12.088039255739217</v>
      </c>
      <c r="V137" s="99">
        <v>11.84016243478198</v>
      </c>
      <c r="W137" s="99">
        <v>11.077064271691695</v>
      </c>
      <c r="DA137" s="63" t="s">
        <v>2875</v>
      </c>
    </row>
    <row r="138" spans="1:105" ht="12" customHeight="1" x14ac:dyDescent="0.25">
      <c r="A138" s="108" t="s">
        <v>52</v>
      </c>
      <c r="B138" s="99">
        <v>2.7884206811621328</v>
      </c>
      <c r="C138" s="99">
        <v>2.8314776353744029</v>
      </c>
      <c r="D138" s="99">
        <v>2.8090170531435188</v>
      </c>
      <c r="E138" s="99">
        <v>2.8041562342792692</v>
      </c>
      <c r="F138" s="99">
        <v>2.7753674897447431</v>
      </c>
      <c r="G138" s="99">
        <v>2.8105806723469779</v>
      </c>
      <c r="H138" s="99">
        <v>2.8019434036918063</v>
      </c>
      <c r="I138" s="99">
        <v>2.5561955729886039</v>
      </c>
      <c r="J138" s="99">
        <v>2.6143886924369815</v>
      </c>
      <c r="K138" s="99">
        <v>2.6789688851231692</v>
      </c>
      <c r="L138" s="99">
        <v>2.7131058314752945</v>
      </c>
      <c r="M138" s="99">
        <v>2.7894900850218542</v>
      </c>
      <c r="N138" s="99">
        <v>2.7903310486848203</v>
      </c>
      <c r="O138" s="99">
        <v>2.7905962576520031</v>
      </c>
      <c r="P138" s="99">
        <v>2.7180141264807567</v>
      </c>
      <c r="Q138" s="99">
        <v>2.6618121539211201</v>
      </c>
      <c r="R138" s="99">
        <v>2.5965288793853718</v>
      </c>
      <c r="S138" s="99">
        <v>2.5208269903122473</v>
      </c>
      <c r="T138" s="99">
        <v>2.4415835469087073</v>
      </c>
      <c r="U138" s="99">
        <v>2.3884016440681632</v>
      </c>
      <c r="V138" s="99">
        <v>2.3764539320757381</v>
      </c>
      <c r="W138" s="99">
        <v>2.5235311837147094</v>
      </c>
      <c r="DA138" s="63" t="s">
        <v>2876</v>
      </c>
    </row>
    <row r="139" spans="1:105" ht="12" customHeight="1" x14ac:dyDescent="0.25">
      <c r="A139" s="121" t="s">
        <v>54</v>
      </c>
      <c r="B139" s="123">
        <v>1.8526412208165501</v>
      </c>
      <c r="C139" s="123">
        <v>1.9203209829320107</v>
      </c>
      <c r="D139" s="123">
        <v>1.9141983319860558</v>
      </c>
      <c r="E139" s="123">
        <v>1.9403602493054271</v>
      </c>
      <c r="F139" s="123">
        <v>1.8990336440893414</v>
      </c>
      <c r="G139" s="123">
        <v>1.963962371480747</v>
      </c>
      <c r="H139" s="123">
        <v>1.8572186519728482</v>
      </c>
      <c r="I139" s="123">
        <v>1.8815690139102568</v>
      </c>
      <c r="J139" s="123">
        <v>1.9880676784784839</v>
      </c>
      <c r="K139" s="123">
        <v>2.1420005363579753</v>
      </c>
      <c r="L139" s="123">
        <v>2.1395604635963217</v>
      </c>
      <c r="M139" s="123">
        <v>2.1248957277866478</v>
      </c>
      <c r="N139" s="123">
        <v>2.1730775484929232</v>
      </c>
      <c r="O139" s="123">
        <v>2.1946307531442493</v>
      </c>
      <c r="P139" s="123">
        <v>2.1647859186251388</v>
      </c>
      <c r="Q139" s="123">
        <v>2.1678686105604181</v>
      </c>
      <c r="R139" s="123">
        <v>2.1309635320079048</v>
      </c>
      <c r="S139" s="123">
        <v>2.1048766952236568</v>
      </c>
      <c r="T139" s="123">
        <v>2.121650297315981</v>
      </c>
      <c r="U139" s="123">
        <v>2.1119902150771397</v>
      </c>
      <c r="V139" s="123">
        <v>2.7618608885898408</v>
      </c>
      <c r="W139" s="123">
        <v>2.6885871941240813</v>
      </c>
      <c r="DA139" s="130" t="s">
        <v>2877</v>
      </c>
    </row>
    <row r="140" spans="1:105" ht="12" customHeight="1" x14ac:dyDescent="0.25">
      <c r="A140" s="97" t="s">
        <v>50</v>
      </c>
      <c r="B140" s="99">
        <v>1.6572789496669555</v>
      </c>
      <c r="C140" s="99">
        <v>2.5550523489663961</v>
      </c>
      <c r="D140" s="99">
        <v>2.4003429344420018</v>
      </c>
      <c r="E140" s="99">
        <v>2.7232479194093746</v>
      </c>
      <c r="F140" s="99">
        <v>2.3206122647247089</v>
      </c>
      <c r="G140" s="99">
        <v>2.8583802509803973</v>
      </c>
      <c r="H140" s="99">
        <v>1.4938836012927688</v>
      </c>
      <c r="I140" s="99">
        <v>1.9829990684340975</v>
      </c>
      <c r="J140" s="99">
        <v>2.7833786228762318</v>
      </c>
      <c r="K140" s="99">
        <v>3.2572874975033956</v>
      </c>
      <c r="L140" s="99">
        <v>2.5545011913907771</v>
      </c>
      <c r="M140" s="99">
        <v>2.4589436553797039</v>
      </c>
      <c r="N140" s="99">
        <v>2.0511577279204429</v>
      </c>
      <c r="O140" s="99">
        <v>2.7892139302697987</v>
      </c>
      <c r="P140" s="99">
        <v>2.6501264577880206</v>
      </c>
      <c r="Q140" s="99">
        <v>3.2479411724863314</v>
      </c>
      <c r="R140" s="99">
        <v>2.5718631090451209</v>
      </c>
      <c r="S140" s="99">
        <v>2.6417329474950417</v>
      </c>
      <c r="T140" s="99">
        <v>2.7399688309541079</v>
      </c>
      <c r="U140" s="99">
        <v>2.8017848513896584</v>
      </c>
      <c r="V140" s="99">
        <v>3.590795478288781</v>
      </c>
      <c r="W140" s="99">
        <v>3.6254826639485902</v>
      </c>
      <c r="DA140" s="63" t="s">
        <v>2878</v>
      </c>
    </row>
    <row r="141" spans="1:105" ht="12" customHeight="1" x14ac:dyDescent="0.25">
      <c r="A141" s="109" t="s">
        <v>120</v>
      </c>
      <c r="B141" s="110">
        <v>1.874215704278219</v>
      </c>
      <c r="C141" s="110">
        <v>1.8452540250134284</v>
      </c>
      <c r="D141" s="110">
        <v>1.8540066038491823</v>
      </c>
      <c r="E141" s="110">
        <v>1.8396485840644583</v>
      </c>
      <c r="F141" s="110">
        <v>1.8475363600857577</v>
      </c>
      <c r="G141" s="110">
        <v>1.8587290630956275</v>
      </c>
      <c r="H141" s="110">
        <v>1.8972941730788921</v>
      </c>
      <c r="I141" s="110">
        <v>1.8705313268684762</v>
      </c>
      <c r="J141" s="110">
        <v>1.89617586192416</v>
      </c>
      <c r="K141" s="110">
        <v>2.0152455766780326</v>
      </c>
      <c r="L141" s="110">
        <v>2.0974168178144681</v>
      </c>
      <c r="M141" s="110">
        <v>2.0973700636347785</v>
      </c>
      <c r="N141" s="110">
        <v>2.1819327711481074</v>
      </c>
      <c r="O141" s="110">
        <v>2.152876362811095</v>
      </c>
      <c r="P141" s="110">
        <v>2.129601941189065</v>
      </c>
      <c r="Q141" s="110">
        <v>2.0896819362537471</v>
      </c>
      <c r="R141" s="110">
        <v>2.0993103001856843</v>
      </c>
      <c r="S141" s="110">
        <v>2.0679638328135606</v>
      </c>
      <c r="T141" s="110">
        <v>2.0808837751338798</v>
      </c>
      <c r="U141" s="110">
        <v>2.0682086901990377</v>
      </c>
      <c r="V141" s="110">
        <v>2.7110284425338786</v>
      </c>
      <c r="W141" s="110">
        <v>2.6326970405081762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108.71157095580921</v>
      </c>
      <c r="C143" s="118">
        <f t="shared" si="49"/>
        <v>119.32890891609635</v>
      </c>
      <c r="D143" s="118">
        <f t="shared" si="49"/>
        <v>117.56417310934415</v>
      </c>
      <c r="E143" s="118">
        <f t="shared" si="49"/>
        <v>119.76778462641698</v>
      </c>
      <c r="F143" s="118">
        <f t="shared" si="49"/>
        <v>111.14820298622523</v>
      </c>
      <c r="G143" s="118">
        <f t="shared" si="49"/>
        <v>109.6991356583696</v>
      </c>
      <c r="H143" s="118">
        <f t="shared" si="49"/>
        <v>107.21469997155094</v>
      </c>
      <c r="I143" s="118">
        <f t="shared" si="49"/>
        <v>103.98470833490811</v>
      </c>
      <c r="J143" s="118">
        <f t="shared" si="49"/>
        <v>99.191062687426935</v>
      </c>
      <c r="K143" s="118">
        <f t="shared" si="49"/>
        <v>101.91879036781781</v>
      </c>
      <c r="L143" s="118">
        <f t="shared" si="49"/>
        <v>108.98414320591898</v>
      </c>
      <c r="M143" s="118">
        <f t="shared" si="49"/>
        <v>92.87066848154015</v>
      </c>
      <c r="N143" s="118">
        <f t="shared" si="49"/>
        <v>97.184638137696027</v>
      </c>
      <c r="O143" s="118">
        <f t="shared" si="49"/>
        <v>89.291324754922215</v>
      </c>
      <c r="P143" s="118">
        <f t="shared" si="49"/>
        <v>85.456362797930097</v>
      </c>
      <c r="Q143" s="118">
        <f t="shared" si="49"/>
        <v>80.829292361464596</v>
      </c>
      <c r="R143" s="118">
        <f t="shared" ref="R143:V143" si="50">R144+R146+R148+R157</f>
        <v>83.850406740320366</v>
      </c>
      <c r="S143" s="118">
        <f t="shared" si="50"/>
        <v>79.766763162654499</v>
      </c>
      <c r="T143" s="118">
        <f t="shared" si="50"/>
        <v>75.155352150480397</v>
      </c>
      <c r="U143" s="118">
        <f t="shared" si="50"/>
        <v>72.483489845699793</v>
      </c>
      <c r="V143" s="118">
        <f t="shared" si="50"/>
        <v>65.5659096680304</v>
      </c>
      <c r="W143" s="118">
        <f t="shared" ref="W143" si="51">W144+W146+W148+W157</f>
        <v>72.922063467595308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85.816275604857609</v>
      </c>
      <c r="C144" s="123">
        <f t="shared" si="52"/>
        <v>96.824801434193702</v>
      </c>
      <c r="D144" s="123">
        <f t="shared" si="52"/>
        <v>95.211224236641371</v>
      </c>
      <c r="E144" s="123">
        <f t="shared" si="52"/>
        <v>97.736974779575789</v>
      </c>
      <c r="F144" s="123">
        <f t="shared" si="52"/>
        <v>89.546460274190153</v>
      </c>
      <c r="G144" s="123">
        <f t="shared" si="52"/>
        <v>87.549076683411116</v>
      </c>
      <c r="H144" s="123">
        <f t="shared" si="52"/>
        <v>85.388805776170614</v>
      </c>
      <c r="I144" s="123">
        <f t="shared" si="52"/>
        <v>82.821338664866204</v>
      </c>
      <c r="J144" s="123">
        <f t="shared" si="52"/>
        <v>78.205483367103625</v>
      </c>
      <c r="K144" s="123">
        <f t="shared" si="52"/>
        <v>80.358716836577173</v>
      </c>
      <c r="L144" s="123">
        <f t="shared" si="52"/>
        <v>87.285299618554731</v>
      </c>
      <c r="M144" s="123">
        <f t="shared" si="52"/>
        <v>70.72075921759253</v>
      </c>
      <c r="N144" s="123">
        <f t="shared" si="52"/>
        <v>75.230759061388369</v>
      </c>
      <c r="O144" s="123">
        <f t="shared" si="52"/>
        <v>67.586387943624402</v>
      </c>
      <c r="P144" s="123">
        <f t="shared" si="52"/>
        <v>64.386214402297469</v>
      </c>
      <c r="Q144" s="123">
        <f t="shared" si="52"/>
        <v>60.241619078792624</v>
      </c>
      <c r="R144" s="123">
        <f t="shared" si="52"/>
        <v>63.547879158698287</v>
      </c>
      <c r="S144" s="123">
        <f t="shared" si="52"/>
        <v>60.253001376892207</v>
      </c>
      <c r="T144" s="123">
        <f t="shared" si="52"/>
        <v>56.281242954931784</v>
      </c>
      <c r="U144" s="123">
        <f t="shared" si="52"/>
        <v>54.0856376840742</v>
      </c>
      <c r="V144" s="123">
        <f t="shared" si="52"/>
        <v>46.729497344663926</v>
      </c>
      <c r="W144" s="123">
        <f t="shared" si="52"/>
        <v>54.601836233513495</v>
      </c>
      <c r="DA144" s="130" t="s">
        <v>2881</v>
      </c>
    </row>
    <row r="145" spans="1:105" ht="12" customHeight="1" x14ac:dyDescent="0.25">
      <c r="A145" s="97" t="s">
        <v>53</v>
      </c>
      <c r="B145" s="99">
        <v>85.816275604857609</v>
      </c>
      <c r="C145" s="99">
        <v>96.824801434193702</v>
      </c>
      <c r="D145" s="99">
        <v>95.211224236641371</v>
      </c>
      <c r="E145" s="99">
        <v>97.736974779575789</v>
      </c>
      <c r="F145" s="99">
        <v>89.546460274190153</v>
      </c>
      <c r="G145" s="99">
        <v>87.549076683411116</v>
      </c>
      <c r="H145" s="99">
        <v>85.388805776170614</v>
      </c>
      <c r="I145" s="99">
        <v>82.821338664866204</v>
      </c>
      <c r="J145" s="99">
        <v>78.205483367103625</v>
      </c>
      <c r="K145" s="99">
        <v>80.358716836577173</v>
      </c>
      <c r="L145" s="99">
        <v>87.285299618554731</v>
      </c>
      <c r="M145" s="99">
        <v>70.72075921759253</v>
      </c>
      <c r="N145" s="99">
        <v>75.230759061388369</v>
      </c>
      <c r="O145" s="99">
        <v>67.586387943624402</v>
      </c>
      <c r="P145" s="99">
        <v>64.386214402297469</v>
      </c>
      <c r="Q145" s="99">
        <v>60.241619078792624</v>
      </c>
      <c r="R145" s="99">
        <v>63.547879158698287</v>
      </c>
      <c r="S145" s="99">
        <v>60.253001376892207</v>
      </c>
      <c r="T145" s="99">
        <v>56.281242954931784</v>
      </c>
      <c r="U145" s="99">
        <v>54.0856376840742</v>
      </c>
      <c r="V145" s="99">
        <v>46.729497344663926</v>
      </c>
      <c r="W145" s="99">
        <v>54.601836233513495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0.97948083024592469</v>
      </c>
      <c r="C146" s="123">
        <f t="shared" si="53"/>
        <v>0.96168850371012005</v>
      </c>
      <c r="D146" s="123">
        <f t="shared" si="53"/>
        <v>0.91664744252860131</v>
      </c>
      <c r="E146" s="123">
        <f t="shared" si="53"/>
        <v>1.0726139379259776</v>
      </c>
      <c r="F146" s="123">
        <f t="shared" si="53"/>
        <v>0.87725356777246566</v>
      </c>
      <c r="G146" s="123">
        <f t="shared" si="53"/>
        <v>0.88098753028902999</v>
      </c>
      <c r="H146" s="123">
        <f t="shared" si="53"/>
        <v>0.87297106198461183</v>
      </c>
      <c r="I146" s="123">
        <f t="shared" si="53"/>
        <v>0.84413572974752926</v>
      </c>
      <c r="J146" s="123">
        <f t="shared" si="53"/>
        <v>0.87307405918745407</v>
      </c>
      <c r="K146" s="123">
        <f t="shared" si="53"/>
        <v>0.8367677608239783</v>
      </c>
      <c r="L146" s="123">
        <f t="shared" si="53"/>
        <v>1.0278190361972692</v>
      </c>
      <c r="M146" s="123">
        <f t="shared" si="53"/>
        <v>0.75599603326552789</v>
      </c>
      <c r="N146" s="123">
        <f t="shared" si="53"/>
        <v>0.68122533711817035</v>
      </c>
      <c r="O146" s="123">
        <f t="shared" si="53"/>
        <v>0.64989737778795231</v>
      </c>
      <c r="P146" s="123">
        <f t="shared" si="53"/>
        <v>0.65276486947424028</v>
      </c>
      <c r="Q146" s="123">
        <f t="shared" si="53"/>
        <v>0.64523220940310044</v>
      </c>
      <c r="R146" s="123">
        <f t="shared" si="53"/>
        <v>0.68385029285988996</v>
      </c>
      <c r="S146" s="123">
        <f t="shared" si="53"/>
        <v>0.66593571078997005</v>
      </c>
      <c r="T146" s="123">
        <f t="shared" si="53"/>
        <v>0.69710500946886134</v>
      </c>
      <c r="U146" s="123">
        <f t="shared" si="53"/>
        <v>0.77697378617316593</v>
      </c>
      <c r="V146" s="123">
        <f t="shared" si="53"/>
        <v>0.84880898361856161</v>
      </c>
      <c r="W146" s="123">
        <f t="shared" si="53"/>
        <v>0.971876982147868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0.97948083024592469</v>
      </c>
      <c r="C147" s="99">
        <f>RES_hhdet_fech!C147/RES_summary!C$19</f>
        <v>0.96168850371012005</v>
      </c>
      <c r="D147" s="99">
        <f>RES_hhdet_fech!D147/RES_summary!D$19</f>
        <v>0.91664744252860131</v>
      </c>
      <c r="E147" s="99">
        <f>RES_hhdet_fech!E147/RES_summary!E$19</f>
        <v>1.0726139379259776</v>
      </c>
      <c r="F147" s="99">
        <f>RES_hhdet_fech!F147/RES_summary!F$19</f>
        <v>0.87725356777246566</v>
      </c>
      <c r="G147" s="99">
        <f>RES_hhdet_fech!G147/RES_summary!G$19</f>
        <v>0.88098753028902999</v>
      </c>
      <c r="H147" s="99">
        <f>RES_hhdet_fech!H147/RES_summary!H$19</f>
        <v>0.87297106198461183</v>
      </c>
      <c r="I147" s="99">
        <f>RES_hhdet_fech!I147/RES_summary!I$19</f>
        <v>0.84413572974752926</v>
      </c>
      <c r="J147" s="99">
        <f>RES_hhdet_fech!J147/RES_summary!J$19</f>
        <v>0.87307405918745407</v>
      </c>
      <c r="K147" s="99">
        <f>RES_hhdet_fech!K147/RES_summary!K$19</f>
        <v>0.8367677608239783</v>
      </c>
      <c r="L147" s="99">
        <f>RES_hhdet_fech!L147/RES_summary!L$19</f>
        <v>1.0278190361972692</v>
      </c>
      <c r="M147" s="99">
        <f>RES_hhdet_fech!M147/RES_summary!M$19</f>
        <v>0.75599603326552789</v>
      </c>
      <c r="N147" s="99">
        <f>RES_hhdet_fech!N147/RES_summary!N$19</f>
        <v>0.68122533711817035</v>
      </c>
      <c r="O147" s="99">
        <f>RES_hhdet_fech!O147/RES_summary!O$19</f>
        <v>0.64989737778795231</v>
      </c>
      <c r="P147" s="99">
        <f>RES_hhdet_fech!P147/RES_summary!P$19</f>
        <v>0.65276486947424028</v>
      </c>
      <c r="Q147" s="99">
        <f>RES_hhdet_fech!Q147/RES_summary!Q$19</f>
        <v>0.64523220940310044</v>
      </c>
      <c r="R147" s="99">
        <f>RES_hhdet_fech!R147/RES_summary!R$19</f>
        <v>0.68385029285988996</v>
      </c>
      <c r="S147" s="99">
        <f>RES_hhdet_fech!S147/RES_summary!S$19</f>
        <v>0.66593571078997005</v>
      </c>
      <c r="T147" s="99">
        <f>RES_hhdet_fech!T147/RES_summary!T$19</f>
        <v>0.69710500946886134</v>
      </c>
      <c r="U147" s="99">
        <f>RES_hhdet_fech!U147/RES_summary!U$19</f>
        <v>0.77697378617316593</v>
      </c>
      <c r="V147" s="99">
        <f>RES_hhdet_fech!V147/RES_summary!V$19</f>
        <v>0.84880898361856161</v>
      </c>
      <c r="W147" s="99">
        <f>RES_hhdet_fech!W147/RES_summary!W$19</f>
        <v>0.971876982147868</v>
      </c>
      <c r="DA147" s="63" t="s">
        <v>2884</v>
      </c>
    </row>
    <row r="148" spans="1:105" ht="12" customHeight="1" x14ac:dyDescent="0.25">
      <c r="A148" s="121" t="s">
        <v>55</v>
      </c>
      <c r="B148" s="123">
        <v>20.063173048260708</v>
      </c>
      <c r="C148" s="123">
        <v>19.622399977691696</v>
      </c>
      <c r="D148" s="123">
        <v>19.523929721874847</v>
      </c>
      <c r="E148" s="123">
        <v>19.019553500217004</v>
      </c>
      <c r="F148" s="123">
        <v>18.829034720987675</v>
      </c>
      <c r="G148" s="123">
        <v>19.309635683380083</v>
      </c>
      <c r="H148" s="123">
        <v>19.096431076257684</v>
      </c>
      <c r="I148" s="123">
        <v>18.438155361751733</v>
      </c>
      <c r="J148" s="123">
        <v>18.125066441073713</v>
      </c>
      <c r="K148" s="123">
        <v>18.581355688646894</v>
      </c>
      <c r="L148" s="123">
        <v>18.532559101560405</v>
      </c>
      <c r="M148" s="123">
        <v>19.271005273587843</v>
      </c>
      <c r="N148" s="123">
        <v>19.100013402302181</v>
      </c>
      <c r="O148" s="123">
        <v>18.863661456752052</v>
      </c>
      <c r="P148" s="123">
        <v>18.25518007573443</v>
      </c>
      <c r="Q148" s="123">
        <v>17.775832638508646</v>
      </c>
      <c r="R148" s="123">
        <v>17.489544994566632</v>
      </c>
      <c r="S148" s="123">
        <v>16.743639880958547</v>
      </c>
      <c r="T148" s="123">
        <v>16.056378521376626</v>
      </c>
      <c r="U148" s="123">
        <v>15.508595567290831</v>
      </c>
      <c r="V148" s="123">
        <v>15.227530513088919</v>
      </c>
      <c r="W148" s="123">
        <v>14.660142909398129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20.080996919573984</v>
      </c>
      <c r="C153" s="102">
        <v>19.640343419129664</v>
      </c>
      <c r="D153" s="102">
        <v>19.540642971659668</v>
      </c>
      <c r="E153" s="102">
        <v>19.035147788249482</v>
      </c>
      <c r="F153" s="102">
        <v>18.844740461476725</v>
      </c>
      <c r="G153" s="102">
        <v>19.326747082665843</v>
      </c>
      <c r="H153" s="102">
        <v>19.11807065075763</v>
      </c>
      <c r="I153" s="102">
        <v>18.459072454330727</v>
      </c>
      <c r="J153" s="102">
        <v>18.15050463848128</v>
      </c>
      <c r="K153" s="102">
        <v>18.60819221000574</v>
      </c>
      <c r="L153" s="102">
        <v>18.561565069076309</v>
      </c>
      <c r="M153" s="102">
        <v>19.301628577490153</v>
      </c>
      <c r="N153" s="102">
        <v>19.13257081433493</v>
      </c>
      <c r="O153" s="102">
        <v>18.899462185375107</v>
      </c>
      <c r="P153" s="102">
        <v>18.295407924578399</v>
      </c>
      <c r="Q153" s="102">
        <v>17.816909578795507</v>
      </c>
      <c r="R153" s="102">
        <v>17.533362792673419</v>
      </c>
      <c r="S153" s="102">
        <v>16.786533775665927</v>
      </c>
      <c r="T153" s="102">
        <v>16.099859245988672</v>
      </c>
      <c r="U153" s="102">
        <v>15.551279738048038</v>
      </c>
      <c r="V153" s="102">
        <v>15.271065949388529</v>
      </c>
      <c r="W153" s="102">
        <v>14.701863709861552</v>
      </c>
      <c r="DA153" s="131" t="s">
        <v>2890</v>
      </c>
    </row>
    <row r="154" spans="1:105" ht="12" customHeight="1" x14ac:dyDescent="0.25">
      <c r="A154" s="107" t="s">
        <v>121</v>
      </c>
      <c r="B154" s="105">
        <v>18.932882582028249</v>
      </c>
      <c r="C154" s="105">
        <v>18.498192709660596</v>
      </c>
      <c r="D154" s="105">
        <v>18.448971536218295</v>
      </c>
      <c r="E154" s="105">
        <v>17.979633549192215</v>
      </c>
      <c r="F154" s="105">
        <v>17.81151838154587</v>
      </c>
      <c r="G154" s="105">
        <v>18.287671446150345</v>
      </c>
      <c r="H154" s="105">
        <v>18.08596590693881</v>
      </c>
      <c r="I154" s="105">
        <v>17.529039211129312</v>
      </c>
      <c r="J154" s="105">
        <v>17.193988787848426</v>
      </c>
      <c r="K154" s="105">
        <v>17.64429060998992</v>
      </c>
      <c r="L154" s="105">
        <v>17.600946088704028</v>
      </c>
      <c r="M154" s="105">
        <v>18.333637745626579</v>
      </c>
      <c r="N154" s="105">
        <v>18.175291008959544</v>
      </c>
      <c r="O154" s="105">
        <v>17.941042713369615</v>
      </c>
      <c r="P154" s="105">
        <v>17.335436430021399</v>
      </c>
      <c r="Q154" s="105">
        <v>16.893815354568453</v>
      </c>
      <c r="R154" s="105">
        <v>16.64083119292297</v>
      </c>
      <c r="S154" s="105">
        <v>15.97759863957303</v>
      </c>
      <c r="T154" s="105">
        <v>15.358912991147358</v>
      </c>
      <c r="U154" s="105">
        <v>14.877664703599198</v>
      </c>
      <c r="V154" s="105">
        <v>14.639012171838191</v>
      </c>
      <c r="W154" s="105">
        <v>14.093882753348717</v>
      </c>
      <c r="DA154" s="132" t="s">
        <v>2891</v>
      </c>
    </row>
    <row r="155" spans="1:105" ht="12" customHeight="1" x14ac:dyDescent="0.25">
      <c r="A155" s="108" t="s">
        <v>53</v>
      </c>
      <c r="B155" s="99">
        <v>16.144461900866116</v>
      </c>
      <c r="C155" s="99">
        <v>15.665562052807649</v>
      </c>
      <c r="D155" s="99">
        <v>15.639213676920692</v>
      </c>
      <c r="E155" s="99">
        <v>15.174931071128297</v>
      </c>
      <c r="F155" s="99">
        <v>15.034710546933304</v>
      </c>
      <c r="G155" s="99">
        <v>15.475982279111065</v>
      </c>
      <c r="H155" s="99">
        <v>15.284617159074969</v>
      </c>
      <c r="I155" s="99">
        <v>14.972803836824118</v>
      </c>
      <c r="J155" s="99">
        <v>14.57402262411647</v>
      </c>
      <c r="K155" s="99">
        <v>14.957359574076486</v>
      </c>
      <c r="L155" s="99">
        <v>14.880039538226491</v>
      </c>
      <c r="M155" s="99">
        <v>15.536731650363112</v>
      </c>
      <c r="N155" s="99">
        <v>15.379841579537052</v>
      </c>
      <c r="O155" s="99">
        <v>15.148777448665442</v>
      </c>
      <c r="P155" s="99">
        <v>14.624510266935188</v>
      </c>
      <c r="Q155" s="99">
        <v>14.212088717943113</v>
      </c>
      <c r="R155" s="99">
        <v>14.003806962179038</v>
      </c>
      <c r="S155" s="99">
        <v>13.423671376598586</v>
      </c>
      <c r="T155" s="99">
        <v>12.890649511808432</v>
      </c>
      <c r="U155" s="99">
        <v>12.453301084129899</v>
      </c>
      <c r="V155" s="99">
        <v>12.223361994244407</v>
      </c>
      <c r="W155" s="99">
        <v>11.515526511045088</v>
      </c>
      <c r="DA155" s="63" t="s">
        <v>2892</v>
      </c>
    </row>
    <row r="156" spans="1:105" ht="12" customHeight="1" x14ac:dyDescent="0.25">
      <c r="A156" s="108" t="s">
        <v>52</v>
      </c>
      <c r="B156" s="99">
        <v>2.7884206811621333</v>
      </c>
      <c r="C156" s="99">
        <v>2.8326306568529502</v>
      </c>
      <c r="D156" s="99">
        <v>2.809757859297604</v>
      </c>
      <c r="E156" s="99">
        <v>2.8047024780639189</v>
      </c>
      <c r="F156" s="99">
        <v>2.7768078346125664</v>
      </c>
      <c r="G156" s="99">
        <v>2.8116891670392814</v>
      </c>
      <c r="H156" s="99">
        <v>2.8013487478638441</v>
      </c>
      <c r="I156" s="99">
        <v>2.5562353743051931</v>
      </c>
      <c r="J156" s="99">
        <v>2.6199661637319545</v>
      </c>
      <c r="K156" s="99">
        <v>2.6869310359134313</v>
      </c>
      <c r="L156" s="99">
        <v>2.7209065504775367</v>
      </c>
      <c r="M156" s="99">
        <v>2.7969060952634681</v>
      </c>
      <c r="N156" s="99">
        <v>2.7954494294224932</v>
      </c>
      <c r="O156" s="99">
        <v>2.7922652647041746</v>
      </c>
      <c r="P156" s="99">
        <v>2.7109261630862123</v>
      </c>
      <c r="Q156" s="99">
        <v>2.6817266366253434</v>
      </c>
      <c r="R156" s="99">
        <v>2.6370242307439353</v>
      </c>
      <c r="S156" s="99">
        <v>2.5539272629744474</v>
      </c>
      <c r="T156" s="99">
        <v>2.4682634793389275</v>
      </c>
      <c r="U156" s="99">
        <v>2.4243636194692986</v>
      </c>
      <c r="V156" s="99">
        <v>2.4156501775937849</v>
      </c>
      <c r="W156" s="99">
        <v>2.5783562423036295</v>
      </c>
      <c r="DA156" s="63" t="s">
        <v>2893</v>
      </c>
    </row>
    <row r="157" spans="1:105" ht="12" customHeight="1" x14ac:dyDescent="0.25">
      <c r="A157" s="121" t="s">
        <v>54</v>
      </c>
      <c r="B157" s="123">
        <v>1.8526414724449667</v>
      </c>
      <c r="C157" s="123">
        <v>1.9200190005008226</v>
      </c>
      <c r="D157" s="123">
        <v>1.9123717082993303</v>
      </c>
      <c r="E157" s="123">
        <v>1.938642408698221</v>
      </c>
      <c r="F157" s="123">
        <v>1.8954544232749331</v>
      </c>
      <c r="G157" s="123">
        <v>1.9594357612893689</v>
      </c>
      <c r="H157" s="123">
        <v>1.8564920571380201</v>
      </c>
      <c r="I157" s="123">
        <v>1.8810785785426281</v>
      </c>
      <c r="J157" s="123">
        <v>1.9874388200621356</v>
      </c>
      <c r="K157" s="123">
        <v>2.1419500817697661</v>
      </c>
      <c r="L157" s="123">
        <v>2.138465449606572</v>
      </c>
      <c r="M157" s="123">
        <v>2.1229079570942471</v>
      </c>
      <c r="N157" s="123">
        <v>2.1726403368873193</v>
      </c>
      <c r="O157" s="123">
        <v>2.1913779767578103</v>
      </c>
      <c r="P157" s="123">
        <v>2.1622034504239616</v>
      </c>
      <c r="Q157" s="123">
        <v>2.1666084347602164</v>
      </c>
      <c r="R157" s="123">
        <v>2.1291322941955548</v>
      </c>
      <c r="S157" s="123">
        <v>2.1041861940137823</v>
      </c>
      <c r="T157" s="123">
        <v>2.1206256647031232</v>
      </c>
      <c r="U157" s="123">
        <v>2.1122828081615945</v>
      </c>
      <c r="V157" s="123">
        <v>2.7600728266589916</v>
      </c>
      <c r="W157" s="123">
        <v>2.688207342535812</v>
      </c>
      <c r="DA157" s="130" t="s">
        <v>2894</v>
      </c>
    </row>
    <row r="158" spans="1:105" ht="12" customHeight="1" x14ac:dyDescent="0.25">
      <c r="A158" s="97" t="s">
        <v>50</v>
      </c>
      <c r="B158" s="99">
        <v>1.657278949666956</v>
      </c>
      <c r="C158" s="99">
        <v>2.5539919698516123</v>
      </c>
      <c r="D158" s="99">
        <v>2.3980674840001535</v>
      </c>
      <c r="E158" s="99">
        <v>2.720349333321491</v>
      </c>
      <c r="F158" s="99">
        <v>2.3184544311183131</v>
      </c>
      <c r="G158" s="99">
        <v>2.8563364608368902</v>
      </c>
      <c r="H158" s="99">
        <v>1.4934878923144086</v>
      </c>
      <c r="I158" s="99">
        <v>1.982925029941274</v>
      </c>
      <c r="J158" s="99">
        <v>2.7833004195162503</v>
      </c>
      <c r="K158" s="99">
        <v>3.2572351528237813</v>
      </c>
      <c r="L158" s="99">
        <v>2.5544513504113704</v>
      </c>
      <c r="M158" s="99">
        <v>2.4589026671866439</v>
      </c>
      <c r="N158" s="99">
        <v>2.051125768194682</v>
      </c>
      <c r="O158" s="99">
        <v>2.7891421995837433</v>
      </c>
      <c r="P158" s="99">
        <v>2.6500206589027719</v>
      </c>
      <c r="Q158" s="99">
        <v>3.2478558420188306</v>
      </c>
      <c r="R158" s="99">
        <v>2.5717978925922389</v>
      </c>
      <c r="S158" s="99">
        <v>2.6417230541238164</v>
      </c>
      <c r="T158" s="99">
        <v>2.739959852605927</v>
      </c>
      <c r="U158" s="99">
        <v>2.8018373131267564</v>
      </c>
      <c r="V158" s="99">
        <v>3.5905895792607949</v>
      </c>
      <c r="W158" s="99">
        <v>3.6254646502887269</v>
      </c>
      <c r="DA158" s="63" t="s">
        <v>2895</v>
      </c>
    </row>
    <row r="159" spans="1:105" ht="12" customHeight="1" x14ac:dyDescent="0.25">
      <c r="A159" s="109" t="s">
        <v>120</v>
      </c>
      <c r="B159" s="110">
        <v>1.874215704278219</v>
      </c>
      <c r="C159" s="110">
        <v>1.8440928569098045</v>
      </c>
      <c r="D159" s="110">
        <v>1.850714921655173</v>
      </c>
      <c r="E159" s="110">
        <v>1.8354209709434057</v>
      </c>
      <c r="F159" s="110">
        <v>1.8435203356686738</v>
      </c>
      <c r="G159" s="110">
        <v>1.8553066247569145</v>
      </c>
      <c r="H159" s="110">
        <v>1.8959096962199484</v>
      </c>
      <c r="I159" s="110">
        <v>1.8701232515969679</v>
      </c>
      <c r="J159" s="110">
        <v>1.8958705109860605</v>
      </c>
      <c r="K159" s="110">
        <v>2.0149788923407943</v>
      </c>
      <c r="L159" s="110">
        <v>2.0968232067818788</v>
      </c>
      <c r="M159" s="110">
        <v>2.0964609860084393</v>
      </c>
      <c r="N159" s="110">
        <v>2.1808883881947398</v>
      </c>
      <c r="O159" s="110">
        <v>2.1516159869887876</v>
      </c>
      <c r="P159" s="110">
        <v>2.1271331702797713</v>
      </c>
      <c r="Q159" s="110">
        <v>2.0871635735292093</v>
      </c>
      <c r="R159" s="110">
        <v>2.0959974632342684</v>
      </c>
      <c r="S159" s="110">
        <v>2.0655420285525046</v>
      </c>
      <c r="T159" s="110">
        <v>2.0786162537350386</v>
      </c>
      <c r="U159" s="110">
        <v>2.0677188148479297</v>
      </c>
      <c r="V159" s="110">
        <v>2.7088646413697601</v>
      </c>
      <c r="W159" s="110">
        <v>2.6320764882489778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196.13921006677518</v>
      </c>
      <c r="C161" s="118">
        <f t="shared" si="54"/>
        <v>209.8347094864354</v>
      </c>
      <c r="D161" s="118">
        <f t="shared" si="54"/>
        <v>210.55023797946129</v>
      </c>
      <c r="E161" s="118">
        <f t="shared" si="54"/>
        <v>216.50148183409482</v>
      </c>
      <c r="F161" s="118">
        <f t="shared" si="54"/>
        <v>204.88907736619686</v>
      </c>
      <c r="G161" s="118">
        <f t="shared" si="54"/>
        <v>205.23061270621162</v>
      </c>
      <c r="H161" s="118">
        <f t="shared" si="54"/>
        <v>206.40528808294323</v>
      </c>
      <c r="I161" s="118">
        <f t="shared" si="54"/>
        <v>201.94661347796767</v>
      </c>
      <c r="J161" s="118">
        <f t="shared" si="54"/>
        <v>194.50670517452372</v>
      </c>
      <c r="K161" s="118">
        <f t="shared" si="54"/>
        <v>207.5406794088625</v>
      </c>
      <c r="L161" s="118">
        <f t="shared" si="54"/>
        <v>228.00751958619014</v>
      </c>
      <c r="M161" s="118">
        <f t="shared" si="54"/>
        <v>202.60026904355931</v>
      </c>
      <c r="N161" s="118">
        <f t="shared" si="54"/>
        <v>215.6168827716896</v>
      </c>
      <c r="O161" s="118">
        <f t="shared" si="54"/>
        <v>201.64018560551395</v>
      </c>
      <c r="P161" s="118">
        <f t="shared" si="54"/>
        <v>195.90145677561063</v>
      </c>
      <c r="Q161" s="118">
        <f t="shared" si="54"/>
        <v>186.09576144407683</v>
      </c>
      <c r="R161" s="118">
        <f t="shared" ref="R161:V161" si="55">R162+R164+R166+R175</f>
        <v>207.23898099684996</v>
      </c>
      <c r="S161" s="118">
        <f t="shared" si="55"/>
        <v>201.80956450061669</v>
      </c>
      <c r="T161" s="118">
        <f t="shared" si="55"/>
        <v>200.85571011344078</v>
      </c>
      <c r="U161" s="118">
        <f t="shared" si="55"/>
        <v>193.23829505308493</v>
      </c>
      <c r="V161" s="118">
        <f t="shared" si="55"/>
        <v>179.21525670063517</v>
      </c>
      <c r="W161" s="118">
        <f t="shared" ref="W161" si="56">W162+W164+W166+W175</f>
        <v>200.31247578609543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173.73366362643421</v>
      </c>
      <c r="C162" s="123">
        <f t="shared" si="57"/>
        <v>187.72500635830704</v>
      </c>
      <c r="D162" s="123">
        <f t="shared" si="57"/>
        <v>188.47687601805666</v>
      </c>
      <c r="E162" s="123">
        <f t="shared" si="57"/>
        <v>194.80133723284482</v>
      </c>
      <c r="F162" s="123">
        <f t="shared" si="57"/>
        <v>183.55473881076338</v>
      </c>
      <c r="G162" s="123">
        <f t="shared" si="57"/>
        <v>183.40342204598386</v>
      </c>
      <c r="H162" s="123">
        <f t="shared" si="57"/>
        <v>184.96195693826502</v>
      </c>
      <c r="I162" s="123">
        <f t="shared" si="57"/>
        <v>181.16250208149924</v>
      </c>
      <c r="J162" s="123">
        <f t="shared" si="57"/>
        <v>173.89380498873081</v>
      </c>
      <c r="K162" s="123">
        <f t="shared" si="57"/>
        <v>186.32186353028104</v>
      </c>
      <c r="L162" s="123">
        <f t="shared" si="57"/>
        <v>206.67369342991148</v>
      </c>
      <c r="M162" s="123">
        <f t="shared" si="57"/>
        <v>180.66886511955934</v>
      </c>
      <c r="N162" s="123">
        <f t="shared" si="57"/>
        <v>193.80412704797939</v>
      </c>
      <c r="O162" s="123">
        <f t="shared" si="57"/>
        <v>180.03394141417957</v>
      </c>
      <c r="P162" s="123">
        <f t="shared" si="57"/>
        <v>174.84466395993968</v>
      </c>
      <c r="Q162" s="123">
        <f t="shared" si="57"/>
        <v>165.5453292773154</v>
      </c>
      <c r="R162" s="123">
        <f t="shared" si="57"/>
        <v>187.08275382178184</v>
      </c>
      <c r="S162" s="123">
        <f t="shared" si="57"/>
        <v>182.51239534209364</v>
      </c>
      <c r="T162" s="123">
        <f t="shared" si="57"/>
        <v>182.27691536469496</v>
      </c>
      <c r="U162" s="123">
        <f t="shared" si="57"/>
        <v>175.16642009615734</v>
      </c>
      <c r="V162" s="123">
        <f t="shared" si="57"/>
        <v>160.70228814318031</v>
      </c>
      <c r="W162" s="123">
        <f t="shared" si="57"/>
        <v>182.24699583693305</v>
      </c>
      <c r="DA162" s="130" t="s">
        <v>2898</v>
      </c>
    </row>
    <row r="163" spans="1:105" ht="12" customHeight="1" x14ac:dyDescent="0.25">
      <c r="A163" s="97" t="s">
        <v>53</v>
      </c>
      <c r="B163" s="110">
        <v>173.73366362643421</v>
      </c>
      <c r="C163" s="110">
        <v>187.72500635830704</v>
      </c>
      <c r="D163" s="110">
        <v>188.47687601805666</v>
      </c>
      <c r="E163" s="110">
        <v>194.80133723284482</v>
      </c>
      <c r="F163" s="110">
        <v>183.55473881076338</v>
      </c>
      <c r="G163" s="110">
        <v>183.40342204598386</v>
      </c>
      <c r="H163" s="110">
        <v>184.96195693826502</v>
      </c>
      <c r="I163" s="110">
        <v>181.16250208149924</v>
      </c>
      <c r="J163" s="110">
        <v>173.89380498873081</v>
      </c>
      <c r="K163" s="110">
        <v>186.32186353028104</v>
      </c>
      <c r="L163" s="110">
        <v>206.67369342991148</v>
      </c>
      <c r="M163" s="110">
        <v>180.66886511955934</v>
      </c>
      <c r="N163" s="110">
        <v>193.80412704797939</v>
      </c>
      <c r="O163" s="110">
        <v>180.03394141417957</v>
      </c>
      <c r="P163" s="110">
        <v>174.84466395993968</v>
      </c>
      <c r="Q163" s="110">
        <v>165.5453292773154</v>
      </c>
      <c r="R163" s="110">
        <v>187.08275382178184</v>
      </c>
      <c r="S163" s="110">
        <v>182.51239534209364</v>
      </c>
      <c r="T163" s="110">
        <v>182.27691536469496</v>
      </c>
      <c r="U163" s="110">
        <v>175.16642009615734</v>
      </c>
      <c r="V163" s="110">
        <v>160.70228814318031</v>
      </c>
      <c r="W163" s="110">
        <v>182.24699583693305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0.48973228808387909</v>
      </c>
      <c r="C164" s="123">
        <f t="shared" si="58"/>
        <v>0.5128404712879876</v>
      </c>
      <c r="D164" s="123">
        <f t="shared" si="58"/>
        <v>0.52729529253413998</v>
      </c>
      <c r="E164" s="123">
        <f t="shared" si="58"/>
        <v>0.61446741361239088</v>
      </c>
      <c r="F164" s="123">
        <f t="shared" si="58"/>
        <v>0.48953057769106301</v>
      </c>
      <c r="G164" s="123">
        <f t="shared" si="58"/>
        <v>0.4674252606748075</v>
      </c>
      <c r="H164" s="123">
        <f t="shared" si="58"/>
        <v>0.45076266376907365</v>
      </c>
      <c r="I164" s="123">
        <f t="shared" si="58"/>
        <v>0.44670593950233944</v>
      </c>
      <c r="J164" s="123">
        <f t="shared" si="58"/>
        <v>0.48103679078224149</v>
      </c>
      <c r="K164" s="123">
        <f t="shared" si="58"/>
        <v>0.47873903709398347</v>
      </c>
      <c r="L164" s="123">
        <f t="shared" si="58"/>
        <v>0.64537981669130506</v>
      </c>
      <c r="M164" s="123">
        <f t="shared" si="58"/>
        <v>0.52476361038657582</v>
      </c>
      <c r="N164" s="123">
        <f t="shared" si="58"/>
        <v>0.52752720553165189</v>
      </c>
      <c r="O164" s="123">
        <f t="shared" si="58"/>
        <v>0.53229526038960462</v>
      </c>
      <c r="P164" s="123">
        <f t="shared" si="58"/>
        <v>0.55527197664280525</v>
      </c>
      <c r="Q164" s="123">
        <f t="shared" si="58"/>
        <v>0.50267842607217861</v>
      </c>
      <c r="R164" s="123">
        <f t="shared" si="58"/>
        <v>0.46885001485224015</v>
      </c>
      <c r="S164" s="123">
        <f t="shared" si="58"/>
        <v>0.43722870891557741</v>
      </c>
      <c r="T164" s="123">
        <f t="shared" si="58"/>
        <v>0.44068716745333514</v>
      </c>
      <c r="U164" s="123">
        <f t="shared" si="58"/>
        <v>0.49921026638515026</v>
      </c>
      <c r="V164" s="123">
        <f t="shared" si="58"/>
        <v>0.56533686102071301</v>
      </c>
      <c r="W164" s="123">
        <f t="shared" si="58"/>
        <v>0.71548235954805406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0.48973228808387909</v>
      </c>
      <c r="C165" s="99">
        <f>RES_hhdet_fech!C165/RES_summary!C$19</f>
        <v>0.5128404712879876</v>
      </c>
      <c r="D165" s="99">
        <f>RES_hhdet_fech!D165/RES_summary!D$19</f>
        <v>0.52729529253413998</v>
      </c>
      <c r="E165" s="99">
        <f>RES_hhdet_fech!E165/RES_summary!E$19</f>
        <v>0.61446741361239088</v>
      </c>
      <c r="F165" s="99">
        <f>RES_hhdet_fech!F165/RES_summary!F$19</f>
        <v>0.48953057769106301</v>
      </c>
      <c r="G165" s="99">
        <f>RES_hhdet_fech!G165/RES_summary!G$19</f>
        <v>0.4674252606748075</v>
      </c>
      <c r="H165" s="99">
        <f>RES_hhdet_fech!H165/RES_summary!H$19</f>
        <v>0.45076266376907365</v>
      </c>
      <c r="I165" s="99">
        <f>RES_hhdet_fech!I165/RES_summary!I$19</f>
        <v>0.44670593950233944</v>
      </c>
      <c r="J165" s="99">
        <f>RES_hhdet_fech!J165/RES_summary!J$19</f>
        <v>0.48103679078224149</v>
      </c>
      <c r="K165" s="99">
        <f>RES_hhdet_fech!K165/RES_summary!K$19</f>
        <v>0.47873903709398347</v>
      </c>
      <c r="L165" s="99">
        <f>RES_hhdet_fech!L165/RES_summary!L$19</f>
        <v>0.64537981669130506</v>
      </c>
      <c r="M165" s="99">
        <f>RES_hhdet_fech!M165/RES_summary!M$19</f>
        <v>0.52476361038657582</v>
      </c>
      <c r="N165" s="99">
        <f>RES_hhdet_fech!N165/RES_summary!N$19</f>
        <v>0.52752720553165189</v>
      </c>
      <c r="O165" s="99">
        <f>RES_hhdet_fech!O165/RES_summary!O$19</f>
        <v>0.53229526038960462</v>
      </c>
      <c r="P165" s="99">
        <f>RES_hhdet_fech!P165/RES_summary!P$19</f>
        <v>0.55527197664280525</v>
      </c>
      <c r="Q165" s="99">
        <f>RES_hhdet_fech!Q165/RES_summary!Q$19</f>
        <v>0.50267842607217861</v>
      </c>
      <c r="R165" s="99">
        <f>RES_hhdet_fech!R165/RES_summary!R$19</f>
        <v>0.46885001485224015</v>
      </c>
      <c r="S165" s="99">
        <f>RES_hhdet_fech!S165/RES_summary!S$19</f>
        <v>0.43722870891557741</v>
      </c>
      <c r="T165" s="99">
        <f>RES_hhdet_fech!T165/RES_summary!T$19</f>
        <v>0.44068716745333514</v>
      </c>
      <c r="U165" s="99">
        <f>RES_hhdet_fech!U165/RES_summary!U$19</f>
        <v>0.49921026638515026</v>
      </c>
      <c r="V165" s="99">
        <f>RES_hhdet_fech!V165/RES_summary!V$19</f>
        <v>0.56533686102071301</v>
      </c>
      <c r="W165" s="99">
        <f>RES_hhdet_fech!W165/RES_summary!W$19</f>
        <v>0.71548235954805406</v>
      </c>
      <c r="DA165" s="63" t="s">
        <v>2901</v>
      </c>
    </row>
    <row r="166" spans="1:105" ht="12" customHeight="1" x14ac:dyDescent="0.25">
      <c r="A166" s="121" t="s">
        <v>55</v>
      </c>
      <c r="B166" s="123">
        <v>20.063173113294933</v>
      </c>
      <c r="C166" s="123">
        <v>19.676156859712538</v>
      </c>
      <c r="D166" s="123">
        <v>19.630830139296179</v>
      </c>
      <c r="E166" s="123">
        <v>19.144748804547458</v>
      </c>
      <c r="F166" s="123">
        <v>18.94449882165145</v>
      </c>
      <c r="G166" s="123">
        <v>19.396923689043938</v>
      </c>
      <c r="H166" s="123">
        <v>19.134628660430163</v>
      </c>
      <c r="I166" s="123">
        <v>18.456181322149646</v>
      </c>
      <c r="J166" s="123">
        <v>18.146254769366347</v>
      </c>
      <c r="K166" s="123">
        <v>18.601000028730663</v>
      </c>
      <c r="L166" s="123">
        <v>18.549723958299452</v>
      </c>
      <c r="M166" s="123">
        <v>19.282989860631869</v>
      </c>
      <c r="N166" s="123">
        <v>19.111752910411528</v>
      </c>
      <c r="O166" s="123">
        <v>18.881557906562282</v>
      </c>
      <c r="P166" s="123">
        <v>18.337985807937258</v>
      </c>
      <c r="Q166" s="123">
        <v>17.882365654731618</v>
      </c>
      <c r="R166" s="123">
        <v>17.558687651192706</v>
      </c>
      <c r="S166" s="123">
        <v>16.760902336632665</v>
      </c>
      <c r="T166" s="123">
        <v>16.027985779139119</v>
      </c>
      <c r="U166" s="123">
        <v>15.471066821977578</v>
      </c>
      <c r="V166" s="123">
        <v>15.197782862189822</v>
      </c>
      <c r="W166" s="123">
        <v>14.664252772452434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20.080996919573984</v>
      </c>
      <c r="C171" s="102">
        <v>19.694159948671619</v>
      </c>
      <c r="D171" s="102">
        <v>19.648008531644201</v>
      </c>
      <c r="E171" s="102">
        <v>19.160993000824483</v>
      </c>
      <c r="F171" s="102">
        <v>18.960631827611692</v>
      </c>
      <c r="G171" s="102">
        <v>19.414298567147789</v>
      </c>
      <c r="H171" s="102">
        <v>19.156582398758495</v>
      </c>
      <c r="I171" s="102">
        <v>18.477193118270357</v>
      </c>
      <c r="J171" s="102">
        <v>18.171131823056619</v>
      </c>
      <c r="K171" s="102">
        <v>18.627446612868962</v>
      </c>
      <c r="L171" s="102">
        <v>18.578417018680454</v>
      </c>
      <c r="M171" s="102">
        <v>19.313492376290363</v>
      </c>
      <c r="N171" s="102">
        <v>19.144081486029599</v>
      </c>
      <c r="O171" s="102">
        <v>18.916599132329214</v>
      </c>
      <c r="P171" s="102">
        <v>18.375462646425383</v>
      </c>
      <c r="Q171" s="102">
        <v>17.921340588714614</v>
      </c>
      <c r="R171" s="102">
        <v>17.601985721973239</v>
      </c>
      <c r="S171" s="102">
        <v>16.803856914157731</v>
      </c>
      <c r="T171" s="102">
        <v>16.07201439392276</v>
      </c>
      <c r="U171" s="102">
        <v>15.513850898985277</v>
      </c>
      <c r="V171" s="102">
        <v>15.24117229556526</v>
      </c>
      <c r="W171" s="102">
        <v>14.706557328667275</v>
      </c>
      <c r="DA171" s="131" t="s">
        <v>2907</v>
      </c>
    </row>
    <row r="172" spans="1:105" ht="12" customHeight="1" x14ac:dyDescent="0.25">
      <c r="A172" s="107" t="s">
        <v>121</v>
      </c>
      <c r="B172" s="105">
        <v>18.932882582028245</v>
      </c>
      <c r="C172" s="105">
        <v>18.542997948110227</v>
      </c>
      <c r="D172" s="105">
        <v>18.533569758881406</v>
      </c>
      <c r="E172" s="105">
        <v>18.079656505850654</v>
      </c>
      <c r="F172" s="105">
        <v>17.906192156369393</v>
      </c>
      <c r="G172" s="105">
        <v>18.357561543629789</v>
      </c>
      <c r="H172" s="105">
        <v>18.115383331611724</v>
      </c>
      <c r="I172" s="105">
        <v>17.547159660305759</v>
      </c>
      <c r="J172" s="105">
        <v>17.213513163281519</v>
      </c>
      <c r="K172" s="105">
        <v>17.660869884355989</v>
      </c>
      <c r="L172" s="105">
        <v>17.613951497299041</v>
      </c>
      <c r="M172" s="105">
        <v>18.342454172162178</v>
      </c>
      <c r="N172" s="105">
        <v>18.186006780997765</v>
      </c>
      <c r="O172" s="105">
        <v>17.959528187399663</v>
      </c>
      <c r="P172" s="105">
        <v>17.429225776442113</v>
      </c>
      <c r="Q172" s="105">
        <v>16.997085511916662</v>
      </c>
      <c r="R172" s="105">
        <v>16.694318177328672</v>
      </c>
      <c r="S172" s="105">
        <v>15.98702187323668</v>
      </c>
      <c r="T172" s="105">
        <v>15.331664695406639</v>
      </c>
      <c r="U172" s="105">
        <v>14.848834885365843</v>
      </c>
      <c r="V172" s="105">
        <v>14.617176473810266</v>
      </c>
      <c r="W172" s="105">
        <v>14.096564328403177</v>
      </c>
      <c r="DA172" s="132" t="s">
        <v>2908</v>
      </c>
    </row>
    <row r="173" spans="1:105" ht="12" customHeight="1" x14ac:dyDescent="0.25">
      <c r="A173" s="108" t="s">
        <v>53</v>
      </c>
      <c r="B173" s="99">
        <v>16.144461900866112</v>
      </c>
      <c r="C173" s="99">
        <v>15.710166814318027</v>
      </c>
      <c r="D173" s="99">
        <v>15.723145616746834</v>
      </c>
      <c r="E173" s="99">
        <v>15.273733536469132</v>
      </c>
      <c r="F173" s="99">
        <v>15.127561390611598</v>
      </c>
      <c r="G173" s="99">
        <v>15.543708817476759</v>
      </c>
      <c r="H173" s="99">
        <v>15.311539018097095</v>
      </c>
      <c r="I173" s="99">
        <v>14.988548358702642</v>
      </c>
      <c r="J173" s="99">
        <v>14.591406172011723</v>
      </c>
      <c r="K173" s="99">
        <v>14.972303780700488</v>
      </c>
      <c r="L173" s="99">
        <v>14.892064935931259</v>
      </c>
      <c r="M173" s="99">
        <v>15.545194774396826</v>
      </c>
      <c r="N173" s="99">
        <v>15.390422589772038</v>
      </c>
      <c r="O173" s="99">
        <v>15.166883157282706</v>
      </c>
      <c r="P173" s="99">
        <v>14.711415466300981</v>
      </c>
      <c r="Q173" s="99">
        <v>14.306798219460921</v>
      </c>
      <c r="R173" s="99">
        <v>14.050566008100937</v>
      </c>
      <c r="S173" s="99">
        <v>13.428334010427314</v>
      </c>
      <c r="T173" s="99">
        <v>12.860971630215737</v>
      </c>
      <c r="U173" s="99">
        <v>12.423125598328117</v>
      </c>
      <c r="V173" s="99">
        <v>12.201325255831209</v>
      </c>
      <c r="W173" s="99">
        <v>11.517494814381964</v>
      </c>
      <c r="DA173" s="63" t="s">
        <v>2909</v>
      </c>
    </row>
    <row r="174" spans="1:105" ht="12" customHeight="1" x14ac:dyDescent="0.25">
      <c r="A174" s="115" t="s">
        <v>52</v>
      </c>
      <c r="B174" s="110">
        <v>2.7884206811621333</v>
      </c>
      <c r="C174" s="110">
        <v>2.8328311337921988</v>
      </c>
      <c r="D174" s="110">
        <v>2.8104241421345719</v>
      </c>
      <c r="E174" s="110">
        <v>2.8059229693815189</v>
      </c>
      <c r="F174" s="110">
        <v>2.7786307657577924</v>
      </c>
      <c r="G174" s="110">
        <v>2.8138527261530353</v>
      </c>
      <c r="H174" s="110">
        <v>2.80384431351463</v>
      </c>
      <c r="I174" s="110">
        <v>2.5586113016031202</v>
      </c>
      <c r="J174" s="110">
        <v>2.6221069912698001</v>
      </c>
      <c r="K174" s="110">
        <v>2.6885661036554969</v>
      </c>
      <c r="L174" s="110">
        <v>2.7218865613677847</v>
      </c>
      <c r="M174" s="110">
        <v>2.7972593977653482</v>
      </c>
      <c r="N174" s="110">
        <v>2.7955841912257267</v>
      </c>
      <c r="O174" s="110">
        <v>2.792645030116955</v>
      </c>
      <c r="P174" s="110">
        <v>2.7178103101411351</v>
      </c>
      <c r="Q174" s="110">
        <v>2.6902872924557393</v>
      </c>
      <c r="R174" s="110">
        <v>2.6437521692277337</v>
      </c>
      <c r="S174" s="110">
        <v>2.5586878628093661</v>
      </c>
      <c r="T174" s="110">
        <v>2.4706930651908996</v>
      </c>
      <c r="U174" s="110">
        <v>2.4257092870377241</v>
      </c>
      <c r="V174" s="110">
        <v>2.4158512179790517</v>
      </c>
      <c r="W174" s="110">
        <v>2.5790695140212114</v>
      </c>
      <c r="DA174" s="60" t="s">
        <v>2910</v>
      </c>
    </row>
    <row r="175" spans="1:105" ht="12" customHeight="1" x14ac:dyDescent="0.25">
      <c r="A175" s="121" t="s">
        <v>54</v>
      </c>
      <c r="B175" s="123">
        <v>1.8526410389621555</v>
      </c>
      <c r="C175" s="123">
        <v>1.9207057971278214</v>
      </c>
      <c r="D175" s="123">
        <v>1.9152365295742979</v>
      </c>
      <c r="E175" s="123">
        <v>1.9409283830901567</v>
      </c>
      <c r="F175" s="123">
        <v>1.9003091560909726</v>
      </c>
      <c r="G175" s="123">
        <v>1.9628417105089828</v>
      </c>
      <c r="H175" s="123">
        <v>1.857939820478975</v>
      </c>
      <c r="I175" s="123">
        <v>1.8812241348164105</v>
      </c>
      <c r="J175" s="123">
        <v>1.9856086256443075</v>
      </c>
      <c r="K175" s="123">
        <v>2.1390768127568291</v>
      </c>
      <c r="L175" s="123">
        <v>2.1387223812878813</v>
      </c>
      <c r="M175" s="123">
        <v>2.1236504529815359</v>
      </c>
      <c r="N175" s="123">
        <v>2.1734756077670547</v>
      </c>
      <c r="O175" s="123">
        <v>2.1923910243824936</v>
      </c>
      <c r="P175" s="123">
        <v>2.1635350310908819</v>
      </c>
      <c r="Q175" s="123">
        <v>2.1653880859576171</v>
      </c>
      <c r="R175" s="123">
        <v>2.1286895090231632</v>
      </c>
      <c r="S175" s="123">
        <v>2.0990381129748124</v>
      </c>
      <c r="T175" s="123">
        <v>2.1101218021533472</v>
      </c>
      <c r="U175" s="123">
        <v>2.1015978685648622</v>
      </c>
      <c r="V175" s="123">
        <v>2.7498488342443137</v>
      </c>
      <c r="W175" s="123">
        <v>2.6857448171618783</v>
      </c>
      <c r="DA175" s="130" t="s">
        <v>2911</v>
      </c>
    </row>
    <row r="176" spans="1:105" ht="12" customHeight="1" x14ac:dyDescent="0.25">
      <c r="A176" s="97" t="s">
        <v>50</v>
      </c>
      <c r="B176" s="99">
        <v>1.6572789496669555</v>
      </c>
      <c r="C176" s="99">
        <v>2.5564374061038073</v>
      </c>
      <c r="D176" s="99">
        <v>2.4019711346176624</v>
      </c>
      <c r="E176" s="99">
        <v>2.725036182775054</v>
      </c>
      <c r="F176" s="99">
        <v>2.32190286894819</v>
      </c>
      <c r="G176" s="99">
        <v>2.8592709295657031</v>
      </c>
      <c r="H176" s="99">
        <v>1.4940023406355618</v>
      </c>
      <c r="I176" s="99">
        <v>1.982971307307954</v>
      </c>
      <c r="J176" s="99">
        <v>2.7834566202043747</v>
      </c>
      <c r="K176" s="99">
        <v>3.2574068488750187</v>
      </c>
      <c r="L176" s="99">
        <v>2.5545810323455544</v>
      </c>
      <c r="M176" s="99">
        <v>2.4589982260874708</v>
      </c>
      <c r="N176" s="99">
        <v>2.0511720339866866</v>
      </c>
      <c r="O176" s="99">
        <v>2.7891729279777557</v>
      </c>
      <c r="P176" s="99">
        <v>2.6501123925691337</v>
      </c>
      <c r="Q176" s="99">
        <v>3.2479422269720848</v>
      </c>
      <c r="R176" s="99">
        <v>2.5717281159295773</v>
      </c>
      <c r="S176" s="99">
        <v>2.6414380043760666</v>
      </c>
      <c r="T176" s="99">
        <v>2.7394535778283919</v>
      </c>
      <c r="U176" s="99">
        <v>2.8012069393146288</v>
      </c>
      <c r="V176" s="99">
        <v>3.5897710879949236</v>
      </c>
      <c r="W176" s="99">
        <v>3.6255153569609662</v>
      </c>
      <c r="DA176" s="63" t="s">
        <v>2912</v>
      </c>
    </row>
    <row r="177" spans="1:105" ht="12" customHeight="1" x14ac:dyDescent="0.25">
      <c r="A177" s="109" t="s">
        <v>120</v>
      </c>
      <c r="B177" s="110">
        <v>1.8742157042782188</v>
      </c>
      <c r="C177" s="110">
        <v>1.8467286654884854</v>
      </c>
      <c r="D177" s="110">
        <v>1.8561467303788148</v>
      </c>
      <c r="E177" s="110">
        <v>1.8419656737657084</v>
      </c>
      <c r="F177" s="110">
        <v>1.8495509298802664</v>
      </c>
      <c r="G177" s="110">
        <v>1.8595476955471746</v>
      </c>
      <c r="H177" s="110">
        <v>1.8972524935017101</v>
      </c>
      <c r="I177" s="110">
        <v>1.8703726847939537</v>
      </c>
      <c r="J177" s="110">
        <v>1.8964840279485542</v>
      </c>
      <c r="K177" s="110">
        <v>2.0157988232897601</v>
      </c>
      <c r="L177" s="110">
        <v>2.0978869431188931</v>
      </c>
      <c r="M177" s="110">
        <v>2.0974203571964907</v>
      </c>
      <c r="N177" s="110">
        <v>2.1819098683997589</v>
      </c>
      <c r="O177" s="110">
        <v>2.1527453511633712</v>
      </c>
      <c r="P177" s="110">
        <v>2.1303873883455133</v>
      </c>
      <c r="Q177" s="110">
        <v>2.0911809174719966</v>
      </c>
      <c r="R177" s="110">
        <v>2.0975171086332467</v>
      </c>
      <c r="S177" s="110">
        <v>2.0627496483578107</v>
      </c>
      <c r="T177" s="110">
        <v>2.0711175803058635</v>
      </c>
      <c r="U177" s="110">
        <v>2.0599000009499311</v>
      </c>
      <c r="V177" s="110">
        <v>2.7015138815842312</v>
      </c>
      <c r="W177" s="110">
        <v>2.6325383718216471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143.75086484915684</v>
      </c>
      <c r="C3" s="118">
        <f t="shared" si="0"/>
        <v>159.67552079288603</v>
      </c>
      <c r="D3" s="118">
        <f t="shared" si="0"/>
        <v>158.47742208424341</v>
      </c>
      <c r="E3" s="118">
        <f t="shared" si="0"/>
        <v>158.699028265751</v>
      </c>
      <c r="F3" s="118">
        <f t="shared" si="0"/>
        <v>157.28407824764764</v>
      </c>
      <c r="G3" s="118">
        <f t="shared" si="0"/>
        <v>157.44355952210563</v>
      </c>
      <c r="H3" s="118">
        <f t="shared" si="0"/>
        <v>165.52029119602238</v>
      </c>
      <c r="I3" s="118">
        <f t="shared" si="0"/>
        <v>171.10574228049737</v>
      </c>
      <c r="J3" s="118">
        <f t="shared" si="0"/>
        <v>134.9099201421495</v>
      </c>
      <c r="K3" s="118">
        <f t="shared" si="0"/>
        <v>153.43533968719098</v>
      </c>
      <c r="L3" s="118">
        <f t="shared" si="0"/>
        <v>192.0605556578426</v>
      </c>
      <c r="M3" s="118">
        <f t="shared" si="0"/>
        <v>151.02194667504278</v>
      </c>
      <c r="N3" s="118">
        <f t="shared" si="0"/>
        <v>169.71949814257616</v>
      </c>
      <c r="O3" s="118">
        <f t="shared" si="0"/>
        <v>162.18126869029226</v>
      </c>
      <c r="P3" s="118">
        <f t="shared" si="0"/>
        <v>164.49104886437544</v>
      </c>
      <c r="Q3" s="118">
        <f t="shared" si="0"/>
        <v>148.65311768940936</v>
      </c>
      <c r="R3" s="118">
        <f t="shared" ref="R3:V3" si="1">R4+R7+R9+R19</f>
        <v>166.9359877326124</v>
      </c>
      <c r="S3" s="118">
        <f t="shared" si="1"/>
        <v>162.35845153393194</v>
      </c>
      <c r="T3" s="118">
        <f t="shared" si="1"/>
        <v>165.10934023529782</v>
      </c>
      <c r="U3" s="118">
        <f t="shared" si="1"/>
        <v>167.47219242049437</v>
      </c>
      <c r="V3" s="118">
        <f t="shared" si="1"/>
        <v>153.71033425803307</v>
      </c>
      <c r="W3" s="118">
        <f t="shared" ref="W3" si="2">W4+W7+W9+W19</f>
        <v>175.84609938492054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128.23784085491974</v>
      </c>
      <c r="C4" s="123">
        <f t="shared" si="3"/>
        <v>143.94087484842569</v>
      </c>
      <c r="D4" s="123">
        <f t="shared" si="3"/>
        <v>142.78517990856963</v>
      </c>
      <c r="E4" s="123">
        <f t="shared" si="3"/>
        <v>143.365247055097</v>
      </c>
      <c r="F4" s="123">
        <f t="shared" si="3"/>
        <v>141.80024124913751</v>
      </c>
      <c r="G4" s="123">
        <f t="shared" si="3"/>
        <v>141.08812285652212</v>
      </c>
      <c r="H4" s="123">
        <f t="shared" si="3"/>
        <v>148.42542825840536</v>
      </c>
      <c r="I4" s="123">
        <f t="shared" si="3"/>
        <v>153.88085471299368</v>
      </c>
      <c r="J4" s="123">
        <f t="shared" si="3"/>
        <v>120.78798155217562</v>
      </c>
      <c r="K4" s="123">
        <f t="shared" si="3"/>
        <v>138.16493799665801</v>
      </c>
      <c r="L4" s="123">
        <f t="shared" si="3"/>
        <v>174.73935008555526</v>
      </c>
      <c r="M4" s="123">
        <f t="shared" si="3"/>
        <v>135.20870428330477</v>
      </c>
      <c r="N4" s="123">
        <f t="shared" si="3"/>
        <v>153.68617534743004</v>
      </c>
      <c r="O4" s="123">
        <f t="shared" si="3"/>
        <v>146.12448797261391</v>
      </c>
      <c r="P4" s="123">
        <f t="shared" si="3"/>
        <v>148.47551490256251</v>
      </c>
      <c r="Q4" s="123">
        <f t="shared" si="3"/>
        <v>133.63733088888461</v>
      </c>
      <c r="R4" s="123">
        <f t="shared" ref="R4:V4" si="4">SUM(R5:R6)</f>
        <v>151.84097041263749</v>
      </c>
      <c r="S4" s="123">
        <f t="shared" si="4"/>
        <v>147.88036138481971</v>
      </c>
      <c r="T4" s="123">
        <f t="shared" si="4"/>
        <v>150.59549698870373</v>
      </c>
      <c r="U4" s="123">
        <f t="shared" si="4"/>
        <v>152.72147691881233</v>
      </c>
      <c r="V4" s="123">
        <f t="shared" si="4"/>
        <v>138.49842130861003</v>
      </c>
      <c r="W4" s="123">
        <f t="shared" ref="W4" si="5">SUM(W5:W6)</f>
        <v>160.58795980646059</v>
      </c>
      <c r="DA4" s="130" t="s">
        <v>2916</v>
      </c>
    </row>
    <row r="5" spans="1:105" ht="12" customHeight="1" x14ac:dyDescent="0.25">
      <c r="A5" s="97" t="s">
        <v>51</v>
      </c>
      <c r="B5" s="99">
        <v>127.05676343836589</v>
      </c>
      <c r="C5" s="99">
        <v>142.61867597019844</v>
      </c>
      <c r="D5" s="99">
        <v>141.50610967750345</v>
      </c>
      <c r="E5" s="99">
        <v>142.0998732633403</v>
      </c>
      <c r="F5" s="99">
        <v>140.5839883233503</v>
      </c>
      <c r="G5" s="99">
        <v>139.9000030527358</v>
      </c>
      <c r="H5" s="99">
        <v>147.19590296300785</v>
      </c>
      <c r="I5" s="99">
        <v>152.62501191786205</v>
      </c>
      <c r="J5" s="99">
        <v>119.82005466919009</v>
      </c>
      <c r="K5" s="99">
        <v>137.06909668396682</v>
      </c>
      <c r="L5" s="99">
        <v>173.3616252887623</v>
      </c>
      <c r="M5" s="99">
        <v>134.16470092686978</v>
      </c>
      <c r="N5" s="99">
        <v>152.50742834147226</v>
      </c>
      <c r="O5" s="99">
        <v>145.01931552115744</v>
      </c>
      <c r="P5" s="99">
        <v>147.36412996376291</v>
      </c>
      <c r="Q5" s="99">
        <v>132.64792449418999</v>
      </c>
      <c r="R5" s="99">
        <v>150.71956170545408</v>
      </c>
      <c r="S5" s="99">
        <v>146.86173155774026</v>
      </c>
      <c r="T5" s="99">
        <v>149.56933150597064</v>
      </c>
      <c r="U5" s="99">
        <v>151.70978196183898</v>
      </c>
      <c r="V5" s="99">
        <v>137.56378242430256</v>
      </c>
      <c r="W5" s="99">
        <v>159.49312249669251</v>
      </c>
      <c r="DA5" s="63" t="s">
        <v>2917</v>
      </c>
    </row>
    <row r="6" spans="1:105" ht="12" customHeight="1" x14ac:dyDescent="0.25">
      <c r="A6" s="97" t="s">
        <v>53</v>
      </c>
      <c r="B6" s="99">
        <v>1.1810774165538354</v>
      </c>
      <c r="C6" s="99">
        <v>1.3221988782272445</v>
      </c>
      <c r="D6" s="99">
        <v>1.279070231066177</v>
      </c>
      <c r="E6" s="99">
        <v>1.2653737917567107</v>
      </c>
      <c r="F6" s="99">
        <v>1.2162529257872112</v>
      </c>
      <c r="G6" s="99">
        <v>1.1881198037863099</v>
      </c>
      <c r="H6" s="99">
        <v>1.22952529539752</v>
      </c>
      <c r="I6" s="99">
        <v>1.2558427951316313</v>
      </c>
      <c r="J6" s="99">
        <v>0.96792688298554219</v>
      </c>
      <c r="K6" s="99">
        <v>1.0958413126911821</v>
      </c>
      <c r="L6" s="99">
        <v>1.3777247967929713</v>
      </c>
      <c r="M6" s="99">
        <v>1.0440033564349775</v>
      </c>
      <c r="N6" s="99">
        <v>1.178747005957782</v>
      </c>
      <c r="O6" s="99">
        <v>1.1051724514564616</v>
      </c>
      <c r="P6" s="99">
        <v>1.1113849387995942</v>
      </c>
      <c r="Q6" s="99">
        <v>0.98940639469459901</v>
      </c>
      <c r="R6" s="99">
        <v>1.1214087071833936</v>
      </c>
      <c r="S6" s="99">
        <v>1.0186298270794476</v>
      </c>
      <c r="T6" s="99">
        <v>1.0261654827330851</v>
      </c>
      <c r="U6" s="99">
        <v>1.0116949569733404</v>
      </c>
      <c r="V6" s="99">
        <v>0.93463888430748221</v>
      </c>
      <c r="W6" s="99">
        <v>1.0948373097680875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0.19312537544573891</v>
      </c>
      <c r="C7" s="123">
        <f t="shared" si="6"/>
        <v>0.21359512221745527</v>
      </c>
      <c r="D7" s="123">
        <f t="shared" si="6"/>
        <v>0.23560820794699314</v>
      </c>
      <c r="E7" s="123">
        <f t="shared" si="6"/>
        <v>0.2918508795639449</v>
      </c>
      <c r="F7" s="123">
        <f t="shared" si="6"/>
        <v>0.24530351425654545</v>
      </c>
      <c r="G7" s="123">
        <f t="shared" si="6"/>
        <v>0.25478013394683885</v>
      </c>
      <c r="H7" s="123">
        <f t="shared" si="6"/>
        <v>0.28219943448263213</v>
      </c>
      <c r="I7" s="123">
        <f t="shared" si="6"/>
        <v>0.31354138672683279</v>
      </c>
      <c r="J7" s="123">
        <f t="shared" si="6"/>
        <v>0.36265667347675745</v>
      </c>
      <c r="K7" s="123">
        <f t="shared" si="6"/>
        <v>0.34628493986086767</v>
      </c>
      <c r="L7" s="123">
        <f t="shared" si="6"/>
        <v>0.42580821996866108</v>
      </c>
      <c r="M7" s="123">
        <f t="shared" si="6"/>
        <v>0.31289099366591155</v>
      </c>
      <c r="N7" s="123">
        <f t="shared" si="6"/>
        <v>0.24815603822543122</v>
      </c>
      <c r="O7" s="123">
        <f t="shared" si="6"/>
        <v>0.2278930169667584</v>
      </c>
      <c r="P7" s="123">
        <f t="shared" si="6"/>
        <v>0.25008773179567884</v>
      </c>
      <c r="Q7" s="123">
        <f t="shared" si="6"/>
        <v>0.25085668436275477</v>
      </c>
      <c r="R7" s="123">
        <f t="shared" si="6"/>
        <v>0.26613705708425922</v>
      </c>
      <c r="S7" s="123">
        <f t="shared" si="6"/>
        <v>0.29447748686469344</v>
      </c>
      <c r="T7" s="123">
        <f t="shared" si="6"/>
        <v>0.3492476935056269</v>
      </c>
      <c r="U7" s="123">
        <f t="shared" si="6"/>
        <v>0.47826779687240456</v>
      </c>
      <c r="V7" s="123">
        <f t="shared" si="6"/>
        <v>0.64735715119868553</v>
      </c>
      <c r="W7" s="123">
        <f t="shared" si="6"/>
        <v>0.9623950970574453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0.19312537544573891</v>
      </c>
      <c r="C8" s="99">
        <f>RES_hhdet_tesh!C8/RES_summary!C$19</f>
        <v>0.21359512221745527</v>
      </c>
      <c r="D8" s="99">
        <f>RES_hhdet_tesh!D8/RES_summary!D$19</f>
        <v>0.23560820794699314</v>
      </c>
      <c r="E8" s="99">
        <f>RES_hhdet_tesh!E8/RES_summary!E$19</f>
        <v>0.2918508795639449</v>
      </c>
      <c r="F8" s="99">
        <f>RES_hhdet_tesh!F8/RES_summary!F$19</f>
        <v>0.24530351425654545</v>
      </c>
      <c r="G8" s="99">
        <f>RES_hhdet_tesh!G8/RES_summary!G$19</f>
        <v>0.25478013394683885</v>
      </c>
      <c r="H8" s="99">
        <f>RES_hhdet_tesh!H8/RES_summary!H$19</f>
        <v>0.28219943448263213</v>
      </c>
      <c r="I8" s="99">
        <f>RES_hhdet_tesh!I8/RES_summary!I$19</f>
        <v>0.31354138672683279</v>
      </c>
      <c r="J8" s="99">
        <f>RES_hhdet_tesh!J8/RES_summary!J$19</f>
        <v>0.36265667347675745</v>
      </c>
      <c r="K8" s="99">
        <f>RES_hhdet_tesh!K8/RES_summary!K$19</f>
        <v>0.34628493986086767</v>
      </c>
      <c r="L8" s="99">
        <f>RES_hhdet_tesh!L8/RES_summary!L$19</f>
        <v>0.42580821996866108</v>
      </c>
      <c r="M8" s="99">
        <f>RES_hhdet_tesh!M8/RES_summary!M$19</f>
        <v>0.31289099366591155</v>
      </c>
      <c r="N8" s="99">
        <f>RES_hhdet_tesh!N8/RES_summary!N$19</f>
        <v>0.24815603822543122</v>
      </c>
      <c r="O8" s="99">
        <f>RES_hhdet_tesh!O8/RES_summary!O$19</f>
        <v>0.2278930169667584</v>
      </c>
      <c r="P8" s="99">
        <f>RES_hhdet_tesh!P8/RES_summary!P$19</f>
        <v>0.25008773179567884</v>
      </c>
      <c r="Q8" s="99">
        <f>RES_hhdet_tesh!Q8/RES_summary!Q$19</f>
        <v>0.25085668436275477</v>
      </c>
      <c r="R8" s="99">
        <f>RES_hhdet_tesh!R8/RES_summary!R$19</f>
        <v>0.26613705708425922</v>
      </c>
      <c r="S8" s="99">
        <f>RES_hhdet_tesh!S8/RES_summary!S$19</f>
        <v>0.29447748686469344</v>
      </c>
      <c r="T8" s="99">
        <f>RES_hhdet_tesh!T8/RES_summary!T$19</f>
        <v>0.3492476935056269</v>
      </c>
      <c r="U8" s="99">
        <f>RES_hhdet_tesh!U8/RES_summary!U$19</f>
        <v>0.47826779687240456</v>
      </c>
      <c r="V8" s="99">
        <f>RES_hhdet_tesh!V8/RES_summary!V$19</f>
        <v>0.64735715119868553</v>
      </c>
      <c r="W8" s="99">
        <f>RES_hhdet_tesh!W8/RES_summary!W$19</f>
        <v>0.9623950970574453</v>
      </c>
      <c r="DA8" s="63" t="s">
        <v>2920</v>
      </c>
    </row>
    <row r="9" spans="1:105" ht="12" customHeight="1" x14ac:dyDescent="0.25">
      <c r="A9" s="121" t="s">
        <v>55</v>
      </c>
      <c r="B9" s="123">
        <v>13.933269497752445</v>
      </c>
      <c r="C9" s="123">
        <v>14.093867031987664</v>
      </c>
      <c r="D9" s="123">
        <v>14.028650154554764</v>
      </c>
      <c r="E9" s="123">
        <v>13.596348651392898</v>
      </c>
      <c r="F9" s="123">
        <v>13.810227087815646</v>
      </c>
      <c r="G9" s="123">
        <v>14.625048916352487</v>
      </c>
      <c r="H9" s="123">
        <v>15.388253360899871</v>
      </c>
      <c r="I9" s="123">
        <v>15.472453033539232</v>
      </c>
      <c r="J9" s="123">
        <v>12.252747701513627</v>
      </c>
      <c r="K9" s="123">
        <v>13.303753879331504</v>
      </c>
      <c r="L9" s="123">
        <v>15.252718094603273</v>
      </c>
      <c r="M9" s="123">
        <v>13.857005820282083</v>
      </c>
      <c r="N9" s="123">
        <v>14.086539636470182</v>
      </c>
      <c r="O9" s="123">
        <v>14.120583206837177</v>
      </c>
      <c r="P9" s="123">
        <v>14.074011356219023</v>
      </c>
      <c r="Q9" s="123">
        <v>13.077525320346535</v>
      </c>
      <c r="R9" s="123">
        <v>13.144420802567925</v>
      </c>
      <c r="S9" s="123">
        <v>12.505140306047434</v>
      </c>
      <c r="T9" s="123">
        <v>12.453933155786709</v>
      </c>
      <c r="U9" s="123">
        <v>12.545964069546935</v>
      </c>
      <c r="V9" s="123">
        <v>12.273993861467051</v>
      </c>
      <c r="W9" s="123">
        <v>12.036600410316352</v>
      </c>
      <c r="DA9" s="130" t="s">
        <v>2921</v>
      </c>
    </row>
    <row r="10" spans="1:105" ht="12" customHeight="1" x14ac:dyDescent="0.25">
      <c r="A10" s="97" t="s">
        <v>143</v>
      </c>
      <c r="B10" s="99">
        <v>13.402139099286211</v>
      </c>
      <c r="C10" s="99">
        <v>14.222142876975441</v>
      </c>
      <c r="D10" s="99">
        <v>13.990568018463918</v>
      </c>
      <c r="E10" s="99">
        <v>13.381424052331905</v>
      </c>
      <c r="F10" s="99">
        <v>13.8838382129571</v>
      </c>
      <c r="G10" s="99">
        <v>15.016946776608087</v>
      </c>
      <c r="H10" s="99">
        <v>16.357306497736229</v>
      </c>
      <c r="I10" s="99">
        <v>16.498728784638537</v>
      </c>
      <c r="J10" s="99">
        <v>11.926524483284565</v>
      </c>
      <c r="K10" s="99">
        <v>13.227747256781891</v>
      </c>
      <c r="L10" s="99">
        <v>15.354236316113488</v>
      </c>
      <c r="M10" s="99">
        <v>13.838861533727652</v>
      </c>
      <c r="N10" s="99">
        <v>14.081323505849593</v>
      </c>
      <c r="O10" s="99">
        <v>14.118417547405979</v>
      </c>
      <c r="P10" s="99">
        <v>14.078622815256415</v>
      </c>
      <c r="Q10" s="99">
        <v>13.064817163488661</v>
      </c>
      <c r="R10" s="99">
        <v>13.134315690684961</v>
      </c>
      <c r="S10" s="99">
        <v>12.490908814336407</v>
      </c>
      <c r="T10" s="99">
        <v>12.447719806485658</v>
      </c>
      <c r="U10" s="99">
        <v>12.548597819696338</v>
      </c>
      <c r="V10" s="99">
        <v>12.274036136257902</v>
      </c>
      <c r="W10" s="99">
        <v>12.040177963536948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14.224252253006179</v>
      </c>
      <c r="C15" s="102">
        <v>14.015315711607094</v>
      </c>
      <c r="D15" s="102">
        <v>14.056552265256535</v>
      </c>
      <c r="E15" s="102">
        <v>13.787470884651096</v>
      </c>
      <c r="F15" s="102">
        <v>13.729232422653006</v>
      </c>
      <c r="G15" s="102">
        <v>14.15043171095885</v>
      </c>
      <c r="H15" s="102">
        <v>14.062274161841996</v>
      </c>
      <c r="I15" s="102">
        <v>13.61026808420824</v>
      </c>
      <c r="J15" s="102">
        <v>13.404692793002077</v>
      </c>
      <c r="K15" s="102">
        <v>13.781144172248144</v>
      </c>
      <c r="L15" s="102">
        <v>13.787718778593863</v>
      </c>
      <c r="M15" s="102">
        <v>14.382912906935143</v>
      </c>
      <c r="N15" s="102">
        <v>14.321016646174341</v>
      </c>
      <c r="O15" s="102">
        <v>14.221055137754709</v>
      </c>
      <c r="P15" s="102">
        <v>13.861178076456099</v>
      </c>
      <c r="Q15" s="102">
        <v>13.648946467224125</v>
      </c>
      <c r="R15" s="102">
        <v>13.594618875146697</v>
      </c>
      <c r="S15" s="102">
        <v>13.160838640863069</v>
      </c>
      <c r="T15" s="102">
        <v>12.746667884614226</v>
      </c>
      <c r="U15" s="102">
        <v>12.399194949848077</v>
      </c>
      <c r="V15" s="102">
        <v>12.261192447935596</v>
      </c>
      <c r="W15" s="102">
        <v>11.792339880082489</v>
      </c>
      <c r="DA15" s="131" t="s">
        <v>2927</v>
      </c>
    </row>
    <row r="16" spans="1:105" ht="12" customHeight="1" x14ac:dyDescent="0.25">
      <c r="A16" s="107" t="s">
        <v>121</v>
      </c>
      <c r="B16" s="105">
        <v>14.224252253006179</v>
      </c>
      <c r="C16" s="105">
        <v>14.015127607799098</v>
      </c>
      <c r="D16" s="105">
        <v>14.055933445972387</v>
      </c>
      <c r="E16" s="105">
        <v>13.786304658532693</v>
      </c>
      <c r="F16" s="105">
        <v>13.726628661670748</v>
      </c>
      <c r="G16" s="105">
        <v>14.147065264450545</v>
      </c>
      <c r="H16" s="105">
        <v>14.059979245968151</v>
      </c>
      <c r="I16" s="105">
        <v>13.610977542649694</v>
      </c>
      <c r="J16" s="105">
        <v>13.404256576023792</v>
      </c>
      <c r="K16" s="105">
        <v>13.778571583235797</v>
      </c>
      <c r="L16" s="105">
        <v>13.783513973736506</v>
      </c>
      <c r="M16" s="105">
        <v>14.361451171151558</v>
      </c>
      <c r="N16" s="105">
        <v>14.308275084257367</v>
      </c>
      <c r="O16" s="105">
        <v>14.193694030942812</v>
      </c>
      <c r="P16" s="105">
        <v>13.971350262028958</v>
      </c>
      <c r="Q16" s="105">
        <v>13.756185946028351</v>
      </c>
      <c r="R16" s="105">
        <v>13.690524504107625</v>
      </c>
      <c r="S16" s="105">
        <v>13.278545553666643</v>
      </c>
      <c r="T16" s="105">
        <v>12.906897831555233</v>
      </c>
      <c r="U16" s="105">
        <v>12.65050761216623</v>
      </c>
      <c r="V16" s="105">
        <v>12.588909136275564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11.435831571844046</v>
      </c>
      <c r="C17" s="99">
        <v>11.182440421228673</v>
      </c>
      <c r="D17" s="99">
        <v>11.245825589724348</v>
      </c>
      <c r="E17" s="99">
        <v>10.981070317716872</v>
      </c>
      <c r="F17" s="99">
        <v>10.949489659987337</v>
      </c>
      <c r="G17" s="99">
        <v>11.335632371590352</v>
      </c>
      <c r="H17" s="99">
        <v>11.258726413246332</v>
      </c>
      <c r="I17" s="99">
        <v>11.054309196654815</v>
      </c>
      <c r="J17" s="99">
        <v>10.782806657358467</v>
      </c>
      <c r="K17" s="99">
        <v>11.088719237335644</v>
      </c>
      <c r="L17" s="99">
        <v>11.058384811514888</v>
      </c>
      <c r="M17" s="99">
        <v>11.563095344733565</v>
      </c>
      <c r="N17" s="99">
        <v>11.508386539010406</v>
      </c>
      <c r="O17" s="99">
        <v>11.400206737996395</v>
      </c>
      <c r="P17" s="99">
        <v>11.2289169362201</v>
      </c>
      <c r="Q17" s="99">
        <v>11.036560150028699</v>
      </c>
      <c r="R17" s="99">
        <v>11.011667653270058</v>
      </c>
      <c r="S17" s="99">
        <v>10.679498803622536</v>
      </c>
      <c r="T17" s="99">
        <v>10.390052170288415</v>
      </c>
      <c r="U17" s="99">
        <v>10.171600390219352</v>
      </c>
      <c r="V17" s="99">
        <v>10.113165147534332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2.7884206811621328</v>
      </c>
      <c r="C18" s="99">
        <v>2.8326871865704253</v>
      </c>
      <c r="D18" s="99">
        <v>2.8101078562480382</v>
      </c>
      <c r="E18" s="99">
        <v>2.8052343408158191</v>
      </c>
      <c r="F18" s="99">
        <v>2.7771390016834099</v>
      </c>
      <c r="G18" s="99">
        <v>2.8114328928601919</v>
      </c>
      <c r="H18" s="99">
        <v>2.8012528327218185</v>
      </c>
      <c r="I18" s="99">
        <v>2.5566683459948774</v>
      </c>
      <c r="J18" s="99">
        <v>2.6214499186653297</v>
      </c>
      <c r="K18" s="99">
        <v>2.6898523459001527</v>
      </c>
      <c r="L18" s="99">
        <v>2.7251291622216183</v>
      </c>
      <c r="M18" s="99">
        <v>2.7983558264179949</v>
      </c>
      <c r="N18" s="99">
        <v>2.7998885452469611</v>
      </c>
      <c r="O18" s="99">
        <v>2.7934872929464181</v>
      </c>
      <c r="P18" s="99">
        <v>2.742433325808856</v>
      </c>
      <c r="Q18" s="99">
        <v>2.7196257959996557</v>
      </c>
      <c r="R18" s="99">
        <v>2.678856850837569</v>
      </c>
      <c r="S18" s="99">
        <v>2.5990467500441081</v>
      </c>
      <c r="T18" s="99">
        <v>2.5168456612668204</v>
      </c>
      <c r="U18" s="99">
        <v>2.4789072219468764</v>
      </c>
      <c r="V18" s="99">
        <v>2.4757439887412347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1.3866291210389297</v>
      </c>
      <c r="C19" s="123">
        <v>1.4271837902552487</v>
      </c>
      <c r="D19" s="123">
        <v>1.4279838131720417</v>
      </c>
      <c r="E19" s="123">
        <v>1.4455816796971417</v>
      </c>
      <c r="F19" s="123">
        <v>1.4283063964379694</v>
      </c>
      <c r="G19" s="123">
        <v>1.4756076152841877</v>
      </c>
      <c r="H19" s="123">
        <v>1.4244101422345075</v>
      </c>
      <c r="I19" s="123">
        <v>1.4388931472376272</v>
      </c>
      <c r="J19" s="123">
        <v>1.5065342149834873</v>
      </c>
      <c r="K19" s="123">
        <v>1.6203628713405882</v>
      </c>
      <c r="L19" s="123">
        <v>1.642679257715413</v>
      </c>
      <c r="M19" s="123">
        <v>1.6433455777900077</v>
      </c>
      <c r="N19" s="123">
        <v>1.6986271204505237</v>
      </c>
      <c r="O19" s="123">
        <v>1.7083044938744101</v>
      </c>
      <c r="P19" s="123">
        <v>1.6914348737982425</v>
      </c>
      <c r="Q19" s="123">
        <v>1.6874047958154563</v>
      </c>
      <c r="R19" s="123">
        <v>1.6844594603227254</v>
      </c>
      <c r="S19" s="123">
        <v>1.6784723562001025</v>
      </c>
      <c r="T19" s="123">
        <v>1.710662397301761</v>
      </c>
      <c r="U19" s="123">
        <v>1.72648363526269</v>
      </c>
      <c r="V19" s="123">
        <v>2.2905619367572991</v>
      </c>
      <c r="W19" s="123">
        <v>2.2591440710861472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1.0215955513102883</v>
      </c>
      <c r="C21" s="99">
        <v>1.5787220616817068</v>
      </c>
      <c r="D21" s="99">
        <v>1.4859366671121959</v>
      </c>
      <c r="E21" s="99">
        <v>1.6887220727126637</v>
      </c>
      <c r="F21" s="99">
        <v>1.4409715272097261</v>
      </c>
      <c r="G21" s="99">
        <v>1.7773644925700549</v>
      </c>
      <c r="H21" s="99">
        <v>0.9303705683357435</v>
      </c>
      <c r="I21" s="99">
        <v>1.235968232263384</v>
      </c>
      <c r="J21" s="99">
        <v>1.7353077165590454</v>
      </c>
      <c r="K21" s="99">
        <v>2.0313598387842879</v>
      </c>
      <c r="L21" s="99">
        <v>1.5933974670244055</v>
      </c>
      <c r="M21" s="99">
        <v>1.5340134410767272</v>
      </c>
      <c r="N21" s="99">
        <v>1.2797861012027831</v>
      </c>
      <c r="O21" s="99">
        <v>1.7405911542948844</v>
      </c>
      <c r="P21" s="99">
        <v>1.6539994817717467</v>
      </c>
      <c r="Q21" s="99">
        <v>2.0273320254231244</v>
      </c>
      <c r="R21" s="99">
        <v>1.6056872954227794</v>
      </c>
      <c r="S21" s="99">
        <v>1.6497828878683298</v>
      </c>
      <c r="T21" s="99">
        <v>1.7115615476846824</v>
      </c>
      <c r="U21" s="99">
        <v>1.7510436612146059</v>
      </c>
      <c r="V21" s="99">
        <v>2.2459059038929885</v>
      </c>
      <c r="W21" s="99">
        <v>2.2711142124279693</v>
      </c>
      <c r="DA21" s="63" t="s">
        <v>2933</v>
      </c>
    </row>
    <row r="22" spans="1:105" ht="12" customHeight="1" x14ac:dyDescent="0.25">
      <c r="A22" s="109" t="s">
        <v>120</v>
      </c>
      <c r="B22" s="110">
        <v>1.4269205023665308</v>
      </c>
      <c r="C22" s="110">
        <v>1.409505216761975</v>
      </c>
      <c r="D22" s="110">
        <v>1.4209540917587675</v>
      </c>
      <c r="E22" s="110">
        <v>1.4150180655657345</v>
      </c>
      <c r="F22" s="110">
        <v>1.4267915751793683</v>
      </c>
      <c r="G22" s="110">
        <v>1.4410681625518575</v>
      </c>
      <c r="H22" s="110">
        <v>1.4776879820528248</v>
      </c>
      <c r="I22" s="110">
        <v>1.4604771781075954</v>
      </c>
      <c r="J22" s="110">
        <v>1.4826637580983808</v>
      </c>
      <c r="K22" s="110">
        <v>1.5791131757029904</v>
      </c>
      <c r="L22" s="110">
        <v>1.6472600983210124</v>
      </c>
      <c r="M22" s="110">
        <v>1.651523803354507</v>
      </c>
      <c r="N22" s="110">
        <v>1.7235293115205792</v>
      </c>
      <c r="O22" s="110">
        <v>1.7065404385070837</v>
      </c>
      <c r="P22" s="110">
        <v>1.6934269177514596</v>
      </c>
      <c r="Q22" s="110">
        <v>1.6700403843085678</v>
      </c>
      <c r="R22" s="110">
        <v>1.6884931144406152</v>
      </c>
      <c r="S22" s="110">
        <v>1.6799732484098826</v>
      </c>
      <c r="T22" s="110">
        <v>1.7106245219538363</v>
      </c>
      <c r="U22" s="110">
        <v>1.7254264156025085</v>
      </c>
      <c r="V22" s="110">
        <v>2.2925261395806893</v>
      </c>
      <c r="W22" s="110">
        <v>2.258634703369474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2936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2937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0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0</v>
      </c>
      <c r="I29" s="99">
        <f>RES_hhdet_tesh!I29/RES_summary!I$19</f>
        <v>0</v>
      </c>
      <c r="J29" s="99">
        <f>RES_hhdet_tesh!J29/RES_summary!J$19</f>
        <v>0</v>
      </c>
      <c r="K29" s="99">
        <f>RES_hhdet_tesh!K29/RES_summary!K$19</f>
        <v>0</v>
      </c>
      <c r="L29" s="99">
        <f>RES_hhdet_tesh!L29/RES_summary!L$19</f>
        <v>0</v>
      </c>
      <c r="M29" s="99">
        <f>RES_hhdet_tesh!M29/RES_summary!M$19</f>
        <v>0</v>
      </c>
      <c r="N29" s="99">
        <f>RES_hhdet_tesh!N29/RES_summary!N$19</f>
        <v>0</v>
      </c>
      <c r="O29" s="99">
        <f>RES_hhdet_tesh!O29/RES_summary!O$19</f>
        <v>0</v>
      </c>
      <c r="P29" s="99">
        <f>RES_hhdet_tesh!P29/RES_summary!P$19</f>
        <v>0</v>
      </c>
      <c r="Q29" s="99">
        <f>RES_hhdet_tesh!Q29/RES_summary!Q$19</f>
        <v>0</v>
      </c>
      <c r="R29" s="99">
        <f>RES_hhdet_tesh!R29/RES_summary!R$19</f>
        <v>0</v>
      </c>
      <c r="S29" s="99">
        <f>RES_hhdet_tesh!S29/RES_summary!S$19</f>
        <v>0</v>
      </c>
      <c r="T29" s="99">
        <f>RES_hhdet_tesh!T29/RES_summary!T$19</f>
        <v>0</v>
      </c>
      <c r="U29" s="99">
        <f>RES_hhdet_tesh!U29/RES_summary!U$19</f>
        <v>0</v>
      </c>
      <c r="V29" s="99">
        <f>RES_hhdet_tesh!V29/RES_summary!V$19</f>
        <v>0</v>
      </c>
      <c r="W29" s="99">
        <f>RES_hhdet_tesh!W29/RES_summary!W$19</f>
        <v>0</v>
      </c>
      <c r="DA29" s="63" t="s">
        <v>2940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2949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134.75121138055937</v>
      </c>
      <c r="C43" s="118">
        <f t="shared" si="14"/>
        <v>165.479912006424</v>
      </c>
      <c r="D43" s="118">
        <f t="shared" si="14"/>
        <v>156.44599510049429</v>
      </c>
      <c r="E43" s="118">
        <f t="shared" si="14"/>
        <v>172.42538270876716</v>
      </c>
      <c r="F43" s="118">
        <f t="shared" si="14"/>
        <v>155.05198353887801</v>
      </c>
      <c r="G43" s="118">
        <f t="shared" si="14"/>
        <v>152.72001901264906</v>
      </c>
      <c r="H43" s="118">
        <f t="shared" si="14"/>
        <v>153.62573771868628</v>
      </c>
      <c r="I43" s="118">
        <f t="shared" si="14"/>
        <v>165.16400243971648</v>
      </c>
      <c r="J43" s="118">
        <f t="shared" si="14"/>
        <v>145.56032079698068</v>
      </c>
      <c r="K43" s="118">
        <f t="shared" si="14"/>
        <v>153.14451508736067</v>
      </c>
      <c r="L43" s="118">
        <f t="shared" si="14"/>
        <v>187.1788046512925</v>
      </c>
      <c r="M43" s="118">
        <f t="shared" si="14"/>
        <v>157.44117022618494</v>
      </c>
      <c r="N43" s="118">
        <f t="shared" si="14"/>
        <v>171.71116289798192</v>
      </c>
      <c r="O43" s="118">
        <f t="shared" si="14"/>
        <v>161.83289951701073</v>
      </c>
      <c r="P43" s="118">
        <f t="shared" si="14"/>
        <v>164.22372496429188</v>
      </c>
      <c r="Q43" s="118">
        <f t="shared" si="14"/>
        <v>159.82806550743882</v>
      </c>
      <c r="R43" s="118">
        <f t="shared" ref="R43:V43" si="15">R44+R47+R49+R58</f>
        <v>169.36958925984305</v>
      </c>
      <c r="S43" s="118">
        <f t="shared" si="15"/>
        <v>168.33147335419923</v>
      </c>
      <c r="T43" s="118">
        <f t="shared" si="15"/>
        <v>164.16813735905703</v>
      </c>
      <c r="U43" s="118">
        <f t="shared" si="15"/>
        <v>160.93463258585032</v>
      </c>
      <c r="V43" s="118">
        <f t="shared" si="15"/>
        <v>169.25737315891109</v>
      </c>
      <c r="W43" s="118">
        <f t="shared" ref="W43" si="16">W44+W47+W49+W58</f>
        <v>155.95897442301447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120.11979612684078</v>
      </c>
      <c r="C44" s="123">
        <f t="shared" si="17"/>
        <v>149.1088098500289</v>
      </c>
      <c r="D44" s="123">
        <f t="shared" si="17"/>
        <v>140.919301823795</v>
      </c>
      <c r="E44" s="123">
        <f t="shared" si="17"/>
        <v>156.07046289291966</v>
      </c>
      <c r="F44" s="123">
        <f t="shared" si="17"/>
        <v>139.59470400009727</v>
      </c>
      <c r="G44" s="123">
        <f t="shared" si="17"/>
        <v>137.13360977790265</v>
      </c>
      <c r="H44" s="123">
        <f t="shared" si="17"/>
        <v>138.23374616762777</v>
      </c>
      <c r="I44" s="123">
        <f t="shared" si="17"/>
        <v>149.06743791971184</v>
      </c>
      <c r="J44" s="123">
        <f t="shared" si="17"/>
        <v>131.04132046232954</v>
      </c>
      <c r="K44" s="123">
        <f t="shared" si="17"/>
        <v>138.26351691808264</v>
      </c>
      <c r="L44" s="123">
        <f t="shared" si="17"/>
        <v>170.84428566814105</v>
      </c>
      <c r="M44" s="123">
        <f t="shared" si="17"/>
        <v>141.19298864726343</v>
      </c>
      <c r="N44" s="123">
        <f t="shared" si="17"/>
        <v>155.39144007880429</v>
      </c>
      <c r="O44" s="123">
        <f t="shared" si="17"/>
        <v>145.57563046723598</v>
      </c>
      <c r="P44" s="123">
        <f t="shared" si="17"/>
        <v>147.91977668275263</v>
      </c>
      <c r="Q44" s="123">
        <f t="shared" si="17"/>
        <v>143.52019854359295</v>
      </c>
      <c r="R44" s="123">
        <f t="shared" ref="R44:V44" si="18">SUM(R45:R46)</f>
        <v>153.75009766272373</v>
      </c>
      <c r="S44" s="123">
        <f t="shared" si="18"/>
        <v>153.09410152782297</v>
      </c>
      <c r="T44" s="123">
        <f t="shared" si="18"/>
        <v>149.48855787111211</v>
      </c>
      <c r="U44" s="123">
        <f t="shared" si="18"/>
        <v>146.54908208123217</v>
      </c>
      <c r="V44" s="123">
        <f t="shared" si="18"/>
        <v>152.8880881150981</v>
      </c>
      <c r="W44" s="123">
        <f t="shared" ref="W44" si="19">SUM(W45:W46)</f>
        <v>142.34414336665648</v>
      </c>
      <c r="DA44" s="130" t="s">
        <v>2954</v>
      </c>
    </row>
    <row r="45" spans="1:105" ht="12" customHeight="1" x14ac:dyDescent="0.25">
      <c r="A45" s="97" t="s">
        <v>216</v>
      </c>
      <c r="B45" s="99">
        <v>117.39171038249836</v>
      </c>
      <c r="C45" s="99">
        <v>145.73117376615767</v>
      </c>
      <c r="D45" s="99">
        <v>137.80525605734178</v>
      </c>
      <c r="E45" s="99">
        <v>152.67167836018345</v>
      </c>
      <c r="F45" s="99">
        <v>136.63938780134012</v>
      </c>
      <c r="G45" s="99">
        <v>134.28257715215989</v>
      </c>
      <c r="H45" s="99">
        <v>135.40613239608862</v>
      </c>
      <c r="I45" s="99">
        <v>146.06281997092165</v>
      </c>
      <c r="J45" s="99">
        <v>128.44727289605348</v>
      </c>
      <c r="K45" s="99">
        <v>135.55419207073786</v>
      </c>
      <c r="L45" s="99">
        <v>167.51611111168324</v>
      </c>
      <c r="M45" s="99">
        <v>138.49866827934079</v>
      </c>
      <c r="N45" s="99">
        <v>152.4457640887114</v>
      </c>
      <c r="O45" s="99">
        <v>142.85395414881714</v>
      </c>
      <c r="P45" s="99">
        <v>145.18244862970511</v>
      </c>
      <c r="Q45" s="99">
        <v>140.89293595481612</v>
      </c>
      <c r="R45" s="99">
        <v>150.94243033432593</v>
      </c>
      <c r="S45" s="99">
        <v>150.4847047979778</v>
      </c>
      <c r="T45" s="99">
        <v>146.96776622131</v>
      </c>
      <c r="U45" s="99">
        <v>144.14594557415109</v>
      </c>
      <c r="V45" s="99">
        <v>150.33457195466059</v>
      </c>
      <c r="W45" s="99">
        <v>139.94256117304298</v>
      </c>
      <c r="DA45" s="63" t="s">
        <v>2955</v>
      </c>
    </row>
    <row r="46" spans="1:105" ht="12" customHeight="1" x14ac:dyDescent="0.25">
      <c r="A46" s="97" t="s">
        <v>53</v>
      </c>
      <c r="B46" s="99">
        <v>2.7280857443424189</v>
      </c>
      <c r="C46" s="99">
        <v>3.3776360838712463</v>
      </c>
      <c r="D46" s="99">
        <v>3.1140457664532191</v>
      </c>
      <c r="E46" s="99">
        <v>3.3987845327362027</v>
      </c>
      <c r="F46" s="99">
        <v>2.9553161987571532</v>
      </c>
      <c r="G46" s="99">
        <v>2.8510326257427536</v>
      </c>
      <c r="H46" s="99">
        <v>2.8276137715391529</v>
      </c>
      <c r="I46" s="99">
        <v>3.0046179487901976</v>
      </c>
      <c r="J46" s="99">
        <v>2.5940475662760512</v>
      </c>
      <c r="K46" s="99">
        <v>2.7093248473447806</v>
      </c>
      <c r="L46" s="99">
        <v>3.328174556457808</v>
      </c>
      <c r="M46" s="99">
        <v>2.6943203679226477</v>
      </c>
      <c r="N46" s="99">
        <v>2.9456759900928962</v>
      </c>
      <c r="O46" s="99">
        <v>2.7216763184188353</v>
      </c>
      <c r="P46" s="99">
        <v>2.737328053047531</v>
      </c>
      <c r="Q46" s="99">
        <v>2.6272625887768326</v>
      </c>
      <c r="R46" s="99">
        <v>2.8076673283977991</v>
      </c>
      <c r="S46" s="99">
        <v>2.6093967298451592</v>
      </c>
      <c r="T46" s="99">
        <v>2.5207916498021126</v>
      </c>
      <c r="U46" s="99">
        <v>2.4031365070810784</v>
      </c>
      <c r="V46" s="99">
        <v>2.5535161604375234</v>
      </c>
      <c r="W46" s="99">
        <v>2.4015821936135202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0.19345901491165893</v>
      </c>
      <c r="C47" s="123">
        <f t="shared" si="20"/>
        <v>0.21261529091390088</v>
      </c>
      <c r="D47" s="123">
        <f t="shared" si="20"/>
        <v>0.23285816019407629</v>
      </c>
      <c r="E47" s="123">
        <f t="shared" si="20"/>
        <v>0.29333363033629278</v>
      </c>
      <c r="F47" s="123">
        <f t="shared" si="20"/>
        <v>0.2621746112050104</v>
      </c>
      <c r="G47" s="123">
        <f t="shared" si="20"/>
        <v>0.26392758494942775</v>
      </c>
      <c r="H47" s="123">
        <f t="shared" si="20"/>
        <v>0.25260611222828561</v>
      </c>
      <c r="I47" s="123">
        <f t="shared" si="20"/>
        <v>0.24518824573779666</v>
      </c>
      <c r="J47" s="123">
        <f t="shared" si="20"/>
        <v>0.26302484393877296</v>
      </c>
      <c r="K47" s="123">
        <f t="shared" si="20"/>
        <v>0.25852847619045011</v>
      </c>
      <c r="L47" s="123">
        <f t="shared" si="20"/>
        <v>0.35529766674709118</v>
      </c>
      <c r="M47" s="123">
        <f t="shared" si="20"/>
        <v>0.32215443037496622</v>
      </c>
      <c r="N47" s="123">
        <f t="shared" si="20"/>
        <v>0.3826666419103566</v>
      </c>
      <c r="O47" s="123">
        <f t="shared" si="20"/>
        <v>0.47021188265409486</v>
      </c>
      <c r="P47" s="123">
        <f t="shared" si="20"/>
        <v>0.58367712087891477</v>
      </c>
      <c r="Q47" s="123">
        <f t="shared" si="20"/>
        <v>0.60057265619730327</v>
      </c>
      <c r="R47" s="123">
        <f t="shared" si="20"/>
        <v>0.62901905962729687</v>
      </c>
      <c r="S47" s="123">
        <f t="shared" si="20"/>
        <v>0.60377572106414046</v>
      </c>
      <c r="T47" s="123">
        <f t="shared" si="20"/>
        <v>0.58069267968190696</v>
      </c>
      <c r="U47" s="123">
        <f t="shared" si="20"/>
        <v>0.58657947857810344</v>
      </c>
      <c r="V47" s="123">
        <f t="shared" si="20"/>
        <v>0.55658898674856061</v>
      </c>
      <c r="W47" s="123">
        <f t="shared" si="20"/>
        <v>0.63237058307939187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0.19345901491165893</v>
      </c>
      <c r="C48" s="99">
        <f>RES_hhdet_tesh!C48/RES_summary!C$19</f>
        <v>0.21261529091390088</v>
      </c>
      <c r="D48" s="99">
        <f>RES_hhdet_tesh!D48/RES_summary!D$19</f>
        <v>0.23285816019407629</v>
      </c>
      <c r="E48" s="99">
        <f>RES_hhdet_tesh!E48/RES_summary!E$19</f>
        <v>0.29333363033629278</v>
      </c>
      <c r="F48" s="99">
        <f>RES_hhdet_tesh!F48/RES_summary!F$19</f>
        <v>0.2621746112050104</v>
      </c>
      <c r="G48" s="99">
        <f>RES_hhdet_tesh!G48/RES_summary!G$19</f>
        <v>0.26392758494942775</v>
      </c>
      <c r="H48" s="99">
        <f>RES_hhdet_tesh!H48/RES_summary!H$19</f>
        <v>0.25260611222828561</v>
      </c>
      <c r="I48" s="99">
        <f>RES_hhdet_tesh!I48/RES_summary!I$19</f>
        <v>0.24518824573779666</v>
      </c>
      <c r="J48" s="99">
        <f>RES_hhdet_tesh!J48/RES_summary!J$19</f>
        <v>0.26302484393877296</v>
      </c>
      <c r="K48" s="99">
        <f>RES_hhdet_tesh!K48/RES_summary!K$19</f>
        <v>0.25852847619045011</v>
      </c>
      <c r="L48" s="99">
        <f>RES_hhdet_tesh!L48/RES_summary!L$19</f>
        <v>0.35529766674709118</v>
      </c>
      <c r="M48" s="99">
        <f>RES_hhdet_tesh!M48/RES_summary!M$19</f>
        <v>0.32215443037496622</v>
      </c>
      <c r="N48" s="99">
        <f>RES_hhdet_tesh!N48/RES_summary!N$19</f>
        <v>0.3826666419103566</v>
      </c>
      <c r="O48" s="99">
        <f>RES_hhdet_tesh!O48/RES_summary!O$19</f>
        <v>0.47021188265409486</v>
      </c>
      <c r="P48" s="99">
        <f>RES_hhdet_tesh!P48/RES_summary!P$19</f>
        <v>0.58367712087891477</v>
      </c>
      <c r="Q48" s="99">
        <f>RES_hhdet_tesh!Q48/RES_summary!Q$19</f>
        <v>0.60057265619730327</v>
      </c>
      <c r="R48" s="99">
        <f>RES_hhdet_tesh!R48/RES_summary!R$19</f>
        <v>0.62901905962729687</v>
      </c>
      <c r="S48" s="99">
        <f>RES_hhdet_tesh!S48/RES_summary!S$19</f>
        <v>0.60377572106414046</v>
      </c>
      <c r="T48" s="99">
        <f>RES_hhdet_tesh!T48/RES_summary!T$19</f>
        <v>0.58069267968190696</v>
      </c>
      <c r="U48" s="99">
        <f>RES_hhdet_tesh!U48/RES_summary!U$19</f>
        <v>0.58657947857810344</v>
      </c>
      <c r="V48" s="99">
        <f>RES_hhdet_tesh!V48/RES_summary!V$19</f>
        <v>0.55658898674856061</v>
      </c>
      <c r="W48" s="99">
        <f>RES_hhdet_tesh!W48/RES_summary!W$19</f>
        <v>0.63237058307939187</v>
      </c>
      <c r="DA48" s="63" t="s">
        <v>2958</v>
      </c>
    </row>
    <row r="49" spans="1:105" ht="12" customHeight="1" x14ac:dyDescent="0.25">
      <c r="A49" s="121" t="s">
        <v>55</v>
      </c>
      <c r="B49" s="123">
        <v>13.051345024319494</v>
      </c>
      <c r="C49" s="123">
        <v>14.731220204045854</v>
      </c>
      <c r="D49" s="123">
        <v>13.865802801898322</v>
      </c>
      <c r="E49" s="123">
        <v>14.615748683500758</v>
      </c>
      <c r="F49" s="123">
        <v>13.766748165350132</v>
      </c>
      <c r="G49" s="123">
        <v>13.845215381922413</v>
      </c>
      <c r="H49" s="123">
        <v>13.717938371895361</v>
      </c>
      <c r="I49" s="123">
        <v>14.41362470639845</v>
      </c>
      <c r="J49" s="123">
        <v>12.747341931196321</v>
      </c>
      <c r="K49" s="123">
        <v>12.998136264961511</v>
      </c>
      <c r="L49" s="123">
        <v>14.336707319720739</v>
      </c>
      <c r="M49" s="123">
        <v>14.282816784974564</v>
      </c>
      <c r="N49" s="123">
        <v>14.241244495926111</v>
      </c>
      <c r="O49" s="123">
        <v>14.078458863395863</v>
      </c>
      <c r="P49" s="123">
        <v>14.029268192239858</v>
      </c>
      <c r="Q49" s="123">
        <v>14.015459553921367</v>
      </c>
      <c r="R49" s="123">
        <v>13.307026460595079</v>
      </c>
      <c r="S49" s="123">
        <v>12.955392064598017</v>
      </c>
      <c r="T49" s="123">
        <v>12.388209215718556</v>
      </c>
      <c r="U49" s="123">
        <v>12.072097800625709</v>
      </c>
      <c r="V49" s="123">
        <v>13.522735443815513</v>
      </c>
      <c r="W49" s="123">
        <v>10.723173288275687</v>
      </c>
      <c r="DA49" s="130" t="s">
        <v>2959</v>
      </c>
    </row>
    <row r="50" spans="1:105" ht="12" customHeight="1" x14ac:dyDescent="0.25">
      <c r="A50" s="97" t="s">
        <v>138</v>
      </c>
      <c r="B50" s="99">
        <v>13.010264212523008</v>
      </c>
      <c r="C50" s="99">
        <v>14.756895738160159</v>
      </c>
      <c r="D50" s="99">
        <v>13.859113602746806</v>
      </c>
      <c r="E50" s="99">
        <v>14.644898575249359</v>
      </c>
      <c r="F50" s="99">
        <v>13.768147821101342</v>
      </c>
      <c r="G50" s="99">
        <v>13.834748268990115</v>
      </c>
      <c r="H50" s="99">
        <v>13.706310758018777</v>
      </c>
      <c r="I50" s="99">
        <v>14.441562890839256</v>
      </c>
      <c r="J50" s="99">
        <v>12.725223151917067</v>
      </c>
      <c r="K50" s="99">
        <v>12.972513878399447</v>
      </c>
      <c r="L50" s="99">
        <v>14.356975787894955</v>
      </c>
      <c r="M50" s="99">
        <v>14.2814511258218</v>
      </c>
      <c r="N50" s="99">
        <v>14.240821372862223</v>
      </c>
      <c r="O50" s="99">
        <v>14.075875050090056</v>
      </c>
      <c r="P50" s="99">
        <v>14.037595458244716</v>
      </c>
      <c r="Q50" s="99">
        <v>14.031513820905685</v>
      </c>
      <c r="R50" s="99">
        <v>13.302539414153602</v>
      </c>
      <c r="S50" s="99">
        <v>12.953945807565896</v>
      </c>
      <c r="T50" s="99">
        <v>12.381309163446538</v>
      </c>
      <c r="U50" s="99">
        <v>12.064706918190325</v>
      </c>
      <c r="V50" s="99">
        <v>13.565997338582475</v>
      </c>
      <c r="W50" s="99">
        <v>10.685497185189147</v>
      </c>
      <c r="DA50" s="63" t="s">
        <v>2960</v>
      </c>
    </row>
    <row r="51" spans="1:105" ht="12" customHeight="1" x14ac:dyDescent="0.25">
      <c r="A51" s="97" t="s">
        <v>137</v>
      </c>
      <c r="B51" s="99">
        <v>13.010264212523007</v>
      </c>
      <c r="C51" s="99">
        <v>14.755682374694787</v>
      </c>
      <c r="D51" s="99">
        <v>13.859041436635737</v>
      </c>
      <c r="E51" s="99">
        <v>14.644102939721252</v>
      </c>
      <c r="F51" s="99">
        <v>13.767894857120162</v>
      </c>
      <c r="G51" s="99">
        <v>13.835554216778419</v>
      </c>
      <c r="H51" s="99">
        <v>13.700555005369353</v>
      </c>
      <c r="I51" s="99">
        <v>14.427223635492723</v>
      </c>
      <c r="J51" s="99">
        <v>12.711841733022462</v>
      </c>
      <c r="K51" s="99">
        <v>12.957472384274562</v>
      </c>
      <c r="L51" s="99">
        <v>14.335713231828546</v>
      </c>
      <c r="M51" s="99">
        <v>14.26585311628992</v>
      </c>
      <c r="N51" s="99">
        <v>14.229754950347264</v>
      </c>
      <c r="O51" s="99">
        <v>14.068685998633555</v>
      </c>
      <c r="P51" s="99">
        <v>14.000665889034087</v>
      </c>
      <c r="Q51" s="99">
        <v>13.987241196054665</v>
      </c>
      <c r="R51" s="99">
        <v>13.251190175237127</v>
      </c>
      <c r="S51" s="99">
        <v>12.90111995286493</v>
      </c>
      <c r="T51" s="99">
        <v>12.32485764280103</v>
      </c>
      <c r="U51" s="99">
        <v>11.99441840299801</v>
      </c>
      <c r="V51" s="99">
        <v>13.46047841704535</v>
      </c>
      <c r="W51" s="99">
        <v>10.6069013737454</v>
      </c>
      <c r="DA51" s="63" t="s">
        <v>2961</v>
      </c>
    </row>
    <row r="52" spans="1:105" ht="12" customHeight="1" x14ac:dyDescent="0.25">
      <c r="A52" s="100" t="s">
        <v>216</v>
      </c>
      <c r="B52" s="102">
        <v>10.459768540998711</v>
      </c>
      <c r="C52" s="102">
        <v>11.773363115284045</v>
      </c>
      <c r="D52" s="102">
        <v>11.088304564831899</v>
      </c>
      <c r="E52" s="102">
        <v>11.664375270365198</v>
      </c>
      <c r="F52" s="102">
        <v>10.982436469337056</v>
      </c>
      <c r="G52" s="102">
        <v>11.086005583468806</v>
      </c>
      <c r="H52" s="102">
        <v>10.970797154691523</v>
      </c>
      <c r="I52" s="102">
        <v>11.717423943570004</v>
      </c>
      <c r="J52" s="102">
        <v>10.225586833203987</v>
      </c>
      <c r="K52" s="102">
        <v>10.427597857792573</v>
      </c>
      <c r="L52" s="102">
        <v>11.501508253355532</v>
      </c>
      <c r="M52" s="102">
        <v>11.486110785352841</v>
      </c>
      <c r="N52" s="102">
        <v>11.445174885038467</v>
      </c>
      <c r="O52" s="102">
        <v>11.299703507290095</v>
      </c>
      <c r="P52" s="102">
        <v>11.25235640768383</v>
      </c>
      <c r="Q52" s="102">
        <v>11.221721220454262</v>
      </c>
      <c r="R52" s="102">
        <v>10.657613552293105</v>
      </c>
      <c r="S52" s="102">
        <v>10.375390524761208</v>
      </c>
      <c r="T52" s="102">
        <v>9.9205385046807919</v>
      </c>
      <c r="U52" s="102">
        <v>9.6427642887414038</v>
      </c>
      <c r="V52" s="102">
        <v>10.814629875038609</v>
      </c>
      <c r="W52" s="102">
        <v>8.3202555320270495</v>
      </c>
      <c r="DA52" s="131" t="s">
        <v>2962</v>
      </c>
    </row>
    <row r="53" spans="1:105" ht="12" customHeight="1" x14ac:dyDescent="0.25">
      <c r="A53" s="103" t="s">
        <v>52</v>
      </c>
      <c r="B53" s="105">
        <v>2.550495671524295</v>
      </c>
      <c r="C53" s="105">
        <v>2.9823192594107408</v>
      </c>
      <c r="D53" s="105">
        <v>2.770736871803837</v>
      </c>
      <c r="E53" s="105">
        <v>2.9797276693560546</v>
      </c>
      <c r="F53" s="105">
        <v>2.7854583877831045</v>
      </c>
      <c r="G53" s="105">
        <v>2.7495486333096095</v>
      </c>
      <c r="H53" s="105">
        <v>2.7297578506778297</v>
      </c>
      <c r="I53" s="105">
        <v>2.709799691922719</v>
      </c>
      <c r="J53" s="105">
        <v>2.4862548998184737</v>
      </c>
      <c r="K53" s="105">
        <v>2.5298745264819908</v>
      </c>
      <c r="L53" s="105">
        <v>2.8342049784730134</v>
      </c>
      <c r="M53" s="105">
        <v>2.7797423309370792</v>
      </c>
      <c r="N53" s="105">
        <v>2.7845800653087993</v>
      </c>
      <c r="O53" s="105">
        <v>2.7689824913434604</v>
      </c>
      <c r="P53" s="105">
        <v>2.7483094813502542</v>
      </c>
      <c r="Q53" s="105">
        <v>2.7655199756004021</v>
      </c>
      <c r="R53" s="105">
        <v>2.5935766229440249</v>
      </c>
      <c r="S53" s="105">
        <v>2.5257294281037193</v>
      </c>
      <c r="T53" s="105">
        <v>2.404319138120234</v>
      </c>
      <c r="U53" s="105">
        <v>2.3516541142566059</v>
      </c>
      <c r="V53" s="105">
        <v>2.645848542006739</v>
      </c>
      <c r="W53" s="105">
        <v>2.2866458417183493</v>
      </c>
      <c r="DA53" s="132" t="s">
        <v>2963</v>
      </c>
    </row>
    <row r="54" spans="1:105" ht="12" customHeight="1" x14ac:dyDescent="0.25">
      <c r="A54" s="106" t="s">
        <v>122</v>
      </c>
      <c r="B54" s="102">
        <v>14.224252253006181</v>
      </c>
      <c r="C54" s="102">
        <v>14.014524577230826</v>
      </c>
      <c r="D54" s="102">
        <v>14.054421062176313</v>
      </c>
      <c r="E54" s="102">
        <v>13.783831323695434</v>
      </c>
      <c r="F54" s="102">
        <v>13.72650338143996</v>
      </c>
      <c r="G54" s="102">
        <v>14.148223730404498</v>
      </c>
      <c r="H54" s="102">
        <v>14.055464859770503</v>
      </c>
      <c r="I54" s="102">
        <v>13.601000107426978</v>
      </c>
      <c r="J54" s="102">
        <v>13.392776961566488</v>
      </c>
      <c r="K54" s="102">
        <v>13.748985445688991</v>
      </c>
      <c r="L54" s="102">
        <v>13.738984316001149</v>
      </c>
      <c r="M54" s="102">
        <v>14.323349533634763</v>
      </c>
      <c r="N54" s="102">
        <v>14.253890752585596</v>
      </c>
      <c r="O54" s="102">
        <v>14.155623084810502</v>
      </c>
      <c r="P54" s="102">
        <v>13.780480769319594</v>
      </c>
      <c r="Q54" s="102">
        <v>13.53329193574065</v>
      </c>
      <c r="R54" s="102">
        <v>13.443483823562579</v>
      </c>
      <c r="S54" s="102">
        <v>13.000068774918189</v>
      </c>
      <c r="T54" s="102">
        <v>12.594618450826358</v>
      </c>
      <c r="U54" s="102">
        <v>12.294204492527244</v>
      </c>
      <c r="V54" s="102">
        <v>12.196639104800679</v>
      </c>
      <c r="W54" s="102">
        <v>11.894251097277202</v>
      </c>
      <c r="DA54" s="131" t="s">
        <v>2964</v>
      </c>
    </row>
    <row r="55" spans="1:105" ht="12" customHeight="1" x14ac:dyDescent="0.25">
      <c r="A55" s="107" t="s">
        <v>121</v>
      </c>
      <c r="B55" s="105">
        <v>14.224252253006181</v>
      </c>
      <c r="C55" s="105">
        <v>14.014474902826185</v>
      </c>
      <c r="D55" s="105">
        <v>14.054548828464656</v>
      </c>
      <c r="E55" s="105">
        <v>13.784524530790684</v>
      </c>
      <c r="F55" s="105">
        <v>13.726757948452928</v>
      </c>
      <c r="G55" s="105">
        <v>14.146470338634272</v>
      </c>
      <c r="H55" s="105">
        <v>14.047257479700466</v>
      </c>
      <c r="I55" s="105">
        <v>13.593302992220361</v>
      </c>
      <c r="J55" s="105">
        <v>13.385171732114157</v>
      </c>
      <c r="K55" s="105">
        <v>13.743986436576289</v>
      </c>
      <c r="L55" s="105">
        <v>13.735684426771442</v>
      </c>
      <c r="M55" s="105">
        <v>14.323605284001609</v>
      </c>
      <c r="N55" s="105">
        <v>14.254612102788984</v>
      </c>
      <c r="O55" s="105">
        <v>14.15405993283099</v>
      </c>
      <c r="P55" s="105">
        <v>13.761157221244472</v>
      </c>
      <c r="Q55" s="105">
        <v>13.511235921342552</v>
      </c>
      <c r="R55" s="105">
        <v>13.421099248281934</v>
      </c>
      <c r="S55" s="105">
        <v>12.983978729548291</v>
      </c>
      <c r="T55" s="105">
        <v>12.583530163139562</v>
      </c>
      <c r="U55" s="105">
        <v>12.286182886888291</v>
      </c>
      <c r="V55" s="105">
        <v>12.195056861768307</v>
      </c>
      <c r="W55" s="105">
        <v>11.891343662305923</v>
      </c>
      <c r="DA55" s="132" t="s">
        <v>2965</v>
      </c>
    </row>
    <row r="56" spans="1:105" ht="12" customHeight="1" x14ac:dyDescent="0.25">
      <c r="A56" s="108" t="s">
        <v>53</v>
      </c>
      <c r="B56" s="99">
        <v>11.435831571844046</v>
      </c>
      <c r="C56" s="99">
        <v>11.181919638637426</v>
      </c>
      <c r="D56" s="99">
        <v>11.244717789444826</v>
      </c>
      <c r="E56" s="99">
        <v>10.979652409989336</v>
      </c>
      <c r="F56" s="99">
        <v>10.949592789773943</v>
      </c>
      <c r="G56" s="99">
        <v>11.335155674818578</v>
      </c>
      <c r="H56" s="99">
        <v>11.248539279723911</v>
      </c>
      <c r="I56" s="99">
        <v>11.039954610825438</v>
      </c>
      <c r="J56" s="99">
        <v>10.767454207127725</v>
      </c>
      <c r="K56" s="99">
        <v>11.060885802006544</v>
      </c>
      <c r="L56" s="99">
        <v>11.020011611711997</v>
      </c>
      <c r="M56" s="99">
        <v>11.532623800019481</v>
      </c>
      <c r="N56" s="99">
        <v>11.465224499565602</v>
      </c>
      <c r="O56" s="99">
        <v>11.368373100370855</v>
      </c>
      <c r="P56" s="99">
        <v>11.059982642019838</v>
      </c>
      <c r="Q56" s="99">
        <v>10.840037240858777</v>
      </c>
      <c r="R56" s="99">
        <v>10.79496146544945</v>
      </c>
      <c r="S56" s="99">
        <v>10.442588365423962</v>
      </c>
      <c r="T56" s="99">
        <v>10.129741211848099</v>
      </c>
      <c r="U56" s="99">
        <v>9.8786662541820149</v>
      </c>
      <c r="V56" s="99">
        <v>9.7967681465943173</v>
      </c>
      <c r="W56" s="99">
        <v>9.3256350510605106</v>
      </c>
      <c r="DA56" s="63" t="s">
        <v>2966</v>
      </c>
    </row>
    <row r="57" spans="1:105" ht="12" customHeight="1" x14ac:dyDescent="0.25">
      <c r="A57" s="108" t="s">
        <v>52</v>
      </c>
      <c r="B57" s="99">
        <v>2.7884206811621346</v>
      </c>
      <c r="C57" s="99">
        <v>2.8325552641887599</v>
      </c>
      <c r="D57" s="99">
        <v>2.80983103901983</v>
      </c>
      <c r="E57" s="99">
        <v>2.8048721208013485</v>
      </c>
      <c r="F57" s="99">
        <v>2.7771651586789878</v>
      </c>
      <c r="G57" s="99">
        <v>2.8113146638156916</v>
      </c>
      <c r="H57" s="99">
        <v>2.7987181999765531</v>
      </c>
      <c r="I57" s="99">
        <v>2.5533483813949251</v>
      </c>
      <c r="J57" s="99">
        <v>2.617717524986432</v>
      </c>
      <c r="K57" s="99">
        <v>2.6831006345697435</v>
      </c>
      <c r="L57" s="99">
        <v>2.715672815059444</v>
      </c>
      <c r="M57" s="99">
        <v>2.790981483982129</v>
      </c>
      <c r="N57" s="99">
        <v>2.789387603223386</v>
      </c>
      <c r="O57" s="99">
        <v>2.7856868324601334</v>
      </c>
      <c r="P57" s="99">
        <v>2.701174579224634</v>
      </c>
      <c r="Q57" s="99">
        <v>2.6711986804837755</v>
      </c>
      <c r="R57" s="99">
        <v>2.6261377828324841</v>
      </c>
      <c r="S57" s="99">
        <v>2.5413903641243265</v>
      </c>
      <c r="T57" s="99">
        <v>2.4537889512914632</v>
      </c>
      <c r="U57" s="99">
        <v>2.4075166327062756</v>
      </c>
      <c r="V57" s="99">
        <v>2.398288715173992</v>
      </c>
      <c r="W57" s="99">
        <v>2.5657086112454124</v>
      </c>
      <c r="DA57" s="63" t="s">
        <v>2967</v>
      </c>
    </row>
    <row r="58" spans="1:105" ht="12" customHeight="1" x14ac:dyDescent="0.25">
      <c r="A58" s="121" t="s">
        <v>54</v>
      </c>
      <c r="B58" s="123">
        <v>1.3866112144874247</v>
      </c>
      <c r="C58" s="123">
        <v>1.4272666614353406</v>
      </c>
      <c r="D58" s="123">
        <v>1.4280323146068827</v>
      </c>
      <c r="E58" s="123">
        <v>1.4458375020104348</v>
      </c>
      <c r="F58" s="123">
        <v>1.4283567622255917</v>
      </c>
      <c r="G58" s="123">
        <v>1.4772662678746062</v>
      </c>
      <c r="H58" s="123">
        <v>1.4214470669348702</v>
      </c>
      <c r="I58" s="123">
        <v>1.4377515678683919</v>
      </c>
      <c r="J58" s="123">
        <v>1.5086335595160356</v>
      </c>
      <c r="K58" s="123">
        <v>1.6243334281260631</v>
      </c>
      <c r="L58" s="123">
        <v>1.642513996683614</v>
      </c>
      <c r="M58" s="123">
        <v>1.643210363571981</v>
      </c>
      <c r="N58" s="123">
        <v>1.6958116813411548</v>
      </c>
      <c r="O58" s="123">
        <v>1.7085983037247801</v>
      </c>
      <c r="P58" s="123">
        <v>1.6910029684204537</v>
      </c>
      <c r="Q58" s="123">
        <v>1.6918347537271929</v>
      </c>
      <c r="R58" s="123">
        <v>1.683446076896949</v>
      </c>
      <c r="S58" s="123">
        <v>1.6782040407140826</v>
      </c>
      <c r="T58" s="123">
        <v>1.7106775925444813</v>
      </c>
      <c r="U58" s="123">
        <v>1.7268732254143497</v>
      </c>
      <c r="V58" s="123">
        <v>2.2899606132489296</v>
      </c>
      <c r="W58" s="123">
        <v>2.2592871850028948</v>
      </c>
      <c r="DA58" s="130" t="s">
        <v>2968</v>
      </c>
    </row>
    <row r="59" spans="1:105" ht="12" customHeight="1" x14ac:dyDescent="0.25">
      <c r="A59" s="97" t="s">
        <v>50</v>
      </c>
      <c r="B59" s="99">
        <v>1.0215955513102883</v>
      </c>
      <c r="C59" s="99">
        <v>1.5787220616817061</v>
      </c>
      <c r="D59" s="99">
        <v>1.4859366671121952</v>
      </c>
      <c r="E59" s="99">
        <v>1.6887220727126639</v>
      </c>
      <c r="F59" s="99">
        <v>1.4409715272097261</v>
      </c>
      <c r="G59" s="99">
        <v>1.7773644925700545</v>
      </c>
      <c r="H59" s="99">
        <v>0.9303705683357435</v>
      </c>
      <c r="I59" s="99">
        <v>1.2359682322633831</v>
      </c>
      <c r="J59" s="99">
        <v>1.7353077165590454</v>
      </c>
      <c r="K59" s="99">
        <v>2.0313598387842893</v>
      </c>
      <c r="L59" s="99">
        <v>1.5933974670244053</v>
      </c>
      <c r="M59" s="99">
        <v>1.5340134410767281</v>
      </c>
      <c r="N59" s="99">
        <v>1.2797861012027809</v>
      </c>
      <c r="O59" s="99">
        <v>1.7405911542948862</v>
      </c>
      <c r="P59" s="99">
        <v>1.6539994817717434</v>
      </c>
      <c r="Q59" s="99">
        <v>2.0273320254231275</v>
      </c>
      <c r="R59" s="99">
        <v>1.6056872954227746</v>
      </c>
      <c r="S59" s="99">
        <v>1.6497828878683274</v>
      </c>
      <c r="T59" s="99">
        <v>1.7115615476846873</v>
      </c>
      <c r="U59" s="99">
        <v>1.7510436612145996</v>
      </c>
      <c r="V59" s="99">
        <v>2.2459059038929969</v>
      </c>
      <c r="W59" s="99">
        <v>2.2711142124279697</v>
      </c>
      <c r="DA59" s="63" t="s">
        <v>2969</v>
      </c>
    </row>
    <row r="60" spans="1:105" ht="12" customHeight="1" x14ac:dyDescent="0.25">
      <c r="A60" s="109" t="s">
        <v>120</v>
      </c>
      <c r="B60" s="110">
        <v>1.4269205023665303</v>
      </c>
      <c r="C60" s="110">
        <v>1.4095052167619753</v>
      </c>
      <c r="D60" s="110">
        <v>1.4209540917587673</v>
      </c>
      <c r="E60" s="110">
        <v>1.4150180655657345</v>
      </c>
      <c r="F60" s="110">
        <v>1.4267915751793685</v>
      </c>
      <c r="G60" s="110">
        <v>1.4410681625518562</v>
      </c>
      <c r="H60" s="110">
        <v>1.4776879820528253</v>
      </c>
      <c r="I60" s="110">
        <v>1.4604771781075958</v>
      </c>
      <c r="J60" s="110">
        <v>1.482663758098381</v>
      </c>
      <c r="K60" s="110">
        <v>1.5791131757029917</v>
      </c>
      <c r="L60" s="110">
        <v>1.6472600983210151</v>
      </c>
      <c r="M60" s="110">
        <v>1.6515238033545065</v>
      </c>
      <c r="N60" s="110">
        <v>1.7235293115205783</v>
      </c>
      <c r="O60" s="110">
        <v>1.7065404385070804</v>
      </c>
      <c r="P60" s="110">
        <v>1.6934269177514545</v>
      </c>
      <c r="Q60" s="110">
        <v>1.6700403843085667</v>
      </c>
      <c r="R60" s="110">
        <v>1.6884931144406223</v>
      </c>
      <c r="S60" s="110">
        <v>1.6799732484098797</v>
      </c>
      <c r="T60" s="110">
        <v>1.710624521953831</v>
      </c>
      <c r="U60" s="110">
        <v>1.7254264156025021</v>
      </c>
      <c r="V60" s="110">
        <v>2.292526139580676</v>
      </c>
      <c r="W60" s="110">
        <v>2.258634703369474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140.26503439726824</v>
      </c>
      <c r="C62" s="118">
        <f t="shared" si="21"/>
        <v>156.20792685799648</v>
      </c>
      <c r="D62" s="118">
        <f t="shared" si="21"/>
        <v>164.55940412337961</v>
      </c>
      <c r="E62" s="118">
        <f t="shared" si="21"/>
        <v>158.5521155306825</v>
      </c>
      <c r="F62" s="118">
        <f t="shared" si="21"/>
        <v>155.02000670759438</v>
      </c>
      <c r="G62" s="118">
        <f t="shared" si="21"/>
        <v>148.27907924038922</v>
      </c>
      <c r="H62" s="118">
        <f t="shared" si="21"/>
        <v>159.91120079956826</v>
      </c>
      <c r="I62" s="118">
        <f t="shared" si="21"/>
        <v>161.90129621882505</v>
      </c>
      <c r="J62" s="118">
        <f t="shared" si="21"/>
        <v>154.4727095395927</v>
      </c>
      <c r="K62" s="118">
        <f t="shared" si="21"/>
        <v>166.75973350029017</v>
      </c>
      <c r="L62" s="118">
        <f t="shared" si="21"/>
        <v>195.61989543286364</v>
      </c>
      <c r="M62" s="118">
        <f t="shared" si="21"/>
        <v>146.40608063313903</v>
      </c>
      <c r="N62" s="118">
        <f t="shared" si="21"/>
        <v>170.2368196296369</v>
      </c>
      <c r="O62" s="118">
        <f t="shared" si="21"/>
        <v>162.53584775319848</v>
      </c>
      <c r="P62" s="118">
        <f t="shared" si="21"/>
        <v>164.65686689727224</v>
      </c>
      <c r="Q62" s="118">
        <f t="shared" si="21"/>
        <v>153.62522615940637</v>
      </c>
      <c r="R62" s="118">
        <f t="shared" ref="R62:V62" si="22">R63+R66+R68+R77</f>
        <v>166.3409769652153</v>
      </c>
      <c r="S62" s="118">
        <f t="shared" si="22"/>
        <v>167.82129309999462</v>
      </c>
      <c r="T62" s="118">
        <f t="shared" si="22"/>
        <v>159.77211635927833</v>
      </c>
      <c r="U62" s="118">
        <f t="shared" si="22"/>
        <v>170.27536492570098</v>
      </c>
      <c r="V62" s="118">
        <f t="shared" si="22"/>
        <v>150.99781274107488</v>
      </c>
      <c r="W62" s="118">
        <f t="shared" ref="W62" si="23">W63+W66+W68+W77</f>
        <v>177.22229190211527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125.1260650457168</v>
      </c>
      <c r="C63" s="123">
        <f t="shared" si="24"/>
        <v>140.66919130926527</v>
      </c>
      <c r="D63" s="123">
        <f t="shared" si="24"/>
        <v>148.29264365858302</v>
      </c>
      <c r="E63" s="123">
        <f t="shared" si="24"/>
        <v>143.39211358146375</v>
      </c>
      <c r="F63" s="123">
        <f t="shared" si="24"/>
        <v>139.5742637590389</v>
      </c>
      <c r="G63" s="123">
        <f t="shared" si="24"/>
        <v>133.12941094354827</v>
      </c>
      <c r="H63" s="123">
        <f t="shared" si="24"/>
        <v>143.88345463923997</v>
      </c>
      <c r="I63" s="123">
        <f t="shared" si="24"/>
        <v>145.95347193326822</v>
      </c>
      <c r="J63" s="123">
        <f t="shared" si="24"/>
        <v>139.04949949701188</v>
      </c>
      <c r="K63" s="123">
        <f t="shared" si="24"/>
        <v>150.52535317132796</v>
      </c>
      <c r="L63" s="123">
        <f t="shared" si="24"/>
        <v>178.23181034554466</v>
      </c>
      <c r="M63" s="123">
        <f t="shared" si="24"/>
        <v>131.02576300982992</v>
      </c>
      <c r="N63" s="123">
        <f t="shared" si="24"/>
        <v>153.9174873648771</v>
      </c>
      <c r="O63" s="123">
        <f t="shared" si="24"/>
        <v>146.23496364348722</v>
      </c>
      <c r="P63" s="123">
        <f t="shared" si="24"/>
        <v>148.44661764202257</v>
      </c>
      <c r="Q63" s="123">
        <f t="shared" si="24"/>
        <v>138.12524829689093</v>
      </c>
      <c r="R63" s="123">
        <f t="shared" ref="R63:V63" si="25">SUM(R64:R65)</f>
        <v>151.31142945434357</v>
      </c>
      <c r="S63" s="123">
        <f t="shared" si="25"/>
        <v>152.96733143965048</v>
      </c>
      <c r="T63" s="123">
        <f t="shared" si="25"/>
        <v>145.75841799807324</v>
      </c>
      <c r="U63" s="123">
        <f t="shared" si="25"/>
        <v>155.30400653945213</v>
      </c>
      <c r="V63" s="123">
        <f t="shared" si="25"/>
        <v>136.09258755163967</v>
      </c>
      <c r="W63" s="123">
        <f t="shared" ref="W63" si="26">SUM(W64:W65)</f>
        <v>161.83725234474051</v>
      </c>
      <c r="DA63" s="130" t="s">
        <v>2972</v>
      </c>
    </row>
    <row r="64" spans="1:105" ht="12" customHeight="1" x14ac:dyDescent="0.25">
      <c r="A64" s="97" t="s">
        <v>217</v>
      </c>
      <c r="B64" s="99">
        <v>122.28428005020758</v>
      </c>
      <c r="C64" s="99">
        <v>137.48273078467898</v>
      </c>
      <c r="D64" s="99">
        <v>145.01566120689171</v>
      </c>
      <c r="E64" s="99">
        <v>140.26942855366698</v>
      </c>
      <c r="F64" s="99">
        <v>136.61938029428794</v>
      </c>
      <c r="G64" s="99">
        <v>130.36162633800416</v>
      </c>
      <c r="H64" s="99">
        <v>140.94027434416799</v>
      </c>
      <c r="I64" s="99">
        <v>143.01161938935357</v>
      </c>
      <c r="J64" s="99">
        <v>136.29692485498651</v>
      </c>
      <c r="K64" s="99">
        <v>147.57575309899616</v>
      </c>
      <c r="L64" s="99">
        <v>174.75972127903822</v>
      </c>
      <c r="M64" s="99">
        <v>128.52545909685065</v>
      </c>
      <c r="N64" s="99">
        <v>150.99975234191692</v>
      </c>
      <c r="O64" s="99">
        <v>143.50096045768001</v>
      </c>
      <c r="P64" s="99">
        <v>145.69954013849826</v>
      </c>
      <c r="Q64" s="99">
        <v>135.59674498447595</v>
      </c>
      <c r="R64" s="99">
        <v>148.54829522971323</v>
      </c>
      <c r="S64" s="99">
        <v>150.36009542958629</v>
      </c>
      <c r="T64" s="99">
        <v>143.30052685101501</v>
      </c>
      <c r="U64" s="99">
        <v>152.7573053079559</v>
      </c>
      <c r="V64" s="99">
        <v>133.81958756901673</v>
      </c>
      <c r="W64" s="99">
        <v>159.10678901620494</v>
      </c>
      <c r="DA64" s="63" t="s">
        <v>2973</v>
      </c>
    </row>
    <row r="65" spans="1:105" ht="12" customHeight="1" x14ac:dyDescent="0.25">
      <c r="A65" s="97" t="s">
        <v>53</v>
      </c>
      <c r="B65" s="99">
        <v>2.8417849955092169</v>
      </c>
      <c r="C65" s="99">
        <v>3.1864605245862996</v>
      </c>
      <c r="D65" s="99">
        <v>3.2769824516913033</v>
      </c>
      <c r="E65" s="99">
        <v>3.1226850277967717</v>
      </c>
      <c r="F65" s="99">
        <v>2.9548834647509503</v>
      </c>
      <c r="G65" s="99">
        <v>2.7677846055440969</v>
      </c>
      <c r="H65" s="99">
        <v>2.9431802950719779</v>
      </c>
      <c r="I65" s="99">
        <v>2.9418525439146523</v>
      </c>
      <c r="J65" s="99">
        <v>2.7525746420253538</v>
      </c>
      <c r="K65" s="99">
        <v>2.9496000723318105</v>
      </c>
      <c r="L65" s="99">
        <v>3.4720890665064412</v>
      </c>
      <c r="M65" s="99">
        <v>2.5003039129792728</v>
      </c>
      <c r="N65" s="99">
        <v>2.9177350229601742</v>
      </c>
      <c r="O65" s="99">
        <v>2.7340031858072251</v>
      </c>
      <c r="P65" s="99">
        <v>2.7470775035243036</v>
      </c>
      <c r="Q65" s="99">
        <v>2.5285033124149945</v>
      </c>
      <c r="R65" s="99">
        <v>2.7631342246303379</v>
      </c>
      <c r="S65" s="99">
        <v>2.6072360100641983</v>
      </c>
      <c r="T65" s="99">
        <v>2.4578911470582336</v>
      </c>
      <c r="U65" s="99">
        <v>2.5467012314962276</v>
      </c>
      <c r="V65" s="99">
        <v>2.2729999826229239</v>
      </c>
      <c r="W65" s="99">
        <v>2.7304633285355768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0.19312854503676324</v>
      </c>
      <c r="C66" s="123">
        <f t="shared" si="27"/>
        <v>0.20676209693203573</v>
      </c>
      <c r="D66" s="123">
        <f t="shared" si="27"/>
        <v>0.22037086915330184</v>
      </c>
      <c r="E66" s="123">
        <f t="shared" si="27"/>
        <v>0.29582097934433715</v>
      </c>
      <c r="F66" s="123">
        <f t="shared" si="27"/>
        <v>0.26444294587432093</v>
      </c>
      <c r="G66" s="123">
        <f t="shared" si="27"/>
        <v>0.28679642417108514</v>
      </c>
      <c r="H66" s="123">
        <f t="shared" si="27"/>
        <v>0.32232903740801261</v>
      </c>
      <c r="I66" s="123">
        <f t="shared" si="27"/>
        <v>0.35331066553366475</v>
      </c>
      <c r="J66" s="123">
        <f t="shared" si="27"/>
        <v>0.40996272095233866</v>
      </c>
      <c r="K66" s="123">
        <f t="shared" si="27"/>
        <v>0.46330381687203903</v>
      </c>
      <c r="L66" s="123">
        <f t="shared" si="27"/>
        <v>0.67608777856770608</v>
      </c>
      <c r="M66" s="123">
        <f t="shared" si="27"/>
        <v>0.57050915830449633</v>
      </c>
      <c r="N66" s="123">
        <f t="shared" si="27"/>
        <v>0.52830263911168374</v>
      </c>
      <c r="O66" s="123">
        <f t="shared" si="27"/>
        <v>0.47071076968356246</v>
      </c>
      <c r="P66" s="123">
        <f t="shared" si="27"/>
        <v>0.41535100204797176</v>
      </c>
      <c r="Q66" s="123">
        <f t="shared" si="27"/>
        <v>0.33277270739900155</v>
      </c>
      <c r="R66" s="123">
        <f t="shared" si="27"/>
        <v>0.27677823916856653</v>
      </c>
      <c r="S66" s="123">
        <f t="shared" si="27"/>
        <v>0.23380241583565217</v>
      </c>
      <c r="T66" s="123">
        <f t="shared" si="27"/>
        <v>0.27845147628716538</v>
      </c>
      <c r="U66" s="123">
        <f t="shared" si="27"/>
        <v>0.39412800246090424</v>
      </c>
      <c r="V66" s="123">
        <f t="shared" si="27"/>
        <v>0.57649383843972124</v>
      </c>
      <c r="W66" s="123">
        <f t="shared" si="27"/>
        <v>0.93558532244739501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0.19312854503676324</v>
      </c>
      <c r="C67" s="99">
        <f>RES_hhdet_tesh!C67/RES_summary!C$19</f>
        <v>0.20676209693203573</v>
      </c>
      <c r="D67" s="99">
        <f>RES_hhdet_tesh!D67/RES_summary!D$19</f>
        <v>0.22037086915330184</v>
      </c>
      <c r="E67" s="99">
        <f>RES_hhdet_tesh!E67/RES_summary!E$19</f>
        <v>0.29582097934433715</v>
      </c>
      <c r="F67" s="99">
        <f>RES_hhdet_tesh!F67/RES_summary!F$19</f>
        <v>0.26444294587432093</v>
      </c>
      <c r="G67" s="99">
        <f>RES_hhdet_tesh!G67/RES_summary!G$19</f>
        <v>0.28679642417108514</v>
      </c>
      <c r="H67" s="99">
        <f>RES_hhdet_tesh!H67/RES_summary!H$19</f>
        <v>0.32232903740801261</v>
      </c>
      <c r="I67" s="99">
        <f>RES_hhdet_tesh!I67/RES_summary!I$19</f>
        <v>0.35331066553366475</v>
      </c>
      <c r="J67" s="99">
        <f>RES_hhdet_tesh!J67/RES_summary!J$19</f>
        <v>0.40996272095233866</v>
      </c>
      <c r="K67" s="99">
        <f>RES_hhdet_tesh!K67/RES_summary!K$19</f>
        <v>0.46330381687203903</v>
      </c>
      <c r="L67" s="99">
        <f>RES_hhdet_tesh!L67/RES_summary!L$19</f>
        <v>0.67608777856770608</v>
      </c>
      <c r="M67" s="99">
        <f>RES_hhdet_tesh!M67/RES_summary!M$19</f>
        <v>0.57050915830449633</v>
      </c>
      <c r="N67" s="99">
        <f>RES_hhdet_tesh!N67/RES_summary!N$19</f>
        <v>0.52830263911168374</v>
      </c>
      <c r="O67" s="99">
        <f>RES_hhdet_tesh!O67/RES_summary!O$19</f>
        <v>0.47071076968356246</v>
      </c>
      <c r="P67" s="99">
        <f>RES_hhdet_tesh!P67/RES_summary!P$19</f>
        <v>0.41535100204797176</v>
      </c>
      <c r="Q67" s="99">
        <f>RES_hhdet_tesh!Q67/RES_summary!Q$19</f>
        <v>0.33277270739900155</v>
      </c>
      <c r="R67" s="99">
        <f>RES_hhdet_tesh!R67/RES_summary!R$19</f>
        <v>0.27677823916856653</v>
      </c>
      <c r="S67" s="99">
        <f>RES_hhdet_tesh!S67/RES_summary!S$19</f>
        <v>0.23380241583565217</v>
      </c>
      <c r="T67" s="99">
        <f>RES_hhdet_tesh!T67/RES_summary!T$19</f>
        <v>0.27845147628716538</v>
      </c>
      <c r="U67" s="99">
        <f>RES_hhdet_tesh!U67/RES_summary!U$19</f>
        <v>0.39412800246090424</v>
      </c>
      <c r="V67" s="99">
        <f>RES_hhdet_tesh!V67/RES_summary!V$19</f>
        <v>0.57649383843972124</v>
      </c>
      <c r="W67" s="99">
        <f>RES_hhdet_tesh!W67/RES_summary!W$19</f>
        <v>0.93558532244739501</v>
      </c>
      <c r="DA67" s="63" t="s">
        <v>2976</v>
      </c>
    </row>
    <row r="68" spans="1:105" ht="12" customHeight="1" x14ac:dyDescent="0.25">
      <c r="A68" s="121" t="s">
        <v>55</v>
      </c>
      <c r="B68" s="123">
        <v>13.586604789784861</v>
      </c>
      <c r="C68" s="123">
        <v>13.924850435192363</v>
      </c>
      <c r="D68" s="123">
        <v>14.565913829862005</v>
      </c>
      <c r="E68" s="123">
        <v>13.466836024172025</v>
      </c>
      <c r="F68" s="123">
        <v>13.762836922407923</v>
      </c>
      <c r="G68" s="123">
        <v>13.44792103189778</v>
      </c>
      <c r="H68" s="123">
        <v>14.249968118155532</v>
      </c>
      <c r="I68" s="123">
        <v>14.114106156075641</v>
      </c>
      <c r="J68" s="123">
        <v>13.494937875353067</v>
      </c>
      <c r="K68" s="123">
        <v>14.105841433637641</v>
      </c>
      <c r="L68" s="123">
        <v>14.932052906904088</v>
      </c>
      <c r="M68" s="123">
        <v>13.286996329890576</v>
      </c>
      <c r="N68" s="123">
        <v>14.112588668360718</v>
      </c>
      <c r="O68" s="123">
        <v>14.137563521627012</v>
      </c>
      <c r="P68" s="123">
        <v>14.078284655305609</v>
      </c>
      <c r="Q68" s="123">
        <v>13.50471406797897</v>
      </c>
      <c r="R68" s="123">
        <v>13.108602583514982</v>
      </c>
      <c r="S68" s="123">
        <v>12.953459594286866</v>
      </c>
      <c r="T68" s="123">
        <v>12.099716075086189</v>
      </c>
      <c r="U68" s="123">
        <v>12.785050896139253</v>
      </c>
      <c r="V68" s="123">
        <v>12.087801289303167</v>
      </c>
      <c r="W68" s="123">
        <v>12.143819851502075</v>
      </c>
      <c r="DA68" s="130" t="s">
        <v>2977</v>
      </c>
    </row>
    <row r="69" spans="1:105" ht="12" customHeight="1" x14ac:dyDescent="0.25">
      <c r="A69" s="97" t="s">
        <v>134</v>
      </c>
      <c r="B69" s="99">
        <v>13.563680303946997</v>
      </c>
      <c r="C69" s="99">
        <v>13.921650051894092</v>
      </c>
      <c r="D69" s="99">
        <v>14.584108105855785</v>
      </c>
      <c r="E69" s="99">
        <v>13.455802428644335</v>
      </c>
      <c r="F69" s="99">
        <v>13.764307437657161</v>
      </c>
      <c r="G69" s="99">
        <v>13.424046641120592</v>
      </c>
      <c r="H69" s="99">
        <v>14.256921349602843</v>
      </c>
      <c r="I69" s="99">
        <v>14.132023143683462</v>
      </c>
      <c r="J69" s="99">
        <v>13.4988036334159</v>
      </c>
      <c r="K69" s="99">
        <v>14.118186985740936</v>
      </c>
      <c r="L69" s="99">
        <v>14.97253768130032</v>
      </c>
      <c r="M69" s="99">
        <v>13.251388737490476</v>
      </c>
      <c r="N69" s="99">
        <v>14.106845707382648</v>
      </c>
      <c r="O69" s="99">
        <v>14.135799711697112</v>
      </c>
      <c r="P69" s="99">
        <v>14.087496368787599</v>
      </c>
      <c r="Q69" s="99">
        <v>13.50311093851249</v>
      </c>
      <c r="R69" s="99">
        <v>13.097006406574449</v>
      </c>
      <c r="S69" s="99">
        <v>12.951698516086944</v>
      </c>
      <c r="T69" s="99">
        <v>12.082511621170061</v>
      </c>
      <c r="U69" s="99">
        <v>12.80121082791859</v>
      </c>
      <c r="V69" s="99">
        <v>12.08413083390691</v>
      </c>
      <c r="W69" s="99">
        <v>12.153404451091181</v>
      </c>
      <c r="DA69" s="63" t="s">
        <v>2978</v>
      </c>
    </row>
    <row r="70" spans="1:105" ht="12" customHeight="1" x14ac:dyDescent="0.25">
      <c r="A70" s="97" t="s">
        <v>133</v>
      </c>
      <c r="B70" s="99">
        <v>13.563680303946997</v>
      </c>
      <c r="C70" s="99">
        <v>13.92280571867285</v>
      </c>
      <c r="D70" s="99">
        <v>14.587851069581587</v>
      </c>
      <c r="E70" s="99">
        <v>13.462223712436433</v>
      </c>
      <c r="F70" s="99">
        <v>13.776235934458368</v>
      </c>
      <c r="G70" s="99">
        <v>13.440665728178624</v>
      </c>
      <c r="H70" s="99">
        <v>14.282111631366002</v>
      </c>
      <c r="I70" s="99">
        <v>14.110480947082221</v>
      </c>
      <c r="J70" s="99">
        <v>13.495838975332076</v>
      </c>
      <c r="K70" s="99">
        <v>14.120267608760201</v>
      </c>
      <c r="L70" s="99">
        <v>14.98639777474925</v>
      </c>
      <c r="M70" s="99">
        <v>13.266378167650036</v>
      </c>
      <c r="N70" s="99">
        <v>14.125964443657026</v>
      </c>
      <c r="O70" s="99">
        <v>14.159616962063069</v>
      </c>
      <c r="P70" s="99">
        <v>14.109712337155486</v>
      </c>
      <c r="Q70" s="99">
        <v>13.534164216967749</v>
      </c>
      <c r="R70" s="99">
        <v>13.143822482368616</v>
      </c>
      <c r="S70" s="99">
        <v>13.030969945383458</v>
      </c>
      <c r="T70" s="99">
        <v>12.093774867367456</v>
      </c>
      <c r="U70" s="99">
        <v>12.775368729531932</v>
      </c>
      <c r="V70" s="99">
        <v>12.009011107526222</v>
      </c>
      <c r="W70" s="99">
        <v>12.047074823512846</v>
      </c>
      <c r="DA70" s="63" t="s">
        <v>2979</v>
      </c>
    </row>
    <row r="71" spans="1:105" ht="12" customHeight="1" x14ac:dyDescent="0.25">
      <c r="A71" s="100" t="s">
        <v>217</v>
      </c>
      <c r="B71" s="102">
        <v>10.904588601187262</v>
      </c>
      <c r="C71" s="102">
        <v>11.108823069569924</v>
      </c>
      <c r="D71" s="102">
        <v>11.671345925437425</v>
      </c>
      <c r="E71" s="102">
        <v>10.72280131866402</v>
      </c>
      <c r="F71" s="102">
        <v>10.989003032838827</v>
      </c>
      <c r="G71" s="102">
        <v>10.770100645042318</v>
      </c>
      <c r="H71" s="102">
        <v>11.437009462826941</v>
      </c>
      <c r="I71" s="102">
        <v>11.46030437439599</v>
      </c>
      <c r="J71" s="102">
        <v>10.856576291310846</v>
      </c>
      <c r="K71" s="102">
        <v>11.363697971812551</v>
      </c>
      <c r="L71" s="102">
        <v>12.02309542138633</v>
      </c>
      <c r="M71" s="102">
        <v>10.680884647338187</v>
      </c>
      <c r="N71" s="102">
        <v>11.361063386954191</v>
      </c>
      <c r="O71" s="102">
        <v>11.372004521898548</v>
      </c>
      <c r="P71" s="102">
        <v>11.340268265163671</v>
      </c>
      <c r="Q71" s="102">
        <v>10.858743450463189</v>
      </c>
      <c r="R71" s="102">
        <v>10.573112521973716</v>
      </c>
      <c r="S71" s="102">
        <v>10.484144243929446</v>
      </c>
      <c r="T71" s="102">
        <v>9.7354341013147057</v>
      </c>
      <c r="U71" s="102">
        <v>10.272091033348284</v>
      </c>
      <c r="V71" s="102">
        <v>9.6451139720627204</v>
      </c>
      <c r="W71" s="102">
        <v>9.4474406785122316</v>
      </c>
      <c r="DA71" s="131" t="s">
        <v>2980</v>
      </c>
    </row>
    <row r="72" spans="1:105" ht="12" customHeight="1" x14ac:dyDescent="0.25">
      <c r="A72" s="103" t="s">
        <v>52</v>
      </c>
      <c r="B72" s="105">
        <v>2.6590917027597372</v>
      </c>
      <c r="C72" s="105">
        <v>2.8139826491029272</v>
      </c>
      <c r="D72" s="105">
        <v>2.9165051441441592</v>
      </c>
      <c r="E72" s="105">
        <v>2.7394223937724123</v>
      </c>
      <c r="F72" s="105">
        <v>2.7872329016195381</v>
      </c>
      <c r="G72" s="105">
        <v>2.6705650831363053</v>
      </c>
      <c r="H72" s="105">
        <v>2.8451021685390607</v>
      </c>
      <c r="I72" s="105">
        <v>2.6501765726862314</v>
      </c>
      <c r="J72" s="105">
        <v>2.6392626840212285</v>
      </c>
      <c r="K72" s="105">
        <v>2.7565696369476509</v>
      </c>
      <c r="L72" s="105">
        <v>2.9633023533629212</v>
      </c>
      <c r="M72" s="105">
        <v>2.5854935203118474</v>
      </c>
      <c r="N72" s="105">
        <v>2.7649010567028327</v>
      </c>
      <c r="O72" s="105">
        <v>2.7876124401645166</v>
      </c>
      <c r="P72" s="105">
        <v>2.7694440719918165</v>
      </c>
      <c r="Q72" s="105">
        <v>2.6754207665045611</v>
      </c>
      <c r="R72" s="105">
        <v>2.5707099603948977</v>
      </c>
      <c r="S72" s="105">
        <v>2.5468257014540119</v>
      </c>
      <c r="T72" s="105">
        <v>2.3583407660527529</v>
      </c>
      <c r="U72" s="105">
        <v>2.5032776961836474</v>
      </c>
      <c r="V72" s="105">
        <v>2.3638971354635014</v>
      </c>
      <c r="W72" s="105">
        <v>2.5996341450006142</v>
      </c>
      <c r="DA72" s="132" t="s">
        <v>2981</v>
      </c>
    </row>
    <row r="73" spans="1:105" ht="12" customHeight="1" x14ac:dyDescent="0.25">
      <c r="A73" s="106" t="s">
        <v>122</v>
      </c>
      <c r="B73" s="102">
        <v>14.224252253006181</v>
      </c>
      <c r="C73" s="102">
        <v>14.014224493704862</v>
      </c>
      <c r="D73" s="102">
        <v>14.052664512984002</v>
      </c>
      <c r="E73" s="102">
        <v>13.781026349564812</v>
      </c>
      <c r="F73" s="102">
        <v>13.720345558551756</v>
      </c>
      <c r="G73" s="102">
        <v>14.140676273199542</v>
      </c>
      <c r="H73" s="102">
        <v>14.048069536734866</v>
      </c>
      <c r="I73" s="102">
        <v>13.593065484356393</v>
      </c>
      <c r="J73" s="102">
        <v>13.382341873696749</v>
      </c>
      <c r="K73" s="102">
        <v>13.744570848778469</v>
      </c>
      <c r="L73" s="102">
        <v>13.7409424013538</v>
      </c>
      <c r="M73" s="102">
        <v>14.337954355821573</v>
      </c>
      <c r="N73" s="102">
        <v>14.281486486395865</v>
      </c>
      <c r="O73" s="102">
        <v>14.191324543951605</v>
      </c>
      <c r="P73" s="102">
        <v>13.809271106293094</v>
      </c>
      <c r="Q73" s="102">
        <v>13.554849842044243</v>
      </c>
      <c r="R73" s="102">
        <v>13.451507373569894</v>
      </c>
      <c r="S73" s="102">
        <v>13.007806153097494</v>
      </c>
      <c r="T73" s="102">
        <v>12.608955568097674</v>
      </c>
      <c r="U73" s="102">
        <v>12.311540637761277</v>
      </c>
      <c r="V73" s="102">
        <v>12.206421318631078</v>
      </c>
      <c r="W73" s="102">
        <v>11.860786282919507</v>
      </c>
      <c r="DA73" s="131" t="s">
        <v>2982</v>
      </c>
    </row>
    <row r="74" spans="1:105" ht="12" customHeight="1" x14ac:dyDescent="0.25">
      <c r="A74" s="107" t="s">
        <v>121</v>
      </c>
      <c r="B74" s="105">
        <v>14.224252253006181</v>
      </c>
      <c r="C74" s="105">
        <v>14.012501564467845</v>
      </c>
      <c r="D74" s="105">
        <v>14.05560872339511</v>
      </c>
      <c r="E74" s="105">
        <v>13.790186531011713</v>
      </c>
      <c r="F74" s="105">
        <v>13.723805590798642</v>
      </c>
      <c r="G74" s="105">
        <v>14.13720408314285</v>
      </c>
      <c r="H74" s="105">
        <v>14.03658170209016</v>
      </c>
      <c r="I74" s="105">
        <v>13.587508688436765</v>
      </c>
      <c r="J74" s="105">
        <v>13.374265037109932</v>
      </c>
      <c r="K74" s="105">
        <v>13.730877834194089</v>
      </c>
      <c r="L74" s="105">
        <v>13.720591602988993</v>
      </c>
      <c r="M74" s="105">
        <v>14.307421176442856</v>
      </c>
      <c r="N74" s="105">
        <v>14.255620299840345</v>
      </c>
      <c r="O74" s="105">
        <v>14.127805153498382</v>
      </c>
      <c r="P74" s="105">
        <v>13.704719939148546</v>
      </c>
      <c r="Q74" s="105">
        <v>13.453699165179586</v>
      </c>
      <c r="R74" s="105">
        <v>13.315702076082996</v>
      </c>
      <c r="S74" s="105">
        <v>12.86690147703186</v>
      </c>
      <c r="T74" s="105">
        <v>12.490775117446926</v>
      </c>
      <c r="U74" s="105">
        <v>12.183282909609064</v>
      </c>
      <c r="V74" s="105">
        <v>12.083843996345447</v>
      </c>
      <c r="W74" s="105">
        <v>11.703926401865674</v>
      </c>
      <c r="DA74" s="132" t="s">
        <v>2983</v>
      </c>
    </row>
    <row r="75" spans="1:105" ht="12" customHeight="1" x14ac:dyDescent="0.25">
      <c r="A75" s="108" t="s">
        <v>53</v>
      </c>
      <c r="B75" s="99">
        <v>11.435831571844046</v>
      </c>
      <c r="C75" s="99">
        <v>11.180345144330948</v>
      </c>
      <c r="D75" s="99">
        <v>11.245565786739142</v>
      </c>
      <c r="E75" s="99">
        <v>10.984162307609187</v>
      </c>
      <c r="F75" s="99">
        <v>10.947237746128121</v>
      </c>
      <c r="G75" s="99">
        <v>11.327730893512454</v>
      </c>
      <c r="H75" s="99">
        <v>11.239990500436233</v>
      </c>
      <c r="I75" s="99">
        <v>11.035248701539899</v>
      </c>
      <c r="J75" s="99">
        <v>10.758680517752685</v>
      </c>
      <c r="K75" s="99">
        <v>11.050336260602199</v>
      </c>
      <c r="L75" s="99">
        <v>11.007902779842514</v>
      </c>
      <c r="M75" s="99">
        <v>11.519593196319262</v>
      </c>
      <c r="N75" s="99">
        <v>11.466035409427629</v>
      </c>
      <c r="O75" s="99">
        <v>11.347285572937919</v>
      </c>
      <c r="P75" s="99">
        <v>11.014623421838843</v>
      </c>
      <c r="Q75" s="99">
        <v>10.793875617809952</v>
      </c>
      <c r="R75" s="99">
        <v>10.710187603680971</v>
      </c>
      <c r="S75" s="99">
        <v>10.348426970026605</v>
      </c>
      <c r="T75" s="99">
        <v>10.05507340426324</v>
      </c>
      <c r="U75" s="99">
        <v>9.7959298548899962</v>
      </c>
      <c r="V75" s="99">
        <v>9.7074264838357056</v>
      </c>
      <c r="W75" s="99">
        <v>9.1786554478491791</v>
      </c>
      <c r="DA75" s="63" t="s">
        <v>2984</v>
      </c>
    </row>
    <row r="76" spans="1:105" ht="12" customHeight="1" x14ac:dyDescent="0.25">
      <c r="A76" s="108" t="s">
        <v>52</v>
      </c>
      <c r="B76" s="99">
        <v>2.7884206811621342</v>
      </c>
      <c r="C76" s="99">
        <v>2.8321564201368976</v>
      </c>
      <c r="D76" s="99">
        <v>2.8100429366559658</v>
      </c>
      <c r="E76" s="99">
        <v>2.8060242234025274</v>
      </c>
      <c r="F76" s="99">
        <v>2.7765678446705211</v>
      </c>
      <c r="G76" s="99">
        <v>2.8094731896303928</v>
      </c>
      <c r="H76" s="99">
        <v>2.7965912016539236</v>
      </c>
      <c r="I76" s="99">
        <v>2.5522599868968663</v>
      </c>
      <c r="J76" s="99">
        <v>2.6155845193572458</v>
      </c>
      <c r="K76" s="99">
        <v>2.6805415735918903</v>
      </c>
      <c r="L76" s="99">
        <v>2.7126888231464825</v>
      </c>
      <c r="M76" s="99">
        <v>2.787827980123593</v>
      </c>
      <c r="N76" s="99">
        <v>2.7895848904127125</v>
      </c>
      <c r="O76" s="99">
        <v>2.7805195805604628</v>
      </c>
      <c r="P76" s="99">
        <v>2.6900965173097022</v>
      </c>
      <c r="Q76" s="99">
        <v>2.6598235473696339</v>
      </c>
      <c r="R76" s="99">
        <v>2.6055144724020241</v>
      </c>
      <c r="S76" s="99">
        <v>2.5184745070052528</v>
      </c>
      <c r="T76" s="99">
        <v>2.4357017131836836</v>
      </c>
      <c r="U76" s="99">
        <v>2.3873530547190667</v>
      </c>
      <c r="V76" s="99">
        <v>2.3764175125097395</v>
      </c>
      <c r="W76" s="99">
        <v>2.5252709540164973</v>
      </c>
      <c r="DA76" s="63" t="s">
        <v>2985</v>
      </c>
    </row>
    <row r="77" spans="1:105" ht="12" customHeight="1" x14ac:dyDescent="0.25">
      <c r="A77" s="121" t="s">
        <v>54</v>
      </c>
      <c r="B77" s="123">
        <v>1.3592360167298183</v>
      </c>
      <c r="C77" s="123">
        <v>1.4071230166068176</v>
      </c>
      <c r="D77" s="123">
        <v>1.4804757657812806</v>
      </c>
      <c r="E77" s="123">
        <v>1.397344945702389</v>
      </c>
      <c r="F77" s="123">
        <v>1.4184630802732294</v>
      </c>
      <c r="G77" s="123">
        <v>1.4149508407720932</v>
      </c>
      <c r="H77" s="123">
        <v>1.4554490047647572</v>
      </c>
      <c r="I77" s="123">
        <v>1.4804074639475389</v>
      </c>
      <c r="J77" s="123">
        <v>1.5183094462754316</v>
      </c>
      <c r="K77" s="123">
        <v>1.6652350784525156</v>
      </c>
      <c r="L77" s="123">
        <v>1.779944401847199</v>
      </c>
      <c r="M77" s="123">
        <v>1.5228121351140367</v>
      </c>
      <c r="N77" s="123">
        <v>1.6784409572873891</v>
      </c>
      <c r="O77" s="123">
        <v>1.6926098184006799</v>
      </c>
      <c r="P77" s="123">
        <v>1.7166135978961059</v>
      </c>
      <c r="Q77" s="123">
        <v>1.6624910871374852</v>
      </c>
      <c r="R77" s="123">
        <v>1.6441666881881511</v>
      </c>
      <c r="S77" s="123">
        <v>1.666699650221618</v>
      </c>
      <c r="T77" s="123">
        <v>1.6355308098317534</v>
      </c>
      <c r="U77" s="123">
        <v>1.7921794876486619</v>
      </c>
      <c r="V77" s="123">
        <v>2.2409300616923353</v>
      </c>
      <c r="W77" s="123">
        <v>2.3056343834252813</v>
      </c>
      <c r="DA77" s="130" t="s">
        <v>2986</v>
      </c>
    </row>
    <row r="78" spans="1:105" ht="12" customHeight="1" x14ac:dyDescent="0.25">
      <c r="A78" s="97" t="s">
        <v>192</v>
      </c>
      <c r="B78" s="99">
        <v>1.3535284602304645</v>
      </c>
      <c r="C78" s="99">
        <v>1.4069224127651461</v>
      </c>
      <c r="D78" s="99">
        <v>1.4854156221848218</v>
      </c>
      <c r="E78" s="99">
        <v>1.3958955295497495</v>
      </c>
      <c r="F78" s="99">
        <v>1.4177669179832308</v>
      </c>
      <c r="G78" s="99">
        <v>1.4127373063485802</v>
      </c>
      <c r="H78" s="99">
        <v>1.4535399427930915</v>
      </c>
      <c r="I78" s="99">
        <v>1.4821182882318757</v>
      </c>
      <c r="J78" s="99">
        <v>1.5213057815169728</v>
      </c>
      <c r="K78" s="99">
        <v>1.6724683462646419</v>
      </c>
      <c r="L78" s="99">
        <v>1.7911380358399236</v>
      </c>
      <c r="M78" s="99">
        <v>1.5105169663010949</v>
      </c>
      <c r="N78" s="99">
        <v>1.6737872487040604</v>
      </c>
      <c r="O78" s="99">
        <v>1.6910429657462764</v>
      </c>
      <c r="P78" s="99">
        <v>1.7192712733552469</v>
      </c>
      <c r="Q78" s="99">
        <v>1.661610244757719</v>
      </c>
      <c r="R78" s="99">
        <v>1.6390773885911964</v>
      </c>
      <c r="S78" s="99">
        <v>1.6652170472863577</v>
      </c>
      <c r="T78" s="99">
        <v>1.6274196906309744</v>
      </c>
      <c r="U78" s="99">
        <v>1.7987931909386257</v>
      </c>
      <c r="V78" s="99">
        <v>2.2361288199674947</v>
      </c>
      <c r="W78" s="99">
        <v>2.3098717758347957</v>
      </c>
      <c r="DA78" s="63" t="s">
        <v>2987</v>
      </c>
    </row>
    <row r="79" spans="1:105" ht="12" customHeight="1" x14ac:dyDescent="0.25">
      <c r="A79" s="109" t="s">
        <v>120</v>
      </c>
      <c r="B79" s="110">
        <v>1.4269205023665308</v>
      </c>
      <c r="C79" s="110">
        <v>1.4095052167619755</v>
      </c>
      <c r="D79" s="110">
        <v>1.4209540917587682</v>
      </c>
      <c r="E79" s="110">
        <v>1.4150180655657347</v>
      </c>
      <c r="F79" s="110">
        <v>1.4267915751793683</v>
      </c>
      <c r="G79" s="110">
        <v>1.4410681625518567</v>
      </c>
      <c r="H79" s="110">
        <v>1.477687982052825</v>
      </c>
      <c r="I79" s="110">
        <v>1.4604771781075963</v>
      </c>
      <c r="J79" s="110">
        <v>1.4826637580983815</v>
      </c>
      <c r="K79" s="110">
        <v>1.5791131757029904</v>
      </c>
      <c r="L79" s="110">
        <v>1.6472600983210128</v>
      </c>
      <c r="M79" s="110">
        <v>1.6515238033545065</v>
      </c>
      <c r="N79" s="110">
        <v>1.7235293115205801</v>
      </c>
      <c r="O79" s="110">
        <v>1.7065404385070828</v>
      </c>
      <c r="P79" s="110">
        <v>1.6934269177514591</v>
      </c>
      <c r="Q79" s="110">
        <v>1.6700403843085683</v>
      </c>
      <c r="R79" s="110">
        <v>1.6884931144406159</v>
      </c>
      <c r="S79" s="110">
        <v>1.6799732484098828</v>
      </c>
      <c r="T79" s="110">
        <v>1.7106245219538381</v>
      </c>
      <c r="U79" s="110">
        <v>1.725426415602507</v>
      </c>
      <c r="V79" s="110">
        <v>2.2925261395806875</v>
      </c>
      <c r="W79" s="110">
        <v>2.2586347033694745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142.50591895208507</v>
      </c>
      <c r="C81" s="118">
        <f t="shared" si="28"/>
        <v>157.52614899034018</v>
      </c>
      <c r="D81" s="118">
        <f t="shared" si="28"/>
        <v>160.04747204790158</v>
      </c>
      <c r="E81" s="118">
        <f t="shared" si="28"/>
        <v>160.05279106933429</v>
      </c>
      <c r="F81" s="118">
        <f t="shared" si="28"/>
        <v>157.36500973406277</v>
      </c>
      <c r="G81" s="118">
        <f t="shared" si="28"/>
        <v>155.51158916432001</v>
      </c>
      <c r="H81" s="118">
        <f t="shared" si="28"/>
        <v>156.0090178053419</v>
      </c>
      <c r="I81" s="118">
        <f t="shared" si="28"/>
        <v>153.43533955626862</v>
      </c>
      <c r="J81" s="118">
        <f t="shared" si="28"/>
        <v>156.84476780049826</v>
      </c>
      <c r="K81" s="118">
        <f t="shared" si="28"/>
        <v>163.72069691218942</v>
      </c>
      <c r="L81" s="118">
        <f t="shared" si="28"/>
        <v>181.00371055777143</v>
      </c>
      <c r="M81" s="118">
        <f t="shared" si="28"/>
        <v>157.43579863027017</v>
      </c>
      <c r="N81" s="118">
        <f t="shared" si="28"/>
        <v>172.07855389571557</v>
      </c>
      <c r="O81" s="118">
        <f t="shared" si="28"/>
        <v>163.87485716401437</v>
      </c>
      <c r="P81" s="118">
        <f t="shared" si="28"/>
        <v>164.19765590159693</v>
      </c>
      <c r="Q81" s="118">
        <f t="shared" si="28"/>
        <v>156.0229110478131</v>
      </c>
      <c r="R81" s="118">
        <f t="shared" ref="R81:V81" si="29">R82+R85+R87+R100</f>
        <v>170.37742967083025</v>
      </c>
      <c r="S81" s="118">
        <f t="shared" si="29"/>
        <v>168.65418687492678</v>
      </c>
      <c r="T81" s="118">
        <f t="shared" si="29"/>
        <v>166.60649162339959</v>
      </c>
      <c r="U81" s="118">
        <f t="shared" si="29"/>
        <v>165.61757819791688</v>
      </c>
      <c r="V81" s="118">
        <f t="shared" si="29"/>
        <v>154.36947292644527</v>
      </c>
      <c r="W81" s="118">
        <f t="shared" ref="W81" si="30">W82+W85+W87+W100</f>
        <v>173.96235737796914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126.87425189169697</v>
      </c>
      <c r="C82" s="123">
        <f t="shared" si="31"/>
        <v>141.87243021277678</v>
      </c>
      <c r="D82" s="123">
        <f t="shared" si="31"/>
        <v>144.31513261532018</v>
      </c>
      <c r="E82" s="123">
        <f t="shared" si="31"/>
        <v>144.60550801014</v>
      </c>
      <c r="F82" s="123">
        <f t="shared" si="31"/>
        <v>141.88931537955492</v>
      </c>
      <c r="G82" s="123">
        <f t="shared" si="31"/>
        <v>139.64258395611353</v>
      </c>
      <c r="H82" s="123">
        <f t="shared" si="31"/>
        <v>140.2798474665687</v>
      </c>
      <c r="I82" s="123">
        <f t="shared" si="31"/>
        <v>138.15383366801328</v>
      </c>
      <c r="J82" s="123">
        <f t="shared" si="31"/>
        <v>141.46327922886974</v>
      </c>
      <c r="K82" s="123">
        <f t="shared" si="31"/>
        <v>147.84577790194928</v>
      </c>
      <c r="L82" s="123">
        <f t="shared" si="31"/>
        <v>164.80151623113707</v>
      </c>
      <c r="M82" s="123">
        <f t="shared" si="31"/>
        <v>140.99740892946375</v>
      </c>
      <c r="N82" s="123">
        <f t="shared" si="31"/>
        <v>155.62600582824385</v>
      </c>
      <c r="O82" s="123">
        <f t="shared" si="31"/>
        <v>147.4499795382645</v>
      </c>
      <c r="P82" s="123">
        <f t="shared" si="31"/>
        <v>148.07344797302426</v>
      </c>
      <c r="Q82" s="123">
        <f t="shared" si="31"/>
        <v>140.18552853912212</v>
      </c>
      <c r="R82" s="123">
        <f t="shared" ref="R82:V82" si="32">SUM(R83:R84)</f>
        <v>154.69355048182857</v>
      </c>
      <c r="S82" s="123">
        <f t="shared" si="32"/>
        <v>153.47804239770619</v>
      </c>
      <c r="T82" s="123">
        <f t="shared" si="32"/>
        <v>151.70647976113756</v>
      </c>
      <c r="U82" s="123">
        <f t="shared" si="32"/>
        <v>150.92596103774704</v>
      </c>
      <c r="V82" s="123">
        <f t="shared" si="32"/>
        <v>139.17030905419725</v>
      </c>
      <c r="W82" s="123">
        <f t="shared" ref="W82" si="33">SUM(W83:W84)</f>
        <v>158.88650633660362</v>
      </c>
      <c r="DA82" s="130" t="s">
        <v>2990</v>
      </c>
    </row>
    <row r="83" spans="1:105" ht="12" customHeight="1" x14ac:dyDescent="0.25">
      <c r="A83" s="97" t="s">
        <v>204</v>
      </c>
      <c r="B83" s="99">
        <v>125.7057332028883</v>
      </c>
      <c r="C83" s="99">
        <v>140.56923146345531</v>
      </c>
      <c r="D83" s="99">
        <v>143.02235706159098</v>
      </c>
      <c r="E83" s="99">
        <v>143.32918739731133</v>
      </c>
      <c r="F83" s="99">
        <v>140.67229844468861</v>
      </c>
      <c r="G83" s="99">
        <v>138.46663720672717</v>
      </c>
      <c r="H83" s="99">
        <v>139.11779846379019</v>
      </c>
      <c r="I83" s="99">
        <v>137.02634125217386</v>
      </c>
      <c r="J83" s="99">
        <v>140.32967215007469</v>
      </c>
      <c r="K83" s="99">
        <v>146.67315398099589</v>
      </c>
      <c r="L83" s="99">
        <v>163.50214585263018</v>
      </c>
      <c r="M83" s="99">
        <v>139.90870854622096</v>
      </c>
      <c r="N83" s="99">
        <v>154.43238065015279</v>
      </c>
      <c r="O83" s="99">
        <v>146.3347820952182</v>
      </c>
      <c r="P83" s="99">
        <v>146.96507262897282</v>
      </c>
      <c r="Q83" s="99">
        <v>139.14764146477179</v>
      </c>
      <c r="R83" s="99">
        <v>153.5510742846335</v>
      </c>
      <c r="S83" s="99">
        <v>152.42085461209319</v>
      </c>
      <c r="T83" s="99">
        <v>150.67274398449942</v>
      </c>
      <c r="U83" s="99">
        <v>149.92616037618447</v>
      </c>
      <c r="V83" s="99">
        <v>138.23113602136314</v>
      </c>
      <c r="W83" s="99">
        <v>157.80326899200028</v>
      </c>
      <c r="DA83" s="63" t="s">
        <v>2991</v>
      </c>
    </row>
    <row r="84" spans="1:105" ht="12" customHeight="1" x14ac:dyDescent="0.25">
      <c r="A84" s="97" t="s">
        <v>53</v>
      </c>
      <c r="B84" s="99">
        <v>1.1685186888086727</v>
      </c>
      <c r="C84" s="99">
        <v>1.3031987493214694</v>
      </c>
      <c r="D84" s="99">
        <v>1.2927755537291938</v>
      </c>
      <c r="E84" s="99">
        <v>1.2763206128286784</v>
      </c>
      <c r="F84" s="99">
        <v>1.2170169348663067</v>
      </c>
      <c r="G84" s="99">
        <v>1.1759467493863618</v>
      </c>
      <c r="H84" s="99">
        <v>1.1620490027785013</v>
      </c>
      <c r="I84" s="99">
        <v>1.1274924158394208</v>
      </c>
      <c r="J84" s="99">
        <v>1.1336070787950576</v>
      </c>
      <c r="K84" s="99">
        <v>1.1726239209533755</v>
      </c>
      <c r="L84" s="99">
        <v>1.2993703785068955</v>
      </c>
      <c r="M84" s="99">
        <v>1.0887003832427931</v>
      </c>
      <c r="N84" s="99">
        <v>1.1936251780910656</v>
      </c>
      <c r="O84" s="99">
        <v>1.1151974430463016</v>
      </c>
      <c r="P84" s="99">
        <v>1.1083753440514525</v>
      </c>
      <c r="Q84" s="99">
        <v>1.0378870743503168</v>
      </c>
      <c r="R84" s="99">
        <v>1.1424761971950528</v>
      </c>
      <c r="S84" s="99">
        <v>1.0571877856129992</v>
      </c>
      <c r="T84" s="99">
        <v>1.0337357766381432</v>
      </c>
      <c r="U84" s="99">
        <v>0.99980066156258518</v>
      </c>
      <c r="V84" s="99">
        <v>0.93917303283410158</v>
      </c>
      <c r="W84" s="99">
        <v>1.0832373446033348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0.19344300051020552</v>
      </c>
      <c r="C85" s="123">
        <f t="shared" si="34"/>
        <v>0.21045902520488052</v>
      </c>
      <c r="D85" s="123">
        <f t="shared" si="34"/>
        <v>0.22587142885012537</v>
      </c>
      <c r="E85" s="123">
        <f t="shared" si="34"/>
        <v>0.29133332207214552</v>
      </c>
      <c r="F85" s="123">
        <f t="shared" si="34"/>
        <v>0.25989828024442541</v>
      </c>
      <c r="G85" s="123">
        <f t="shared" si="34"/>
        <v>0.28313671444134358</v>
      </c>
      <c r="H85" s="123">
        <f t="shared" si="34"/>
        <v>0.31733002394115234</v>
      </c>
      <c r="I85" s="123">
        <f t="shared" si="34"/>
        <v>0.33947351204176474</v>
      </c>
      <c r="J85" s="123">
        <f t="shared" si="34"/>
        <v>0.37896782468202489</v>
      </c>
      <c r="K85" s="123">
        <f t="shared" si="34"/>
        <v>0.42046246132528065</v>
      </c>
      <c r="L85" s="123">
        <f t="shared" si="34"/>
        <v>0.61198799388298686</v>
      </c>
      <c r="M85" s="123">
        <f t="shared" si="34"/>
        <v>0.50344295669560124</v>
      </c>
      <c r="N85" s="123">
        <f t="shared" si="34"/>
        <v>0.49728803993651871</v>
      </c>
      <c r="O85" s="123">
        <f t="shared" si="34"/>
        <v>0.51001957793414587</v>
      </c>
      <c r="P85" s="123">
        <f t="shared" si="34"/>
        <v>0.54679083245255478</v>
      </c>
      <c r="Q85" s="123">
        <f t="shared" si="34"/>
        <v>0.52949839848184188</v>
      </c>
      <c r="R85" s="123">
        <f t="shared" si="34"/>
        <v>0.53101181347445159</v>
      </c>
      <c r="S85" s="123">
        <f t="shared" si="34"/>
        <v>0.50513436313364168</v>
      </c>
      <c r="T85" s="123">
        <f t="shared" si="34"/>
        <v>0.51079258790124016</v>
      </c>
      <c r="U85" s="123">
        <f t="shared" si="34"/>
        <v>0.57481451236426873</v>
      </c>
      <c r="V85" s="123">
        <f t="shared" si="34"/>
        <v>0.65046759852526725</v>
      </c>
      <c r="W85" s="123">
        <f t="shared" si="34"/>
        <v>0.84116986123428295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0.19344300051020552</v>
      </c>
      <c r="C86" s="99">
        <f>RES_hhdet_tesh!C86/RES_summary!C$19</f>
        <v>0.21045902520488052</v>
      </c>
      <c r="D86" s="99">
        <f>RES_hhdet_tesh!D86/RES_summary!D$19</f>
        <v>0.22587142885012537</v>
      </c>
      <c r="E86" s="99">
        <f>RES_hhdet_tesh!E86/RES_summary!E$19</f>
        <v>0.29133332207214552</v>
      </c>
      <c r="F86" s="99">
        <f>RES_hhdet_tesh!F86/RES_summary!F$19</f>
        <v>0.25989828024442541</v>
      </c>
      <c r="G86" s="99">
        <f>RES_hhdet_tesh!G86/RES_summary!G$19</f>
        <v>0.28313671444134358</v>
      </c>
      <c r="H86" s="99">
        <f>RES_hhdet_tesh!H86/RES_summary!H$19</f>
        <v>0.31733002394115234</v>
      </c>
      <c r="I86" s="99">
        <f>RES_hhdet_tesh!I86/RES_summary!I$19</f>
        <v>0.33947351204176474</v>
      </c>
      <c r="J86" s="99">
        <f>RES_hhdet_tesh!J86/RES_summary!J$19</f>
        <v>0.37896782468202489</v>
      </c>
      <c r="K86" s="99">
        <f>RES_hhdet_tesh!K86/RES_summary!K$19</f>
        <v>0.42046246132528065</v>
      </c>
      <c r="L86" s="99">
        <f>RES_hhdet_tesh!L86/RES_summary!L$19</f>
        <v>0.61198799388298686</v>
      </c>
      <c r="M86" s="99">
        <f>RES_hhdet_tesh!M86/RES_summary!M$19</f>
        <v>0.50344295669560124</v>
      </c>
      <c r="N86" s="99">
        <f>RES_hhdet_tesh!N86/RES_summary!N$19</f>
        <v>0.49728803993651871</v>
      </c>
      <c r="O86" s="99">
        <f>RES_hhdet_tesh!O86/RES_summary!O$19</f>
        <v>0.51001957793414587</v>
      </c>
      <c r="P86" s="99">
        <f>RES_hhdet_tesh!P86/RES_summary!P$19</f>
        <v>0.54679083245255478</v>
      </c>
      <c r="Q86" s="99">
        <f>RES_hhdet_tesh!Q86/RES_summary!Q$19</f>
        <v>0.52949839848184188</v>
      </c>
      <c r="R86" s="99">
        <f>RES_hhdet_tesh!R86/RES_summary!R$19</f>
        <v>0.53101181347445159</v>
      </c>
      <c r="S86" s="99">
        <f>RES_hhdet_tesh!S86/RES_summary!S$19</f>
        <v>0.50513436313364168</v>
      </c>
      <c r="T86" s="99">
        <f>RES_hhdet_tesh!T86/RES_summary!T$19</f>
        <v>0.51079258790124016</v>
      </c>
      <c r="U86" s="99">
        <f>RES_hhdet_tesh!U86/RES_summary!U$19</f>
        <v>0.57481451236426873</v>
      </c>
      <c r="V86" s="99">
        <f>RES_hhdet_tesh!V86/RES_summary!V$19</f>
        <v>0.65046759852526725</v>
      </c>
      <c r="W86" s="99">
        <f>RES_hhdet_tesh!W86/RES_summary!W$19</f>
        <v>0.84116986123428295</v>
      </c>
      <c r="DA86" s="63" t="s">
        <v>2994</v>
      </c>
    </row>
    <row r="87" spans="1:105" ht="12" customHeight="1" x14ac:dyDescent="0.25">
      <c r="A87" s="121" t="s">
        <v>55</v>
      </c>
      <c r="B87" s="123">
        <v>14.051613097844035</v>
      </c>
      <c r="C87" s="123">
        <v>14.015875201797796</v>
      </c>
      <c r="D87" s="123">
        <v>14.078344470056509</v>
      </c>
      <c r="E87" s="123">
        <v>13.709673129863805</v>
      </c>
      <c r="F87" s="123">
        <v>13.787469116620079</v>
      </c>
      <c r="G87" s="123">
        <v>14.109961909928721</v>
      </c>
      <c r="H87" s="123">
        <v>13.987314908283917</v>
      </c>
      <c r="I87" s="123">
        <v>13.503189835051513</v>
      </c>
      <c r="J87" s="123">
        <v>13.493739067033244</v>
      </c>
      <c r="K87" s="123">
        <v>13.829019982998023</v>
      </c>
      <c r="L87" s="123">
        <v>13.947941757959155</v>
      </c>
      <c r="M87" s="123">
        <v>14.292437803091563</v>
      </c>
      <c r="N87" s="123">
        <v>14.262018360134324</v>
      </c>
      <c r="O87" s="123">
        <v>14.206065732511441</v>
      </c>
      <c r="P87" s="123">
        <v>13.886697985831992</v>
      </c>
      <c r="Q87" s="123">
        <v>13.613507139994823</v>
      </c>
      <c r="R87" s="123">
        <v>13.46998251530356</v>
      </c>
      <c r="S87" s="123">
        <v>12.993006402251998</v>
      </c>
      <c r="T87" s="123">
        <v>12.678536495776775</v>
      </c>
      <c r="U87" s="123">
        <v>12.389836021131998</v>
      </c>
      <c r="V87" s="123">
        <v>12.258865364922372</v>
      </c>
      <c r="W87" s="123">
        <v>11.975348650697409</v>
      </c>
      <c r="DA87" s="130" t="s">
        <v>2995</v>
      </c>
    </row>
    <row r="88" spans="1:105" ht="12" customHeight="1" x14ac:dyDescent="0.25">
      <c r="A88" s="97" t="s">
        <v>132</v>
      </c>
      <c r="B88" s="99">
        <v>13.513177231900658</v>
      </c>
      <c r="C88" s="99">
        <v>14.018406346970201</v>
      </c>
      <c r="D88" s="99">
        <v>14.143190563770778</v>
      </c>
      <c r="E88" s="99">
        <v>13.515810449322499</v>
      </c>
      <c r="F88" s="99">
        <v>13.934505691294019</v>
      </c>
      <c r="G88" s="99">
        <v>14.022191491233826</v>
      </c>
      <c r="H88" s="99">
        <v>13.83622448413049</v>
      </c>
      <c r="I88" s="99">
        <v>13.30540292243284</v>
      </c>
      <c r="J88" s="99">
        <v>13.669420481199397</v>
      </c>
      <c r="K88" s="99">
        <v>13.948339043521214</v>
      </c>
      <c r="L88" s="99">
        <v>14.256968070674262</v>
      </c>
      <c r="M88" s="99">
        <v>14.213235020187033</v>
      </c>
      <c r="N88" s="99">
        <v>14.240786643774642</v>
      </c>
      <c r="O88" s="99">
        <v>14.245321346367948</v>
      </c>
      <c r="P88" s="99">
        <v>13.988133083187805</v>
      </c>
      <c r="Q88" s="99">
        <v>13.659198121381177</v>
      </c>
      <c r="R88" s="99">
        <v>13.426595382229619</v>
      </c>
      <c r="S88" s="99">
        <v>12.883534228093792</v>
      </c>
      <c r="T88" s="99">
        <v>12.695737764561855</v>
      </c>
      <c r="U88" s="99">
        <v>12.415275659798292</v>
      </c>
      <c r="V88" s="99">
        <v>12.233266794691366</v>
      </c>
      <c r="W88" s="99">
        <v>12.036839671189993</v>
      </c>
      <c r="DA88" s="63" t="s">
        <v>2996</v>
      </c>
    </row>
    <row r="89" spans="1:105" ht="12" customHeight="1" x14ac:dyDescent="0.25">
      <c r="A89" s="97" t="s">
        <v>131</v>
      </c>
      <c r="B89" s="99">
        <v>13.513177231900658</v>
      </c>
      <c r="C89" s="99">
        <v>14.018526458084434</v>
      </c>
      <c r="D89" s="99">
        <v>14.143842461159119</v>
      </c>
      <c r="E89" s="99">
        <v>13.517389662897566</v>
      </c>
      <c r="F89" s="99">
        <v>13.933029976524375</v>
      </c>
      <c r="G89" s="99">
        <v>14.02289528636233</v>
      </c>
      <c r="H89" s="99">
        <v>13.835610281259246</v>
      </c>
      <c r="I89" s="99">
        <v>13.30149180674276</v>
      </c>
      <c r="J89" s="99">
        <v>13.658679968873042</v>
      </c>
      <c r="K89" s="99">
        <v>13.943753941095299</v>
      </c>
      <c r="L89" s="99">
        <v>14.253529701322394</v>
      </c>
      <c r="M89" s="99">
        <v>14.21349440612105</v>
      </c>
      <c r="N89" s="99">
        <v>14.250082066398257</v>
      </c>
      <c r="O89" s="99">
        <v>14.24973289637942</v>
      </c>
      <c r="P89" s="99">
        <v>13.987743853996621</v>
      </c>
      <c r="Q89" s="99">
        <v>13.661746805829459</v>
      </c>
      <c r="R89" s="99">
        <v>13.434703688228705</v>
      </c>
      <c r="S89" s="99">
        <v>12.885685611941089</v>
      </c>
      <c r="T89" s="99">
        <v>12.687199406905235</v>
      </c>
      <c r="U89" s="99">
        <v>12.402945287925398</v>
      </c>
      <c r="V89" s="99">
        <v>12.216334778679803</v>
      </c>
      <c r="W89" s="99">
        <v>12.022325369744058</v>
      </c>
      <c r="DA89" s="63" t="s">
        <v>2997</v>
      </c>
    </row>
    <row r="90" spans="1:105" ht="12" customHeight="1" x14ac:dyDescent="0.25">
      <c r="A90" s="100" t="s">
        <v>204</v>
      </c>
      <c r="B90" s="102">
        <v>10.864122217256536</v>
      </c>
      <c r="C90" s="102">
        <v>11.185147615287908</v>
      </c>
      <c r="D90" s="102">
        <v>11.31615160883343</v>
      </c>
      <c r="E90" s="102">
        <v>10.766885872450302</v>
      </c>
      <c r="F90" s="102">
        <v>11.114148514609488</v>
      </c>
      <c r="G90" s="102">
        <v>11.236106742990209</v>
      </c>
      <c r="H90" s="102">
        <v>11.079013758975806</v>
      </c>
      <c r="I90" s="102">
        <v>10.802858187115174</v>
      </c>
      <c r="J90" s="102">
        <v>10.987496981443625</v>
      </c>
      <c r="K90" s="102">
        <v>11.221616741743448</v>
      </c>
      <c r="L90" s="102">
        <v>11.43552460903452</v>
      </c>
      <c r="M90" s="102">
        <v>11.443936566607377</v>
      </c>
      <c r="N90" s="102">
        <v>11.461583706774642</v>
      </c>
      <c r="O90" s="102">
        <v>11.445218405158004</v>
      </c>
      <c r="P90" s="102">
        <v>11.242064683907925</v>
      </c>
      <c r="Q90" s="102">
        <v>10.960796842858191</v>
      </c>
      <c r="R90" s="102">
        <v>10.805907241809194</v>
      </c>
      <c r="S90" s="102">
        <v>10.36349609833823</v>
      </c>
      <c r="T90" s="102">
        <v>10.213034102679075</v>
      </c>
      <c r="U90" s="102">
        <v>9.9723799101761745</v>
      </c>
      <c r="V90" s="102">
        <v>9.8136211504188928</v>
      </c>
      <c r="W90" s="102">
        <v>9.4281617607090649</v>
      </c>
      <c r="DA90" s="131" t="s">
        <v>2998</v>
      </c>
    </row>
    <row r="91" spans="1:105" ht="12" customHeight="1" x14ac:dyDescent="0.25">
      <c r="A91" s="103" t="s">
        <v>52</v>
      </c>
      <c r="B91" s="105">
        <v>2.649055014644119</v>
      </c>
      <c r="C91" s="105">
        <v>2.8333788427965292</v>
      </c>
      <c r="D91" s="105">
        <v>2.8276908523256914</v>
      </c>
      <c r="E91" s="105">
        <v>2.7505037904472625</v>
      </c>
      <c r="F91" s="105">
        <v>2.8188814619148874</v>
      </c>
      <c r="G91" s="105">
        <v>2.7867885433721202</v>
      </c>
      <c r="H91" s="105">
        <v>2.7565965222834379</v>
      </c>
      <c r="I91" s="105">
        <v>2.4986336196275878</v>
      </c>
      <c r="J91" s="105">
        <v>2.6711829874294173</v>
      </c>
      <c r="K91" s="105">
        <v>2.7221371993518533</v>
      </c>
      <c r="L91" s="105">
        <v>2.8180050922878759</v>
      </c>
      <c r="M91" s="105">
        <v>2.7695578395136704</v>
      </c>
      <c r="N91" s="105">
        <v>2.7884983596236133</v>
      </c>
      <c r="O91" s="105">
        <v>2.8045144912214166</v>
      </c>
      <c r="P91" s="105">
        <v>2.7456791700886951</v>
      </c>
      <c r="Q91" s="105">
        <v>2.7009499629712694</v>
      </c>
      <c r="R91" s="105">
        <v>2.6287964464195128</v>
      </c>
      <c r="S91" s="105">
        <v>2.5221895136028554</v>
      </c>
      <c r="T91" s="105">
        <v>2.4741653042261609</v>
      </c>
      <c r="U91" s="105">
        <v>2.4305653777492249</v>
      </c>
      <c r="V91" s="105">
        <v>2.4027136282609116</v>
      </c>
      <c r="W91" s="105">
        <v>2.5941636090349927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14.224252253006181</v>
      </c>
      <c r="C96" s="102">
        <v>14.015025477806521</v>
      </c>
      <c r="D96" s="102">
        <v>14.054930943578151</v>
      </c>
      <c r="E96" s="102">
        <v>13.784820419117475</v>
      </c>
      <c r="F96" s="102">
        <v>13.726202932111136</v>
      </c>
      <c r="G96" s="102">
        <v>14.149329227717139</v>
      </c>
      <c r="H96" s="102">
        <v>14.060449276782133</v>
      </c>
      <c r="I96" s="102">
        <v>13.606639692232978</v>
      </c>
      <c r="J96" s="102">
        <v>13.394663513604234</v>
      </c>
      <c r="K96" s="102">
        <v>13.757199075501624</v>
      </c>
      <c r="L96" s="102">
        <v>13.753018702339372</v>
      </c>
      <c r="M96" s="102">
        <v>14.342613801211714</v>
      </c>
      <c r="N96" s="102">
        <v>14.275438440872772</v>
      </c>
      <c r="O96" s="102">
        <v>14.181664314693313</v>
      </c>
      <c r="P96" s="102">
        <v>13.823792828820839</v>
      </c>
      <c r="Q96" s="102">
        <v>13.585306713484293</v>
      </c>
      <c r="R96" s="102">
        <v>13.498363828503422</v>
      </c>
      <c r="S96" s="102">
        <v>13.06449364629751</v>
      </c>
      <c r="T96" s="102">
        <v>12.667785907463383</v>
      </c>
      <c r="U96" s="102">
        <v>12.373471457296349</v>
      </c>
      <c r="V96" s="102">
        <v>12.276616022438354</v>
      </c>
      <c r="W96" s="102">
        <v>11.933468410057635</v>
      </c>
      <c r="DA96" s="131" t="s">
        <v>3004</v>
      </c>
    </row>
    <row r="97" spans="1:105" ht="12" customHeight="1" x14ac:dyDescent="0.25">
      <c r="A97" s="107" t="s">
        <v>121</v>
      </c>
      <c r="B97" s="105">
        <v>14.224252253006179</v>
      </c>
      <c r="C97" s="105">
        <v>14.014971647631508</v>
      </c>
      <c r="D97" s="105">
        <v>14.05511244831712</v>
      </c>
      <c r="E97" s="105">
        <v>13.785429776805813</v>
      </c>
      <c r="F97" s="105">
        <v>13.726126316429236</v>
      </c>
      <c r="G97" s="105">
        <v>14.148090361705515</v>
      </c>
      <c r="H97" s="105">
        <v>14.055759930158471</v>
      </c>
      <c r="I97" s="105">
        <v>13.602027042299254</v>
      </c>
      <c r="J97" s="105">
        <v>13.387164688765422</v>
      </c>
      <c r="K97" s="105">
        <v>13.751958386306592</v>
      </c>
      <c r="L97" s="105">
        <v>13.74954860012029</v>
      </c>
      <c r="M97" s="105">
        <v>14.340907292427572</v>
      </c>
      <c r="N97" s="105">
        <v>14.27404035701449</v>
      </c>
      <c r="O97" s="105">
        <v>14.17840143711418</v>
      </c>
      <c r="P97" s="105">
        <v>13.811644764547751</v>
      </c>
      <c r="Q97" s="105">
        <v>13.572753640635533</v>
      </c>
      <c r="R97" s="105">
        <v>13.485013534845267</v>
      </c>
      <c r="S97" s="105">
        <v>13.053811345908574</v>
      </c>
      <c r="T97" s="105">
        <v>12.657486053875235</v>
      </c>
      <c r="U97" s="105">
        <v>12.364459034156958</v>
      </c>
      <c r="V97" s="105">
        <v>12.268115319400158</v>
      </c>
      <c r="W97" s="105">
        <v>11.93185281617855</v>
      </c>
      <c r="DA97" s="132" t="s">
        <v>3005</v>
      </c>
    </row>
    <row r="98" spans="1:105" ht="12" customHeight="1" x14ac:dyDescent="0.25">
      <c r="A98" s="108" t="s">
        <v>53</v>
      </c>
      <c r="B98" s="99">
        <v>11.43583157184405</v>
      </c>
      <c r="C98" s="99">
        <v>11.182315983169245</v>
      </c>
      <c r="D98" s="99">
        <v>11.245168728586226</v>
      </c>
      <c r="E98" s="99">
        <v>10.980373456737773</v>
      </c>
      <c r="F98" s="99">
        <v>10.94908894804537</v>
      </c>
      <c r="G98" s="99">
        <v>11.336453752237878</v>
      </c>
      <c r="H98" s="99">
        <v>11.255347736683499</v>
      </c>
      <c r="I98" s="99">
        <v>11.047039946666819</v>
      </c>
      <c r="J98" s="99">
        <v>10.769057404300591</v>
      </c>
      <c r="K98" s="99">
        <v>11.067301467941109</v>
      </c>
      <c r="L98" s="99">
        <v>11.031134708788494</v>
      </c>
      <c r="M98" s="99">
        <v>11.546554479496125</v>
      </c>
      <c r="N98" s="99">
        <v>11.480850971525957</v>
      </c>
      <c r="O98" s="99">
        <v>11.387923907971558</v>
      </c>
      <c r="P98" s="99">
        <v>11.100559996350944</v>
      </c>
      <c r="Q98" s="99">
        <v>10.889392782571669</v>
      </c>
      <c r="R98" s="99">
        <v>10.846369494537022</v>
      </c>
      <c r="S98" s="99">
        <v>10.49875244904738</v>
      </c>
      <c r="T98" s="99">
        <v>10.189275700543378</v>
      </c>
      <c r="U98" s="99">
        <v>9.9416039413098609</v>
      </c>
      <c r="V98" s="99">
        <v>9.8554588750328929</v>
      </c>
      <c r="W98" s="99">
        <v>9.3574038398510435</v>
      </c>
      <c r="DA98" s="63" t="s">
        <v>3006</v>
      </c>
    </row>
    <row r="99" spans="1:105" ht="12" customHeight="1" x14ac:dyDescent="0.25">
      <c r="A99" s="108" t="s">
        <v>52</v>
      </c>
      <c r="B99" s="99">
        <v>2.7884206811621328</v>
      </c>
      <c r="C99" s="99">
        <v>2.8326556644622634</v>
      </c>
      <c r="D99" s="99">
        <v>2.8099437197308941</v>
      </c>
      <c r="E99" s="99">
        <v>2.8050563200680418</v>
      </c>
      <c r="F99" s="99">
        <v>2.7770373683838656</v>
      </c>
      <c r="G99" s="99">
        <v>2.8116366094676395</v>
      </c>
      <c r="H99" s="99">
        <v>2.8004121934749713</v>
      </c>
      <c r="I99" s="99">
        <v>2.5549870956324341</v>
      </c>
      <c r="J99" s="99">
        <v>2.6181072844648292</v>
      </c>
      <c r="K99" s="99">
        <v>2.6846569183654849</v>
      </c>
      <c r="L99" s="99">
        <v>2.7184138913317959</v>
      </c>
      <c r="M99" s="99">
        <v>2.7943528129314474</v>
      </c>
      <c r="N99" s="99">
        <v>2.7931893854885326</v>
      </c>
      <c r="O99" s="99">
        <v>2.7904775291426214</v>
      </c>
      <c r="P99" s="99">
        <v>2.7110847681968071</v>
      </c>
      <c r="Q99" s="99">
        <v>2.6833608580638599</v>
      </c>
      <c r="R99" s="99">
        <v>2.6386440403082423</v>
      </c>
      <c r="S99" s="99">
        <v>2.5550588968611936</v>
      </c>
      <c r="T99" s="99">
        <v>2.4682103533318593</v>
      </c>
      <c r="U99" s="99">
        <v>2.4228550928471027</v>
      </c>
      <c r="V99" s="99">
        <v>2.4126564443672662</v>
      </c>
      <c r="W99" s="99">
        <v>2.5744489763275071</v>
      </c>
      <c r="DA99" s="63" t="s">
        <v>3007</v>
      </c>
    </row>
    <row r="100" spans="1:105" ht="12" customHeight="1" x14ac:dyDescent="0.25">
      <c r="A100" s="121" t="s">
        <v>54</v>
      </c>
      <c r="B100" s="123">
        <v>1.3866109620338583</v>
      </c>
      <c r="C100" s="123">
        <v>1.427384550560729</v>
      </c>
      <c r="D100" s="123">
        <v>1.4281235336747409</v>
      </c>
      <c r="E100" s="123">
        <v>1.4462766072583468</v>
      </c>
      <c r="F100" s="123">
        <v>1.4283269576433495</v>
      </c>
      <c r="G100" s="123">
        <v>1.4759065838364045</v>
      </c>
      <c r="H100" s="123">
        <v>1.4245254065481459</v>
      </c>
      <c r="I100" s="123">
        <v>1.438842541162082</v>
      </c>
      <c r="J100" s="123">
        <v>1.508781679913257</v>
      </c>
      <c r="K100" s="123">
        <v>1.625436565916818</v>
      </c>
      <c r="L100" s="123">
        <v>1.6422645747922109</v>
      </c>
      <c r="M100" s="123">
        <v>1.6425089410192577</v>
      </c>
      <c r="N100" s="123">
        <v>1.6932416674008941</v>
      </c>
      <c r="O100" s="123">
        <v>1.7087923153042821</v>
      </c>
      <c r="P100" s="123">
        <v>1.6907191102881192</v>
      </c>
      <c r="Q100" s="123">
        <v>1.6943769702143197</v>
      </c>
      <c r="R100" s="123">
        <v>1.6828848602236575</v>
      </c>
      <c r="S100" s="123">
        <v>1.678003711834942</v>
      </c>
      <c r="T100" s="123">
        <v>1.7106827785840244</v>
      </c>
      <c r="U100" s="123">
        <v>1.7269666266735852</v>
      </c>
      <c r="V100" s="123">
        <v>2.2898309088003908</v>
      </c>
      <c r="W100" s="123">
        <v>2.2593325294338347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1.0215955513102883</v>
      </c>
      <c r="C102" s="99">
        <v>1.5787220616817068</v>
      </c>
      <c r="D102" s="99">
        <v>1.4859366671121961</v>
      </c>
      <c r="E102" s="99">
        <v>1.6887220727126635</v>
      </c>
      <c r="F102" s="99">
        <v>1.4409715272097254</v>
      </c>
      <c r="G102" s="99">
        <v>1.7773644925700556</v>
      </c>
      <c r="H102" s="99">
        <v>0.93037056833574361</v>
      </c>
      <c r="I102" s="99">
        <v>1.2359682322633845</v>
      </c>
      <c r="J102" s="99">
        <v>1.7353077165590469</v>
      </c>
      <c r="K102" s="99">
        <v>2.0313598387842862</v>
      </c>
      <c r="L102" s="99">
        <v>1.5933974670244082</v>
      </c>
      <c r="M102" s="99">
        <v>1.5340134410767281</v>
      </c>
      <c r="N102" s="99">
        <v>1.2797861012027822</v>
      </c>
      <c r="O102" s="99">
        <v>1.7405911542948846</v>
      </c>
      <c r="P102" s="99">
        <v>1.6539994817717494</v>
      </c>
      <c r="Q102" s="99">
        <v>2.0273320254231257</v>
      </c>
      <c r="R102" s="99">
        <v>1.6056872954227759</v>
      </c>
      <c r="S102" s="99">
        <v>1.6497828878683338</v>
      </c>
      <c r="T102" s="99">
        <v>1.7115615476846777</v>
      </c>
      <c r="U102" s="99">
        <v>1.7510436612146019</v>
      </c>
      <c r="V102" s="99">
        <v>2.2459059038929796</v>
      </c>
      <c r="W102" s="99">
        <v>2.2711142124279644</v>
      </c>
      <c r="DA102" s="63" t="s">
        <v>3010</v>
      </c>
    </row>
    <row r="103" spans="1:105" ht="12" customHeight="1" x14ac:dyDescent="0.25">
      <c r="A103" s="109" t="s">
        <v>120</v>
      </c>
      <c r="B103" s="110">
        <v>1.4269205023665303</v>
      </c>
      <c r="C103" s="110">
        <v>1.4095052167619753</v>
      </c>
      <c r="D103" s="110">
        <v>1.4209540917587675</v>
      </c>
      <c r="E103" s="110">
        <v>1.4150180655657345</v>
      </c>
      <c r="F103" s="110">
        <v>1.4267915751793683</v>
      </c>
      <c r="G103" s="110">
        <v>1.441068162551856</v>
      </c>
      <c r="H103" s="110">
        <v>1.477687982052825</v>
      </c>
      <c r="I103" s="110">
        <v>1.4604771781075954</v>
      </c>
      <c r="J103" s="110">
        <v>1.4826637580983835</v>
      </c>
      <c r="K103" s="110">
        <v>1.5791131757029877</v>
      </c>
      <c r="L103" s="110">
        <v>1.6472600983210137</v>
      </c>
      <c r="M103" s="110">
        <v>1.6515238033545059</v>
      </c>
      <c r="N103" s="110">
        <v>1.7235293115205783</v>
      </c>
      <c r="O103" s="110">
        <v>1.7065404385070817</v>
      </c>
      <c r="P103" s="110">
        <v>1.6934269177514585</v>
      </c>
      <c r="Q103" s="110">
        <v>1.6700403843085718</v>
      </c>
      <c r="R103" s="110">
        <v>1.6884931144406141</v>
      </c>
      <c r="S103" s="110">
        <v>1.6799732484098762</v>
      </c>
      <c r="T103" s="110">
        <v>1.7106245219538332</v>
      </c>
      <c r="U103" s="110">
        <v>1.7254264156025103</v>
      </c>
      <c r="V103" s="110">
        <v>2.2925261395806817</v>
      </c>
      <c r="W103" s="110">
        <v>2.258634703369478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147.8455858812292</v>
      </c>
      <c r="C124" s="118">
        <f t="shared" si="42"/>
        <v>157.08686249849148</v>
      </c>
      <c r="D124" s="118">
        <f t="shared" si="42"/>
        <v>158.04219423295487</v>
      </c>
      <c r="E124" s="118">
        <f t="shared" si="42"/>
        <v>165.05514555955125</v>
      </c>
      <c r="F124" s="118">
        <f t="shared" si="42"/>
        <v>155.96800913051069</v>
      </c>
      <c r="G124" s="118">
        <f t="shared" si="42"/>
        <v>153.46948607553668</v>
      </c>
      <c r="H124" s="118">
        <f t="shared" si="42"/>
        <v>156.49718366344288</v>
      </c>
      <c r="I124" s="118">
        <f t="shared" si="42"/>
        <v>156.75497318066147</v>
      </c>
      <c r="J124" s="118">
        <f t="shared" si="42"/>
        <v>153.52112824432362</v>
      </c>
      <c r="K124" s="118">
        <f t="shared" si="42"/>
        <v>162.70196064670398</v>
      </c>
      <c r="L124" s="118">
        <f t="shared" si="42"/>
        <v>180.81107810074403</v>
      </c>
      <c r="M124" s="118">
        <f t="shared" si="42"/>
        <v>156.97273635369643</v>
      </c>
      <c r="N124" s="118">
        <f t="shared" si="42"/>
        <v>171.68146575918675</v>
      </c>
      <c r="O124" s="118">
        <f t="shared" si="42"/>
        <v>164.65930468562377</v>
      </c>
      <c r="P124" s="118">
        <f t="shared" si="42"/>
        <v>161.51030414778504</v>
      </c>
      <c r="Q124" s="118">
        <f t="shared" si="42"/>
        <v>156.34237062053396</v>
      </c>
      <c r="R124" s="118">
        <f t="shared" ref="R124:V124" si="43">R125+R128+R130+R139</f>
        <v>172.59286556589899</v>
      </c>
      <c r="S124" s="118">
        <f t="shared" si="43"/>
        <v>170.43249956500858</v>
      </c>
      <c r="T124" s="118">
        <f t="shared" si="43"/>
        <v>167.15954538378986</v>
      </c>
      <c r="U124" s="118">
        <f t="shared" si="43"/>
        <v>164.44010619249562</v>
      </c>
      <c r="V124" s="118">
        <f t="shared" si="43"/>
        <v>153.79554770917494</v>
      </c>
      <c r="W124" s="118">
        <f t="shared" ref="W124" si="44">W125+W128+W130+W139</f>
        <v>172.95922797097455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132.31230125944688</v>
      </c>
      <c r="C125" s="123">
        <f t="shared" si="45"/>
        <v>141.45971152260668</v>
      </c>
      <c r="D125" s="123">
        <f t="shared" si="45"/>
        <v>142.39135750293602</v>
      </c>
      <c r="E125" s="123">
        <f t="shared" si="45"/>
        <v>149.28324873799099</v>
      </c>
      <c r="F125" s="123">
        <f t="shared" si="45"/>
        <v>140.27050574002027</v>
      </c>
      <c r="G125" s="123">
        <f t="shared" si="45"/>
        <v>137.78380647446886</v>
      </c>
      <c r="H125" s="123">
        <f t="shared" si="45"/>
        <v>140.83044284726932</v>
      </c>
      <c r="I125" s="123">
        <f t="shared" si="45"/>
        <v>141.34133276300491</v>
      </c>
      <c r="J125" s="123">
        <f t="shared" si="45"/>
        <v>138.21351145668658</v>
      </c>
      <c r="K125" s="123">
        <f t="shared" si="45"/>
        <v>146.92264051851632</v>
      </c>
      <c r="L125" s="123">
        <f t="shared" si="45"/>
        <v>164.81289803059039</v>
      </c>
      <c r="M125" s="123">
        <f t="shared" si="45"/>
        <v>140.67869741502179</v>
      </c>
      <c r="N125" s="123">
        <f t="shared" si="45"/>
        <v>155.27967664790989</v>
      </c>
      <c r="O125" s="123">
        <f t="shared" si="45"/>
        <v>148.09288910107136</v>
      </c>
      <c r="P125" s="123">
        <f t="shared" si="45"/>
        <v>145.50203545810106</v>
      </c>
      <c r="Q125" s="123">
        <f t="shared" si="45"/>
        <v>140.32649519523804</v>
      </c>
      <c r="R125" s="123">
        <f t="shared" ref="R125:V125" si="46">SUM(R126:R127)</f>
        <v>156.8912174913221</v>
      </c>
      <c r="S125" s="123">
        <f t="shared" si="46"/>
        <v>155.16127587755727</v>
      </c>
      <c r="T125" s="123">
        <f t="shared" si="46"/>
        <v>152.39193675868938</v>
      </c>
      <c r="U125" s="123">
        <f t="shared" si="46"/>
        <v>149.71427079020668</v>
      </c>
      <c r="V125" s="123">
        <f t="shared" si="46"/>
        <v>138.63932914403668</v>
      </c>
      <c r="W125" s="123">
        <f t="shared" ref="W125" si="47">SUM(W126:W127)</f>
        <v>157.83707434706017</v>
      </c>
      <c r="DA125" s="130" t="s">
        <v>3031</v>
      </c>
    </row>
    <row r="126" spans="1:105" ht="12" customHeight="1" x14ac:dyDescent="0.25">
      <c r="A126" s="97" t="s">
        <v>203</v>
      </c>
      <c r="B126" s="99">
        <v>131.70018071979663</v>
      </c>
      <c r="C126" s="99">
        <v>140.80700994153838</v>
      </c>
      <c r="D126" s="99">
        <v>141.7507168881346</v>
      </c>
      <c r="E126" s="99">
        <v>148.62152477574077</v>
      </c>
      <c r="F126" s="99">
        <v>139.66634872577683</v>
      </c>
      <c r="G126" s="99">
        <v>137.20120652088136</v>
      </c>
      <c r="H126" s="99">
        <v>140.24471180030011</v>
      </c>
      <c r="I126" s="99">
        <v>140.76221662289365</v>
      </c>
      <c r="J126" s="99">
        <v>137.65750104476635</v>
      </c>
      <c r="K126" s="99">
        <v>146.33766962479422</v>
      </c>
      <c r="L126" s="99">
        <v>164.1605964499818</v>
      </c>
      <c r="M126" s="99">
        <v>140.13347272156849</v>
      </c>
      <c r="N126" s="99">
        <v>154.68189977821152</v>
      </c>
      <c r="O126" s="99">
        <v>147.53073328897077</v>
      </c>
      <c r="P126" s="99">
        <v>144.95542592290545</v>
      </c>
      <c r="Q126" s="99">
        <v>139.80509970343164</v>
      </c>
      <c r="R126" s="99">
        <v>156.30971673792342</v>
      </c>
      <c r="S126" s="99">
        <v>154.62503790069189</v>
      </c>
      <c r="T126" s="99">
        <v>151.87095851439324</v>
      </c>
      <c r="U126" s="99">
        <v>149.2167359007137</v>
      </c>
      <c r="V126" s="99">
        <v>138.16995048169113</v>
      </c>
      <c r="W126" s="99">
        <v>157.29719265015896</v>
      </c>
      <c r="DA126" s="63" t="s">
        <v>3032</v>
      </c>
    </row>
    <row r="127" spans="1:105" ht="12" customHeight="1" x14ac:dyDescent="0.25">
      <c r="A127" s="97" t="s">
        <v>53</v>
      </c>
      <c r="B127" s="99">
        <v>0.61212053965023938</v>
      </c>
      <c r="C127" s="99">
        <v>0.65270158106830833</v>
      </c>
      <c r="D127" s="99">
        <v>0.64064061480140799</v>
      </c>
      <c r="E127" s="99">
        <v>0.6617239622502189</v>
      </c>
      <c r="F127" s="99">
        <v>0.60415701424345125</v>
      </c>
      <c r="G127" s="99">
        <v>0.58259995358751615</v>
      </c>
      <c r="H127" s="99">
        <v>0.58573104696921818</v>
      </c>
      <c r="I127" s="99">
        <v>0.5791161401112741</v>
      </c>
      <c r="J127" s="99">
        <v>0.55601041192022138</v>
      </c>
      <c r="K127" s="99">
        <v>0.58497089372210387</v>
      </c>
      <c r="L127" s="99">
        <v>0.65230158060858068</v>
      </c>
      <c r="M127" s="99">
        <v>0.54522469345327951</v>
      </c>
      <c r="N127" s="99">
        <v>0.5977768696983734</v>
      </c>
      <c r="O127" s="99">
        <v>0.5621558121006085</v>
      </c>
      <c r="P127" s="99">
        <v>0.54660953519561506</v>
      </c>
      <c r="Q127" s="99">
        <v>0.52139549180639411</v>
      </c>
      <c r="R127" s="99">
        <v>0.58150075339866758</v>
      </c>
      <c r="S127" s="99">
        <v>0.53623797686536767</v>
      </c>
      <c r="T127" s="99">
        <v>0.52097824429614947</v>
      </c>
      <c r="U127" s="99">
        <v>0.49753488949297936</v>
      </c>
      <c r="V127" s="99">
        <v>0.46937866234555431</v>
      </c>
      <c r="W127" s="99">
        <v>0.53988169690120613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0.19345423883191928</v>
      </c>
      <c r="C128" s="123">
        <f t="shared" si="48"/>
        <v>0.21016654853514188</v>
      </c>
      <c r="D128" s="123">
        <f t="shared" si="48"/>
        <v>0.22722798531171973</v>
      </c>
      <c r="E128" s="123">
        <f t="shared" si="48"/>
        <v>0.29307984394492198</v>
      </c>
      <c r="F128" s="123">
        <f t="shared" si="48"/>
        <v>0.2606437263365135</v>
      </c>
      <c r="G128" s="123">
        <f t="shared" si="48"/>
        <v>0.28450158843830076</v>
      </c>
      <c r="H128" s="123">
        <f t="shared" si="48"/>
        <v>0.30688769827438256</v>
      </c>
      <c r="I128" s="123">
        <f t="shared" si="48"/>
        <v>0.31700486316817778</v>
      </c>
      <c r="J128" s="123">
        <f t="shared" si="48"/>
        <v>0.3493726486107302</v>
      </c>
      <c r="K128" s="123">
        <f t="shared" si="48"/>
        <v>0.37955338239793834</v>
      </c>
      <c r="L128" s="123">
        <f t="shared" si="48"/>
        <v>0.54666765179378662</v>
      </c>
      <c r="M128" s="123">
        <f t="shared" si="48"/>
        <v>0.45280235445261729</v>
      </c>
      <c r="N128" s="123">
        <f t="shared" si="48"/>
        <v>0.45647763103825434</v>
      </c>
      <c r="O128" s="123">
        <f t="shared" si="48"/>
        <v>0.48171238225966218</v>
      </c>
      <c r="P128" s="123">
        <f t="shared" si="48"/>
        <v>0.53789199384592656</v>
      </c>
      <c r="Q128" s="123">
        <f t="shared" si="48"/>
        <v>0.52292262000210199</v>
      </c>
      <c r="R128" s="123">
        <f t="shared" si="48"/>
        <v>0.54389118173447504</v>
      </c>
      <c r="S128" s="123">
        <f t="shared" si="48"/>
        <v>0.53060628525918385</v>
      </c>
      <c r="T128" s="123">
        <f t="shared" si="48"/>
        <v>0.54623339603075916</v>
      </c>
      <c r="U128" s="123">
        <f t="shared" si="48"/>
        <v>0.60325510242868075</v>
      </c>
      <c r="V128" s="123">
        <f t="shared" si="48"/>
        <v>0.68089138461145526</v>
      </c>
      <c r="W128" s="123">
        <f t="shared" si="48"/>
        <v>0.82945373811435008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0.19345423883191928</v>
      </c>
      <c r="C129" s="99">
        <f>RES_hhdet_tesh!C129/RES_summary!C$19</f>
        <v>0.21016654853514188</v>
      </c>
      <c r="D129" s="99">
        <f>RES_hhdet_tesh!D129/RES_summary!D$19</f>
        <v>0.22722798531171973</v>
      </c>
      <c r="E129" s="99">
        <f>RES_hhdet_tesh!E129/RES_summary!E$19</f>
        <v>0.29307984394492198</v>
      </c>
      <c r="F129" s="99">
        <f>RES_hhdet_tesh!F129/RES_summary!F$19</f>
        <v>0.2606437263365135</v>
      </c>
      <c r="G129" s="99">
        <f>RES_hhdet_tesh!G129/RES_summary!G$19</f>
        <v>0.28450158843830076</v>
      </c>
      <c r="H129" s="99">
        <f>RES_hhdet_tesh!H129/RES_summary!H$19</f>
        <v>0.30688769827438256</v>
      </c>
      <c r="I129" s="99">
        <f>RES_hhdet_tesh!I129/RES_summary!I$19</f>
        <v>0.31700486316817778</v>
      </c>
      <c r="J129" s="99">
        <f>RES_hhdet_tesh!J129/RES_summary!J$19</f>
        <v>0.3493726486107302</v>
      </c>
      <c r="K129" s="99">
        <f>RES_hhdet_tesh!K129/RES_summary!K$19</f>
        <v>0.37955338239793834</v>
      </c>
      <c r="L129" s="99">
        <f>RES_hhdet_tesh!L129/RES_summary!L$19</f>
        <v>0.54666765179378662</v>
      </c>
      <c r="M129" s="99">
        <f>RES_hhdet_tesh!M129/RES_summary!M$19</f>
        <v>0.45280235445261729</v>
      </c>
      <c r="N129" s="99">
        <f>RES_hhdet_tesh!N129/RES_summary!N$19</f>
        <v>0.45647763103825434</v>
      </c>
      <c r="O129" s="99">
        <f>RES_hhdet_tesh!O129/RES_summary!O$19</f>
        <v>0.48171238225966218</v>
      </c>
      <c r="P129" s="99">
        <f>RES_hhdet_tesh!P129/RES_summary!P$19</f>
        <v>0.53789199384592656</v>
      </c>
      <c r="Q129" s="99">
        <f>RES_hhdet_tesh!Q129/RES_summary!Q$19</f>
        <v>0.52292262000210199</v>
      </c>
      <c r="R129" s="99">
        <f>RES_hhdet_tesh!R129/RES_summary!R$19</f>
        <v>0.54389118173447504</v>
      </c>
      <c r="S129" s="99">
        <f>RES_hhdet_tesh!S129/RES_summary!S$19</f>
        <v>0.53060628525918385</v>
      </c>
      <c r="T129" s="99">
        <f>RES_hhdet_tesh!T129/RES_summary!T$19</f>
        <v>0.54623339603075916</v>
      </c>
      <c r="U129" s="99">
        <f>RES_hhdet_tesh!U129/RES_summary!U$19</f>
        <v>0.60325510242868075</v>
      </c>
      <c r="V129" s="99">
        <f>RES_hhdet_tesh!V129/RES_summary!V$19</f>
        <v>0.68089138461145526</v>
      </c>
      <c r="W129" s="99">
        <f>RES_hhdet_tesh!W129/RES_summary!W$19</f>
        <v>0.82945373811435008</v>
      </c>
      <c r="DA129" s="63" t="s">
        <v>3035</v>
      </c>
    </row>
    <row r="130" spans="1:105" ht="12" customHeight="1" x14ac:dyDescent="0.25">
      <c r="A130" s="121" t="s">
        <v>55</v>
      </c>
      <c r="B130" s="123">
        <v>13.953219677182574</v>
      </c>
      <c r="C130" s="123">
        <v>13.98958315004762</v>
      </c>
      <c r="D130" s="123">
        <v>13.995495302031578</v>
      </c>
      <c r="E130" s="123">
        <v>14.032602435048934</v>
      </c>
      <c r="F130" s="123">
        <v>14.008524512119939</v>
      </c>
      <c r="G130" s="123">
        <v>13.924707926052053</v>
      </c>
      <c r="H130" s="123">
        <v>13.936536617654605</v>
      </c>
      <c r="I130" s="123">
        <v>13.658191889704835</v>
      </c>
      <c r="J130" s="123">
        <v>13.44941284256328</v>
      </c>
      <c r="K130" s="123">
        <v>13.774500129866158</v>
      </c>
      <c r="L130" s="123">
        <v>13.809218509621052</v>
      </c>
      <c r="M130" s="123">
        <v>14.198658541399455</v>
      </c>
      <c r="N130" s="123">
        <v>14.251829529683093</v>
      </c>
      <c r="O130" s="123">
        <v>14.375928467162542</v>
      </c>
      <c r="P130" s="123">
        <v>13.779614809172802</v>
      </c>
      <c r="Q130" s="123">
        <v>13.798793947069875</v>
      </c>
      <c r="R130" s="123">
        <v>13.474810400359114</v>
      </c>
      <c r="S130" s="123">
        <v>13.062586420447127</v>
      </c>
      <c r="T130" s="123">
        <v>12.510692749072509</v>
      </c>
      <c r="U130" s="123">
        <v>12.395624987688569</v>
      </c>
      <c r="V130" s="123">
        <v>12.185494732025022</v>
      </c>
      <c r="W130" s="123">
        <v>12.033362632290947</v>
      </c>
      <c r="DA130" s="130" t="s">
        <v>3036</v>
      </c>
    </row>
    <row r="131" spans="1:105" ht="12" customHeight="1" x14ac:dyDescent="0.25">
      <c r="A131" s="97" t="s">
        <v>128</v>
      </c>
      <c r="B131" s="99">
        <v>13.947722125890655</v>
      </c>
      <c r="C131" s="99">
        <v>13.988633221192542</v>
      </c>
      <c r="D131" s="99">
        <v>13.992835650665262</v>
      </c>
      <c r="E131" s="99">
        <v>14.045673258799294</v>
      </c>
      <c r="F131" s="99">
        <v>14.0270606858883</v>
      </c>
      <c r="G131" s="99">
        <v>13.913753953957093</v>
      </c>
      <c r="H131" s="99">
        <v>13.930615436979656</v>
      </c>
      <c r="I131" s="99">
        <v>13.6603869306765</v>
      </c>
      <c r="J131" s="99">
        <v>13.452814092732154</v>
      </c>
      <c r="K131" s="99">
        <v>13.776585808996765</v>
      </c>
      <c r="L131" s="99">
        <v>13.813005646049564</v>
      </c>
      <c r="M131" s="99">
        <v>14.194299787371104</v>
      </c>
      <c r="N131" s="99">
        <v>14.251648140081686</v>
      </c>
      <c r="O131" s="99">
        <v>14.380489680040739</v>
      </c>
      <c r="P131" s="99">
        <v>13.778596249093603</v>
      </c>
      <c r="Q131" s="99">
        <v>13.806495812685357</v>
      </c>
      <c r="R131" s="99">
        <v>13.477223488538884</v>
      </c>
      <c r="S131" s="99">
        <v>13.065415035322291</v>
      </c>
      <c r="T131" s="99">
        <v>12.510649194489101</v>
      </c>
      <c r="U131" s="99">
        <v>12.400949391929457</v>
      </c>
      <c r="V131" s="99">
        <v>12.18645228912982</v>
      </c>
      <c r="W131" s="99">
        <v>12.045421082649051</v>
      </c>
      <c r="DA131" s="63" t="s">
        <v>3037</v>
      </c>
    </row>
    <row r="132" spans="1:105" ht="12" customHeight="1" x14ac:dyDescent="0.25">
      <c r="A132" s="97" t="s">
        <v>127</v>
      </c>
      <c r="B132" s="99">
        <v>13.947722125890657</v>
      </c>
      <c r="C132" s="99">
        <v>13.988452933279405</v>
      </c>
      <c r="D132" s="99">
        <v>13.992984712692143</v>
      </c>
      <c r="E132" s="99">
        <v>14.046183890906507</v>
      </c>
      <c r="F132" s="99">
        <v>14.02601063907886</v>
      </c>
      <c r="G132" s="99">
        <v>13.911990887058685</v>
      </c>
      <c r="H132" s="99">
        <v>13.920202181583157</v>
      </c>
      <c r="I132" s="99">
        <v>13.64828893897954</v>
      </c>
      <c r="J132" s="99">
        <v>13.436319068140889</v>
      </c>
      <c r="K132" s="99">
        <v>13.760683913724</v>
      </c>
      <c r="L132" s="99">
        <v>13.796949834860884</v>
      </c>
      <c r="M132" s="99">
        <v>14.180470958013775</v>
      </c>
      <c r="N132" s="99">
        <v>14.239864216222504</v>
      </c>
      <c r="O132" s="99">
        <v>14.368534795582134</v>
      </c>
      <c r="P132" s="99">
        <v>13.755330617422162</v>
      </c>
      <c r="Q132" s="99">
        <v>13.774619877408526</v>
      </c>
      <c r="R132" s="99">
        <v>13.445580903870994</v>
      </c>
      <c r="S132" s="99">
        <v>13.029950280846448</v>
      </c>
      <c r="T132" s="99">
        <v>12.476735198122395</v>
      </c>
      <c r="U132" s="99">
        <v>12.361331532062348</v>
      </c>
      <c r="V132" s="99">
        <v>12.148234732194355</v>
      </c>
      <c r="W132" s="99">
        <v>12.017318244297583</v>
      </c>
      <c r="DA132" s="63" t="s">
        <v>3038</v>
      </c>
    </row>
    <row r="133" spans="1:105" ht="12" customHeight="1" x14ac:dyDescent="0.25">
      <c r="A133" s="100" t="s">
        <v>203</v>
      </c>
      <c r="B133" s="102">
        <v>11.2134793999472</v>
      </c>
      <c r="C133" s="102">
        <v>11.161157498837545</v>
      </c>
      <c r="D133" s="102">
        <v>11.195461124851665</v>
      </c>
      <c r="E133" s="102">
        <v>11.18808302452015</v>
      </c>
      <c r="F133" s="102">
        <v>11.188330305613553</v>
      </c>
      <c r="G133" s="102">
        <v>11.147242415762392</v>
      </c>
      <c r="H133" s="102">
        <v>11.146759474581124</v>
      </c>
      <c r="I133" s="102">
        <v>11.084595477042926</v>
      </c>
      <c r="J133" s="102">
        <v>10.808573946775951</v>
      </c>
      <c r="K133" s="102">
        <v>11.074245054050968</v>
      </c>
      <c r="L133" s="102">
        <v>11.069160804712048</v>
      </c>
      <c r="M133" s="102">
        <v>11.417321078070971</v>
      </c>
      <c r="N133" s="102">
        <v>11.453314841070425</v>
      </c>
      <c r="O133" s="102">
        <v>11.540681769846319</v>
      </c>
      <c r="P133" s="102">
        <v>11.055246737769755</v>
      </c>
      <c r="Q133" s="102">
        <v>11.051456227743774</v>
      </c>
      <c r="R133" s="102">
        <v>10.814613104163733</v>
      </c>
      <c r="S133" s="102">
        <v>10.479505970280588</v>
      </c>
      <c r="T133" s="102">
        <v>10.043576830502499</v>
      </c>
      <c r="U133" s="102">
        <v>9.9390813406581664</v>
      </c>
      <c r="V133" s="102">
        <v>9.7589246507955014</v>
      </c>
      <c r="W133" s="102">
        <v>9.4244627849280036</v>
      </c>
      <c r="DA133" s="131" t="s">
        <v>3039</v>
      </c>
    </row>
    <row r="134" spans="1:105" ht="12" customHeight="1" x14ac:dyDescent="0.25">
      <c r="A134" s="103" t="s">
        <v>52</v>
      </c>
      <c r="B134" s="105">
        <v>2.7342427259434579</v>
      </c>
      <c r="C134" s="105">
        <v>2.8272954344418624</v>
      </c>
      <c r="D134" s="105">
        <v>2.7975235878404812</v>
      </c>
      <c r="E134" s="105">
        <v>2.8581008663863567</v>
      </c>
      <c r="F134" s="105">
        <v>2.8376803334653049</v>
      </c>
      <c r="G134" s="105">
        <v>2.7647484712962918</v>
      </c>
      <c r="H134" s="105">
        <v>2.773442707002034</v>
      </c>
      <c r="I134" s="105">
        <v>2.5636934619366181</v>
      </c>
      <c r="J134" s="105">
        <v>2.6277451213649363</v>
      </c>
      <c r="K134" s="105">
        <v>2.6864388596730309</v>
      </c>
      <c r="L134" s="105">
        <v>2.7277890301488381</v>
      </c>
      <c r="M134" s="105">
        <v>2.7631498799428016</v>
      </c>
      <c r="N134" s="105">
        <v>2.7865493751520773</v>
      </c>
      <c r="O134" s="105">
        <v>2.8278530257358172</v>
      </c>
      <c r="P134" s="105">
        <v>2.7000838796524067</v>
      </c>
      <c r="Q134" s="105">
        <v>2.7231636496647535</v>
      </c>
      <c r="R134" s="105">
        <v>2.6309677997072578</v>
      </c>
      <c r="S134" s="105">
        <v>2.5504443105658599</v>
      </c>
      <c r="T134" s="105">
        <v>2.4331583676198942</v>
      </c>
      <c r="U134" s="105">
        <v>2.4222501914041827</v>
      </c>
      <c r="V134" s="105">
        <v>2.3893100813988526</v>
      </c>
      <c r="W134" s="105">
        <v>2.5928554593695812</v>
      </c>
      <c r="DA134" s="132" t="s">
        <v>3040</v>
      </c>
    </row>
    <row r="135" spans="1:105" ht="12" customHeight="1" x14ac:dyDescent="0.25">
      <c r="A135" s="106" t="s">
        <v>122</v>
      </c>
      <c r="B135" s="102">
        <v>14.224252253006179</v>
      </c>
      <c r="C135" s="102">
        <v>14.009257133654751</v>
      </c>
      <c r="D135" s="102">
        <v>14.050476589480898</v>
      </c>
      <c r="E135" s="102">
        <v>13.780415680567121</v>
      </c>
      <c r="F135" s="102">
        <v>13.718064338943915</v>
      </c>
      <c r="G135" s="102">
        <v>14.142721616607586</v>
      </c>
      <c r="H135" s="102">
        <v>14.062822327054823</v>
      </c>
      <c r="I135" s="102">
        <v>13.611543930771111</v>
      </c>
      <c r="J135" s="102">
        <v>13.384684743566163</v>
      </c>
      <c r="K135" s="102">
        <v>13.732636859192413</v>
      </c>
      <c r="L135" s="102">
        <v>13.729564427518433</v>
      </c>
      <c r="M135" s="102">
        <v>14.317350099688094</v>
      </c>
      <c r="N135" s="102">
        <v>14.257895879795122</v>
      </c>
      <c r="O135" s="102">
        <v>14.176711344579488</v>
      </c>
      <c r="P135" s="102">
        <v>13.842345813725776</v>
      </c>
      <c r="Q135" s="102">
        <v>13.49379224719835</v>
      </c>
      <c r="R135" s="102">
        <v>13.265701304930671</v>
      </c>
      <c r="S135" s="102">
        <v>12.87545252912984</v>
      </c>
      <c r="T135" s="102">
        <v>12.516190350714819</v>
      </c>
      <c r="U135" s="102">
        <v>12.195200631555387</v>
      </c>
      <c r="V135" s="102">
        <v>12.083789501835428</v>
      </c>
      <c r="W135" s="102">
        <v>11.68932103693175</v>
      </c>
      <c r="DA135" s="131" t="s">
        <v>3041</v>
      </c>
    </row>
    <row r="136" spans="1:105" ht="12" customHeight="1" x14ac:dyDescent="0.25">
      <c r="A136" s="107" t="s">
        <v>121</v>
      </c>
      <c r="B136" s="105">
        <v>14.224252253006179</v>
      </c>
      <c r="C136" s="105">
        <v>14.009143179147465</v>
      </c>
      <c r="D136" s="105">
        <v>14.050477336590074</v>
      </c>
      <c r="E136" s="105">
        <v>13.781006311456661</v>
      </c>
      <c r="F136" s="105">
        <v>13.717872568966325</v>
      </c>
      <c r="G136" s="105">
        <v>14.142776910547186</v>
      </c>
      <c r="H136" s="105">
        <v>14.063445342777577</v>
      </c>
      <c r="I136" s="105">
        <v>13.608460633179895</v>
      </c>
      <c r="J136" s="105">
        <v>13.36815041682075</v>
      </c>
      <c r="K136" s="105">
        <v>13.722821852728263</v>
      </c>
      <c r="L136" s="105">
        <v>13.7227008021444</v>
      </c>
      <c r="M136" s="105">
        <v>14.315951270476059</v>
      </c>
      <c r="N136" s="105">
        <v>14.259433393697901</v>
      </c>
      <c r="O136" s="105">
        <v>14.179004696036875</v>
      </c>
      <c r="P136" s="105">
        <v>13.846946440167377</v>
      </c>
      <c r="Q136" s="105">
        <v>13.463757770130304</v>
      </c>
      <c r="R136" s="105">
        <v>13.269780443002846</v>
      </c>
      <c r="S136" s="105">
        <v>12.878920328464847</v>
      </c>
      <c r="T136" s="105">
        <v>12.520938360318505</v>
      </c>
      <c r="U136" s="105">
        <v>12.188634133497283</v>
      </c>
      <c r="V136" s="105">
        <v>12.08402918617494</v>
      </c>
      <c r="W136" s="105">
        <v>11.695863051857273</v>
      </c>
      <c r="DA136" s="132" t="s">
        <v>3042</v>
      </c>
    </row>
    <row r="137" spans="1:105" ht="12" customHeight="1" x14ac:dyDescent="0.25">
      <c r="A137" s="108" t="s">
        <v>53</v>
      </c>
      <c r="B137" s="99">
        <v>11.435831571844046</v>
      </c>
      <c r="C137" s="99">
        <v>11.177665543773061</v>
      </c>
      <c r="D137" s="99">
        <v>11.241460283446557</v>
      </c>
      <c r="E137" s="99">
        <v>10.976850077177394</v>
      </c>
      <c r="F137" s="99">
        <v>10.942505079221583</v>
      </c>
      <c r="G137" s="99">
        <v>11.332196238200206</v>
      </c>
      <c r="H137" s="99">
        <v>11.261501939085774</v>
      </c>
      <c r="I137" s="99">
        <v>11.052265060191292</v>
      </c>
      <c r="J137" s="99">
        <v>10.75376172438377</v>
      </c>
      <c r="K137" s="99">
        <v>11.043852967605096</v>
      </c>
      <c r="L137" s="99">
        <v>11.009594970669109</v>
      </c>
      <c r="M137" s="99">
        <v>11.526461185454206</v>
      </c>
      <c r="N137" s="99">
        <v>11.469102345013079</v>
      </c>
      <c r="O137" s="99">
        <v>11.38840843838487</v>
      </c>
      <c r="P137" s="99">
        <v>11.128932313686622</v>
      </c>
      <c r="Q137" s="99">
        <v>10.801945616209181</v>
      </c>
      <c r="R137" s="99">
        <v>10.673251563617473</v>
      </c>
      <c r="S137" s="99">
        <v>10.358093338152598</v>
      </c>
      <c r="T137" s="99">
        <v>10.079354813409797</v>
      </c>
      <c r="U137" s="99">
        <v>9.8002324894291206</v>
      </c>
      <c r="V137" s="99">
        <v>9.7075752540992024</v>
      </c>
      <c r="W137" s="99">
        <v>9.1723318681425656</v>
      </c>
      <c r="DA137" s="63" t="s">
        <v>3043</v>
      </c>
    </row>
    <row r="138" spans="1:105" ht="12" customHeight="1" x14ac:dyDescent="0.25">
      <c r="A138" s="108" t="s">
        <v>52</v>
      </c>
      <c r="B138" s="99">
        <v>2.7884206811621328</v>
      </c>
      <c r="C138" s="99">
        <v>2.8314776353744029</v>
      </c>
      <c r="D138" s="99">
        <v>2.8090170531435188</v>
      </c>
      <c r="E138" s="99">
        <v>2.8041562342792692</v>
      </c>
      <c r="F138" s="99">
        <v>2.7753674897447431</v>
      </c>
      <c r="G138" s="99">
        <v>2.8105806723469779</v>
      </c>
      <c r="H138" s="99">
        <v>2.8019434036918063</v>
      </c>
      <c r="I138" s="99">
        <v>2.5561955729886039</v>
      </c>
      <c r="J138" s="99">
        <v>2.6143886924369815</v>
      </c>
      <c r="K138" s="99">
        <v>2.6789688851231692</v>
      </c>
      <c r="L138" s="99">
        <v>2.7131058314752945</v>
      </c>
      <c r="M138" s="99">
        <v>2.7894900850218542</v>
      </c>
      <c r="N138" s="99">
        <v>2.7903310486848203</v>
      </c>
      <c r="O138" s="99">
        <v>2.7905962576520031</v>
      </c>
      <c r="P138" s="99">
        <v>2.7180141264807567</v>
      </c>
      <c r="Q138" s="99">
        <v>2.6618121539211201</v>
      </c>
      <c r="R138" s="99">
        <v>2.5965288793853718</v>
      </c>
      <c r="S138" s="99">
        <v>2.5208269903122473</v>
      </c>
      <c r="T138" s="99">
        <v>2.4415835469087073</v>
      </c>
      <c r="U138" s="99">
        <v>2.3884016440681632</v>
      </c>
      <c r="V138" s="99">
        <v>2.3764539320757381</v>
      </c>
      <c r="W138" s="99">
        <v>2.5235311837147094</v>
      </c>
      <c r="DA138" s="63" t="s">
        <v>3044</v>
      </c>
    </row>
    <row r="139" spans="1:105" ht="12" customHeight="1" x14ac:dyDescent="0.25">
      <c r="A139" s="121" t="s">
        <v>54</v>
      </c>
      <c r="B139" s="123">
        <v>1.3866107057678192</v>
      </c>
      <c r="C139" s="123">
        <v>1.4274012773020479</v>
      </c>
      <c r="D139" s="123">
        <v>1.428113442675562</v>
      </c>
      <c r="E139" s="123">
        <v>1.446214542566403</v>
      </c>
      <c r="F139" s="123">
        <v>1.4283351520339573</v>
      </c>
      <c r="G139" s="123">
        <v>1.4764700865774489</v>
      </c>
      <c r="H139" s="123">
        <v>1.4233165002445771</v>
      </c>
      <c r="I139" s="123">
        <v>1.438443664783577</v>
      </c>
      <c r="J139" s="123">
        <v>1.5088312964630195</v>
      </c>
      <c r="K139" s="123">
        <v>1.6252666159235631</v>
      </c>
      <c r="L139" s="123">
        <v>1.6422939087388062</v>
      </c>
      <c r="M139" s="123">
        <v>1.6425780428225656</v>
      </c>
      <c r="N139" s="123">
        <v>1.6934819505554739</v>
      </c>
      <c r="O139" s="123">
        <v>1.7087747351301836</v>
      </c>
      <c r="P139" s="123">
        <v>1.6907618866652416</v>
      </c>
      <c r="Q139" s="123">
        <v>1.6941588582239435</v>
      </c>
      <c r="R139" s="123">
        <v>1.6829464924833235</v>
      </c>
      <c r="S139" s="123">
        <v>1.6780309817449992</v>
      </c>
      <c r="T139" s="123">
        <v>1.7106824799972016</v>
      </c>
      <c r="U139" s="123">
        <v>1.7269553121716839</v>
      </c>
      <c r="V139" s="123">
        <v>2.2898324485017958</v>
      </c>
      <c r="W139" s="123">
        <v>2.2593372535090666</v>
      </c>
      <c r="DA139" s="130" t="s">
        <v>3045</v>
      </c>
    </row>
    <row r="140" spans="1:105" ht="12" customHeight="1" x14ac:dyDescent="0.25">
      <c r="A140" s="97" t="s">
        <v>50</v>
      </c>
      <c r="B140" s="99">
        <v>1.0215955513102879</v>
      </c>
      <c r="C140" s="99">
        <v>1.5787220616817057</v>
      </c>
      <c r="D140" s="99">
        <v>1.4859366671121959</v>
      </c>
      <c r="E140" s="99">
        <v>1.6887220727126637</v>
      </c>
      <c r="F140" s="99">
        <v>1.4409715272097261</v>
      </c>
      <c r="G140" s="99">
        <v>1.7773644925700542</v>
      </c>
      <c r="H140" s="99">
        <v>0.93037056833574394</v>
      </c>
      <c r="I140" s="99">
        <v>1.2359682322633836</v>
      </c>
      <c r="J140" s="99">
        <v>1.7353077165590478</v>
      </c>
      <c r="K140" s="99">
        <v>2.0313598387842893</v>
      </c>
      <c r="L140" s="99">
        <v>1.5933974670244071</v>
      </c>
      <c r="M140" s="99">
        <v>1.5340134410767283</v>
      </c>
      <c r="N140" s="99">
        <v>1.2797861012027822</v>
      </c>
      <c r="O140" s="99">
        <v>1.7405911542948784</v>
      </c>
      <c r="P140" s="99">
        <v>1.6539994817717449</v>
      </c>
      <c r="Q140" s="99">
        <v>2.0273320254231284</v>
      </c>
      <c r="R140" s="99">
        <v>1.6056872954227828</v>
      </c>
      <c r="S140" s="99">
        <v>1.6497828878683245</v>
      </c>
      <c r="T140" s="99">
        <v>1.711561547684687</v>
      </c>
      <c r="U140" s="99">
        <v>1.7510436612146203</v>
      </c>
      <c r="V140" s="99">
        <v>2.2459059038929801</v>
      </c>
      <c r="W140" s="99">
        <v>2.2711142124279577</v>
      </c>
      <c r="DA140" s="63" t="s">
        <v>3046</v>
      </c>
    </row>
    <row r="141" spans="1:105" ht="12" customHeight="1" x14ac:dyDescent="0.25">
      <c r="A141" s="109" t="s">
        <v>120</v>
      </c>
      <c r="B141" s="110">
        <v>1.4269205023665308</v>
      </c>
      <c r="C141" s="110">
        <v>1.409505216761975</v>
      </c>
      <c r="D141" s="110">
        <v>1.4209540917587682</v>
      </c>
      <c r="E141" s="110">
        <v>1.4150180655657347</v>
      </c>
      <c r="F141" s="110">
        <v>1.4267915751793681</v>
      </c>
      <c r="G141" s="110">
        <v>1.4410681625518571</v>
      </c>
      <c r="H141" s="110">
        <v>1.4776879820528259</v>
      </c>
      <c r="I141" s="110">
        <v>1.4604771781075956</v>
      </c>
      <c r="J141" s="110">
        <v>1.4826637580983821</v>
      </c>
      <c r="K141" s="110">
        <v>1.5791131757029908</v>
      </c>
      <c r="L141" s="110">
        <v>1.6472600983210095</v>
      </c>
      <c r="M141" s="110">
        <v>1.6515238033545028</v>
      </c>
      <c r="N141" s="110">
        <v>1.7235293115205921</v>
      </c>
      <c r="O141" s="110">
        <v>1.7065404385070799</v>
      </c>
      <c r="P141" s="110">
        <v>1.6934269177514549</v>
      </c>
      <c r="Q141" s="110">
        <v>1.6700403843085663</v>
      </c>
      <c r="R141" s="110">
        <v>1.6884931144406168</v>
      </c>
      <c r="S141" s="110">
        <v>1.6799732484098757</v>
      </c>
      <c r="T141" s="110">
        <v>1.7106245219538436</v>
      </c>
      <c r="U141" s="110">
        <v>1.7254264156025056</v>
      </c>
      <c r="V141" s="110">
        <v>2.2925261395806822</v>
      </c>
      <c r="W141" s="110">
        <v>2.2586347033694785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141.66815277086968</v>
      </c>
      <c r="C143" s="118">
        <f t="shared" si="49"/>
        <v>158.64769097631975</v>
      </c>
      <c r="D143" s="118">
        <f t="shared" si="49"/>
        <v>159.08721565132984</v>
      </c>
      <c r="E143" s="118">
        <f t="shared" si="49"/>
        <v>166.7322698286614</v>
      </c>
      <c r="F143" s="118">
        <f t="shared" si="49"/>
        <v>157.72131492974108</v>
      </c>
      <c r="G143" s="118">
        <f t="shared" si="49"/>
        <v>159.41592316431257</v>
      </c>
      <c r="H143" s="118">
        <f t="shared" si="49"/>
        <v>159.94785299475265</v>
      </c>
      <c r="I143" s="118">
        <f t="shared" si="49"/>
        <v>159.29547815290863</v>
      </c>
      <c r="J143" s="118">
        <f t="shared" si="49"/>
        <v>155.38188467732789</v>
      </c>
      <c r="K143" s="118">
        <f t="shared" si="49"/>
        <v>164.18666830670472</v>
      </c>
      <c r="L143" s="118">
        <f t="shared" si="49"/>
        <v>183.27552576467895</v>
      </c>
      <c r="M143" s="118">
        <f t="shared" si="49"/>
        <v>157.61612642495584</v>
      </c>
      <c r="N143" s="118">
        <f t="shared" si="49"/>
        <v>173.82659230475991</v>
      </c>
      <c r="O143" s="118">
        <f t="shared" si="49"/>
        <v>165.20083443108351</v>
      </c>
      <c r="P143" s="118">
        <f t="shared" si="49"/>
        <v>163.15799618421241</v>
      </c>
      <c r="Q143" s="118">
        <f t="shared" si="49"/>
        <v>159.33996522098874</v>
      </c>
      <c r="R143" s="118">
        <f t="shared" ref="R143:V143" si="50">R144+R146+R148+R157</f>
        <v>173.94857674013798</v>
      </c>
      <c r="S143" s="118">
        <f t="shared" si="50"/>
        <v>172.78450892619784</v>
      </c>
      <c r="T143" s="118">
        <f t="shared" si="50"/>
        <v>169.04656817115051</v>
      </c>
      <c r="U143" s="118">
        <f t="shared" si="50"/>
        <v>169.22373578212554</v>
      </c>
      <c r="V143" s="118">
        <f t="shared" si="50"/>
        <v>154.16259333231906</v>
      </c>
      <c r="W143" s="118">
        <f t="shared" ref="W143" si="51">W144+W146+W148+W157</f>
        <v>182.30790192261364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124.12277547940899</v>
      </c>
      <c r="C144" s="123">
        <f t="shared" si="52"/>
        <v>141.20779424355172</v>
      </c>
      <c r="D144" s="123">
        <f t="shared" si="52"/>
        <v>141.58969065132081</v>
      </c>
      <c r="E144" s="123">
        <f t="shared" si="52"/>
        <v>149.00099869645373</v>
      </c>
      <c r="F144" s="123">
        <f t="shared" si="52"/>
        <v>140.39841308048105</v>
      </c>
      <c r="G144" s="123">
        <f t="shared" si="52"/>
        <v>141.4797115219618</v>
      </c>
      <c r="H144" s="123">
        <f t="shared" si="52"/>
        <v>142.041627331835</v>
      </c>
      <c r="I144" s="123">
        <f t="shared" si="52"/>
        <v>141.8332470948865</v>
      </c>
      <c r="J144" s="123">
        <f t="shared" si="52"/>
        <v>137.92034880594827</v>
      </c>
      <c r="K144" s="123">
        <f t="shared" si="52"/>
        <v>146.28179180368576</v>
      </c>
      <c r="L144" s="123">
        <f t="shared" si="52"/>
        <v>164.69749174105314</v>
      </c>
      <c r="M144" s="123">
        <f t="shared" si="52"/>
        <v>139.21454427480265</v>
      </c>
      <c r="N144" s="123">
        <f t="shared" si="52"/>
        <v>155.59461814710573</v>
      </c>
      <c r="O144" s="123">
        <f t="shared" si="52"/>
        <v>147.0534223655493</v>
      </c>
      <c r="P144" s="123">
        <f t="shared" si="52"/>
        <v>145.29189597913344</v>
      </c>
      <c r="Q144" s="123">
        <f t="shared" si="52"/>
        <v>141.63627935856508</v>
      </c>
      <c r="R144" s="123">
        <f t="shared" si="52"/>
        <v>156.10397130865115</v>
      </c>
      <c r="S144" s="123">
        <f t="shared" si="52"/>
        <v>155.37141374710328</v>
      </c>
      <c r="T144" s="123">
        <f t="shared" si="52"/>
        <v>151.79104654503578</v>
      </c>
      <c r="U144" s="123">
        <f t="shared" si="52"/>
        <v>151.82998272008501</v>
      </c>
      <c r="V144" s="123">
        <f t="shared" si="52"/>
        <v>135.90733270455047</v>
      </c>
      <c r="W144" s="123">
        <f t="shared" si="52"/>
        <v>163.80001112098228</v>
      </c>
      <c r="DA144" s="130" t="s">
        <v>3049</v>
      </c>
    </row>
    <row r="145" spans="1:105" ht="12" customHeight="1" x14ac:dyDescent="0.25">
      <c r="A145" s="97" t="s">
        <v>53</v>
      </c>
      <c r="B145" s="99">
        <v>124.12277547940899</v>
      </c>
      <c r="C145" s="99">
        <v>141.20779424355172</v>
      </c>
      <c r="D145" s="99">
        <v>141.58969065132081</v>
      </c>
      <c r="E145" s="99">
        <v>149.00099869645373</v>
      </c>
      <c r="F145" s="99">
        <v>140.39841308048105</v>
      </c>
      <c r="G145" s="99">
        <v>141.4797115219618</v>
      </c>
      <c r="H145" s="99">
        <v>142.041627331835</v>
      </c>
      <c r="I145" s="99">
        <v>141.8332470948865</v>
      </c>
      <c r="J145" s="99">
        <v>137.92034880594827</v>
      </c>
      <c r="K145" s="99">
        <v>146.28179180368576</v>
      </c>
      <c r="L145" s="99">
        <v>164.69749174105314</v>
      </c>
      <c r="M145" s="99">
        <v>139.21454427480265</v>
      </c>
      <c r="N145" s="99">
        <v>155.59461814710573</v>
      </c>
      <c r="O145" s="99">
        <v>147.0534223655493</v>
      </c>
      <c r="P145" s="99">
        <v>145.29189597913344</v>
      </c>
      <c r="Q145" s="99">
        <v>141.63627935856508</v>
      </c>
      <c r="R145" s="99">
        <v>156.10397130865115</v>
      </c>
      <c r="S145" s="99">
        <v>155.37141374710328</v>
      </c>
      <c r="T145" s="99">
        <v>151.79104654503578</v>
      </c>
      <c r="U145" s="99">
        <v>151.82998272008501</v>
      </c>
      <c r="V145" s="99">
        <v>135.90733270455047</v>
      </c>
      <c r="W145" s="99">
        <v>163.80001112098228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1.9345138625437912</v>
      </c>
      <c r="C146" s="123">
        <f t="shared" si="53"/>
        <v>1.9973890507420293</v>
      </c>
      <c r="D146" s="123">
        <f t="shared" si="53"/>
        <v>2.0153174440819321</v>
      </c>
      <c r="E146" s="123">
        <f t="shared" si="53"/>
        <v>2.5013216141385013</v>
      </c>
      <c r="F146" s="123">
        <f t="shared" si="53"/>
        <v>2.169501893668178</v>
      </c>
      <c r="G146" s="123">
        <f t="shared" si="53"/>
        <v>2.3107559843522156</v>
      </c>
      <c r="H146" s="123">
        <f t="shared" si="53"/>
        <v>2.4184921852965102</v>
      </c>
      <c r="I146" s="123">
        <f t="shared" si="53"/>
        <v>2.4115540569269873</v>
      </c>
      <c r="J146" s="123">
        <f t="shared" si="53"/>
        <v>2.5507392515254224</v>
      </c>
      <c r="K146" s="123">
        <f t="shared" si="53"/>
        <v>2.5122481822919296</v>
      </c>
      <c r="L146" s="123">
        <f t="shared" si="53"/>
        <v>3.171172254098916</v>
      </c>
      <c r="M146" s="123">
        <f t="shared" si="53"/>
        <v>2.4036529232378845</v>
      </c>
      <c r="N146" s="123">
        <f t="shared" si="53"/>
        <v>2.2495606447571128</v>
      </c>
      <c r="O146" s="123">
        <f t="shared" si="53"/>
        <v>2.2471975316724313</v>
      </c>
      <c r="P146" s="123">
        <f t="shared" si="53"/>
        <v>2.3486293952716264</v>
      </c>
      <c r="Q146" s="123">
        <f t="shared" si="53"/>
        <v>2.4287068074121483</v>
      </c>
      <c r="R146" s="123">
        <f t="shared" si="53"/>
        <v>2.6698998647132863</v>
      </c>
      <c r="S146" s="123">
        <f t="shared" si="53"/>
        <v>2.6762069873686496</v>
      </c>
      <c r="T146" s="123">
        <f t="shared" si="53"/>
        <v>2.8787180332193611</v>
      </c>
      <c r="U146" s="123">
        <f t="shared" si="53"/>
        <v>3.2885109155880756</v>
      </c>
      <c r="V146" s="123">
        <f t="shared" si="53"/>
        <v>3.6769524729984808</v>
      </c>
      <c r="W146" s="123">
        <f t="shared" si="53"/>
        <v>4.2990123798248634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1.9345138625437912</v>
      </c>
      <c r="C147" s="99">
        <f>RES_hhdet_tesh!C147/RES_summary!C$19</f>
        <v>1.9973890507420293</v>
      </c>
      <c r="D147" s="99">
        <f>RES_hhdet_tesh!D147/RES_summary!D$19</f>
        <v>2.0153174440819321</v>
      </c>
      <c r="E147" s="99">
        <f>RES_hhdet_tesh!E147/RES_summary!E$19</f>
        <v>2.5013216141385013</v>
      </c>
      <c r="F147" s="99">
        <f>RES_hhdet_tesh!F147/RES_summary!F$19</f>
        <v>2.169501893668178</v>
      </c>
      <c r="G147" s="99">
        <f>RES_hhdet_tesh!G147/RES_summary!G$19</f>
        <v>2.3107559843522156</v>
      </c>
      <c r="H147" s="99">
        <f>RES_hhdet_tesh!H147/RES_summary!H$19</f>
        <v>2.4184921852965102</v>
      </c>
      <c r="I147" s="99">
        <f>RES_hhdet_tesh!I147/RES_summary!I$19</f>
        <v>2.4115540569269873</v>
      </c>
      <c r="J147" s="99">
        <f>RES_hhdet_tesh!J147/RES_summary!J$19</f>
        <v>2.5507392515254224</v>
      </c>
      <c r="K147" s="99">
        <f>RES_hhdet_tesh!K147/RES_summary!K$19</f>
        <v>2.5122481822919296</v>
      </c>
      <c r="L147" s="99">
        <f>RES_hhdet_tesh!L147/RES_summary!L$19</f>
        <v>3.171172254098916</v>
      </c>
      <c r="M147" s="99">
        <f>RES_hhdet_tesh!M147/RES_summary!M$19</f>
        <v>2.4036529232378845</v>
      </c>
      <c r="N147" s="99">
        <f>RES_hhdet_tesh!N147/RES_summary!N$19</f>
        <v>2.2495606447571128</v>
      </c>
      <c r="O147" s="99">
        <f>RES_hhdet_tesh!O147/RES_summary!O$19</f>
        <v>2.2471975316724313</v>
      </c>
      <c r="P147" s="99">
        <f>RES_hhdet_tesh!P147/RES_summary!P$19</f>
        <v>2.3486293952716264</v>
      </c>
      <c r="Q147" s="99">
        <f>RES_hhdet_tesh!Q147/RES_summary!Q$19</f>
        <v>2.4287068074121483</v>
      </c>
      <c r="R147" s="99">
        <f>RES_hhdet_tesh!R147/RES_summary!R$19</f>
        <v>2.6698998647132863</v>
      </c>
      <c r="S147" s="99">
        <f>RES_hhdet_tesh!S147/RES_summary!S$19</f>
        <v>2.6762069873686496</v>
      </c>
      <c r="T147" s="99">
        <f>RES_hhdet_tesh!T147/RES_summary!T$19</f>
        <v>2.8787180332193611</v>
      </c>
      <c r="U147" s="99">
        <f>RES_hhdet_tesh!U147/RES_summary!U$19</f>
        <v>3.2885109155880756</v>
      </c>
      <c r="V147" s="99">
        <f>RES_hhdet_tesh!V147/RES_summary!V$19</f>
        <v>3.6769524729984808</v>
      </c>
      <c r="W147" s="99">
        <f>RES_hhdet_tesh!W147/RES_summary!W$19</f>
        <v>4.2990123798248634</v>
      </c>
      <c r="DA147" s="63" t="s">
        <v>3052</v>
      </c>
    </row>
    <row r="148" spans="1:105" ht="12" customHeight="1" x14ac:dyDescent="0.25">
      <c r="A148" s="121" t="s">
        <v>55</v>
      </c>
      <c r="B148" s="123">
        <v>14.224252253006178</v>
      </c>
      <c r="C148" s="123">
        <v>14.014904143641717</v>
      </c>
      <c r="D148" s="123">
        <v>14.053933471425481</v>
      </c>
      <c r="E148" s="123">
        <v>13.783005567496174</v>
      </c>
      <c r="F148" s="123">
        <v>13.725057801336247</v>
      </c>
      <c r="G148" s="123">
        <v>14.149405274935701</v>
      </c>
      <c r="H148" s="123">
        <v>14.063655812076448</v>
      </c>
      <c r="I148" s="123">
        <v>13.61200416809676</v>
      </c>
      <c r="J148" s="123">
        <v>13.402064121168946</v>
      </c>
      <c r="K148" s="123">
        <v>13.7672909491368</v>
      </c>
      <c r="L148" s="123">
        <v>13.764502944877231</v>
      </c>
      <c r="M148" s="123">
        <v>14.354980025530809</v>
      </c>
      <c r="N148" s="123">
        <v>14.287089679703145</v>
      </c>
      <c r="O148" s="123">
        <v>14.191550379990478</v>
      </c>
      <c r="P148" s="123">
        <v>13.826688306495456</v>
      </c>
      <c r="Q148" s="123">
        <v>13.58048345064339</v>
      </c>
      <c r="R148" s="123">
        <v>13.491979065069017</v>
      </c>
      <c r="S148" s="123">
        <v>13.058939795291947</v>
      </c>
      <c r="T148" s="123">
        <v>12.666119549840705</v>
      </c>
      <c r="U148" s="123">
        <v>12.378260659339224</v>
      </c>
      <c r="V148" s="123">
        <v>12.288489591628204</v>
      </c>
      <c r="W148" s="123">
        <v>11.949538570609313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14.224252253006179</v>
      </c>
      <c r="C153" s="102">
        <v>14.014905041043523</v>
      </c>
      <c r="D153" s="102">
        <v>14.053929595076317</v>
      </c>
      <c r="E153" s="102">
        <v>13.78299529164023</v>
      </c>
      <c r="F153" s="102">
        <v>13.725058820174731</v>
      </c>
      <c r="G153" s="102">
        <v>14.149422863202311</v>
      </c>
      <c r="H153" s="102">
        <v>14.063724237702873</v>
      </c>
      <c r="I153" s="102">
        <v>13.61208082310473</v>
      </c>
      <c r="J153" s="102">
        <v>13.402211503622137</v>
      </c>
      <c r="K153" s="102">
        <v>13.767396442341486</v>
      </c>
      <c r="L153" s="102">
        <v>13.764576008256565</v>
      </c>
      <c r="M153" s="102">
        <v>14.355011683048764</v>
      </c>
      <c r="N153" s="102">
        <v>14.287142484892524</v>
      </c>
      <c r="O153" s="102">
        <v>14.191708133904092</v>
      </c>
      <c r="P153" s="102">
        <v>13.827381623643179</v>
      </c>
      <c r="Q153" s="102">
        <v>13.581228404711101</v>
      </c>
      <c r="R153" s="102">
        <v>13.492766074238617</v>
      </c>
      <c r="S153" s="102">
        <v>13.059550690946132</v>
      </c>
      <c r="T153" s="102">
        <v>12.666640786679977</v>
      </c>
      <c r="U153" s="102">
        <v>12.378673558723831</v>
      </c>
      <c r="V153" s="102">
        <v>12.288870667576006</v>
      </c>
      <c r="W153" s="102">
        <v>11.949507380339776</v>
      </c>
      <c r="DA153" s="131" t="s">
        <v>3058</v>
      </c>
    </row>
    <row r="154" spans="1:105" ht="12" customHeight="1" x14ac:dyDescent="0.25">
      <c r="A154" s="107" t="s">
        <v>121</v>
      </c>
      <c r="B154" s="105">
        <v>14.224252253006181</v>
      </c>
      <c r="C154" s="105">
        <v>14.014847918884696</v>
      </c>
      <c r="D154" s="105">
        <v>14.054182789380805</v>
      </c>
      <c r="E154" s="105">
        <v>13.783690822737393</v>
      </c>
      <c r="F154" s="105">
        <v>13.724991794591462</v>
      </c>
      <c r="G154" s="105">
        <v>14.148354830189925</v>
      </c>
      <c r="H154" s="105">
        <v>14.060460660887404</v>
      </c>
      <c r="I154" s="105">
        <v>13.608672524107048</v>
      </c>
      <c r="J154" s="105">
        <v>13.396669693786871</v>
      </c>
      <c r="K154" s="105">
        <v>13.763607386844047</v>
      </c>
      <c r="L154" s="105">
        <v>13.762156296901566</v>
      </c>
      <c r="M154" s="105">
        <v>14.354011001109393</v>
      </c>
      <c r="N154" s="105">
        <v>14.285589863284832</v>
      </c>
      <c r="O154" s="105">
        <v>14.187484911964049</v>
      </c>
      <c r="P154" s="105">
        <v>13.810836749442139</v>
      </c>
      <c r="Q154" s="105">
        <v>13.564487557110988</v>
      </c>
      <c r="R154" s="105">
        <v>13.4767353610693</v>
      </c>
      <c r="S154" s="105">
        <v>13.048029821542016</v>
      </c>
      <c r="T154" s="105">
        <v>12.657758494873887</v>
      </c>
      <c r="U154" s="105">
        <v>12.372157437448637</v>
      </c>
      <c r="V154" s="105">
        <v>12.283338151703596</v>
      </c>
      <c r="W154" s="105">
        <v>11.949961903975382</v>
      </c>
      <c r="DA154" s="132" t="s">
        <v>3059</v>
      </c>
    </row>
    <row r="155" spans="1:105" ht="12" customHeight="1" x14ac:dyDescent="0.25">
      <c r="A155" s="108" t="s">
        <v>53</v>
      </c>
      <c r="B155" s="99">
        <v>11.43583157184405</v>
      </c>
      <c r="C155" s="99">
        <v>11.182217262031743</v>
      </c>
      <c r="D155" s="99">
        <v>11.244424930083204</v>
      </c>
      <c r="E155" s="99">
        <v>10.978988344673475</v>
      </c>
      <c r="F155" s="99">
        <v>10.948183959978897</v>
      </c>
      <c r="G155" s="99">
        <v>11.336665663150642</v>
      </c>
      <c r="H155" s="99">
        <v>11.259111913023562</v>
      </c>
      <c r="I155" s="99">
        <v>11.052437149801857</v>
      </c>
      <c r="J155" s="99">
        <v>10.776703530054915</v>
      </c>
      <c r="K155" s="99">
        <v>11.076676350930615</v>
      </c>
      <c r="L155" s="99">
        <v>11.041249746424027</v>
      </c>
      <c r="M155" s="99">
        <v>11.557104905845925</v>
      </c>
      <c r="N155" s="99">
        <v>11.490140433862342</v>
      </c>
      <c r="O155" s="99">
        <v>11.395219647259873</v>
      </c>
      <c r="P155" s="99">
        <v>11.099910586355923</v>
      </c>
      <c r="Q155" s="99">
        <v>10.882760920485646</v>
      </c>
      <c r="R155" s="99">
        <v>10.839711130325366</v>
      </c>
      <c r="S155" s="99">
        <v>10.494102558567571</v>
      </c>
      <c r="T155" s="99">
        <v>10.189495015534963</v>
      </c>
      <c r="U155" s="99">
        <v>9.9477938179793384</v>
      </c>
      <c r="V155" s="99">
        <v>9.8676879741098134</v>
      </c>
      <c r="W155" s="99">
        <v>9.3716056616717545</v>
      </c>
      <c r="DA155" s="63" t="s">
        <v>3060</v>
      </c>
    </row>
    <row r="156" spans="1:105" ht="12" customHeight="1" x14ac:dyDescent="0.25">
      <c r="A156" s="108" t="s">
        <v>52</v>
      </c>
      <c r="B156" s="99">
        <v>2.7884206811621333</v>
      </c>
      <c r="C156" s="99">
        <v>2.8326306568529502</v>
      </c>
      <c r="D156" s="99">
        <v>2.809757859297604</v>
      </c>
      <c r="E156" s="99">
        <v>2.8047024780639189</v>
      </c>
      <c r="F156" s="99">
        <v>2.7768078346125664</v>
      </c>
      <c r="G156" s="99">
        <v>2.8116891670392814</v>
      </c>
      <c r="H156" s="99">
        <v>2.8013487478638441</v>
      </c>
      <c r="I156" s="99">
        <v>2.5562353743051931</v>
      </c>
      <c r="J156" s="99">
        <v>2.6199661637319545</v>
      </c>
      <c r="K156" s="99">
        <v>2.6869310359134313</v>
      </c>
      <c r="L156" s="99">
        <v>2.7209065504775367</v>
      </c>
      <c r="M156" s="99">
        <v>2.7969060952634681</v>
      </c>
      <c r="N156" s="99">
        <v>2.7954494294224932</v>
      </c>
      <c r="O156" s="99">
        <v>2.7922652647041746</v>
      </c>
      <c r="P156" s="99">
        <v>2.7109261630862123</v>
      </c>
      <c r="Q156" s="99">
        <v>2.6817266366253434</v>
      </c>
      <c r="R156" s="99">
        <v>2.6370242307439353</v>
      </c>
      <c r="S156" s="99">
        <v>2.5539272629744474</v>
      </c>
      <c r="T156" s="99">
        <v>2.4682634793389275</v>
      </c>
      <c r="U156" s="99">
        <v>2.4243636194692986</v>
      </c>
      <c r="V156" s="99">
        <v>2.4156501775937849</v>
      </c>
      <c r="W156" s="99">
        <v>2.5783562423036295</v>
      </c>
      <c r="DA156" s="63" t="s">
        <v>3061</v>
      </c>
    </row>
    <row r="157" spans="1:105" ht="12" customHeight="1" x14ac:dyDescent="0.25">
      <c r="A157" s="121" t="s">
        <v>54</v>
      </c>
      <c r="B157" s="123">
        <v>1.3866111759107227</v>
      </c>
      <c r="C157" s="123">
        <v>1.4276035383842582</v>
      </c>
      <c r="D157" s="123">
        <v>1.4282740845016333</v>
      </c>
      <c r="E157" s="123">
        <v>1.4469439505730115</v>
      </c>
      <c r="F157" s="123">
        <v>1.4283421542556085</v>
      </c>
      <c r="G157" s="123">
        <v>1.4760503830628451</v>
      </c>
      <c r="H157" s="123">
        <v>1.4240776655446812</v>
      </c>
      <c r="I157" s="123">
        <v>1.4386728329984129</v>
      </c>
      <c r="J157" s="123">
        <v>1.5087324986852797</v>
      </c>
      <c r="K157" s="123">
        <v>1.6253373715902288</v>
      </c>
      <c r="L157" s="123">
        <v>1.6423588246496845</v>
      </c>
      <c r="M157" s="123">
        <v>1.6429492013844993</v>
      </c>
      <c r="N157" s="123">
        <v>1.6953238331939289</v>
      </c>
      <c r="O157" s="123">
        <v>1.708664153871303</v>
      </c>
      <c r="P157" s="123">
        <v>1.6907825033119082</v>
      </c>
      <c r="Q157" s="123">
        <v>1.6944956043681356</v>
      </c>
      <c r="R157" s="123">
        <v>1.6827265017045341</v>
      </c>
      <c r="S157" s="123">
        <v>1.6779483964339805</v>
      </c>
      <c r="T157" s="123">
        <v>1.7106840430546348</v>
      </c>
      <c r="U157" s="123">
        <v>1.7269814871132394</v>
      </c>
      <c r="V157" s="123">
        <v>2.289818563141897</v>
      </c>
      <c r="W157" s="123">
        <v>2.2593398511971823</v>
      </c>
      <c r="DA157" s="130" t="s">
        <v>3062</v>
      </c>
    </row>
    <row r="158" spans="1:105" ht="12" customHeight="1" x14ac:dyDescent="0.25">
      <c r="A158" s="97" t="s">
        <v>50</v>
      </c>
      <c r="B158" s="99">
        <v>1.0215955513102883</v>
      </c>
      <c r="C158" s="99">
        <v>1.5787220616817066</v>
      </c>
      <c r="D158" s="99">
        <v>1.4859366671121959</v>
      </c>
      <c r="E158" s="99">
        <v>1.6887220727126642</v>
      </c>
      <c r="F158" s="99">
        <v>1.4409715272097261</v>
      </c>
      <c r="G158" s="99">
        <v>1.7773644925700556</v>
      </c>
      <c r="H158" s="99">
        <v>0.93037056833574339</v>
      </c>
      <c r="I158" s="99">
        <v>1.2359682322633831</v>
      </c>
      <c r="J158" s="99">
        <v>1.7353077165590469</v>
      </c>
      <c r="K158" s="99">
        <v>2.0313598387842866</v>
      </c>
      <c r="L158" s="99">
        <v>1.5933974670244047</v>
      </c>
      <c r="M158" s="99">
        <v>1.5340134410767285</v>
      </c>
      <c r="N158" s="99">
        <v>1.2797861012027818</v>
      </c>
      <c r="O158" s="99">
        <v>1.7405911542948864</v>
      </c>
      <c r="P158" s="99">
        <v>1.6539994817717498</v>
      </c>
      <c r="Q158" s="99">
        <v>2.0273320254231235</v>
      </c>
      <c r="R158" s="99">
        <v>1.6056872954227754</v>
      </c>
      <c r="S158" s="99">
        <v>1.6497828878683329</v>
      </c>
      <c r="T158" s="99">
        <v>1.7115615476846779</v>
      </c>
      <c r="U158" s="99">
        <v>1.7510436612146014</v>
      </c>
      <c r="V158" s="99">
        <v>2.2459059038929801</v>
      </c>
      <c r="W158" s="99">
        <v>2.2711142124279631</v>
      </c>
      <c r="DA158" s="63" t="s">
        <v>3063</v>
      </c>
    </row>
    <row r="159" spans="1:105" ht="12" customHeight="1" x14ac:dyDescent="0.25">
      <c r="A159" s="109" t="s">
        <v>120</v>
      </c>
      <c r="B159" s="110">
        <v>1.4269205023665308</v>
      </c>
      <c r="C159" s="110">
        <v>1.409505216761975</v>
      </c>
      <c r="D159" s="110">
        <v>1.4209540917587675</v>
      </c>
      <c r="E159" s="110">
        <v>1.4150180655657347</v>
      </c>
      <c r="F159" s="110">
        <v>1.4267915751793685</v>
      </c>
      <c r="G159" s="110">
        <v>1.4410681625518567</v>
      </c>
      <c r="H159" s="110">
        <v>1.4776879820528253</v>
      </c>
      <c r="I159" s="110">
        <v>1.4604771781075963</v>
      </c>
      <c r="J159" s="110">
        <v>1.4826637580983801</v>
      </c>
      <c r="K159" s="110">
        <v>1.579113175702989</v>
      </c>
      <c r="L159" s="110">
        <v>1.6472600983210135</v>
      </c>
      <c r="M159" s="110">
        <v>1.6515238033545059</v>
      </c>
      <c r="N159" s="110">
        <v>1.7235293115205765</v>
      </c>
      <c r="O159" s="110">
        <v>1.7065404385070801</v>
      </c>
      <c r="P159" s="110">
        <v>1.6934269177514596</v>
      </c>
      <c r="Q159" s="110">
        <v>1.6700403843085752</v>
      </c>
      <c r="R159" s="110">
        <v>1.6884931144406119</v>
      </c>
      <c r="S159" s="110">
        <v>1.6799732484098788</v>
      </c>
      <c r="T159" s="110">
        <v>1.7106245219538301</v>
      </c>
      <c r="U159" s="110">
        <v>1.7254264156025116</v>
      </c>
      <c r="V159" s="110">
        <v>2.2925261395806822</v>
      </c>
      <c r="W159" s="110">
        <v>2.258634703369474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146.84205019166026</v>
      </c>
      <c r="C161" s="118">
        <f t="shared" si="54"/>
        <v>157.66569013881539</v>
      </c>
      <c r="D161" s="118">
        <f t="shared" si="54"/>
        <v>158.86507236820614</v>
      </c>
      <c r="E161" s="118">
        <f t="shared" si="54"/>
        <v>164.2489146141944</v>
      </c>
      <c r="F161" s="118">
        <f t="shared" si="54"/>
        <v>156.15078949970541</v>
      </c>
      <c r="G161" s="118">
        <f t="shared" si="54"/>
        <v>157.32511789635905</v>
      </c>
      <c r="H161" s="118">
        <f t="shared" si="54"/>
        <v>159.23323253577738</v>
      </c>
      <c r="I161" s="118">
        <f t="shared" si="54"/>
        <v>156.71985300110069</v>
      </c>
      <c r="J161" s="118">
        <f t="shared" si="54"/>
        <v>151.93998465271633</v>
      </c>
      <c r="K161" s="118">
        <f t="shared" si="54"/>
        <v>163.26867859772881</v>
      </c>
      <c r="L161" s="118">
        <f t="shared" si="54"/>
        <v>181.20938307792903</v>
      </c>
      <c r="M161" s="118">
        <f t="shared" si="54"/>
        <v>162.23632158084084</v>
      </c>
      <c r="N161" s="118">
        <f t="shared" si="54"/>
        <v>174.34477417783293</v>
      </c>
      <c r="O161" s="118">
        <f t="shared" si="54"/>
        <v>164.60024929076431</v>
      </c>
      <c r="P161" s="118">
        <f t="shared" si="54"/>
        <v>160.421899969371</v>
      </c>
      <c r="Q161" s="118">
        <f t="shared" si="54"/>
        <v>153.06599268495518</v>
      </c>
      <c r="R161" s="118">
        <f t="shared" ref="R161:V161" si="55">R162+R164+R166+R175</f>
        <v>171.90889901715718</v>
      </c>
      <c r="S161" s="118">
        <f t="shared" si="55"/>
        <v>169.3846397806827</v>
      </c>
      <c r="T161" s="118">
        <f t="shared" si="55"/>
        <v>170.93500094150468</v>
      </c>
      <c r="U161" s="118">
        <f t="shared" si="55"/>
        <v>166.72724124077658</v>
      </c>
      <c r="V161" s="118">
        <f t="shared" si="55"/>
        <v>156.88687228704313</v>
      </c>
      <c r="W161" s="118">
        <f t="shared" ref="W161" si="56">W162+W164+W166+W175</f>
        <v>177.66781223005239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130.26394669261902</v>
      </c>
      <c r="C162" s="123">
        <f t="shared" si="57"/>
        <v>141.16484372606413</v>
      </c>
      <c r="D162" s="123">
        <f t="shared" si="57"/>
        <v>142.2406814377768</v>
      </c>
      <c r="E162" s="123">
        <f t="shared" si="57"/>
        <v>147.63293946536709</v>
      </c>
      <c r="F162" s="123">
        <f t="shared" si="57"/>
        <v>139.83073385457214</v>
      </c>
      <c r="G162" s="123">
        <f t="shared" si="57"/>
        <v>140.5122857697163</v>
      </c>
      <c r="H162" s="123">
        <f t="shared" si="57"/>
        <v>142.5083924533464</v>
      </c>
      <c r="I162" s="123">
        <f t="shared" si="57"/>
        <v>140.38762418699659</v>
      </c>
      <c r="J162" s="123">
        <f t="shared" si="57"/>
        <v>135.61626176851394</v>
      </c>
      <c r="K162" s="123">
        <f t="shared" si="57"/>
        <v>146.42406678293884</v>
      </c>
      <c r="L162" s="123">
        <f t="shared" si="57"/>
        <v>163.78452608560684</v>
      </c>
      <c r="M162" s="123">
        <f t="shared" si="57"/>
        <v>144.55110220507171</v>
      </c>
      <c r="N162" s="123">
        <f t="shared" si="57"/>
        <v>156.60920594439523</v>
      </c>
      <c r="O162" s="123">
        <f t="shared" si="57"/>
        <v>146.86289335833513</v>
      </c>
      <c r="P162" s="123">
        <f t="shared" si="57"/>
        <v>142.90274549090745</v>
      </c>
      <c r="Q162" s="123">
        <f t="shared" si="57"/>
        <v>135.91442001233824</v>
      </c>
      <c r="R162" s="123">
        <f t="shared" si="57"/>
        <v>154.92946372465758</v>
      </c>
      <c r="S162" s="123">
        <f t="shared" si="57"/>
        <v>152.90043651645189</v>
      </c>
      <c r="T162" s="123">
        <f t="shared" si="57"/>
        <v>154.73540969426358</v>
      </c>
      <c r="U162" s="123">
        <f t="shared" si="57"/>
        <v>150.49202143247879</v>
      </c>
      <c r="V162" s="123">
        <f t="shared" si="57"/>
        <v>139.83294355031498</v>
      </c>
      <c r="W162" s="123">
        <f t="shared" si="57"/>
        <v>160.25761301234326</v>
      </c>
      <c r="DA162" s="130" t="s">
        <v>3066</v>
      </c>
    </row>
    <row r="163" spans="1:105" ht="12" customHeight="1" x14ac:dyDescent="0.25">
      <c r="A163" s="97" t="s">
        <v>53</v>
      </c>
      <c r="B163" s="110">
        <v>130.26394669261902</v>
      </c>
      <c r="C163" s="110">
        <v>141.16484372606413</v>
      </c>
      <c r="D163" s="110">
        <v>142.2406814377768</v>
      </c>
      <c r="E163" s="110">
        <v>147.63293946536709</v>
      </c>
      <c r="F163" s="110">
        <v>139.83073385457214</v>
      </c>
      <c r="G163" s="110">
        <v>140.5122857697163</v>
      </c>
      <c r="H163" s="110">
        <v>142.5083924533464</v>
      </c>
      <c r="I163" s="110">
        <v>140.38762418699659</v>
      </c>
      <c r="J163" s="110">
        <v>135.61626176851394</v>
      </c>
      <c r="K163" s="110">
        <v>146.42406678293884</v>
      </c>
      <c r="L163" s="110">
        <v>163.78452608560684</v>
      </c>
      <c r="M163" s="110">
        <v>144.55110220507171</v>
      </c>
      <c r="N163" s="110">
        <v>156.60920594439523</v>
      </c>
      <c r="O163" s="110">
        <v>146.86289335833513</v>
      </c>
      <c r="P163" s="110">
        <v>142.90274549090745</v>
      </c>
      <c r="Q163" s="110">
        <v>135.91442001233824</v>
      </c>
      <c r="R163" s="110">
        <v>154.92946372465758</v>
      </c>
      <c r="S163" s="110">
        <v>152.90043651645189</v>
      </c>
      <c r="T163" s="110">
        <v>154.73540969426358</v>
      </c>
      <c r="U163" s="110">
        <v>150.49202143247879</v>
      </c>
      <c r="V163" s="110">
        <v>139.83294355031498</v>
      </c>
      <c r="W163" s="110">
        <v>160.25761301234326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0.96724088004426323</v>
      </c>
      <c r="C164" s="123">
        <f t="shared" si="58"/>
        <v>1.0578493631327115</v>
      </c>
      <c r="D164" s="123">
        <f t="shared" si="58"/>
        <v>1.1389589672013718</v>
      </c>
      <c r="E164" s="123">
        <f t="shared" si="58"/>
        <v>1.3808739117492304</v>
      </c>
      <c r="F164" s="123">
        <f t="shared" si="58"/>
        <v>1.1576971796738407</v>
      </c>
      <c r="G164" s="123">
        <f t="shared" si="58"/>
        <v>1.1770283319726351</v>
      </c>
      <c r="H164" s="123">
        <f t="shared" si="58"/>
        <v>1.2253720819090923</v>
      </c>
      <c r="I164" s="123">
        <f t="shared" si="58"/>
        <v>1.2696727936619965</v>
      </c>
      <c r="J164" s="123">
        <f t="shared" si="58"/>
        <v>1.4024894198464337</v>
      </c>
      <c r="K164" s="123">
        <f t="shared" si="58"/>
        <v>1.4444200472909816</v>
      </c>
      <c r="L164" s="123">
        <f t="shared" si="58"/>
        <v>2.0121326230202938</v>
      </c>
      <c r="M164" s="123">
        <f t="shared" si="58"/>
        <v>1.6850450288940904</v>
      </c>
      <c r="N164" s="123">
        <f t="shared" si="58"/>
        <v>1.7534059597905916</v>
      </c>
      <c r="O164" s="123">
        <f t="shared" si="58"/>
        <v>1.837011226849524</v>
      </c>
      <c r="P164" s="123">
        <f t="shared" si="58"/>
        <v>1.9786299323853709</v>
      </c>
      <c r="Q164" s="123">
        <f t="shared" si="58"/>
        <v>1.8446228185535418</v>
      </c>
      <c r="R164" s="123">
        <f t="shared" si="58"/>
        <v>1.7743310007922635</v>
      </c>
      <c r="S164" s="123">
        <f t="shared" si="58"/>
        <v>1.7243384960891761</v>
      </c>
      <c r="T164" s="123">
        <f t="shared" si="58"/>
        <v>1.809016663692196</v>
      </c>
      <c r="U164" s="123">
        <f t="shared" si="58"/>
        <v>2.1216709714131166</v>
      </c>
      <c r="V164" s="123">
        <f t="shared" si="58"/>
        <v>2.4721042819907626</v>
      </c>
      <c r="W164" s="123">
        <f t="shared" si="58"/>
        <v>3.1957926576971039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0.96724088004426323</v>
      </c>
      <c r="C165" s="99">
        <f>RES_hhdet_tesh!C165/RES_summary!C$19</f>
        <v>1.0578493631327115</v>
      </c>
      <c r="D165" s="99">
        <f>RES_hhdet_tesh!D165/RES_summary!D$19</f>
        <v>1.1389589672013718</v>
      </c>
      <c r="E165" s="99">
        <f>RES_hhdet_tesh!E165/RES_summary!E$19</f>
        <v>1.3808739117492304</v>
      </c>
      <c r="F165" s="99">
        <f>RES_hhdet_tesh!F165/RES_summary!F$19</f>
        <v>1.1576971796738407</v>
      </c>
      <c r="G165" s="99">
        <f>RES_hhdet_tesh!G165/RES_summary!G$19</f>
        <v>1.1770283319726351</v>
      </c>
      <c r="H165" s="99">
        <f>RES_hhdet_tesh!H165/RES_summary!H$19</f>
        <v>1.2253720819090923</v>
      </c>
      <c r="I165" s="99">
        <f>RES_hhdet_tesh!I165/RES_summary!I$19</f>
        <v>1.2696727936619965</v>
      </c>
      <c r="J165" s="99">
        <f>RES_hhdet_tesh!J165/RES_summary!J$19</f>
        <v>1.4024894198464337</v>
      </c>
      <c r="K165" s="99">
        <f>RES_hhdet_tesh!K165/RES_summary!K$19</f>
        <v>1.4444200472909816</v>
      </c>
      <c r="L165" s="99">
        <f>RES_hhdet_tesh!L165/RES_summary!L$19</f>
        <v>2.0121326230202938</v>
      </c>
      <c r="M165" s="99">
        <f>RES_hhdet_tesh!M165/RES_summary!M$19</f>
        <v>1.6850450288940904</v>
      </c>
      <c r="N165" s="99">
        <f>RES_hhdet_tesh!N165/RES_summary!N$19</f>
        <v>1.7534059597905916</v>
      </c>
      <c r="O165" s="99">
        <f>RES_hhdet_tesh!O165/RES_summary!O$19</f>
        <v>1.837011226849524</v>
      </c>
      <c r="P165" s="99">
        <f>RES_hhdet_tesh!P165/RES_summary!P$19</f>
        <v>1.9786299323853709</v>
      </c>
      <c r="Q165" s="99">
        <f>RES_hhdet_tesh!Q165/RES_summary!Q$19</f>
        <v>1.8446228185535418</v>
      </c>
      <c r="R165" s="99">
        <f>RES_hhdet_tesh!R165/RES_summary!R$19</f>
        <v>1.7743310007922635</v>
      </c>
      <c r="S165" s="99">
        <f>RES_hhdet_tesh!S165/RES_summary!S$19</f>
        <v>1.7243384960891761</v>
      </c>
      <c r="T165" s="99">
        <f>RES_hhdet_tesh!T165/RES_summary!T$19</f>
        <v>1.809016663692196</v>
      </c>
      <c r="U165" s="99">
        <f>RES_hhdet_tesh!U165/RES_summary!U$19</f>
        <v>2.1216709714131166</v>
      </c>
      <c r="V165" s="99">
        <f>RES_hhdet_tesh!V165/RES_summary!V$19</f>
        <v>2.4721042819907626</v>
      </c>
      <c r="W165" s="99">
        <f>RES_hhdet_tesh!W165/RES_summary!W$19</f>
        <v>3.1957926576971039</v>
      </c>
      <c r="DA165" s="63" t="s">
        <v>3069</v>
      </c>
    </row>
    <row r="166" spans="1:105" ht="12" customHeight="1" x14ac:dyDescent="0.25">
      <c r="A166" s="121" t="s">
        <v>55</v>
      </c>
      <c r="B166" s="123">
        <v>14.224252253006179</v>
      </c>
      <c r="C166" s="123">
        <v>14.015853362177243</v>
      </c>
      <c r="D166" s="123">
        <v>14.05744299486966</v>
      </c>
      <c r="E166" s="123">
        <v>13.789410094080948</v>
      </c>
      <c r="F166" s="123">
        <v>13.734043134043901</v>
      </c>
      <c r="G166" s="123">
        <v>14.159988617182076</v>
      </c>
      <c r="H166" s="123">
        <v>14.075137742879511</v>
      </c>
      <c r="I166" s="123">
        <v>13.623715409026236</v>
      </c>
      <c r="J166" s="123">
        <v>13.413183587955116</v>
      </c>
      <c r="K166" s="123">
        <v>13.776175483714368</v>
      </c>
      <c r="L166" s="123">
        <v>13.77028041421946</v>
      </c>
      <c r="M166" s="123">
        <v>14.357175147273884</v>
      </c>
      <c r="N166" s="123">
        <v>14.2872600684773</v>
      </c>
      <c r="O166" s="123">
        <v>14.191683108907558</v>
      </c>
      <c r="P166" s="123">
        <v>13.849612278481352</v>
      </c>
      <c r="Q166" s="123">
        <v>13.613988923577363</v>
      </c>
      <c r="R166" s="123">
        <v>13.522054442195879</v>
      </c>
      <c r="S166" s="123">
        <v>13.081784700783158</v>
      </c>
      <c r="T166" s="123">
        <v>12.679895376586893</v>
      </c>
      <c r="U166" s="123">
        <v>12.386681473597859</v>
      </c>
      <c r="V166" s="123">
        <v>12.291835178205719</v>
      </c>
      <c r="W166" s="123">
        <v>11.95510317013065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14.224252253006179</v>
      </c>
      <c r="C171" s="102">
        <v>14.0158535775291</v>
      </c>
      <c r="D171" s="102">
        <v>14.057441860023671</v>
      </c>
      <c r="E171" s="102">
        <v>13.789405841600717</v>
      </c>
      <c r="F171" s="102">
        <v>13.734043772583275</v>
      </c>
      <c r="G171" s="102">
        <v>14.160001101464825</v>
      </c>
      <c r="H171" s="102">
        <v>14.075184082341067</v>
      </c>
      <c r="I171" s="102">
        <v>13.623770748513273</v>
      </c>
      <c r="J171" s="102">
        <v>13.413332070254167</v>
      </c>
      <c r="K171" s="102">
        <v>13.77629342427522</v>
      </c>
      <c r="L171" s="102">
        <v>13.77037753104671</v>
      </c>
      <c r="M171" s="102">
        <v>14.357218960301438</v>
      </c>
      <c r="N171" s="102">
        <v>14.287294345177576</v>
      </c>
      <c r="O171" s="102">
        <v>14.191769326201134</v>
      </c>
      <c r="P171" s="102">
        <v>13.849765037231005</v>
      </c>
      <c r="Q171" s="102">
        <v>13.614261906835623</v>
      </c>
      <c r="R171" s="102">
        <v>13.52260221832516</v>
      </c>
      <c r="S171" s="102">
        <v>13.082308280619687</v>
      </c>
      <c r="T171" s="102">
        <v>12.680507286247169</v>
      </c>
      <c r="U171" s="102">
        <v>12.387207944106855</v>
      </c>
      <c r="V171" s="102">
        <v>12.292393775992206</v>
      </c>
      <c r="W171" s="102">
        <v>11.955239949255112</v>
      </c>
      <c r="DA171" s="131" t="s">
        <v>3075</v>
      </c>
    </row>
    <row r="172" spans="1:105" ht="12" customHeight="1" x14ac:dyDescent="0.25">
      <c r="A172" s="107" t="s">
        <v>121</v>
      </c>
      <c r="B172" s="105">
        <v>14.224252253006179</v>
      </c>
      <c r="C172" s="105">
        <v>14.015839807399356</v>
      </c>
      <c r="D172" s="105">
        <v>14.057515482534125</v>
      </c>
      <c r="E172" s="105">
        <v>13.789688918829661</v>
      </c>
      <c r="F172" s="105">
        <v>13.734002038187898</v>
      </c>
      <c r="G172" s="105">
        <v>14.159241809588748</v>
      </c>
      <c r="H172" s="105">
        <v>14.072986342556375</v>
      </c>
      <c r="I172" s="105">
        <v>13.621321287543948</v>
      </c>
      <c r="J172" s="105">
        <v>13.407616384546811</v>
      </c>
      <c r="K172" s="105">
        <v>13.771982901567677</v>
      </c>
      <c r="L172" s="105">
        <v>13.76711312389803</v>
      </c>
      <c r="M172" s="105">
        <v>14.355824186045169</v>
      </c>
      <c r="N172" s="105">
        <v>14.286278536751782</v>
      </c>
      <c r="O172" s="105">
        <v>14.18941449800017</v>
      </c>
      <c r="P172" s="105">
        <v>13.845908096065031</v>
      </c>
      <c r="Q172" s="105">
        <v>13.607788357388769</v>
      </c>
      <c r="R172" s="105">
        <v>13.511119059715163</v>
      </c>
      <c r="S172" s="105">
        <v>13.072351754869933</v>
      </c>
      <c r="T172" s="105">
        <v>12.670217906607794</v>
      </c>
      <c r="U172" s="105">
        <v>12.379024728675651</v>
      </c>
      <c r="V172" s="105">
        <v>12.284360421839116</v>
      </c>
      <c r="W172" s="105">
        <v>11.95326771940633</v>
      </c>
      <c r="DA172" s="132" t="s">
        <v>3076</v>
      </c>
    </row>
    <row r="173" spans="1:105" ht="12" customHeight="1" x14ac:dyDescent="0.25">
      <c r="A173" s="108" t="s">
        <v>53</v>
      </c>
      <c r="B173" s="99">
        <v>11.435831571844046</v>
      </c>
      <c r="C173" s="99">
        <v>11.183008673607159</v>
      </c>
      <c r="D173" s="99">
        <v>11.24709134039955</v>
      </c>
      <c r="E173" s="99">
        <v>10.983765949448143</v>
      </c>
      <c r="F173" s="99">
        <v>10.955371272430106</v>
      </c>
      <c r="G173" s="99">
        <v>11.345389083435714</v>
      </c>
      <c r="H173" s="99">
        <v>11.269142029041747</v>
      </c>
      <c r="I173" s="99">
        <v>11.062709985940828</v>
      </c>
      <c r="J173" s="99">
        <v>10.785509393277012</v>
      </c>
      <c r="K173" s="99">
        <v>11.08341679791218</v>
      </c>
      <c r="L173" s="99">
        <v>11.045226562530246</v>
      </c>
      <c r="M173" s="99">
        <v>11.558564788279821</v>
      </c>
      <c r="N173" s="99">
        <v>11.490694345526055</v>
      </c>
      <c r="O173" s="99">
        <v>11.396769467883214</v>
      </c>
      <c r="P173" s="99">
        <v>11.128097785923897</v>
      </c>
      <c r="Q173" s="99">
        <v>10.917501064933029</v>
      </c>
      <c r="R173" s="99">
        <v>10.867366890487428</v>
      </c>
      <c r="S173" s="99">
        <v>10.513663892060569</v>
      </c>
      <c r="T173" s="99">
        <v>10.199524841416896</v>
      </c>
      <c r="U173" s="99">
        <v>9.9533154416379261</v>
      </c>
      <c r="V173" s="99">
        <v>9.8685092038600661</v>
      </c>
      <c r="W173" s="99">
        <v>9.3741982053851185</v>
      </c>
      <c r="DA173" s="63" t="s">
        <v>3077</v>
      </c>
    </row>
    <row r="174" spans="1:105" ht="12" customHeight="1" x14ac:dyDescent="0.25">
      <c r="A174" s="115" t="s">
        <v>52</v>
      </c>
      <c r="B174" s="110">
        <v>2.7884206811621333</v>
      </c>
      <c r="C174" s="110">
        <v>2.8328311337921988</v>
      </c>
      <c r="D174" s="110">
        <v>2.8104241421345719</v>
      </c>
      <c r="E174" s="110">
        <v>2.8059229693815189</v>
      </c>
      <c r="F174" s="110">
        <v>2.7786307657577924</v>
      </c>
      <c r="G174" s="110">
        <v>2.8138527261530353</v>
      </c>
      <c r="H174" s="110">
        <v>2.80384431351463</v>
      </c>
      <c r="I174" s="110">
        <v>2.5586113016031202</v>
      </c>
      <c r="J174" s="110">
        <v>2.6221069912698001</v>
      </c>
      <c r="K174" s="110">
        <v>2.6885661036554969</v>
      </c>
      <c r="L174" s="110">
        <v>2.7218865613677847</v>
      </c>
      <c r="M174" s="110">
        <v>2.7972593977653482</v>
      </c>
      <c r="N174" s="110">
        <v>2.7955841912257267</v>
      </c>
      <c r="O174" s="110">
        <v>2.792645030116955</v>
      </c>
      <c r="P174" s="110">
        <v>2.7178103101411351</v>
      </c>
      <c r="Q174" s="110">
        <v>2.6902872924557393</v>
      </c>
      <c r="R174" s="110">
        <v>2.6437521692277337</v>
      </c>
      <c r="S174" s="110">
        <v>2.5586878628093661</v>
      </c>
      <c r="T174" s="110">
        <v>2.4706930651908996</v>
      </c>
      <c r="U174" s="110">
        <v>2.4257092870377241</v>
      </c>
      <c r="V174" s="110">
        <v>2.4158512179790517</v>
      </c>
      <c r="W174" s="110">
        <v>2.5790695140212114</v>
      </c>
      <c r="DA174" s="60" t="s">
        <v>3078</v>
      </c>
    </row>
    <row r="175" spans="1:105" ht="12" customHeight="1" x14ac:dyDescent="0.25">
      <c r="A175" s="121" t="s">
        <v>54</v>
      </c>
      <c r="B175" s="123">
        <v>1.3866103659908013</v>
      </c>
      <c r="C175" s="123">
        <v>1.427143687441323</v>
      </c>
      <c r="D175" s="123">
        <v>1.4279889683583109</v>
      </c>
      <c r="E175" s="123">
        <v>1.445691142997122</v>
      </c>
      <c r="F175" s="123">
        <v>1.4283153314155215</v>
      </c>
      <c r="G175" s="123">
        <v>1.4758151774880504</v>
      </c>
      <c r="H175" s="123">
        <v>1.424330257642364</v>
      </c>
      <c r="I175" s="123">
        <v>1.4388406114158487</v>
      </c>
      <c r="J175" s="123">
        <v>1.508049876400869</v>
      </c>
      <c r="K175" s="123">
        <v>1.6240162837846015</v>
      </c>
      <c r="L175" s="123">
        <v>1.6424439550824275</v>
      </c>
      <c r="M175" s="123">
        <v>1.6429991996011406</v>
      </c>
      <c r="N175" s="123">
        <v>1.6949022051698024</v>
      </c>
      <c r="O175" s="123">
        <v>1.7086615966720957</v>
      </c>
      <c r="P175" s="123">
        <v>1.6909122675968571</v>
      </c>
      <c r="Q175" s="123">
        <v>1.6929609304860265</v>
      </c>
      <c r="R175" s="123">
        <v>1.6830498495114499</v>
      </c>
      <c r="S175" s="123">
        <v>1.6780800673584655</v>
      </c>
      <c r="T175" s="123">
        <v>1.7106792069619949</v>
      </c>
      <c r="U175" s="123">
        <v>1.726867363286813</v>
      </c>
      <c r="V175" s="123">
        <v>2.2899892765316694</v>
      </c>
      <c r="W175" s="123">
        <v>2.2593033898813721</v>
      </c>
      <c r="DA175" s="130" t="s">
        <v>3079</v>
      </c>
    </row>
    <row r="176" spans="1:105" ht="12" customHeight="1" x14ac:dyDescent="0.25">
      <c r="A176" s="97" t="s">
        <v>50</v>
      </c>
      <c r="B176" s="99">
        <v>1.0215955513102879</v>
      </c>
      <c r="C176" s="99">
        <v>1.5787220616817068</v>
      </c>
      <c r="D176" s="99">
        <v>1.4859366671121959</v>
      </c>
      <c r="E176" s="99">
        <v>1.6887220727126637</v>
      </c>
      <c r="F176" s="99">
        <v>1.4409715272097268</v>
      </c>
      <c r="G176" s="99">
        <v>1.777364492570056</v>
      </c>
      <c r="H176" s="99">
        <v>0.93037056833574361</v>
      </c>
      <c r="I176" s="99">
        <v>1.2359682322633834</v>
      </c>
      <c r="J176" s="99">
        <v>1.7353077165590469</v>
      </c>
      <c r="K176" s="99">
        <v>2.0313598387842871</v>
      </c>
      <c r="L176" s="99">
        <v>1.5933974670244049</v>
      </c>
      <c r="M176" s="99">
        <v>1.5340134410767274</v>
      </c>
      <c r="N176" s="99">
        <v>1.2797861012027814</v>
      </c>
      <c r="O176" s="99">
        <v>1.7405911542948869</v>
      </c>
      <c r="P176" s="99">
        <v>1.6539994817717494</v>
      </c>
      <c r="Q176" s="99">
        <v>2.0273320254231217</v>
      </c>
      <c r="R176" s="99">
        <v>1.6056872954227732</v>
      </c>
      <c r="S176" s="99">
        <v>1.6497828878683336</v>
      </c>
      <c r="T176" s="99">
        <v>1.7115615476846788</v>
      </c>
      <c r="U176" s="99">
        <v>1.7510436612146025</v>
      </c>
      <c r="V176" s="99">
        <v>2.2459059038929774</v>
      </c>
      <c r="W176" s="99">
        <v>2.2711142124279684</v>
      </c>
      <c r="DA176" s="63" t="s">
        <v>3080</v>
      </c>
    </row>
    <row r="177" spans="1:105" ht="12" customHeight="1" x14ac:dyDescent="0.25">
      <c r="A177" s="109" t="s">
        <v>120</v>
      </c>
      <c r="B177" s="110">
        <v>1.4269205023665303</v>
      </c>
      <c r="C177" s="110">
        <v>1.4095052167619753</v>
      </c>
      <c r="D177" s="110">
        <v>1.4209540917587677</v>
      </c>
      <c r="E177" s="110">
        <v>1.4150180655657347</v>
      </c>
      <c r="F177" s="110">
        <v>1.4267915751793681</v>
      </c>
      <c r="G177" s="110">
        <v>1.4410681625518575</v>
      </c>
      <c r="H177" s="110">
        <v>1.4776879820528259</v>
      </c>
      <c r="I177" s="110">
        <v>1.4604771781075954</v>
      </c>
      <c r="J177" s="110">
        <v>1.4826637580983828</v>
      </c>
      <c r="K177" s="110">
        <v>1.5791131757029881</v>
      </c>
      <c r="L177" s="110">
        <v>1.6472600983210146</v>
      </c>
      <c r="M177" s="110">
        <v>1.6515238033545052</v>
      </c>
      <c r="N177" s="110">
        <v>1.7235293115205774</v>
      </c>
      <c r="O177" s="110">
        <v>1.7065404385070813</v>
      </c>
      <c r="P177" s="110">
        <v>1.6934269177514587</v>
      </c>
      <c r="Q177" s="110">
        <v>1.6700403843085703</v>
      </c>
      <c r="R177" s="110">
        <v>1.6884931144406128</v>
      </c>
      <c r="S177" s="110">
        <v>1.6799732484098773</v>
      </c>
      <c r="T177" s="110">
        <v>1.7106245219538276</v>
      </c>
      <c r="U177" s="110">
        <v>1.725426415602513</v>
      </c>
      <c r="V177" s="110">
        <v>2.2925261395806875</v>
      </c>
      <c r="W177" s="110">
        <v>2.2586347033694674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74.396221629485112</v>
      </c>
      <c r="C3" s="118">
        <f t="shared" si="0"/>
        <v>83.331226063608142</v>
      </c>
      <c r="D3" s="118">
        <f t="shared" si="0"/>
        <v>83.141342351513714</v>
      </c>
      <c r="E3" s="118">
        <f t="shared" si="0"/>
        <v>83.330373384840158</v>
      </c>
      <c r="F3" s="118">
        <f t="shared" si="0"/>
        <v>82.506588654200641</v>
      </c>
      <c r="G3" s="118">
        <f t="shared" si="0"/>
        <v>82.115190687434492</v>
      </c>
      <c r="H3" s="118">
        <f t="shared" si="0"/>
        <v>86.405024654680886</v>
      </c>
      <c r="I3" s="118">
        <f t="shared" si="0"/>
        <v>90.33823702274789</v>
      </c>
      <c r="J3" s="118">
        <f t="shared" si="0"/>
        <v>70.597279372844341</v>
      </c>
      <c r="K3" s="118">
        <f t="shared" si="0"/>
        <v>80.9494252287206</v>
      </c>
      <c r="L3" s="118">
        <f t="shared" si="0"/>
        <v>101.90604324632558</v>
      </c>
      <c r="M3" s="118">
        <f t="shared" si="0"/>
        <v>79.781322477393175</v>
      </c>
      <c r="N3" s="118">
        <f t="shared" si="0"/>
        <v>88.809180838864251</v>
      </c>
      <c r="O3" s="118">
        <f t="shared" si="0"/>
        <v>82.628267822518367</v>
      </c>
      <c r="P3" s="118">
        <f t="shared" si="0"/>
        <v>83.383067422600135</v>
      </c>
      <c r="Q3" s="118">
        <f t="shared" si="0"/>
        <v>76.325493048789582</v>
      </c>
      <c r="R3" s="118">
        <f t="shared" ref="R3:V3" si="1">R4+R7+R9+R19</f>
        <v>85.378215649534212</v>
      </c>
      <c r="S3" s="118">
        <f t="shared" si="1"/>
        <v>81.333527360647295</v>
      </c>
      <c r="T3" s="118">
        <f t="shared" si="1"/>
        <v>80.274130889673799</v>
      </c>
      <c r="U3" s="118">
        <f t="shared" si="1"/>
        <v>78.665926873433961</v>
      </c>
      <c r="V3" s="118">
        <f t="shared" si="1"/>
        <v>69.953402530315699</v>
      </c>
      <c r="W3" s="118">
        <f t="shared" ref="W3" si="2">W4+W7+W9+W19</f>
        <v>78.892046360643064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71.357588967956517</v>
      </c>
      <c r="C4" s="123">
        <f t="shared" si="3"/>
        <v>79.874373245834093</v>
      </c>
      <c r="D4" s="123">
        <f t="shared" si="3"/>
        <v>79.375973763329995</v>
      </c>
      <c r="E4" s="123">
        <f t="shared" si="3"/>
        <v>79.349250968177813</v>
      </c>
      <c r="F4" s="123">
        <f t="shared" si="3"/>
        <v>77.97542122739091</v>
      </c>
      <c r="G4" s="123">
        <f t="shared" si="3"/>
        <v>77.023628571537216</v>
      </c>
      <c r="H4" s="123">
        <f t="shared" si="3"/>
        <v>80.629499330376774</v>
      </c>
      <c r="I4" s="123">
        <f t="shared" si="3"/>
        <v>83.839643161245419</v>
      </c>
      <c r="J4" s="123">
        <f t="shared" si="3"/>
        <v>65.022577730405814</v>
      </c>
      <c r="K4" s="123">
        <f t="shared" si="3"/>
        <v>74.162771527504461</v>
      </c>
      <c r="L4" s="123">
        <f t="shared" si="3"/>
        <v>93.461848473470198</v>
      </c>
      <c r="M4" s="123">
        <f t="shared" si="3"/>
        <v>71.967513525861435</v>
      </c>
      <c r="N4" s="123">
        <f t="shared" si="3"/>
        <v>80.834642992925993</v>
      </c>
      <c r="O4" s="123">
        <f t="shared" si="3"/>
        <v>74.787620946548813</v>
      </c>
      <c r="P4" s="123">
        <f t="shared" si="3"/>
        <v>75.615705283874107</v>
      </c>
      <c r="Q4" s="123">
        <f t="shared" si="3"/>
        <v>69.025229180835751</v>
      </c>
      <c r="R4" s="123">
        <f t="shared" ref="R4:V4" si="4">SUM(R5:R6)</f>
        <v>78.072808542109939</v>
      </c>
      <c r="S4" s="123">
        <f t="shared" si="4"/>
        <v>74.478793324200126</v>
      </c>
      <c r="T4" s="123">
        <f t="shared" si="4"/>
        <v>73.594182860913136</v>
      </c>
      <c r="U4" s="123">
        <f t="shared" si="4"/>
        <v>72.101413124760342</v>
      </c>
      <c r="V4" s="123">
        <f t="shared" si="4"/>
        <v>63.631743081384592</v>
      </c>
      <c r="W4" s="123">
        <f t="shared" ref="W4" si="5">SUM(W5:W6)</f>
        <v>72.732770798959109</v>
      </c>
      <c r="DA4" s="130" t="s">
        <v>3084</v>
      </c>
    </row>
    <row r="5" spans="1:105" ht="12" customHeight="1" x14ac:dyDescent="0.25">
      <c r="A5" s="97" t="s">
        <v>51</v>
      </c>
      <c r="B5" s="99">
        <v>71.357588967956517</v>
      </c>
      <c r="C5" s="99">
        <v>79.874373245834093</v>
      </c>
      <c r="D5" s="99">
        <v>79.375973763329995</v>
      </c>
      <c r="E5" s="99">
        <v>79.349250968177813</v>
      </c>
      <c r="F5" s="99">
        <v>77.97542122739091</v>
      </c>
      <c r="G5" s="99">
        <v>77.023628571537216</v>
      </c>
      <c r="H5" s="99">
        <v>80.629499330376774</v>
      </c>
      <c r="I5" s="99">
        <v>83.839643161245419</v>
      </c>
      <c r="J5" s="99">
        <v>65.022577730405814</v>
      </c>
      <c r="K5" s="99">
        <v>74.162771527504461</v>
      </c>
      <c r="L5" s="99">
        <v>93.461848473470198</v>
      </c>
      <c r="M5" s="99">
        <v>71.967513525861435</v>
      </c>
      <c r="N5" s="99">
        <v>80.834642992925993</v>
      </c>
      <c r="O5" s="99">
        <v>74.787620946548813</v>
      </c>
      <c r="P5" s="99">
        <v>75.615705283874107</v>
      </c>
      <c r="Q5" s="99">
        <v>69.025229180835751</v>
      </c>
      <c r="R5" s="99">
        <v>78.072808542109939</v>
      </c>
      <c r="S5" s="99">
        <v>74.478793324200126</v>
      </c>
      <c r="T5" s="99">
        <v>73.594182860913136</v>
      </c>
      <c r="U5" s="99">
        <v>72.101413124760342</v>
      </c>
      <c r="V5" s="99">
        <v>63.631743081384592</v>
      </c>
      <c r="W5" s="99">
        <v>72.732770798959109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3.0012098603794017</v>
      </c>
      <c r="C9" s="123">
        <v>3.3961911163117948</v>
      </c>
      <c r="D9" s="123">
        <v>3.706342056748396</v>
      </c>
      <c r="E9" s="123">
        <v>3.9119938313362499</v>
      </c>
      <c r="F9" s="123">
        <v>4.4748192032614984</v>
      </c>
      <c r="G9" s="123">
        <v>5.0248511081461613</v>
      </c>
      <c r="H9" s="123">
        <v>5.7424871759697567</v>
      </c>
      <c r="I9" s="123">
        <v>6.45528429099768</v>
      </c>
      <c r="J9" s="123">
        <v>5.5149484671841034</v>
      </c>
      <c r="K9" s="123">
        <v>6.7191432819404859</v>
      </c>
      <c r="L9" s="123">
        <v>8.3948280140957756</v>
      </c>
      <c r="M9" s="123">
        <v>7.7749247152367884</v>
      </c>
      <c r="N9" s="123">
        <v>7.9483867608529843</v>
      </c>
      <c r="O9" s="123">
        <v>7.8078248288412189</v>
      </c>
      <c r="P9" s="123">
        <v>7.7369486821024775</v>
      </c>
      <c r="Q9" s="123">
        <v>7.264407189600063</v>
      </c>
      <c r="R9" s="123">
        <v>7.2769466936216451</v>
      </c>
      <c r="S9" s="123">
        <v>6.8249010255823208</v>
      </c>
      <c r="T9" s="123">
        <v>6.6547962758974304</v>
      </c>
      <c r="U9" s="123">
        <v>6.538264235424446</v>
      </c>
      <c r="V9" s="123">
        <v>6.2873333458407368</v>
      </c>
      <c r="W9" s="123">
        <v>6.1256896422662832</v>
      </c>
      <c r="DA9" s="130" t="s">
        <v>3089</v>
      </c>
    </row>
    <row r="10" spans="1:105" ht="12" customHeight="1" x14ac:dyDescent="0.25">
      <c r="A10" s="97" t="s">
        <v>143</v>
      </c>
      <c r="B10" s="99">
        <v>8.4793138381705528</v>
      </c>
      <c r="C10" s="99">
        <v>8.9420312912628912</v>
      </c>
      <c r="D10" s="99">
        <v>8.7666772810488069</v>
      </c>
      <c r="E10" s="99">
        <v>8.3116016246520896</v>
      </c>
      <c r="F10" s="99">
        <v>8.5396121700795682</v>
      </c>
      <c r="G10" s="99">
        <v>9.1734172059692742</v>
      </c>
      <c r="H10" s="99">
        <v>9.9390537268296875</v>
      </c>
      <c r="I10" s="99">
        <v>10.012915258389626</v>
      </c>
      <c r="J10" s="99">
        <v>7.0767631045027253</v>
      </c>
      <c r="K10" s="99">
        <v>7.7891254066198901</v>
      </c>
      <c r="L10" s="99">
        <v>8.9764816539798264</v>
      </c>
      <c r="M10" s="99">
        <v>8.0435130235813315</v>
      </c>
      <c r="N10" s="99">
        <v>8.1257212861947234</v>
      </c>
      <c r="O10" s="99">
        <v>7.9780131814271709</v>
      </c>
      <c r="P10" s="99">
        <v>7.9065359644671203</v>
      </c>
      <c r="Q10" s="99">
        <v>7.4252282990890492</v>
      </c>
      <c r="R10" s="99">
        <v>7.439397134978968</v>
      </c>
      <c r="S10" s="99">
        <v>6.9723157003905794</v>
      </c>
      <c r="T10" s="99">
        <v>6.7939864749976033</v>
      </c>
      <c r="U10" s="99">
        <v>6.6616277115645293</v>
      </c>
      <c r="V10" s="99">
        <v>6.3911489635223173</v>
      </c>
      <c r="W10" s="99">
        <v>6.2154093390469507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3.7422801149190596E-2</v>
      </c>
      <c r="C19" s="123">
        <v>6.0661701462253317E-2</v>
      </c>
      <c r="D19" s="123">
        <v>5.9026531435326532E-2</v>
      </c>
      <c r="E19" s="123">
        <v>6.9128585326101638E-2</v>
      </c>
      <c r="F19" s="123">
        <v>5.6348223548232337E-2</v>
      </c>
      <c r="G19" s="123">
        <v>6.6711007751103432E-2</v>
      </c>
      <c r="H19" s="123">
        <v>3.3038148334358086E-2</v>
      </c>
      <c r="I19" s="123">
        <v>4.3309570504788862E-2</v>
      </c>
      <c r="J19" s="123">
        <v>5.9753175254432203E-2</v>
      </c>
      <c r="K19" s="123">
        <v>6.7510419275644273E-2</v>
      </c>
      <c r="L19" s="123">
        <v>4.9366758759609185E-2</v>
      </c>
      <c r="M19" s="123">
        <v>3.8884236294948776E-2</v>
      </c>
      <c r="N19" s="123">
        <v>2.6151085085267624E-2</v>
      </c>
      <c r="O19" s="123">
        <v>3.2822047128340331E-2</v>
      </c>
      <c r="P19" s="123">
        <v>3.0413456623548316E-2</v>
      </c>
      <c r="Q19" s="123">
        <v>3.5856678353760274E-2</v>
      </c>
      <c r="R19" s="123">
        <v>2.8460413802631545E-2</v>
      </c>
      <c r="S19" s="123">
        <v>2.9833010864843777E-2</v>
      </c>
      <c r="T19" s="123">
        <v>2.5151752863243101E-2</v>
      </c>
      <c r="U19" s="123">
        <v>2.6249513249165982E-2</v>
      </c>
      <c r="V19" s="123">
        <v>3.4326103090369424E-2</v>
      </c>
      <c r="W19" s="123">
        <v>3.3585919417677676E-2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0.37646748620634574</v>
      </c>
      <c r="C21" s="99">
        <v>0.58064536331569849</v>
      </c>
      <c r="D21" s="99">
        <v>0.54563983426209983</v>
      </c>
      <c r="E21" s="99">
        <v>0.61906195814419374</v>
      </c>
      <c r="F21" s="99">
        <v>0.52746494173687475</v>
      </c>
      <c r="G21" s="99">
        <v>0.64953742181074381</v>
      </c>
      <c r="H21" s="99">
        <v>0.33939727965744515</v>
      </c>
      <c r="I21" s="99">
        <v>0.4504898124717186</v>
      </c>
      <c r="J21" s="99">
        <v>0.63242521077560698</v>
      </c>
      <c r="K21" s="99">
        <v>0.7401596876947909</v>
      </c>
      <c r="L21" s="99">
        <v>0.58046628431628378</v>
      </c>
      <c r="M21" s="99">
        <v>0.55871541545014769</v>
      </c>
      <c r="N21" s="99">
        <v>0.46599780783886618</v>
      </c>
      <c r="O21" s="99">
        <v>0.63354825423359451</v>
      </c>
      <c r="P21" s="99">
        <v>0.6019569056245696</v>
      </c>
      <c r="Q21" s="99">
        <v>0.7377901317790021</v>
      </c>
      <c r="R21" s="99">
        <v>0.58425631093678088</v>
      </c>
      <c r="S21" s="99">
        <v>0.60008929900547825</v>
      </c>
      <c r="T21" s="99">
        <v>0.62224747494543897</v>
      </c>
      <c r="U21" s="99">
        <v>0.63604589796056032</v>
      </c>
      <c r="V21" s="99">
        <v>0.81472798901238275</v>
      </c>
      <c r="W21" s="99">
        <v>0.8228550257331031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3104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69.577189622953057</v>
      </c>
      <c r="C43" s="118">
        <f t="shared" si="14"/>
        <v>84.963776736581266</v>
      </c>
      <c r="D43" s="118">
        <f t="shared" si="14"/>
        <v>79.657974830528389</v>
      </c>
      <c r="E43" s="118">
        <f t="shared" si="14"/>
        <v>87.170468405577751</v>
      </c>
      <c r="F43" s="118">
        <f t="shared" si="14"/>
        <v>77.995166200658531</v>
      </c>
      <c r="G43" s="118">
        <f t="shared" si="14"/>
        <v>76.340537943097402</v>
      </c>
      <c r="H43" s="118">
        <f t="shared" si="14"/>
        <v>76.351799324365459</v>
      </c>
      <c r="I43" s="118">
        <f t="shared" si="14"/>
        <v>81.385552912997568</v>
      </c>
      <c r="J43" s="118">
        <f t="shared" si="14"/>
        <v>70.945008463981452</v>
      </c>
      <c r="K43" s="118">
        <f t="shared" si="14"/>
        <v>72.514644049981754</v>
      </c>
      <c r="L43" s="118">
        <f t="shared" si="14"/>
        <v>85.585734738952453</v>
      </c>
      <c r="M43" s="118">
        <f t="shared" si="14"/>
        <v>69.662540628235149</v>
      </c>
      <c r="N43" s="118">
        <f t="shared" si="14"/>
        <v>74.431146168661058</v>
      </c>
      <c r="O43" s="118">
        <f t="shared" si="14"/>
        <v>68.276926722954997</v>
      </c>
      <c r="P43" s="118">
        <f t="shared" si="14"/>
        <v>68.91149394354025</v>
      </c>
      <c r="Q43" s="118">
        <f t="shared" si="14"/>
        <v>66.558175224486661</v>
      </c>
      <c r="R43" s="118">
        <f t="shared" ref="R43:V43" si="15">R44+R47+R49+R58</f>
        <v>70.030733395159146</v>
      </c>
      <c r="S43" s="118">
        <f t="shared" si="15"/>
        <v>68.790922760675599</v>
      </c>
      <c r="T43" s="118">
        <f t="shared" si="15"/>
        <v>66.183667934722081</v>
      </c>
      <c r="U43" s="118">
        <f t="shared" si="15"/>
        <v>64.13163907533395</v>
      </c>
      <c r="V43" s="118">
        <f t="shared" si="15"/>
        <v>66.368253558367655</v>
      </c>
      <c r="W43" s="118">
        <f t="shared" ref="W43" si="16">W44+W47+W49+W58</f>
        <v>58.760571901864758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63.653543554798183</v>
      </c>
      <c r="C44" s="123">
        <f t="shared" si="17"/>
        <v>78.249308371485071</v>
      </c>
      <c r="D44" s="123">
        <f t="shared" si="17"/>
        <v>73.362595804798204</v>
      </c>
      <c r="E44" s="123">
        <f t="shared" si="17"/>
        <v>80.526385441186903</v>
      </c>
      <c r="F44" s="123">
        <f t="shared" si="17"/>
        <v>71.762121336672465</v>
      </c>
      <c r="G44" s="123">
        <f t="shared" si="17"/>
        <v>70.07614375041959</v>
      </c>
      <c r="H44" s="123">
        <f t="shared" si="17"/>
        <v>70.191844465257688</v>
      </c>
      <c r="I44" s="123">
        <f t="shared" si="17"/>
        <v>74.908042516119437</v>
      </c>
      <c r="J44" s="123">
        <f t="shared" si="17"/>
        <v>65.230874152865525</v>
      </c>
      <c r="K44" s="123">
        <f t="shared" si="17"/>
        <v>66.792605931041876</v>
      </c>
      <c r="L44" s="123">
        <f t="shared" si="17"/>
        <v>79.430185619069704</v>
      </c>
      <c r="M44" s="123">
        <f t="shared" si="17"/>
        <v>63.644363895697005</v>
      </c>
      <c r="N44" s="123">
        <f t="shared" si="17"/>
        <v>68.478966932551927</v>
      </c>
      <c r="O44" s="123">
        <f t="shared" si="17"/>
        <v>62.461114156287962</v>
      </c>
      <c r="P44" s="123">
        <f t="shared" si="17"/>
        <v>63.141513918882893</v>
      </c>
      <c r="Q44" s="123">
        <f t="shared" si="17"/>
        <v>60.825436989672454</v>
      </c>
      <c r="R44" s="123">
        <f t="shared" ref="R44:V44" si="18">SUM(R45:R46)</f>
        <v>64.64750350718073</v>
      </c>
      <c r="S44" s="123">
        <f t="shared" si="18"/>
        <v>63.624642519836058</v>
      </c>
      <c r="T44" s="123">
        <f t="shared" si="18"/>
        <v>61.325142025078556</v>
      </c>
      <c r="U44" s="123">
        <f t="shared" si="18"/>
        <v>59.468478103672268</v>
      </c>
      <c r="V44" s="123">
        <f t="shared" si="18"/>
        <v>61.216770974104634</v>
      </c>
      <c r="W44" s="123">
        <f t="shared" ref="W44" si="19">SUM(W45:W46)</f>
        <v>54.867697070655744</v>
      </c>
      <c r="DA44" s="130" t="s">
        <v>3122</v>
      </c>
    </row>
    <row r="45" spans="1:105" ht="12" customHeight="1" x14ac:dyDescent="0.25">
      <c r="A45" s="97" t="s">
        <v>216</v>
      </c>
      <c r="B45" s="99">
        <v>63.653543554798183</v>
      </c>
      <c r="C45" s="99">
        <v>78.249308371485071</v>
      </c>
      <c r="D45" s="99">
        <v>73.362595804798204</v>
      </c>
      <c r="E45" s="99">
        <v>80.526385441186903</v>
      </c>
      <c r="F45" s="99">
        <v>71.762121336672465</v>
      </c>
      <c r="G45" s="99">
        <v>70.07614375041959</v>
      </c>
      <c r="H45" s="99">
        <v>70.191844465257688</v>
      </c>
      <c r="I45" s="99">
        <v>74.908042516119437</v>
      </c>
      <c r="J45" s="99">
        <v>65.230874152865525</v>
      </c>
      <c r="K45" s="99">
        <v>66.792605931041876</v>
      </c>
      <c r="L45" s="99">
        <v>79.430185619069704</v>
      </c>
      <c r="M45" s="99">
        <v>63.644363895697005</v>
      </c>
      <c r="N45" s="99">
        <v>68.478966932551927</v>
      </c>
      <c r="O45" s="99">
        <v>62.461114156287962</v>
      </c>
      <c r="P45" s="99">
        <v>63.141513918882893</v>
      </c>
      <c r="Q45" s="99">
        <v>60.825436989672454</v>
      </c>
      <c r="R45" s="99">
        <v>64.64750350718073</v>
      </c>
      <c r="S45" s="99">
        <v>63.624642519836058</v>
      </c>
      <c r="T45" s="99">
        <v>61.325142025078556</v>
      </c>
      <c r="U45" s="99">
        <v>59.468478103672268</v>
      </c>
      <c r="V45" s="99">
        <v>61.216770974104634</v>
      </c>
      <c r="W45" s="99">
        <v>54.867697070655744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5.886206635326797</v>
      </c>
      <c r="C49" s="123">
        <v>6.653530310255733</v>
      </c>
      <c r="D49" s="123">
        <v>6.235958896568893</v>
      </c>
      <c r="E49" s="123">
        <v>6.5743899023501777</v>
      </c>
      <c r="F49" s="123">
        <v>6.1748199578054317</v>
      </c>
      <c r="G49" s="123">
        <v>6.1944673955937635</v>
      </c>
      <c r="H49" s="123">
        <v>6.1250753915971972</v>
      </c>
      <c r="I49" s="123">
        <v>6.431910098636612</v>
      </c>
      <c r="J49" s="123">
        <v>5.6491323682202506</v>
      </c>
      <c r="K49" s="123">
        <v>5.6480452097540237</v>
      </c>
      <c r="L49" s="123">
        <v>6.1044151867441361</v>
      </c>
      <c r="M49" s="123">
        <v>5.9786592534067511</v>
      </c>
      <c r="N49" s="123">
        <v>5.9230753396617315</v>
      </c>
      <c r="O49" s="123">
        <v>5.7775225202769303</v>
      </c>
      <c r="P49" s="123">
        <v>5.7329700951172367</v>
      </c>
      <c r="Q49" s="123">
        <v>5.6877329499485283</v>
      </c>
      <c r="R49" s="123">
        <v>5.3476202831812438</v>
      </c>
      <c r="S49" s="123">
        <v>5.1311136056326143</v>
      </c>
      <c r="T49" s="123">
        <v>4.8232766817471324</v>
      </c>
      <c r="U49" s="123">
        <v>4.6272178075949961</v>
      </c>
      <c r="V49" s="123">
        <v>5.1066041588639965</v>
      </c>
      <c r="W49" s="123">
        <v>3.8497974599377542</v>
      </c>
      <c r="DA49" s="130" t="s">
        <v>3127</v>
      </c>
    </row>
    <row r="50" spans="1:105" ht="12" customHeight="1" x14ac:dyDescent="0.25">
      <c r="A50" s="97" t="s">
        <v>138</v>
      </c>
      <c r="B50" s="99">
        <v>6.0925385080850587</v>
      </c>
      <c r="C50" s="99">
        <v>6.8921250451885792</v>
      </c>
      <c r="D50" s="99">
        <v>6.4573152561144429</v>
      </c>
      <c r="E50" s="99">
        <v>6.8049781210427822</v>
      </c>
      <c r="F50" s="99">
        <v>6.389793333746363</v>
      </c>
      <c r="G50" s="99">
        <v>6.4086713443081589</v>
      </c>
      <c r="H50" s="99">
        <v>6.336467765305283</v>
      </c>
      <c r="I50" s="99">
        <v>6.6532838495499336</v>
      </c>
      <c r="J50" s="99">
        <v>5.8431138373162383</v>
      </c>
      <c r="K50" s="99">
        <v>5.8411591898868611</v>
      </c>
      <c r="L50" s="99">
        <v>6.3117206058752187</v>
      </c>
      <c r="M50" s="99">
        <v>6.1811877062815181</v>
      </c>
      <c r="N50" s="99">
        <v>6.1230402895241101</v>
      </c>
      <c r="O50" s="99">
        <v>5.9717310811290796</v>
      </c>
      <c r="P50" s="99">
        <v>5.924435672523348</v>
      </c>
      <c r="Q50" s="99">
        <v>5.8770622508632568</v>
      </c>
      <c r="R50" s="99">
        <v>5.5263088466021522</v>
      </c>
      <c r="S50" s="99">
        <v>5.3041020162839061</v>
      </c>
      <c r="T50" s="99">
        <v>4.98639695045952</v>
      </c>
      <c r="U50" s="99">
        <v>4.7831203826732311</v>
      </c>
      <c r="V50" s="99">
        <v>5.2738887510870001</v>
      </c>
      <c r="W50" s="99">
        <v>3.9747011567210353</v>
      </c>
      <c r="DA50" s="63" t="s">
        <v>3128</v>
      </c>
    </row>
    <row r="51" spans="1:105" ht="12" customHeight="1" x14ac:dyDescent="0.25">
      <c r="A51" s="97" t="s">
        <v>137</v>
      </c>
      <c r="B51" s="99">
        <v>4.8981743630042089</v>
      </c>
      <c r="C51" s="99">
        <v>5.4738505526903394</v>
      </c>
      <c r="D51" s="99">
        <v>5.1528365454868323</v>
      </c>
      <c r="E51" s="99">
        <v>5.4049238226736653</v>
      </c>
      <c r="F51" s="99">
        <v>5.0850963569014658</v>
      </c>
      <c r="G51" s="99">
        <v>5.1246076791938728</v>
      </c>
      <c r="H51" s="99">
        <v>5.0241685889431071</v>
      </c>
      <c r="I51" s="99">
        <v>5.3251391059739062</v>
      </c>
      <c r="J51" s="99">
        <v>4.631574271719038</v>
      </c>
      <c r="K51" s="99">
        <v>4.634529733867585</v>
      </c>
      <c r="L51" s="99">
        <v>4.9889916722886527</v>
      </c>
      <c r="M51" s="99">
        <v>4.9335562935932806</v>
      </c>
      <c r="N51" s="99">
        <v>4.9123785052901772</v>
      </c>
      <c r="O51" s="99">
        <v>4.8103904100499939</v>
      </c>
      <c r="P51" s="99">
        <v>4.6806672774356626</v>
      </c>
      <c r="Q51" s="99">
        <v>4.6282382759601646</v>
      </c>
      <c r="R51" s="99">
        <v>4.3223147434929707</v>
      </c>
      <c r="S51" s="99">
        <v>4.1314245206029447</v>
      </c>
      <c r="T51" s="99">
        <v>3.8495901657570695</v>
      </c>
      <c r="U51" s="99">
        <v>3.644554716831407</v>
      </c>
      <c r="V51" s="99">
        <v>3.9199945955745799</v>
      </c>
      <c r="W51" s="99">
        <v>2.8887796978362776</v>
      </c>
      <c r="DA51" s="63" t="s">
        <v>3129</v>
      </c>
    </row>
    <row r="52" spans="1:105" ht="12" customHeight="1" x14ac:dyDescent="0.25">
      <c r="A52" s="100" t="s">
        <v>216</v>
      </c>
      <c r="B52" s="102">
        <v>4.8981743630042089</v>
      </c>
      <c r="C52" s="102">
        <v>5.4738505526903394</v>
      </c>
      <c r="D52" s="102">
        <v>5.1528365454868323</v>
      </c>
      <c r="E52" s="102">
        <v>5.4049238226736653</v>
      </c>
      <c r="F52" s="102">
        <v>5.0850963569014658</v>
      </c>
      <c r="G52" s="102">
        <v>5.1246076791938728</v>
      </c>
      <c r="H52" s="102">
        <v>5.0241685889431071</v>
      </c>
      <c r="I52" s="102">
        <v>5.3251391059739062</v>
      </c>
      <c r="J52" s="102">
        <v>4.631574271719038</v>
      </c>
      <c r="K52" s="102">
        <v>4.634529733867585</v>
      </c>
      <c r="L52" s="102">
        <v>4.9889916722886527</v>
      </c>
      <c r="M52" s="102">
        <v>4.9335562935932806</v>
      </c>
      <c r="N52" s="102">
        <v>4.9123785052901772</v>
      </c>
      <c r="O52" s="102">
        <v>4.8103904100499939</v>
      </c>
      <c r="P52" s="102">
        <v>4.6806672774356626</v>
      </c>
      <c r="Q52" s="102">
        <v>4.6282382759601646</v>
      </c>
      <c r="R52" s="102">
        <v>4.3223147434929707</v>
      </c>
      <c r="S52" s="102">
        <v>4.1314245206029447</v>
      </c>
      <c r="T52" s="102">
        <v>3.8495901657570695</v>
      </c>
      <c r="U52" s="102">
        <v>3.644554716831407</v>
      </c>
      <c r="V52" s="102">
        <v>3.9199945955745799</v>
      </c>
      <c r="W52" s="102">
        <v>2.8887796978362776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3.7439432828079829E-2</v>
      </c>
      <c r="C58" s="123">
        <v>6.0938054840458333E-2</v>
      </c>
      <c r="D58" s="123">
        <v>5.9420129161300322E-2</v>
      </c>
      <c r="E58" s="123">
        <v>6.9693062040667206E-2</v>
      </c>
      <c r="F58" s="123">
        <v>5.8224906180642376E-2</v>
      </c>
      <c r="G58" s="123">
        <v>6.9926797084048753E-2</v>
      </c>
      <c r="H58" s="123">
        <v>3.487946751057263E-2</v>
      </c>
      <c r="I58" s="123">
        <v>4.5600298241529121E-2</v>
      </c>
      <c r="J58" s="123">
        <v>6.5001942895680939E-2</v>
      </c>
      <c r="K58" s="123">
        <v>7.3992909185866734E-2</v>
      </c>
      <c r="L58" s="123">
        <v>5.1133933138611296E-2</v>
      </c>
      <c r="M58" s="123">
        <v>3.9517479131383891E-2</v>
      </c>
      <c r="N58" s="123">
        <v>2.9103896447394102E-2</v>
      </c>
      <c r="O58" s="123">
        <v>3.8290046390096789E-2</v>
      </c>
      <c r="P58" s="123">
        <v>3.7009929540122076E-2</v>
      </c>
      <c r="Q58" s="123">
        <v>4.5005284865684628E-2</v>
      </c>
      <c r="R58" s="123">
        <v>3.5609604797170881E-2</v>
      </c>
      <c r="S58" s="123">
        <v>3.5166635206916028E-2</v>
      </c>
      <c r="T58" s="123">
        <v>3.524922789638249E-2</v>
      </c>
      <c r="U58" s="123">
        <v>3.5943164066681715E-2</v>
      </c>
      <c r="V58" s="123">
        <v>4.4878425399024043E-2</v>
      </c>
      <c r="W58" s="123">
        <v>4.3077371271257228E-2</v>
      </c>
      <c r="DA58" s="130" t="s">
        <v>3136</v>
      </c>
    </row>
    <row r="59" spans="1:105" ht="12" customHeight="1" x14ac:dyDescent="0.25">
      <c r="A59" s="97" t="s">
        <v>50</v>
      </c>
      <c r="B59" s="99">
        <v>0.37646748620634574</v>
      </c>
      <c r="C59" s="99">
        <v>0.58056906773530981</v>
      </c>
      <c r="D59" s="99">
        <v>0.54551447497343608</v>
      </c>
      <c r="E59" s="99">
        <v>0.61893637753880515</v>
      </c>
      <c r="F59" s="99">
        <v>0.52749374498447454</v>
      </c>
      <c r="G59" s="99">
        <v>0.6496507212081466</v>
      </c>
      <c r="H59" s="99">
        <v>0.33943508759908175</v>
      </c>
      <c r="I59" s="99">
        <v>0.4504906482434668</v>
      </c>
      <c r="J59" s="99">
        <v>0.63236325517818748</v>
      </c>
      <c r="K59" s="99">
        <v>0.74000131529369506</v>
      </c>
      <c r="L59" s="99">
        <v>0.58030956726390204</v>
      </c>
      <c r="M59" s="99">
        <v>0.55857904916738865</v>
      </c>
      <c r="N59" s="99">
        <v>0.46593653060248752</v>
      </c>
      <c r="O59" s="99">
        <v>0.63357088497195224</v>
      </c>
      <c r="P59" s="99">
        <v>0.60199551570430332</v>
      </c>
      <c r="Q59" s="99">
        <v>0.73780579651668976</v>
      </c>
      <c r="R59" s="99">
        <v>0.58424025274546132</v>
      </c>
      <c r="S59" s="99">
        <v>0.60009539776022702</v>
      </c>
      <c r="T59" s="99">
        <v>0.62236792782302686</v>
      </c>
      <c r="U59" s="99">
        <v>0.63641043517416351</v>
      </c>
      <c r="V59" s="99">
        <v>0.81552184575333231</v>
      </c>
      <c r="W59" s="99">
        <v>0.82390739824717152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49.643711683671405</v>
      </c>
      <c r="C62" s="118">
        <f t="shared" si="21"/>
        <v>54.234111666212762</v>
      </c>
      <c r="D62" s="118">
        <f t="shared" si="21"/>
        <v>56.027083921257052</v>
      </c>
      <c r="E62" s="118">
        <f t="shared" si="21"/>
        <v>53.045748077086692</v>
      </c>
      <c r="F62" s="118">
        <f t="shared" si="21"/>
        <v>50.805218359175718</v>
      </c>
      <c r="G62" s="118">
        <f t="shared" si="21"/>
        <v>47.556528213051244</v>
      </c>
      <c r="H62" s="118">
        <f t="shared" si="21"/>
        <v>50.161947501060169</v>
      </c>
      <c r="I62" s="118">
        <f t="shared" si="21"/>
        <v>49.862975362748905</v>
      </c>
      <c r="J62" s="118">
        <f t="shared" si="21"/>
        <v>46.84993392649293</v>
      </c>
      <c r="K62" s="118">
        <f t="shared" si="21"/>
        <v>49.989638400004509</v>
      </c>
      <c r="L62" s="118">
        <f t="shared" si="21"/>
        <v>58.031484711225957</v>
      </c>
      <c r="M62" s="118">
        <f t="shared" si="21"/>
        <v>42.973412041608377</v>
      </c>
      <c r="N62" s="118">
        <f t="shared" si="21"/>
        <v>49.481943079574542</v>
      </c>
      <c r="O62" s="118">
        <f t="shared" si="21"/>
        <v>46.688963750400639</v>
      </c>
      <c r="P62" s="118">
        <f t="shared" si="21"/>
        <v>47.157978185322321</v>
      </c>
      <c r="Q62" s="118">
        <f t="shared" si="21"/>
        <v>43.76433455906502</v>
      </c>
      <c r="R62" s="118">
        <f t="shared" ref="R62:V62" si="22">R63+R66+R68+R77</f>
        <v>46.858745310416658</v>
      </c>
      <c r="S62" s="118">
        <f t="shared" si="22"/>
        <v>46.374417368178136</v>
      </c>
      <c r="T62" s="118">
        <f t="shared" si="22"/>
        <v>43.136631165480985</v>
      </c>
      <c r="U62" s="118">
        <f t="shared" si="22"/>
        <v>44.872555041648134</v>
      </c>
      <c r="V62" s="118">
        <f t="shared" si="22"/>
        <v>38.79777279063503</v>
      </c>
      <c r="W62" s="118">
        <f t="shared" ref="W62" si="23">W63+W66+W68+W77</f>
        <v>44.574725256830149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44.749846229443193</v>
      </c>
      <c r="C63" s="123">
        <f t="shared" si="24"/>
        <v>49.263629812843661</v>
      </c>
      <c r="D63" s="123">
        <f t="shared" si="24"/>
        <v>50.876079169067133</v>
      </c>
      <c r="E63" s="123">
        <f t="shared" si="24"/>
        <v>48.332423072757912</v>
      </c>
      <c r="F63" s="123">
        <f t="shared" si="24"/>
        <v>46.047135637846374</v>
      </c>
      <c r="G63" s="123">
        <f t="shared" si="24"/>
        <v>42.966214179812354</v>
      </c>
      <c r="H63" s="123">
        <f t="shared" si="24"/>
        <v>45.368978938725817</v>
      </c>
      <c r="I63" s="123">
        <f t="shared" si="24"/>
        <v>45.15531969736584</v>
      </c>
      <c r="J63" s="123">
        <f t="shared" si="24"/>
        <v>42.366104560008758</v>
      </c>
      <c r="K63" s="123">
        <f t="shared" si="24"/>
        <v>45.312445688241404</v>
      </c>
      <c r="L63" s="123">
        <f t="shared" si="24"/>
        <v>53.098501948898615</v>
      </c>
      <c r="M63" s="123">
        <f t="shared" si="24"/>
        <v>38.668980215711365</v>
      </c>
      <c r="N63" s="123">
        <f t="shared" si="24"/>
        <v>44.924462381014713</v>
      </c>
      <c r="O63" s="123">
        <f t="shared" si="24"/>
        <v>42.16269531817062</v>
      </c>
      <c r="P63" s="123">
        <f t="shared" si="24"/>
        <v>42.661027537966973</v>
      </c>
      <c r="Q63" s="123">
        <f t="shared" si="24"/>
        <v>39.481602237006662</v>
      </c>
      <c r="R63" s="123">
        <f t="shared" ref="R63:V63" si="25">SUM(R64:R65)</f>
        <v>42.750391055375154</v>
      </c>
      <c r="S63" s="123">
        <f t="shared" si="25"/>
        <v>42.393903359524998</v>
      </c>
      <c r="T63" s="123">
        <f t="shared" si="25"/>
        <v>39.499321366843098</v>
      </c>
      <c r="U63" s="123">
        <f t="shared" si="25"/>
        <v>41.108444284683522</v>
      </c>
      <c r="V63" s="123">
        <f t="shared" si="25"/>
        <v>35.179338827654959</v>
      </c>
      <c r="W63" s="123">
        <f t="shared" ref="W63" si="26">SUM(W64:W65)</f>
        <v>40.999679837943901</v>
      </c>
      <c r="DA63" s="130" t="s">
        <v>3140</v>
      </c>
    </row>
    <row r="64" spans="1:105" ht="12" customHeight="1" x14ac:dyDescent="0.25">
      <c r="A64" s="97" t="s">
        <v>217</v>
      </c>
      <c r="B64" s="99">
        <v>44.749846229443193</v>
      </c>
      <c r="C64" s="99">
        <v>49.263629812843661</v>
      </c>
      <c r="D64" s="99">
        <v>50.876079169067133</v>
      </c>
      <c r="E64" s="99">
        <v>48.332423072757912</v>
      </c>
      <c r="F64" s="99">
        <v>46.047135637846374</v>
      </c>
      <c r="G64" s="99">
        <v>42.966214179812354</v>
      </c>
      <c r="H64" s="99">
        <v>45.368978938725817</v>
      </c>
      <c r="I64" s="99">
        <v>45.15531969736584</v>
      </c>
      <c r="J64" s="99">
        <v>42.366104560008758</v>
      </c>
      <c r="K64" s="99">
        <v>45.312445688241404</v>
      </c>
      <c r="L64" s="99">
        <v>53.098501948898615</v>
      </c>
      <c r="M64" s="99">
        <v>38.668980215711365</v>
      </c>
      <c r="N64" s="99">
        <v>44.924462381014713</v>
      </c>
      <c r="O64" s="99">
        <v>42.16269531817062</v>
      </c>
      <c r="P64" s="99">
        <v>42.661027537966973</v>
      </c>
      <c r="Q64" s="99">
        <v>39.481602237006662</v>
      </c>
      <c r="R64" s="99">
        <v>42.750391055375154</v>
      </c>
      <c r="S64" s="99">
        <v>42.393903359524998</v>
      </c>
      <c r="T64" s="99">
        <v>39.499321366843098</v>
      </c>
      <c r="U64" s="99">
        <v>41.108444284683522</v>
      </c>
      <c r="V64" s="99">
        <v>35.179338827654959</v>
      </c>
      <c r="W64" s="99">
        <v>40.999679837943901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4.485103850944741</v>
      </c>
      <c r="C68" s="123">
        <v>4.5464666970526997</v>
      </c>
      <c r="D68" s="123">
        <v>4.703756971475034</v>
      </c>
      <c r="E68" s="123">
        <v>4.2934149823819396</v>
      </c>
      <c r="F68" s="123">
        <v>4.3330228191646665</v>
      </c>
      <c r="G68" s="123">
        <v>4.1679730070218319</v>
      </c>
      <c r="H68" s="123">
        <v>4.3596017268299683</v>
      </c>
      <c r="I68" s="123">
        <v>4.2661095424520532</v>
      </c>
      <c r="J68" s="123">
        <v>4.0300119048200962</v>
      </c>
      <c r="K68" s="123">
        <v>4.1784387675297454</v>
      </c>
      <c r="L68" s="123">
        <v>4.3992067803229622</v>
      </c>
      <c r="M68" s="123">
        <v>3.8589912610066115</v>
      </c>
      <c r="N68" s="123">
        <v>4.067499460737543</v>
      </c>
      <c r="O68" s="123">
        <v>4.0355223040054735</v>
      </c>
      <c r="P68" s="123">
        <v>3.9990950426804854</v>
      </c>
      <c r="Q68" s="123">
        <v>3.802545216701815</v>
      </c>
      <c r="R68" s="123">
        <v>3.634041369888267</v>
      </c>
      <c r="S68" s="123">
        <v>3.4976183883052485</v>
      </c>
      <c r="T68" s="123">
        <v>3.1642940341379955</v>
      </c>
      <c r="U68" s="123">
        <v>3.2378575695660254</v>
      </c>
      <c r="V68" s="123">
        <v>2.9618703250647149</v>
      </c>
      <c r="W68" s="123">
        <v>2.8964081452076607</v>
      </c>
      <c r="DA68" s="130" t="s">
        <v>3145</v>
      </c>
    </row>
    <row r="69" spans="1:105" ht="12" customHeight="1" x14ac:dyDescent="0.25">
      <c r="A69" s="97" t="s">
        <v>134</v>
      </c>
      <c r="B69" s="99">
        <v>4.6464425202911999</v>
      </c>
      <c r="C69" s="99">
        <v>4.7095228258262107</v>
      </c>
      <c r="D69" s="99">
        <v>4.8707128180570409</v>
      </c>
      <c r="E69" s="99">
        <v>4.4442604861400294</v>
      </c>
      <c r="F69" s="99">
        <v>4.4835333640517288</v>
      </c>
      <c r="G69" s="99">
        <v>4.3117283310922829</v>
      </c>
      <c r="H69" s="99">
        <v>4.5098131263400942</v>
      </c>
      <c r="I69" s="99">
        <v>4.4129597655536097</v>
      </c>
      <c r="J69" s="99">
        <v>4.1683324081835238</v>
      </c>
      <c r="K69" s="99">
        <v>4.3213411222503799</v>
      </c>
      <c r="L69" s="99">
        <v>4.5490229780511013</v>
      </c>
      <c r="M69" s="99">
        <v>3.9901676526342333</v>
      </c>
      <c r="N69" s="99">
        <v>4.2065483615770924</v>
      </c>
      <c r="O69" s="99">
        <v>4.1721933136058205</v>
      </c>
      <c r="P69" s="99">
        <v>4.1350118241349785</v>
      </c>
      <c r="Q69" s="99">
        <v>3.931175523625781</v>
      </c>
      <c r="R69" s="99">
        <v>3.758390690109922</v>
      </c>
      <c r="S69" s="99">
        <v>3.6176893365762361</v>
      </c>
      <c r="T69" s="99">
        <v>3.2723309836208609</v>
      </c>
      <c r="U69" s="99">
        <v>3.3475188843430908</v>
      </c>
      <c r="V69" s="99">
        <v>3.0592489620276524</v>
      </c>
      <c r="W69" s="99">
        <v>2.9918884263246688</v>
      </c>
      <c r="DA69" s="63" t="s">
        <v>3146</v>
      </c>
    </row>
    <row r="70" spans="1:105" ht="12" customHeight="1" x14ac:dyDescent="0.25">
      <c r="A70" s="97" t="s">
        <v>133</v>
      </c>
      <c r="B70" s="99">
        <v>3.7355306972323059</v>
      </c>
      <c r="C70" s="99">
        <v>3.6260650953548659</v>
      </c>
      <c r="D70" s="99">
        <v>3.809679910374101</v>
      </c>
      <c r="E70" s="99">
        <v>3.5000625487086845</v>
      </c>
      <c r="F70" s="99">
        <v>3.586954268744897</v>
      </c>
      <c r="G70" s="99">
        <v>3.5155016672669723</v>
      </c>
      <c r="H70" s="99">
        <v>3.6197770006433307</v>
      </c>
      <c r="I70" s="99">
        <v>3.422846010617715</v>
      </c>
      <c r="J70" s="99">
        <v>3.2255507815948561</v>
      </c>
      <c r="K70" s="99">
        <v>3.3762195273407101</v>
      </c>
      <c r="L70" s="99">
        <v>3.546729035979463</v>
      </c>
      <c r="M70" s="99">
        <v>3.1507862477143678</v>
      </c>
      <c r="N70" s="99">
        <v>3.3514342173845471</v>
      </c>
      <c r="O70" s="99">
        <v>3.3546617756491757</v>
      </c>
      <c r="P70" s="99">
        <v>3.3105393414719044</v>
      </c>
      <c r="Q70" s="99">
        <v>3.1699688712072929</v>
      </c>
      <c r="R70" s="99">
        <v>3.0865852682981507</v>
      </c>
      <c r="S70" s="99">
        <v>3.0606129563808611</v>
      </c>
      <c r="T70" s="99">
        <v>2.6882268174625201</v>
      </c>
      <c r="U70" s="99">
        <v>2.6991867098041111</v>
      </c>
      <c r="V70" s="99">
        <v>2.3804132457223539</v>
      </c>
      <c r="W70" s="99">
        <v>2.2467838097910664</v>
      </c>
      <c r="DA70" s="63" t="s">
        <v>3147</v>
      </c>
    </row>
    <row r="71" spans="1:105" ht="12" customHeight="1" x14ac:dyDescent="0.25">
      <c r="A71" s="100" t="s">
        <v>217</v>
      </c>
      <c r="B71" s="102">
        <v>3.7355306972323059</v>
      </c>
      <c r="C71" s="102">
        <v>3.6260650953548659</v>
      </c>
      <c r="D71" s="102">
        <v>3.809679910374101</v>
      </c>
      <c r="E71" s="102">
        <v>3.5000625487086845</v>
      </c>
      <c r="F71" s="102">
        <v>3.586954268744897</v>
      </c>
      <c r="G71" s="102">
        <v>3.5155016672669723</v>
      </c>
      <c r="H71" s="102">
        <v>3.6197770006433307</v>
      </c>
      <c r="I71" s="102">
        <v>3.422846010617715</v>
      </c>
      <c r="J71" s="102">
        <v>3.2255507815948561</v>
      </c>
      <c r="K71" s="102">
        <v>3.3762195273407101</v>
      </c>
      <c r="L71" s="102">
        <v>3.546729035979463</v>
      </c>
      <c r="M71" s="102">
        <v>3.1507862477143678</v>
      </c>
      <c r="N71" s="102">
        <v>3.3514342173845471</v>
      </c>
      <c r="O71" s="102">
        <v>3.3546617756491757</v>
      </c>
      <c r="P71" s="102">
        <v>3.3105393414719044</v>
      </c>
      <c r="Q71" s="102">
        <v>3.1699688712072929</v>
      </c>
      <c r="R71" s="102">
        <v>3.0865852682981507</v>
      </c>
      <c r="S71" s="102">
        <v>3.0606129563808611</v>
      </c>
      <c r="T71" s="102">
        <v>2.6882268174625201</v>
      </c>
      <c r="U71" s="102">
        <v>2.6991867098041111</v>
      </c>
      <c r="V71" s="102">
        <v>2.3804132457223539</v>
      </c>
      <c r="W71" s="102">
        <v>2.2467838097910664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0.40876160328347388</v>
      </c>
      <c r="C77" s="123">
        <v>0.42401515631639797</v>
      </c>
      <c r="D77" s="123">
        <v>0.44724778071488341</v>
      </c>
      <c r="E77" s="123">
        <v>0.41991002194684246</v>
      </c>
      <c r="F77" s="123">
        <v>0.42505990216467676</v>
      </c>
      <c r="G77" s="123">
        <v>0.42234102621706354</v>
      </c>
      <c r="H77" s="123">
        <v>0.43336683550438948</v>
      </c>
      <c r="I77" s="123">
        <v>0.44154612293100615</v>
      </c>
      <c r="J77" s="123">
        <v>0.45381746166408143</v>
      </c>
      <c r="K77" s="123">
        <v>0.49875394423335589</v>
      </c>
      <c r="L77" s="123">
        <v>0.53377598200437648</v>
      </c>
      <c r="M77" s="123">
        <v>0.44544056489039391</v>
      </c>
      <c r="N77" s="123">
        <v>0.48998123782228725</v>
      </c>
      <c r="O77" s="123">
        <v>0.49074612822454239</v>
      </c>
      <c r="P77" s="123">
        <v>0.4978556046748619</v>
      </c>
      <c r="Q77" s="123">
        <v>0.48018710535654319</v>
      </c>
      <c r="R77" s="123">
        <v>0.47431288515323938</v>
      </c>
      <c r="S77" s="123">
        <v>0.48289562034789091</v>
      </c>
      <c r="T77" s="123">
        <v>0.47301576449988825</v>
      </c>
      <c r="U77" s="123">
        <v>0.52625318739858973</v>
      </c>
      <c r="V77" s="123">
        <v>0.65656363791535444</v>
      </c>
      <c r="W77" s="123">
        <v>0.67863727367858584</v>
      </c>
      <c r="DA77" s="130" t="s">
        <v>3154</v>
      </c>
    </row>
    <row r="78" spans="1:105" ht="12" customHeight="1" x14ac:dyDescent="0.25">
      <c r="A78" s="97" t="s">
        <v>192</v>
      </c>
      <c r="B78" s="99">
        <v>0.44323080141004489</v>
      </c>
      <c r="C78" s="99">
        <v>0.45972125309408313</v>
      </c>
      <c r="D78" s="99">
        <v>0.48436602125190864</v>
      </c>
      <c r="E78" s="99">
        <v>0.45434787859982922</v>
      </c>
      <c r="F78" s="99">
        <v>0.46058981221594075</v>
      </c>
      <c r="G78" s="99">
        <v>0.45813590625402406</v>
      </c>
      <c r="H78" s="99">
        <v>0.47056837290990872</v>
      </c>
      <c r="I78" s="99">
        <v>0.47944863149670147</v>
      </c>
      <c r="J78" s="99">
        <v>0.4919648316028214</v>
      </c>
      <c r="K78" s="99">
        <v>0.54064364633952544</v>
      </c>
      <c r="L78" s="99">
        <v>0.5788068772789251</v>
      </c>
      <c r="M78" s="99">
        <v>0.48799122883818419</v>
      </c>
      <c r="N78" s="99">
        <v>0.5405537178097044</v>
      </c>
      <c r="O78" s="99">
        <v>0.54594301592759753</v>
      </c>
      <c r="P78" s="99">
        <v>0.55492020445740253</v>
      </c>
      <c r="Q78" s="99">
        <v>0.53621472528327441</v>
      </c>
      <c r="R78" s="99">
        <v>0.52877070138891447</v>
      </c>
      <c r="S78" s="99">
        <v>0.53683295173292078</v>
      </c>
      <c r="T78" s="99">
        <v>0.52410775531089904</v>
      </c>
      <c r="U78" s="99">
        <v>0.57839284674558566</v>
      </c>
      <c r="V78" s="99">
        <v>0.71765976890797989</v>
      </c>
      <c r="W78" s="99">
        <v>0.73982178448557279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3.7439667307993425E-2</v>
      </c>
      <c r="C81" s="118">
        <f t="shared" si="28"/>
        <v>6.1327367256237213E-2</v>
      </c>
      <c r="D81" s="118">
        <f t="shared" si="28"/>
        <v>6.0153354180083413E-2</v>
      </c>
      <c r="E81" s="118">
        <f t="shared" si="28"/>
        <v>7.064092206287062E-2</v>
      </c>
      <c r="F81" s="118">
        <f t="shared" si="28"/>
        <v>5.7070465018255044E-2</v>
      </c>
      <c r="G81" s="118">
        <f t="shared" si="28"/>
        <v>6.7251922259256372E-2</v>
      </c>
      <c r="H81" s="118">
        <f t="shared" si="28"/>
        <v>3.2958443502615321E-2</v>
      </c>
      <c r="I81" s="118">
        <f t="shared" si="28"/>
        <v>4.3405666528127738E-2</v>
      </c>
      <c r="J81" s="118">
        <f t="shared" si="28"/>
        <v>6.5358976263021673E-2</v>
      </c>
      <c r="K81" s="118">
        <f t="shared" si="28"/>
        <v>7.5786923692245198E-2</v>
      </c>
      <c r="L81" s="118">
        <f t="shared" si="28"/>
        <v>5.3817201155648482E-2</v>
      </c>
      <c r="M81" s="118">
        <f t="shared" si="28"/>
        <v>4.2850985890304276E-2</v>
      </c>
      <c r="N81" s="118">
        <f t="shared" si="28"/>
        <v>3.1802874042839921E-2</v>
      </c>
      <c r="O81" s="118">
        <f t="shared" si="28"/>
        <v>4.1901959028822586E-2</v>
      </c>
      <c r="P81" s="118">
        <f t="shared" si="28"/>
        <v>4.13443187881306E-2</v>
      </c>
      <c r="Q81" s="118">
        <f t="shared" si="28"/>
        <v>5.0254680234500297E-2</v>
      </c>
      <c r="R81" s="118">
        <f t="shared" ref="R81:V81" si="29">R82+R85+R87+R100</f>
        <v>3.9567798496247912E-2</v>
      </c>
      <c r="S81" s="118">
        <f t="shared" si="29"/>
        <v>3.914879717359205E-2</v>
      </c>
      <c r="T81" s="118">
        <f t="shared" si="29"/>
        <v>3.8696246521543187E-2</v>
      </c>
      <c r="U81" s="118">
        <f t="shared" si="29"/>
        <v>3.8266968611660998E-2</v>
      </c>
      <c r="V81" s="118">
        <f t="shared" si="29"/>
        <v>4.7154166723041332E-2</v>
      </c>
      <c r="W81" s="118">
        <f t="shared" ref="W81" si="30">W82+W85+W87+W100</f>
        <v>4.6056894590368255E-2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3.7439667307993425E-2</v>
      </c>
      <c r="C100" s="123">
        <v>6.1327367256237213E-2</v>
      </c>
      <c r="D100" s="123">
        <v>6.0153354180083413E-2</v>
      </c>
      <c r="E100" s="123">
        <v>7.064092206287062E-2</v>
      </c>
      <c r="F100" s="123">
        <v>5.7070465018255044E-2</v>
      </c>
      <c r="G100" s="123">
        <v>6.7251922259256372E-2</v>
      </c>
      <c r="H100" s="123">
        <v>3.2958443502615321E-2</v>
      </c>
      <c r="I100" s="123">
        <v>4.3405666528127738E-2</v>
      </c>
      <c r="J100" s="123">
        <v>6.5358976263021673E-2</v>
      </c>
      <c r="K100" s="123">
        <v>7.5786923692245198E-2</v>
      </c>
      <c r="L100" s="123">
        <v>5.3817201155648482E-2</v>
      </c>
      <c r="M100" s="123">
        <v>4.2850985890304276E-2</v>
      </c>
      <c r="N100" s="123">
        <v>3.1802874042839921E-2</v>
      </c>
      <c r="O100" s="123">
        <v>4.1901959028822586E-2</v>
      </c>
      <c r="P100" s="123">
        <v>4.13443187881306E-2</v>
      </c>
      <c r="Q100" s="123">
        <v>5.0254680234500297E-2</v>
      </c>
      <c r="R100" s="123">
        <v>3.9567798496247912E-2</v>
      </c>
      <c r="S100" s="123">
        <v>3.914879717359205E-2</v>
      </c>
      <c r="T100" s="123">
        <v>3.8696246521543187E-2</v>
      </c>
      <c r="U100" s="123">
        <v>3.8266968611660998E-2</v>
      </c>
      <c r="V100" s="123">
        <v>4.7154166723041332E-2</v>
      </c>
      <c r="W100" s="123">
        <v>4.6056894590368255E-2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0.37646748620634574</v>
      </c>
      <c r="C102" s="99">
        <v>0.58042563057116292</v>
      </c>
      <c r="D102" s="99">
        <v>0.54521954659535521</v>
      </c>
      <c r="E102" s="99">
        <v>0.61854144148161416</v>
      </c>
      <c r="F102" s="99">
        <v>0.5270715768179598</v>
      </c>
      <c r="G102" s="99">
        <v>0.64918483124515969</v>
      </c>
      <c r="H102" s="99">
        <v>0.33931256879012872</v>
      </c>
      <c r="I102" s="99">
        <v>0.45043327791624055</v>
      </c>
      <c r="J102" s="99">
        <v>0.63223064227962045</v>
      </c>
      <c r="K102" s="99">
        <v>0.73989367329988287</v>
      </c>
      <c r="L102" s="99">
        <v>0.58026672210604269</v>
      </c>
      <c r="M102" s="99">
        <v>0.55857035733548399</v>
      </c>
      <c r="N102" s="99">
        <v>0.46594279070819283</v>
      </c>
      <c r="O102" s="99">
        <v>0.6336011364459444</v>
      </c>
      <c r="P102" s="99">
        <v>0.60200014373748667</v>
      </c>
      <c r="Q102" s="99">
        <v>0.73780181181581284</v>
      </c>
      <c r="R102" s="99">
        <v>0.58421816031595664</v>
      </c>
      <c r="S102" s="99">
        <v>0.60009868132460098</v>
      </c>
      <c r="T102" s="99">
        <v>0.62240775957746097</v>
      </c>
      <c r="U102" s="99">
        <v>0.63646752848678545</v>
      </c>
      <c r="V102" s="99">
        <v>0.81564012342134828</v>
      </c>
      <c r="W102" s="99">
        <v>0.82365429238577326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3.7439905328947427E-2</v>
      </c>
      <c r="C124" s="118">
        <f t="shared" si="42"/>
        <v>6.1382632440915158E-2</v>
      </c>
      <c r="D124" s="118">
        <f t="shared" si="42"/>
        <v>6.0073354580030672E-2</v>
      </c>
      <c r="E124" s="118">
        <f t="shared" si="42"/>
        <v>7.0508818435027112E-2</v>
      </c>
      <c r="F124" s="118">
        <f t="shared" si="42"/>
        <v>5.7383619671491914E-2</v>
      </c>
      <c r="G124" s="118">
        <f t="shared" si="42"/>
        <v>6.8352845758752404E-2</v>
      </c>
      <c r="H124" s="118">
        <f t="shared" si="42"/>
        <v>3.3711689872520684E-2</v>
      </c>
      <c r="I124" s="118">
        <f t="shared" si="42"/>
        <v>4.4208366906549404E-2</v>
      </c>
      <c r="J124" s="118">
        <f t="shared" si="42"/>
        <v>6.5487452988095787E-2</v>
      </c>
      <c r="K124" s="118">
        <f t="shared" si="42"/>
        <v>7.5512119366687891E-2</v>
      </c>
      <c r="L124" s="118">
        <f t="shared" si="42"/>
        <v>5.3502453518934297E-2</v>
      </c>
      <c r="M124" s="118">
        <f t="shared" si="42"/>
        <v>4.2522769335390315E-2</v>
      </c>
      <c r="N124" s="118">
        <f t="shared" si="42"/>
        <v>3.155044803762741E-2</v>
      </c>
      <c r="O124" s="118">
        <f t="shared" si="42"/>
        <v>4.1574618140093347E-2</v>
      </c>
      <c r="P124" s="118">
        <f t="shared" si="42"/>
        <v>4.0691359691853363E-2</v>
      </c>
      <c r="Q124" s="118">
        <f t="shared" si="42"/>
        <v>4.9804316371736775E-2</v>
      </c>
      <c r="R124" s="118">
        <f t="shared" ref="R124:V124" si="43">R125+R128+R130+R139</f>
        <v>3.9133385259064075E-2</v>
      </c>
      <c r="S124" s="118">
        <f t="shared" si="43"/>
        <v>3.86065798841327E-2</v>
      </c>
      <c r="T124" s="118">
        <f t="shared" si="43"/>
        <v>3.849813410941158E-2</v>
      </c>
      <c r="U124" s="118">
        <f t="shared" si="43"/>
        <v>3.7985016268013191E-2</v>
      </c>
      <c r="V124" s="118">
        <f t="shared" si="43"/>
        <v>4.7129827786663817E-2</v>
      </c>
      <c r="W124" s="118">
        <f t="shared" ref="W124" si="44">W125+W128+W130+W139</f>
        <v>4.6363639101951619E-2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3.7439905328947427E-2</v>
      </c>
      <c r="C139" s="123">
        <v>6.1382632440915158E-2</v>
      </c>
      <c r="D139" s="123">
        <v>6.0073354580030672E-2</v>
      </c>
      <c r="E139" s="123">
        <v>7.0508818435027112E-2</v>
      </c>
      <c r="F139" s="123">
        <v>5.7383619671491914E-2</v>
      </c>
      <c r="G139" s="123">
        <v>6.8352845758752404E-2</v>
      </c>
      <c r="H139" s="123">
        <v>3.3711689872520684E-2</v>
      </c>
      <c r="I139" s="123">
        <v>4.4208366906549404E-2</v>
      </c>
      <c r="J139" s="123">
        <v>6.5487452988095787E-2</v>
      </c>
      <c r="K139" s="123">
        <v>7.5512119366687891E-2</v>
      </c>
      <c r="L139" s="123">
        <v>5.3502453518934297E-2</v>
      </c>
      <c r="M139" s="123">
        <v>4.2522769335390315E-2</v>
      </c>
      <c r="N139" s="123">
        <v>3.155044803762741E-2</v>
      </c>
      <c r="O139" s="123">
        <v>4.1574618140093347E-2</v>
      </c>
      <c r="P139" s="123">
        <v>4.0691359691853363E-2</v>
      </c>
      <c r="Q139" s="123">
        <v>4.9804316371736775E-2</v>
      </c>
      <c r="R139" s="123">
        <v>3.9133385259064075E-2</v>
      </c>
      <c r="S139" s="123">
        <v>3.86065798841327E-2</v>
      </c>
      <c r="T139" s="123">
        <v>3.849813410941158E-2</v>
      </c>
      <c r="U139" s="123">
        <v>3.7985016268013191E-2</v>
      </c>
      <c r="V139" s="123">
        <v>4.7129827786663817E-2</v>
      </c>
      <c r="W139" s="123">
        <v>4.6363639101951619E-2</v>
      </c>
      <c r="DA139" s="130" t="s">
        <v>3213</v>
      </c>
    </row>
    <row r="140" spans="1:105" ht="12" customHeight="1" x14ac:dyDescent="0.25">
      <c r="A140" s="97" t="s">
        <v>50</v>
      </c>
      <c r="B140" s="99">
        <v>0.37646748620634568</v>
      </c>
      <c r="C140" s="99">
        <v>0.58040569159120659</v>
      </c>
      <c r="D140" s="99">
        <v>0.54526190098784511</v>
      </c>
      <c r="E140" s="99">
        <v>0.61861299737303366</v>
      </c>
      <c r="F140" s="99">
        <v>0.52715028205486492</v>
      </c>
      <c r="G140" s="99">
        <v>0.64930965781270711</v>
      </c>
      <c r="H140" s="99">
        <v>0.33935059886966545</v>
      </c>
      <c r="I140" s="99">
        <v>0.45045806838548968</v>
      </c>
      <c r="J140" s="99">
        <v>0.63227228797256485</v>
      </c>
      <c r="K140" s="99">
        <v>0.73992542793287153</v>
      </c>
      <c r="L140" s="99">
        <v>0.58028049063632903</v>
      </c>
      <c r="M140" s="99">
        <v>0.55857364075605365</v>
      </c>
      <c r="N140" s="99">
        <v>0.46594098947440787</v>
      </c>
      <c r="O140" s="99">
        <v>0.63359783640008749</v>
      </c>
      <c r="P140" s="99">
        <v>0.60200272615112671</v>
      </c>
      <c r="Q140" s="99">
        <v>0.73780231674199515</v>
      </c>
      <c r="R140" s="99">
        <v>0.58422442385068973</v>
      </c>
      <c r="S140" s="99">
        <v>0.60009605635297381</v>
      </c>
      <c r="T140" s="99">
        <v>0.62241131963953511</v>
      </c>
      <c r="U140" s="99">
        <v>0.63645344684167493</v>
      </c>
      <c r="V140" s="99">
        <v>0.81568510084807966</v>
      </c>
      <c r="W140" s="99">
        <v>0.82356464194256163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3.7439468658279879E-2</v>
      </c>
      <c r="C143" s="118">
        <f t="shared" si="49"/>
        <v>6.2050615803384369E-2</v>
      </c>
      <c r="D143" s="118">
        <f t="shared" si="49"/>
        <v>6.1363057647009986E-2</v>
      </c>
      <c r="E143" s="118">
        <f t="shared" si="49"/>
        <v>7.2080589006242535E-2</v>
      </c>
      <c r="F143" s="118">
        <f t="shared" si="49"/>
        <v>5.7590331962688313E-2</v>
      </c>
      <c r="G143" s="118">
        <f t="shared" si="49"/>
        <v>6.749420228526383E-2</v>
      </c>
      <c r="H143" s="118">
        <f t="shared" si="49"/>
        <v>3.3230943444470085E-2</v>
      </c>
      <c r="I143" s="118">
        <f t="shared" si="49"/>
        <v>4.3746926988370571E-2</v>
      </c>
      <c r="J143" s="118">
        <f t="shared" si="49"/>
        <v>6.5238366486794153E-2</v>
      </c>
      <c r="K143" s="118">
        <f t="shared" si="49"/>
        <v>7.5626668100681457E-2</v>
      </c>
      <c r="L143" s="118">
        <f t="shared" si="49"/>
        <v>5.2802062035607215E-2</v>
      </c>
      <c r="M143" s="118">
        <f t="shared" si="49"/>
        <v>4.0757825186741696E-2</v>
      </c>
      <c r="N143" s="118">
        <f t="shared" si="49"/>
        <v>2.9615965728787642E-2</v>
      </c>
      <c r="O143" s="118">
        <f t="shared" si="49"/>
        <v>3.9515963885763429E-2</v>
      </c>
      <c r="P143" s="118">
        <f t="shared" si="49"/>
        <v>4.0374959928001809E-2</v>
      </c>
      <c r="Q143" s="118">
        <f t="shared" si="49"/>
        <v>5.0498365783775853E-2</v>
      </c>
      <c r="R143" s="118">
        <f t="shared" ref="R143:V143" si="50">R144+R146+R148+R157</f>
        <v>4.0684466543281519E-2</v>
      </c>
      <c r="S143" s="118">
        <f t="shared" si="50"/>
        <v>4.0247983562658039E-2</v>
      </c>
      <c r="T143" s="118">
        <f t="shared" si="50"/>
        <v>3.9536252083585459E-2</v>
      </c>
      <c r="U143" s="118">
        <f t="shared" si="50"/>
        <v>3.8636048940868702E-2</v>
      </c>
      <c r="V143" s="118">
        <f t="shared" si="50"/>
        <v>4.7370054851079396E-2</v>
      </c>
      <c r="W143" s="118">
        <f t="shared" ref="W143" si="51">W144+W146+W148+W157</f>
        <v>4.6534838034759093E-2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3.7439468658279879E-2</v>
      </c>
      <c r="C157" s="123">
        <v>6.2050615803384369E-2</v>
      </c>
      <c r="D157" s="123">
        <v>6.1363057647009986E-2</v>
      </c>
      <c r="E157" s="123">
        <v>7.2080589006242535E-2</v>
      </c>
      <c r="F157" s="123">
        <v>5.7590331962688313E-2</v>
      </c>
      <c r="G157" s="123">
        <v>6.749420228526383E-2</v>
      </c>
      <c r="H157" s="123">
        <v>3.3230943444470085E-2</v>
      </c>
      <c r="I157" s="123">
        <v>4.3746926988370571E-2</v>
      </c>
      <c r="J157" s="123">
        <v>6.5238366486794153E-2</v>
      </c>
      <c r="K157" s="123">
        <v>7.5626668100681457E-2</v>
      </c>
      <c r="L157" s="123">
        <v>5.2802062035607215E-2</v>
      </c>
      <c r="M157" s="123">
        <v>4.0757825186741696E-2</v>
      </c>
      <c r="N157" s="123">
        <v>2.9615965728787642E-2</v>
      </c>
      <c r="O157" s="123">
        <v>3.9515963885763429E-2</v>
      </c>
      <c r="P157" s="123">
        <v>4.0374959928001809E-2</v>
      </c>
      <c r="Q157" s="123">
        <v>5.0498365783775853E-2</v>
      </c>
      <c r="R157" s="123">
        <v>4.0684466543281519E-2</v>
      </c>
      <c r="S157" s="123">
        <v>4.0247983562658039E-2</v>
      </c>
      <c r="T157" s="123">
        <v>3.9536252083585459E-2</v>
      </c>
      <c r="U157" s="123">
        <v>3.8636048940868702E-2</v>
      </c>
      <c r="V157" s="123">
        <v>4.7370054851079396E-2</v>
      </c>
      <c r="W157" s="123">
        <v>4.6534838034759093E-2</v>
      </c>
      <c r="DA157" s="130" t="s">
        <v>3230</v>
      </c>
    </row>
    <row r="158" spans="1:105" ht="12" customHeight="1" x14ac:dyDescent="0.25">
      <c r="A158" s="97" t="s">
        <v>50</v>
      </c>
      <c r="B158" s="99">
        <v>0.37646748620634579</v>
      </c>
      <c r="C158" s="99">
        <v>0.58016481587149238</v>
      </c>
      <c r="D158" s="99">
        <v>0.5447450096654749</v>
      </c>
      <c r="E158" s="99">
        <v>0.61795455455731008</v>
      </c>
      <c r="F158" s="99">
        <v>0.52666010857283607</v>
      </c>
      <c r="G158" s="99">
        <v>0.64884539044370815</v>
      </c>
      <c r="H158" s="99">
        <v>0.33926070961814103</v>
      </c>
      <c r="I158" s="99">
        <v>0.45044124980145989</v>
      </c>
      <c r="J158" s="99">
        <v>0.63225452329731158</v>
      </c>
      <c r="K158" s="99">
        <v>0.73991353731545029</v>
      </c>
      <c r="L158" s="99">
        <v>0.5802691687594469</v>
      </c>
      <c r="M158" s="99">
        <v>0.5585643298781181</v>
      </c>
      <c r="N158" s="99">
        <v>0.46593372950310402</v>
      </c>
      <c r="O158" s="99">
        <v>0.63358154205744321</v>
      </c>
      <c r="P158" s="99">
        <v>0.60197869287635375</v>
      </c>
      <c r="Q158" s="99">
        <v>0.73778293307299758</v>
      </c>
      <c r="R158" s="99">
        <v>0.58420960928125287</v>
      </c>
      <c r="S158" s="99">
        <v>0.60009380897476627</v>
      </c>
      <c r="T158" s="99">
        <v>0.62240928011796237</v>
      </c>
      <c r="U158" s="99">
        <v>0.63646536404987408</v>
      </c>
      <c r="V158" s="99">
        <v>0.8156383288248823</v>
      </c>
      <c r="W158" s="99">
        <v>0.82356054995958727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3.7440220915242982E-2</v>
      </c>
      <c r="C161" s="118">
        <f t="shared" si="54"/>
        <v>6.0531907226652241E-2</v>
      </c>
      <c r="D161" s="118">
        <f t="shared" si="54"/>
        <v>5.906894425460444E-2</v>
      </c>
      <c r="E161" s="118">
        <f t="shared" si="54"/>
        <v>6.9371379112745796E-2</v>
      </c>
      <c r="F161" s="118">
        <f t="shared" si="54"/>
        <v>5.6678277411387749E-2</v>
      </c>
      <c r="G161" s="118">
        <f t="shared" si="54"/>
        <v>6.7109274194508961E-2</v>
      </c>
      <c r="H161" s="118">
        <f t="shared" si="54"/>
        <v>3.308576428952345E-2</v>
      </c>
      <c r="I161" s="118">
        <f t="shared" si="54"/>
        <v>4.3411319566425223E-2</v>
      </c>
      <c r="J161" s="118">
        <f t="shared" si="54"/>
        <v>6.353363439868695E-2</v>
      </c>
      <c r="K161" s="118">
        <f t="shared" si="54"/>
        <v>7.3469129972335595E-2</v>
      </c>
      <c r="L161" s="118">
        <f t="shared" si="54"/>
        <v>5.188757479891086E-2</v>
      </c>
      <c r="M161" s="118">
        <f t="shared" si="54"/>
        <v>4.0521742386047721E-2</v>
      </c>
      <c r="N161" s="118">
        <f t="shared" si="54"/>
        <v>3.0059356357731576E-2</v>
      </c>
      <c r="O161" s="118">
        <f t="shared" si="54"/>
        <v>3.9468816918643228E-2</v>
      </c>
      <c r="P161" s="118">
        <f t="shared" si="54"/>
        <v>3.8395045894432621E-2</v>
      </c>
      <c r="Q161" s="118">
        <f t="shared" si="54"/>
        <v>4.7330627462442321E-2</v>
      </c>
      <c r="R161" s="118">
        <f t="shared" ref="R161:V161" si="55">R162+R164+R166+R175</f>
        <v>3.840214899035034E-2</v>
      </c>
      <c r="S161" s="118">
        <f t="shared" si="55"/>
        <v>3.7626700071563698E-2</v>
      </c>
      <c r="T161" s="118">
        <f t="shared" si="55"/>
        <v>3.6317217741275699E-2</v>
      </c>
      <c r="U161" s="118">
        <f t="shared" si="55"/>
        <v>3.5792566024268245E-2</v>
      </c>
      <c r="V161" s="118">
        <f t="shared" si="55"/>
        <v>4.437324333870029E-2</v>
      </c>
      <c r="W161" s="118">
        <f t="shared" ref="W161" si="56">W162+W164+W166+W175</f>
        <v>4.4129262713536531E-2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3.7440220915242982E-2</v>
      </c>
      <c r="C175" s="123">
        <v>6.0531907226652241E-2</v>
      </c>
      <c r="D175" s="123">
        <v>5.906894425460444E-2</v>
      </c>
      <c r="E175" s="123">
        <v>6.9371379112745796E-2</v>
      </c>
      <c r="F175" s="123">
        <v>5.6678277411387749E-2</v>
      </c>
      <c r="G175" s="123">
        <v>6.7109274194508961E-2</v>
      </c>
      <c r="H175" s="123">
        <v>3.308576428952345E-2</v>
      </c>
      <c r="I175" s="123">
        <v>4.3411319566425223E-2</v>
      </c>
      <c r="J175" s="123">
        <v>6.353363439868695E-2</v>
      </c>
      <c r="K175" s="123">
        <v>7.3469129972335595E-2</v>
      </c>
      <c r="L175" s="123">
        <v>5.188757479891086E-2</v>
      </c>
      <c r="M175" s="123">
        <v>4.0521742386047721E-2</v>
      </c>
      <c r="N175" s="123">
        <v>3.0059356357731576E-2</v>
      </c>
      <c r="O175" s="123">
        <v>3.9468816918643228E-2</v>
      </c>
      <c r="P175" s="123">
        <v>3.8395045894432621E-2</v>
      </c>
      <c r="Q175" s="123">
        <v>4.7330627462442321E-2</v>
      </c>
      <c r="R175" s="123">
        <v>3.840214899035034E-2</v>
      </c>
      <c r="S175" s="123">
        <v>3.7626700071563698E-2</v>
      </c>
      <c r="T175" s="123">
        <v>3.6317217741275699E-2</v>
      </c>
      <c r="U175" s="123">
        <v>3.5792566024268245E-2</v>
      </c>
      <c r="V175" s="123">
        <v>4.437324333870029E-2</v>
      </c>
      <c r="W175" s="123">
        <v>4.4129262713536531E-2</v>
      </c>
      <c r="DA175" s="130" t="s">
        <v>3247</v>
      </c>
    </row>
    <row r="176" spans="1:105" ht="12" customHeight="1" x14ac:dyDescent="0.25">
      <c r="A176" s="97" t="s">
        <v>50</v>
      </c>
      <c r="B176" s="99">
        <v>0.37646748620634574</v>
      </c>
      <c r="C176" s="99">
        <v>0.58072032117054095</v>
      </c>
      <c r="D176" s="99">
        <v>0.54563176293974824</v>
      </c>
      <c r="E176" s="99">
        <v>0.61901921927918135</v>
      </c>
      <c r="F176" s="99">
        <v>0.52744345571027096</v>
      </c>
      <c r="G176" s="99">
        <v>0.64951198436014523</v>
      </c>
      <c r="H176" s="99">
        <v>0.33937757169877425</v>
      </c>
      <c r="I176" s="99">
        <v>0.45045176216807487</v>
      </c>
      <c r="J176" s="99">
        <v>0.63229000584562589</v>
      </c>
      <c r="K176" s="99">
        <v>0.73995253979044939</v>
      </c>
      <c r="L176" s="99">
        <v>0.58029862730761617</v>
      </c>
      <c r="M176" s="99">
        <v>0.55858603703802989</v>
      </c>
      <c r="N176" s="99">
        <v>0.46594423924041578</v>
      </c>
      <c r="O176" s="99">
        <v>0.63358852231942708</v>
      </c>
      <c r="P176" s="99">
        <v>0.60199953109600435</v>
      </c>
      <c r="Q176" s="99">
        <v>0.73780255627897895</v>
      </c>
      <c r="R176" s="99">
        <v>0.58419375881456281</v>
      </c>
      <c r="S176" s="99">
        <v>0.6000290570740674</v>
      </c>
      <c r="T176" s="99">
        <v>0.62229427473949772</v>
      </c>
      <c r="U176" s="99">
        <v>0.63632216833471111</v>
      </c>
      <c r="V176" s="99">
        <v>0.81545240034892696</v>
      </c>
      <c r="W176" s="99">
        <v>0.82357206848725317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0.35809010887294346</v>
      </c>
      <c r="D3" s="117">
        <f t="shared" si="0"/>
        <v>0.25825365840730913</v>
      </c>
      <c r="E3" s="117">
        <f t="shared" si="0"/>
        <v>0.30527547511124026</v>
      </c>
      <c r="F3" s="117">
        <f t="shared" si="0"/>
        <v>0.44009938201507298</v>
      </c>
      <c r="G3" s="117">
        <f t="shared" si="0"/>
        <v>0.33712363282910135</v>
      </c>
      <c r="H3" s="117">
        <f t="shared" si="0"/>
        <v>0.18576933792844427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5.6136219894103459E-2</v>
      </c>
      <c r="N3" s="117">
        <f t="shared" si="0"/>
        <v>0.13780428831370792</v>
      </c>
      <c r="O3" s="117">
        <f t="shared" si="0"/>
        <v>0.10424118691159787</v>
      </c>
      <c r="P3" s="117">
        <f t="shared" si="0"/>
        <v>0</v>
      </c>
      <c r="Q3" s="117">
        <f t="shared" si="0"/>
        <v>0</v>
      </c>
      <c r="R3" s="117">
        <f t="shared" ref="R3:V3" si="1">R4+R7+R9+R19</f>
        <v>4.9004423836731335E-2</v>
      </c>
      <c r="S3" s="117">
        <f t="shared" si="1"/>
        <v>0.11998534439722362</v>
      </c>
      <c r="T3" s="117">
        <f t="shared" si="1"/>
        <v>0.14275115165181701</v>
      </c>
      <c r="U3" s="117">
        <f t="shared" si="1"/>
        <v>0.14297709334353559</v>
      </c>
      <c r="V3" s="117">
        <f t="shared" si="1"/>
        <v>0.11178152763242043</v>
      </c>
      <c r="W3" s="117">
        <f t="shared" ref="W3" si="2">W4+W7+W9+W19</f>
        <v>8.2044307534694619E-2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0.32523909718904498</v>
      </c>
      <c r="D4" s="122">
        <f t="shared" si="3"/>
        <v>0.23394890349646671</v>
      </c>
      <c r="E4" s="122">
        <f t="shared" si="3"/>
        <v>0.27698962113013798</v>
      </c>
      <c r="F4" s="122">
        <f t="shared" si="3"/>
        <v>0.39785900949825387</v>
      </c>
      <c r="G4" s="122">
        <f t="shared" si="3"/>
        <v>0.30702382993050897</v>
      </c>
      <c r="H4" s="122">
        <f t="shared" si="3"/>
        <v>0.1696747425632292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5.0014862133446532E-2</v>
      </c>
      <c r="N4" s="122">
        <f t="shared" si="3"/>
        <v>0.12282772415169881</v>
      </c>
      <c r="O4" s="122">
        <f t="shared" si="3"/>
        <v>9.1618327029779262E-2</v>
      </c>
      <c r="P4" s="122">
        <f t="shared" si="3"/>
        <v>0</v>
      </c>
      <c r="Q4" s="122">
        <f t="shared" si="3"/>
        <v>0</v>
      </c>
      <c r="R4" s="122">
        <f t="shared" ref="R4:V4" si="4">SUM(R5:R6)</f>
        <v>4.3211195499089708E-2</v>
      </c>
      <c r="S4" s="122">
        <f t="shared" si="4"/>
        <v>0.10454677792081116</v>
      </c>
      <c r="T4" s="122">
        <f t="shared" si="4"/>
        <v>0.12479340352727837</v>
      </c>
      <c r="U4" s="122">
        <f t="shared" si="4"/>
        <v>0.12092990953957182</v>
      </c>
      <c r="V4" s="122">
        <f t="shared" si="4"/>
        <v>9.5582283686686184E-2</v>
      </c>
      <c r="W4" s="122">
        <f t="shared" ref="W4" si="5">SUM(W5:W6)</f>
        <v>6.9522833011832791E-2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0.32313649260612831</v>
      </c>
      <c r="D5" s="98">
        <v>0.23246352043200691</v>
      </c>
      <c r="E5" s="98">
        <v>0.27524400255234893</v>
      </c>
      <c r="F5" s="98">
        <v>0.39540394498614351</v>
      </c>
      <c r="G5" s="98">
        <v>0.30514917311426437</v>
      </c>
      <c r="H5" s="98">
        <v>0.16864740651898866</v>
      </c>
      <c r="I5" s="98">
        <v>0</v>
      </c>
      <c r="J5" s="98">
        <v>0</v>
      </c>
      <c r="K5" s="98">
        <v>0</v>
      </c>
      <c r="L5" s="98">
        <v>0</v>
      </c>
      <c r="M5" s="98">
        <v>4.9720235077170778E-2</v>
      </c>
      <c r="N5" s="98">
        <v>0.1221028306745309</v>
      </c>
      <c r="O5" s="98">
        <v>9.1080798023815857E-2</v>
      </c>
      <c r="P5" s="98">
        <v>0</v>
      </c>
      <c r="Q5" s="98">
        <v>0</v>
      </c>
      <c r="R5" s="98">
        <v>4.2953209059073759E-2</v>
      </c>
      <c r="S5" s="98">
        <v>0.1039495665276513</v>
      </c>
      <c r="T5" s="98">
        <v>0.12406951594885901</v>
      </c>
      <c r="U5" s="98">
        <v>0.1202318772652325</v>
      </c>
      <c r="V5" s="98">
        <v>9.5009875686035014E-2</v>
      </c>
      <c r="W5" s="98">
        <v>6.9096739554626141E-2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2.1026045829166677E-3</v>
      </c>
      <c r="D6" s="98">
        <v>1.4853830644597978E-3</v>
      </c>
      <c r="E6" s="98">
        <v>1.7456185777890228E-3</v>
      </c>
      <c r="F6" s="98">
        <v>2.455064512110334E-3</v>
      </c>
      <c r="G6" s="98">
        <v>1.8746568162446035E-3</v>
      </c>
      <c r="H6" s="98">
        <v>1.0273360442405555E-3</v>
      </c>
      <c r="I6" s="98">
        <v>0</v>
      </c>
      <c r="J6" s="98">
        <v>0</v>
      </c>
      <c r="K6" s="98">
        <v>0</v>
      </c>
      <c r="L6" s="98">
        <v>0</v>
      </c>
      <c r="M6" s="98">
        <v>2.9462705627575044E-4</v>
      </c>
      <c r="N6" s="98">
        <v>7.248934771679035E-4</v>
      </c>
      <c r="O6" s="98">
        <v>5.3752900596340883E-4</v>
      </c>
      <c r="P6" s="98">
        <v>0</v>
      </c>
      <c r="Q6" s="98">
        <v>0</v>
      </c>
      <c r="R6" s="98">
        <v>2.5798644001595139E-4</v>
      </c>
      <c r="S6" s="98">
        <v>5.9721139315985271E-4</v>
      </c>
      <c r="T6" s="98">
        <v>7.2388757841936719E-4</v>
      </c>
      <c r="U6" s="98">
        <v>6.9803227433931734E-4</v>
      </c>
      <c r="V6" s="98">
        <v>5.7240800065117643E-4</v>
      </c>
      <c r="W6" s="98">
        <v>4.2609345720665199E-4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1.4805739969339399E-4</v>
      </c>
      <c r="D7" s="122">
        <f t="shared" si="6"/>
        <v>8.827351871346274E-5</v>
      </c>
      <c r="E7" s="122">
        <f t="shared" si="6"/>
        <v>7.089453803947547E-5</v>
      </c>
      <c r="F7" s="122">
        <f t="shared" si="6"/>
        <v>1.4586675598572034E-4</v>
      </c>
      <c r="G7" s="122">
        <f t="shared" si="6"/>
        <v>1.6050119249714443E-4</v>
      </c>
      <c r="H7" s="122">
        <f t="shared" si="6"/>
        <v>6.2870102512406075E-5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5.0206459390560687E-5</v>
      </c>
      <c r="O7" s="122">
        <f t="shared" si="6"/>
        <v>4.5534170589698469E-5</v>
      </c>
      <c r="P7" s="122">
        <f t="shared" si="6"/>
        <v>0</v>
      </c>
      <c r="Q7" s="122">
        <f t="shared" si="6"/>
        <v>0</v>
      </c>
      <c r="R7" s="122">
        <f t="shared" si="6"/>
        <v>2.176849745510891E-5</v>
      </c>
      <c r="S7" s="122">
        <f t="shared" si="6"/>
        <v>1.9064947542188408E-5</v>
      </c>
      <c r="T7" s="122">
        <f t="shared" si="6"/>
        <v>6.0608251279281101E-5</v>
      </c>
      <c r="U7" s="122">
        <f t="shared" si="6"/>
        <v>7.090299716416765E-5</v>
      </c>
      <c r="V7" s="122">
        <f t="shared" si="6"/>
        <v>1.2217885467456099E-4</v>
      </c>
      <c r="W7" s="122">
        <f t="shared" si="6"/>
        <v>1.1852037347169823E-4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1.4805739969339399E-4</v>
      </c>
      <c r="D8" s="98">
        <v>8.827351871346274E-5</v>
      </c>
      <c r="E8" s="98">
        <v>7.089453803947547E-5</v>
      </c>
      <c r="F8" s="98">
        <v>1.4586675598572034E-4</v>
      </c>
      <c r="G8" s="98">
        <v>1.6050119249714443E-4</v>
      </c>
      <c r="H8" s="98">
        <v>6.2870102512406075E-5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5.0206459390560687E-5</v>
      </c>
      <c r="O8" s="98">
        <v>4.5534170589698469E-5</v>
      </c>
      <c r="P8" s="98">
        <v>0</v>
      </c>
      <c r="Q8" s="98">
        <v>0</v>
      </c>
      <c r="R8" s="98">
        <v>2.176849745510891E-5</v>
      </c>
      <c r="S8" s="98">
        <v>1.9064947542188408E-5</v>
      </c>
      <c r="T8" s="98">
        <v>6.0608251279281101E-5</v>
      </c>
      <c r="U8" s="98">
        <v>7.090299716416765E-5</v>
      </c>
      <c r="V8" s="98">
        <v>1.2217885467456099E-4</v>
      </c>
      <c r="W8" s="98">
        <v>1.1852037347169823E-4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2.9748604451718123E-2</v>
      </c>
      <c r="D9" s="122">
        <v>2.2070145544611751E-2</v>
      </c>
      <c r="E9" s="122">
        <v>2.5629416247084376E-2</v>
      </c>
      <c r="F9" s="122">
        <v>3.8419777568754365E-2</v>
      </c>
      <c r="G9" s="122">
        <v>2.7252854565619638E-2</v>
      </c>
      <c r="H9" s="122">
        <v>1.4630905017504572E-2</v>
      </c>
      <c r="I9" s="122">
        <v>0</v>
      </c>
      <c r="J9" s="122">
        <v>0</v>
      </c>
      <c r="K9" s="122">
        <v>0</v>
      </c>
      <c r="L9" s="122">
        <v>0</v>
      </c>
      <c r="M9" s="122">
        <v>5.5408873405694975E-3</v>
      </c>
      <c r="N9" s="122">
        <v>1.3473636178264622E-2</v>
      </c>
      <c r="O9" s="122">
        <v>1.1335356178530008E-2</v>
      </c>
      <c r="P9" s="122">
        <v>0</v>
      </c>
      <c r="Q9" s="122">
        <v>0</v>
      </c>
      <c r="R9" s="122">
        <v>5.1540398917257401E-3</v>
      </c>
      <c r="S9" s="122">
        <v>1.3700583035521621E-2</v>
      </c>
      <c r="T9" s="122">
        <v>1.5850677238912068E-2</v>
      </c>
      <c r="U9" s="122">
        <v>1.9431227657628763E-2</v>
      </c>
      <c r="V9" s="122">
        <v>1.3623953095858956E-2</v>
      </c>
      <c r="W9" s="122">
        <v>1.0464108258367648E-2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1.8222949439911133E-3</v>
      </c>
      <c r="D10" s="98">
        <v>3.7599692555522171E-3</v>
      </c>
      <c r="E10" s="98">
        <v>6.0193295378248553E-3</v>
      </c>
      <c r="F10" s="98">
        <v>1.3772917804442061E-2</v>
      </c>
      <c r="G10" s="98">
        <v>4.1809049871121317E-3</v>
      </c>
      <c r="H10" s="98">
        <v>2.041809652150877E-3</v>
      </c>
      <c r="I10" s="98">
        <v>0</v>
      </c>
      <c r="J10" s="98">
        <v>0</v>
      </c>
      <c r="K10" s="98">
        <v>0</v>
      </c>
      <c r="L10" s="98">
        <v>0</v>
      </c>
      <c r="M10" s="98">
        <v>5.3683736858474787E-3</v>
      </c>
      <c r="N10" s="98">
        <v>1.3473636178264622E-2</v>
      </c>
      <c r="O10" s="98">
        <v>1.116810771604222E-2</v>
      </c>
      <c r="P10" s="98">
        <v>0</v>
      </c>
      <c r="Q10" s="98">
        <v>0</v>
      </c>
      <c r="R10" s="98">
        <v>5.1540398917257401E-3</v>
      </c>
      <c r="S10" s="98">
        <v>1.3554439810937303E-2</v>
      </c>
      <c r="T10" s="98">
        <v>1.5570699917286726E-2</v>
      </c>
      <c r="U10" s="98">
        <v>1.90291459495983E-2</v>
      </c>
      <c r="V10" s="98">
        <v>1.3360627247521621E-2</v>
      </c>
      <c r="W10" s="98">
        <v>9.9614515789151308E-3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2.744544185741405E-2</v>
      </c>
      <c r="D15" s="101">
        <v>1.7988779666165723E-2</v>
      </c>
      <c r="E15" s="101">
        <v>1.9295303096685482E-2</v>
      </c>
      <c r="F15" s="101">
        <v>2.4176525798270961E-2</v>
      </c>
      <c r="G15" s="101">
        <v>2.2585348976699823E-2</v>
      </c>
      <c r="H15" s="101">
        <v>1.2104170483628638E-2</v>
      </c>
      <c r="I15" s="101">
        <v>0</v>
      </c>
      <c r="J15" s="101">
        <v>0</v>
      </c>
      <c r="K15" s="101">
        <v>0</v>
      </c>
      <c r="L15" s="101">
        <v>0</v>
      </c>
      <c r="M15" s="101">
        <v>1.7251365472201877E-4</v>
      </c>
      <c r="N15" s="101">
        <v>0</v>
      </c>
      <c r="O15" s="101">
        <v>1.6724846248778748E-4</v>
      </c>
      <c r="P15" s="101">
        <v>0</v>
      </c>
      <c r="Q15" s="101">
        <v>0</v>
      </c>
      <c r="R15" s="101">
        <v>0</v>
      </c>
      <c r="S15" s="101">
        <v>1.4614322458431786E-4</v>
      </c>
      <c r="T15" s="101">
        <v>2.7997732162534273E-4</v>
      </c>
      <c r="U15" s="101">
        <v>4.0208170803046243E-4</v>
      </c>
      <c r="V15" s="101">
        <v>2.6332584833733399E-4</v>
      </c>
      <c r="W15" s="101">
        <v>5.0265667945251799E-4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4.8086765031295795E-4</v>
      </c>
      <c r="D16" s="104">
        <v>3.2139662289381037E-4</v>
      </c>
      <c r="E16" s="104">
        <v>3.1478361257403941E-4</v>
      </c>
      <c r="F16" s="104">
        <v>4.7033396604134406E-4</v>
      </c>
      <c r="G16" s="104">
        <v>4.866006018076854E-4</v>
      </c>
      <c r="H16" s="104">
        <v>4.8492488172505692E-4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4.0552391190904207E-4</v>
      </c>
      <c r="D17" s="98">
        <v>2.7155409645356743E-4</v>
      </c>
      <c r="E17" s="98">
        <v>2.6498187662008904E-4</v>
      </c>
      <c r="F17" s="98">
        <v>3.9627156225656077E-4</v>
      </c>
      <c r="G17" s="98">
        <v>4.1130215385543441E-4</v>
      </c>
      <c r="H17" s="98">
        <v>4.0956930148148993E-4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7.5343738403915866E-5</v>
      </c>
      <c r="D18" s="98">
        <v>4.9842526440242928E-5</v>
      </c>
      <c r="E18" s="98">
        <v>4.9801735953950376E-5</v>
      </c>
      <c r="F18" s="98">
        <v>7.4062403784783275E-5</v>
      </c>
      <c r="G18" s="98">
        <v>7.5298447952250986E-5</v>
      </c>
      <c r="H18" s="98">
        <v>7.5355580243567007E-5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2.9543498324869966E-3</v>
      </c>
      <c r="D19" s="122">
        <v>2.1463358475172375E-3</v>
      </c>
      <c r="E19" s="122">
        <v>2.5855431959784145E-3</v>
      </c>
      <c r="F19" s="122">
        <v>3.6747281920790284E-3</v>
      </c>
      <c r="G19" s="122">
        <v>2.6864471404755546E-3</v>
      </c>
      <c r="H19" s="122">
        <v>1.4008202451980766E-3</v>
      </c>
      <c r="I19" s="122">
        <v>0</v>
      </c>
      <c r="J19" s="122">
        <v>0</v>
      </c>
      <c r="K19" s="122">
        <v>0</v>
      </c>
      <c r="L19" s="122">
        <v>0</v>
      </c>
      <c r="M19" s="122">
        <v>5.8047042008742907E-4</v>
      </c>
      <c r="N19" s="122">
        <v>1.4527215243539033E-3</v>
      </c>
      <c r="O19" s="122">
        <v>1.2419695326989007E-3</v>
      </c>
      <c r="P19" s="122">
        <v>0</v>
      </c>
      <c r="Q19" s="122">
        <v>0</v>
      </c>
      <c r="R19" s="122">
        <v>6.1741994846077825E-4</v>
      </c>
      <c r="S19" s="122">
        <v>1.7189184933486664E-3</v>
      </c>
      <c r="T19" s="122">
        <v>2.0464626343473097E-3</v>
      </c>
      <c r="U19" s="122">
        <v>2.5450531491708378E-3</v>
      </c>
      <c r="V19" s="122">
        <v>2.4531119952007205E-3</v>
      </c>
      <c r="W19" s="122">
        <v>1.9388458910224848E-3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5.1787705091803392E-4</v>
      </c>
      <c r="D21" s="98">
        <v>3.3979517251579006E-4</v>
      </c>
      <c r="E21" s="98">
        <v>4.5986861216039355E-4</v>
      </c>
      <c r="F21" s="98">
        <v>3.3152403607548947E-4</v>
      </c>
      <c r="G21" s="98">
        <v>3.0861777273740332E-4</v>
      </c>
      <c r="H21" s="98">
        <v>8.1321429966697584E-5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3.8300606124660658E-5</v>
      </c>
      <c r="O21" s="98">
        <v>1.0454321036822649E-4</v>
      </c>
      <c r="P21" s="98">
        <v>0</v>
      </c>
      <c r="Q21" s="98">
        <v>0</v>
      </c>
      <c r="R21" s="98">
        <v>7.3393431289373945E-5</v>
      </c>
      <c r="S21" s="98">
        <v>1.005604353654981E-4</v>
      </c>
      <c r="T21" s="98">
        <v>7.837043885634632E-5</v>
      </c>
      <c r="U21" s="98">
        <v>1.3264983043775842E-4</v>
      </c>
      <c r="V21" s="98">
        <v>1.7062166527433487E-4</v>
      </c>
      <c r="W21" s="98">
        <v>1.7231105773266665E-4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2.4364727815689626E-3</v>
      </c>
      <c r="D22" s="33">
        <v>1.8065406750014475E-3</v>
      </c>
      <c r="E22" s="33">
        <v>2.125674583818021E-3</v>
      </c>
      <c r="F22" s="33">
        <v>3.3432041560035389E-3</v>
      </c>
      <c r="G22" s="33">
        <v>2.3778293677381513E-3</v>
      </c>
      <c r="H22" s="33">
        <v>1.319498815231379E-3</v>
      </c>
      <c r="I22" s="33">
        <v>0</v>
      </c>
      <c r="J22" s="33">
        <v>0</v>
      </c>
      <c r="K22" s="33">
        <v>0</v>
      </c>
      <c r="L22" s="33">
        <v>0</v>
      </c>
      <c r="M22" s="33">
        <v>5.8047042008742907E-4</v>
      </c>
      <c r="N22" s="33">
        <v>1.4144209182292426E-3</v>
      </c>
      <c r="O22" s="33">
        <v>1.1374263223306743E-3</v>
      </c>
      <c r="P22" s="33">
        <v>0</v>
      </c>
      <c r="Q22" s="33">
        <v>0</v>
      </c>
      <c r="R22" s="33">
        <v>5.4402651717140431E-4</v>
      </c>
      <c r="S22" s="33">
        <v>1.6183580579831683E-3</v>
      </c>
      <c r="T22" s="33">
        <v>1.9680921954909635E-3</v>
      </c>
      <c r="U22" s="33">
        <v>2.4124033187330795E-3</v>
      </c>
      <c r="V22" s="33">
        <v>2.2824903299263856E-3</v>
      </c>
      <c r="W22" s="33">
        <v>1.7665348332898182E-3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32.096544267586616</v>
      </c>
      <c r="D43" s="117">
        <f t="shared" si="14"/>
        <v>24.584662518967765</v>
      </c>
      <c r="E43" s="117">
        <f t="shared" si="14"/>
        <v>26.658144682352411</v>
      </c>
      <c r="F43" s="117">
        <f t="shared" si="14"/>
        <v>5.7631308414722424</v>
      </c>
      <c r="G43" s="117">
        <f t="shared" si="14"/>
        <v>7.5715006159025942</v>
      </c>
      <c r="H43" s="117">
        <f t="shared" si="14"/>
        <v>6.2160430740726484</v>
      </c>
      <c r="I43" s="117">
        <f t="shared" si="14"/>
        <v>12.583294078073937</v>
      </c>
      <c r="J43" s="117">
        <f t="shared" si="14"/>
        <v>6.29889922477886</v>
      </c>
      <c r="K43" s="117">
        <f t="shared" si="14"/>
        <v>13.150803372903427</v>
      </c>
      <c r="L43" s="117">
        <f t="shared" si="14"/>
        <v>24.157145587494043</v>
      </c>
      <c r="M43" s="117">
        <f t="shared" si="14"/>
        <v>20.258115575742011</v>
      </c>
      <c r="N43" s="117">
        <f t="shared" si="14"/>
        <v>20.894249556525384</v>
      </c>
      <c r="O43" s="117">
        <f t="shared" si="14"/>
        <v>15.395799682801769</v>
      </c>
      <c r="P43" s="117">
        <f t="shared" si="14"/>
        <v>6.026125664749113</v>
      </c>
      <c r="Q43" s="117">
        <f t="shared" si="14"/>
        <v>4.5114193946063299</v>
      </c>
      <c r="R43" s="117">
        <f t="shared" ref="R43:V43" si="15">R44+R47+R49+R58</f>
        <v>2.5305199612831601</v>
      </c>
      <c r="S43" s="117">
        <f t="shared" si="15"/>
        <v>4.4084545611551604</v>
      </c>
      <c r="T43" s="117">
        <f t="shared" si="15"/>
        <v>4.8527067601029312</v>
      </c>
      <c r="U43" s="117">
        <f t="shared" si="15"/>
        <v>3.7241340379151251</v>
      </c>
      <c r="V43" s="117">
        <f t="shared" si="15"/>
        <v>5.4001581575986499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29.236296467910645</v>
      </c>
      <c r="D44" s="122">
        <f t="shared" si="17"/>
        <v>22.37839510199381</v>
      </c>
      <c r="E44" s="122">
        <f t="shared" si="17"/>
        <v>24.382086154336569</v>
      </c>
      <c r="F44" s="122">
        <f t="shared" si="17"/>
        <v>5.2544191671654836</v>
      </c>
      <c r="G44" s="122">
        <f t="shared" si="17"/>
        <v>6.9375647367019049</v>
      </c>
      <c r="H44" s="122">
        <f t="shared" si="17"/>
        <v>5.7012715077046847</v>
      </c>
      <c r="I44" s="122">
        <f t="shared" si="17"/>
        <v>11.536320496151879</v>
      </c>
      <c r="J44" s="122">
        <f t="shared" si="17"/>
        <v>5.6890709444995178</v>
      </c>
      <c r="K44" s="122">
        <f t="shared" si="17"/>
        <v>11.854213361249011</v>
      </c>
      <c r="L44" s="122">
        <f t="shared" si="17"/>
        <v>22.034625923131955</v>
      </c>
      <c r="M44" s="122">
        <f t="shared" si="17"/>
        <v>18.35627730521551</v>
      </c>
      <c r="N44" s="122">
        <f t="shared" si="17"/>
        <v>18.930218980790755</v>
      </c>
      <c r="O44" s="122">
        <f t="shared" si="17"/>
        <v>13.788627467125533</v>
      </c>
      <c r="P44" s="122">
        <f t="shared" si="17"/>
        <v>5.4448056749503797</v>
      </c>
      <c r="Q44" s="122">
        <f t="shared" si="17"/>
        <v>4.0358101642289599</v>
      </c>
      <c r="R44" s="122">
        <f t="shared" ref="R44:V44" si="18">SUM(R45:R46)</f>
        <v>2.2826111176914279</v>
      </c>
      <c r="S44" s="122">
        <f t="shared" si="18"/>
        <v>3.9395633306506492</v>
      </c>
      <c r="T44" s="122">
        <f t="shared" si="18"/>
        <v>4.3477756866103912</v>
      </c>
      <c r="U44" s="122">
        <f t="shared" si="18"/>
        <v>3.2405522497754071</v>
      </c>
      <c r="V44" s="122">
        <f t="shared" si="18"/>
        <v>4.7585247626802412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28.861778324034535</v>
      </c>
      <c r="D45" s="98">
        <v>22.09639915641084</v>
      </c>
      <c r="E45" s="98">
        <v>24.076667101647253</v>
      </c>
      <c r="F45" s="98">
        <v>5.1898922361675313</v>
      </c>
      <c r="G45" s="98">
        <v>6.8531679495005671</v>
      </c>
      <c r="H45" s="98">
        <v>5.6324249633851631</v>
      </c>
      <c r="I45" s="98">
        <v>11.397801405001417</v>
      </c>
      <c r="J45" s="98">
        <v>5.6213435932550837</v>
      </c>
      <c r="K45" s="98">
        <v>11.713086379653518</v>
      </c>
      <c r="L45" s="98">
        <v>21.770972558080661</v>
      </c>
      <c r="M45" s="98">
        <v>18.137403314598359</v>
      </c>
      <c r="N45" s="98">
        <v>18.700337088687206</v>
      </c>
      <c r="O45" s="98">
        <v>13.617975227787507</v>
      </c>
      <c r="P45" s="98">
        <v>5.3756364422259075</v>
      </c>
      <c r="Q45" s="98">
        <v>3.9835968113335101</v>
      </c>
      <c r="R45" s="98">
        <v>2.2527385037520435</v>
      </c>
      <c r="S45" s="98">
        <v>3.890981617066982</v>
      </c>
      <c r="T45" s="98">
        <v>4.2943525990485911</v>
      </c>
      <c r="U45" s="98">
        <v>3.2016207878446057</v>
      </c>
      <c r="V45" s="98">
        <v>4.7000136718220995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0.37451814387611104</v>
      </c>
      <c r="D46" s="98">
        <v>0.28199594558297186</v>
      </c>
      <c r="E46" s="98">
        <v>0.30541905268931513</v>
      </c>
      <c r="F46" s="98">
        <v>6.4526930997952481E-2</v>
      </c>
      <c r="G46" s="98">
        <v>8.4396787201337614E-2</v>
      </c>
      <c r="H46" s="98">
        <v>6.8846544319521696E-2</v>
      </c>
      <c r="I46" s="98">
        <v>0.13851909115046107</v>
      </c>
      <c r="J46" s="98">
        <v>6.7727351244434159E-2</v>
      </c>
      <c r="K46" s="98">
        <v>0.14112698159549289</v>
      </c>
      <c r="L46" s="98">
        <v>0.26365336505129505</v>
      </c>
      <c r="M46" s="98">
        <v>0.21887399061715049</v>
      </c>
      <c r="N46" s="98">
        <v>0.22988189210354967</v>
      </c>
      <c r="O46" s="98">
        <v>0.17065223933802523</v>
      </c>
      <c r="P46" s="98">
        <v>6.9169232724472451E-2</v>
      </c>
      <c r="Q46" s="98">
        <v>5.2213352895449962E-2</v>
      </c>
      <c r="R46" s="98">
        <v>2.9872613939384472E-2</v>
      </c>
      <c r="S46" s="98">
        <v>4.8581713583667224E-2</v>
      </c>
      <c r="T46" s="98">
        <v>5.3423087561800128E-2</v>
      </c>
      <c r="U46" s="98">
        <v>3.8931461930801631E-2</v>
      </c>
      <c r="V46" s="98">
        <v>5.8511090858141601E-2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1.0364017978537579E-2</v>
      </c>
      <c r="D47" s="122">
        <f t="shared" si="20"/>
        <v>7.5326735968821532E-3</v>
      </c>
      <c r="E47" s="122">
        <f t="shared" si="20"/>
        <v>5.7424575811975123E-3</v>
      </c>
      <c r="F47" s="122">
        <f t="shared" si="20"/>
        <v>1.5170142622514917E-3</v>
      </c>
      <c r="G47" s="122">
        <f t="shared" si="20"/>
        <v>3.1458233729440305E-3</v>
      </c>
      <c r="H47" s="122">
        <f t="shared" si="20"/>
        <v>2.1375834854218062E-3</v>
      </c>
      <c r="I47" s="122">
        <f t="shared" si="20"/>
        <v>2.913874215655479E-3</v>
      </c>
      <c r="J47" s="122">
        <f t="shared" si="20"/>
        <v>3.2083488948159789E-3</v>
      </c>
      <c r="K47" s="122">
        <f t="shared" si="20"/>
        <v>3.0815050952925234E-3</v>
      </c>
      <c r="L47" s="122">
        <f t="shared" si="20"/>
        <v>8.0714813935858463E-3</v>
      </c>
      <c r="M47" s="122">
        <f t="shared" si="20"/>
        <v>4.0562967417111873E-3</v>
      </c>
      <c r="N47" s="122">
        <f t="shared" si="20"/>
        <v>7.1544204631548971E-3</v>
      </c>
      <c r="O47" s="122">
        <f t="shared" si="20"/>
        <v>6.4430851384423334E-3</v>
      </c>
      <c r="P47" s="122">
        <f t="shared" si="20"/>
        <v>1.4644788554594055E-3</v>
      </c>
      <c r="Q47" s="122">
        <f t="shared" si="20"/>
        <v>1.724114437769721E-3</v>
      </c>
      <c r="R47" s="122">
        <f t="shared" si="20"/>
        <v>5.6598093383283159E-4</v>
      </c>
      <c r="S47" s="122">
        <f t="shared" si="20"/>
        <v>7.0540305906097113E-4</v>
      </c>
      <c r="T47" s="122">
        <f t="shared" si="20"/>
        <v>1.6566255349670165E-3</v>
      </c>
      <c r="U47" s="122">
        <f t="shared" si="20"/>
        <v>1.8434779262683592E-3</v>
      </c>
      <c r="V47" s="122">
        <f t="shared" si="20"/>
        <v>5.1559476672664748E-3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1.0364017978537579E-2</v>
      </c>
      <c r="D48" s="98">
        <v>7.5326735968821532E-3</v>
      </c>
      <c r="E48" s="98">
        <v>5.7424575811975123E-3</v>
      </c>
      <c r="F48" s="98">
        <v>1.5170142622514917E-3</v>
      </c>
      <c r="G48" s="98">
        <v>3.1458233729440305E-3</v>
      </c>
      <c r="H48" s="98">
        <v>2.1375834854218062E-3</v>
      </c>
      <c r="I48" s="98">
        <v>2.913874215655479E-3</v>
      </c>
      <c r="J48" s="98">
        <v>3.2083488948159789E-3</v>
      </c>
      <c r="K48" s="98">
        <v>3.0815050952925234E-3</v>
      </c>
      <c r="L48" s="98">
        <v>8.0714813935858463E-3</v>
      </c>
      <c r="M48" s="98">
        <v>4.0562967417111873E-3</v>
      </c>
      <c r="N48" s="98">
        <v>7.1544204631548971E-3</v>
      </c>
      <c r="O48" s="98">
        <v>6.4430851384423334E-3</v>
      </c>
      <c r="P48" s="98">
        <v>1.4644788554594055E-3</v>
      </c>
      <c r="Q48" s="98">
        <v>1.724114437769721E-3</v>
      </c>
      <c r="R48" s="98">
        <v>5.6598093383283159E-4</v>
      </c>
      <c r="S48" s="98">
        <v>7.0540305906097113E-4</v>
      </c>
      <c r="T48" s="98">
        <v>1.6566255349670165E-3</v>
      </c>
      <c r="U48" s="98">
        <v>1.8434779262683592E-3</v>
      </c>
      <c r="V48" s="98">
        <v>5.1559476672664748E-3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2.643687533108896</v>
      </c>
      <c r="D49" s="122">
        <v>2.0312907749283333</v>
      </c>
      <c r="E49" s="122">
        <v>2.1020497991464624</v>
      </c>
      <c r="F49" s="122">
        <v>0.46744890041055948</v>
      </c>
      <c r="G49" s="122">
        <v>0.58045193005317353</v>
      </c>
      <c r="H49" s="122">
        <v>0.47195598148515283</v>
      </c>
      <c r="I49" s="122">
        <v>0.96555781835203636</v>
      </c>
      <c r="J49" s="122">
        <v>0.55173559121491333</v>
      </c>
      <c r="K49" s="122">
        <v>1.1711394926612992</v>
      </c>
      <c r="L49" s="122">
        <v>1.9323316531308201</v>
      </c>
      <c r="M49" s="122">
        <v>1.7319972428124777</v>
      </c>
      <c r="N49" s="122">
        <v>1.7747002853909628</v>
      </c>
      <c r="O49" s="122">
        <v>1.4425882328996</v>
      </c>
      <c r="P49" s="122">
        <v>0.51935263105049267</v>
      </c>
      <c r="Q49" s="122">
        <v>0.42239374532753038</v>
      </c>
      <c r="R49" s="122">
        <v>0.21934233626346508</v>
      </c>
      <c r="S49" s="122">
        <v>0.41386733329408354</v>
      </c>
      <c r="T49" s="122">
        <v>0.44133540134420524</v>
      </c>
      <c r="U49" s="122">
        <v>0.41999883614877243</v>
      </c>
      <c r="V49" s="122">
        <v>0.54063876848610259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2.4859274564392191</v>
      </c>
      <c r="D50" s="98">
        <v>1.9129264294523356</v>
      </c>
      <c r="E50" s="98">
        <v>1.9851252861854329</v>
      </c>
      <c r="F50" s="98">
        <v>0.38191683614584881</v>
      </c>
      <c r="G50" s="98">
        <v>0.49756579288475961</v>
      </c>
      <c r="H50" s="98">
        <v>0.37322853799369149</v>
      </c>
      <c r="I50" s="98">
        <v>0.90841915796267847</v>
      </c>
      <c r="J50" s="98">
        <v>0.5256147778046717</v>
      </c>
      <c r="K50" s="98">
        <v>1.098398099166106</v>
      </c>
      <c r="L50" s="98">
        <v>1.8602811629427214</v>
      </c>
      <c r="M50" s="98">
        <v>1.6696061997583189</v>
      </c>
      <c r="N50" s="98">
        <v>1.7198565067069818</v>
      </c>
      <c r="O50" s="98">
        <v>1.3884995196521099</v>
      </c>
      <c r="P50" s="98">
        <v>0.43714787253425524</v>
      </c>
      <c r="Q50" s="98">
        <v>0.36713899385194204</v>
      </c>
      <c r="R50" s="98">
        <v>0.1848379812298723</v>
      </c>
      <c r="S50" s="98">
        <v>0.3644499948054869</v>
      </c>
      <c r="T50" s="98">
        <v>0.39445773651872496</v>
      </c>
      <c r="U50" s="98">
        <v>0.37298787602101824</v>
      </c>
      <c r="V50" s="98">
        <v>0.50564316344156024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1.017482047098617E-3</v>
      </c>
      <c r="D51" s="98">
        <v>0</v>
      </c>
      <c r="E51" s="98">
        <v>4.0152340352965271E-4</v>
      </c>
      <c r="F51" s="98">
        <v>0</v>
      </c>
      <c r="G51" s="98">
        <v>0</v>
      </c>
      <c r="H51" s="98">
        <v>5.6306003771574599E-4</v>
      </c>
      <c r="I51" s="98">
        <v>7.9473732136431299E-4</v>
      </c>
      <c r="J51" s="98">
        <v>1.7346778085607515E-4</v>
      </c>
      <c r="K51" s="98">
        <v>3.507661347010361E-4</v>
      </c>
      <c r="L51" s="98">
        <v>9.6157676396718488E-4</v>
      </c>
      <c r="M51" s="98">
        <v>3.7853361723792978E-4</v>
      </c>
      <c r="N51" s="98">
        <v>5.5225014702861238E-4</v>
      </c>
      <c r="O51" s="98">
        <v>5.2561411552243394E-4</v>
      </c>
      <c r="P51" s="98">
        <v>1.1738063213697259E-3</v>
      </c>
      <c r="Q51" s="98">
        <v>4.8439240640202216E-4</v>
      </c>
      <c r="R51" s="98">
        <v>4.4775107030649129E-4</v>
      </c>
      <c r="S51" s="98">
        <v>4.2446568245444572E-4</v>
      </c>
      <c r="T51" s="98">
        <v>5.2879828528209528E-4</v>
      </c>
      <c r="U51" s="98">
        <v>6.259834262279171E-4</v>
      </c>
      <c r="V51" s="98">
        <v>1.3883412635671112E-3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8.8526729593391498E-4</v>
      </c>
      <c r="D52" s="101">
        <v>0</v>
      </c>
      <c r="E52" s="101">
        <v>3.4863220033925797E-4</v>
      </c>
      <c r="F52" s="101">
        <v>0</v>
      </c>
      <c r="G52" s="101">
        <v>0</v>
      </c>
      <c r="H52" s="101">
        <v>4.8972602757274119E-4</v>
      </c>
      <c r="I52" s="101">
        <v>6.9717940858978573E-4</v>
      </c>
      <c r="J52" s="101">
        <v>1.5109688127895005E-4</v>
      </c>
      <c r="K52" s="101">
        <v>3.0531447014261613E-4</v>
      </c>
      <c r="L52" s="101">
        <v>8.3428917915813288E-4</v>
      </c>
      <c r="M52" s="101">
        <v>3.284000510071363E-4</v>
      </c>
      <c r="N52" s="101">
        <v>4.7681706636608725E-4</v>
      </c>
      <c r="O52" s="101">
        <v>4.506489335143517E-4</v>
      </c>
      <c r="P52" s="101">
        <v>9.995674841771125E-4</v>
      </c>
      <c r="Q52" s="101">
        <v>4.0922482864012659E-4</v>
      </c>
      <c r="R52" s="101">
        <v>3.7734675414920584E-4</v>
      </c>
      <c r="S52" s="101">
        <v>3.5620046630195683E-4</v>
      </c>
      <c r="T52" s="101">
        <v>4.4239154814222539E-4</v>
      </c>
      <c r="U52" s="101">
        <v>5.2150950865426267E-4</v>
      </c>
      <c r="V52" s="101">
        <v>1.1533728434845851E-3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1.3221475116470207E-4</v>
      </c>
      <c r="D53" s="104">
        <v>0</v>
      </c>
      <c r="E53" s="104">
        <v>5.2891203190394745E-5</v>
      </c>
      <c r="F53" s="104">
        <v>0</v>
      </c>
      <c r="G53" s="104">
        <v>0</v>
      </c>
      <c r="H53" s="104">
        <v>7.3334010143004844E-5</v>
      </c>
      <c r="I53" s="104">
        <v>9.7557912774527214E-5</v>
      </c>
      <c r="J53" s="104">
        <v>2.2370899577125106E-5</v>
      </c>
      <c r="K53" s="104">
        <v>4.5451664558419968E-5</v>
      </c>
      <c r="L53" s="104">
        <v>1.2728758480905203E-4</v>
      </c>
      <c r="M53" s="104">
        <v>5.0133566230793484E-5</v>
      </c>
      <c r="N53" s="104">
        <v>7.5433080662525115E-5</v>
      </c>
      <c r="O53" s="104">
        <v>7.4965182008082242E-5</v>
      </c>
      <c r="P53" s="104">
        <v>1.7423883719261334E-4</v>
      </c>
      <c r="Q53" s="104">
        <v>7.5167577761895584E-5</v>
      </c>
      <c r="R53" s="104">
        <v>7.0404316157285463E-5</v>
      </c>
      <c r="S53" s="104">
        <v>6.8265216152488904E-5</v>
      </c>
      <c r="T53" s="104">
        <v>8.6406737139869882E-5</v>
      </c>
      <c r="U53" s="104">
        <v>1.0447391757365443E-4</v>
      </c>
      <c r="V53" s="104">
        <v>2.3496842008252622E-4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0.15433825637101359</v>
      </c>
      <c r="D54" s="101">
        <v>0.11675736236152848</v>
      </c>
      <c r="E54" s="101">
        <v>0.11510646330091684</v>
      </c>
      <c r="F54" s="101">
        <v>8.4121062366586619E-2</v>
      </c>
      <c r="G54" s="101">
        <v>8.1101934961785721E-2</v>
      </c>
      <c r="H54" s="101">
        <v>9.4446626027186842E-2</v>
      </c>
      <c r="I54" s="101">
        <v>5.4927316132271281E-2</v>
      </c>
      <c r="J54" s="101">
        <v>2.4866818343672922E-2</v>
      </c>
      <c r="K54" s="101">
        <v>7.0653111535357652E-2</v>
      </c>
      <c r="L54" s="101">
        <v>6.8886768624425818E-2</v>
      </c>
      <c r="M54" s="101">
        <v>6.0207265497984552E-2</v>
      </c>
      <c r="N54" s="101">
        <v>5.2180541264029164E-2</v>
      </c>
      <c r="O54" s="101">
        <v>5.1010781058775184E-2</v>
      </c>
      <c r="P54" s="101">
        <v>7.6106800445204459E-2</v>
      </c>
      <c r="Q54" s="101">
        <v>5.2080542294467604E-2</v>
      </c>
      <c r="R54" s="101">
        <v>3.1850633925037342E-2</v>
      </c>
      <c r="S54" s="101">
        <v>4.6181258968644445E-2</v>
      </c>
      <c r="T54" s="101">
        <v>4.2976518869490117E-2</v>
      </c>
      <c r="U54" s="101">
        <v>4.3022742759259471E-2</v>
      </c>
      <c r="V54" s="101">
        <v>3.0809124255468084E-2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2.4043382515647892E-3</v>
      </c>
      <c r="D55" s="104">
        <v>1.6069831144690516E-3</v>
      </c>
      <c r="E55" s="104">
        <v>1.4165262565831772E-3</v>
      </c>
      <c r="F55" s="104">
        <v>1.4110018981240324E-3</v>
      </c>
      <c r="G55" s="104">
        <v>1.7842022066281798E-3</v>
      </c>
      <c r="H55" s="104">
        <v>3.7177574265587709E-3</v>
      </c>
      <c r="I55" s="104">
        <v>1.4166069357223561E-3</v>
      </c>
      <c r="J55" s="104">
        <v>1.080527285712749E-3</v>
      </c>
      <c r="K55" s="104">
        <v>1.7375158251343964E-3</v>
      </c>
      <c r="L55" s="104">
        <v>2.2021447997056412E-3</v>
      </c>
      <c r="M55" s="104">
        <v>1.8052439389362202E-3</v>
      </c>
      <c r="N55" s="104">
        <v>2.1109872729232529E-3</v>
      </c>
      <c r="O55" s="104">
        <v>2.5523180731922479E-3</v>
      </c>
      <c r="P55" s="104">
        <v>4.9241517496633131E-3</v>
      </c>
      <c r="Q55" s="104">
        <v>2.6898167747186888E-3</v>
      </c>
      <c r="R55" s="104">
        <v>2.2059700382489667E-3</v>
      </c>
      <c r="S55" s="104">
        <v>2.811613837497751E-3</v>
      </c>
      <c r="T55" s="104">
        <v>3.3723476707081174E-3</v>
      </c>
      <c r="U55" s="104">
        <v>3.3622339422667317E-3</v>
      </c>
      <c r="V55" s="104">
        <v>2.7981395255071363E-3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2.0276195595452101E-3</v>
      </c>
      <c r="D56" s="98">
        <v>1.3577704822678369E-3</v>
      </c>
      <c r="E56" s="98">
        <v>1.1924184447904005E-3</v>
      </c>
      <c r="F56" s="98">
        <v>1.1888146867696826E-3</v>
      </c>
      <c r="G56" s="98">
        <v>1.5081078974699259E-3</v>
      </c>
      <c r="H56" s="98">
        <v>3.1400313113580905E-3</v>
      </c>
      <c r="I56" s="98">
        <v>1.209373415350791E-3</v>
      </c>
      <c r="J56" s="98">
        <v>9.1530960043782078E-4</v>
      </c>
      <c r="K56" s="98">
        <v>1.4717976371356164E-3</v>
      </c>
      <c r="L56" s="98">
        <v>1.8600606399495009E-3</v>
      </c>
      <c r="M56" s="98">
        <v>1.527925931165036E-3</v>
      </c>
      <c r="N56" s="98">
        <v>1.7830651491120919E-3</v>
      </c>
      <c r="O56" s="98">
        <v>2.1494343615245095E-3</v>
      </c>
      <c r="P56" s="98">
        <v>4.139055013445905E-3</v>
      </c>
      <c r="Q56" s="98">
        <v>2.2523734257669722E-3</v>
      </c>
      <c r="R56" s="98">
        <v>1.8479476464241427E-3</v>
      </c>
      <c r="S56" s="98">
        <v>2.3512387668436626E-3</v>
      </c>
      <c r="T56" s="98">
        <v>2.8177891812611955E-3</v>
      </c>
      <c r="U56" s="98">
        <v>2.8022979360880183E-3</v>
      </c>
      <c r="V56" s="98">
        <v>2.3272695065303232E-3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3.7671869201957923E-4</v>
      </c>
      <c r="D57" s="98">
        <v>2.4921263220121462E-4</v>
      </c>
      <c r="E57" s="98">
        <v>2.2410781179277675E-4</v>
      </c>
      <c r="F57" s="98">
        <v>2.2218721135434973E-4</v>
      </c>
      <c r="G57" s="98">
        <v>2.7609430915825374E-4</v>
      </c>
      <c r="H57" s="98">
        <v>5.7772611520068046E-4</v>
      </c>
      <c r="I57" s="98">
        <v>2.0723352037156501E-4</v>
      </c>
      <c r="J57" s="98">
        <v>1.6521768527492833E-4</v>
      </c>
      <c r="K57" s="98">
        <v>2.6571818799877997E-4</v>
      </c>
      <c r="L57" s="98">
        <v>3.4208415975614021E-4</v>
      </c>
      <c r="M57" s="98">
        <v>2.7731800777118423E-4</v>
      </c>
      <c r="N57" s="98">
        <v>3.27922123811161E-4</v>
      </c>
      <c r="O57" s="98">
        <v>4.0288371166773856E-4</v>
      </c>
      <c r="P57" s="98">
        <v>7.8509673621740789E-4</v>
      </c>
      <c r="Q57" s="98">
        <v>4.3744334895171651E-4</v>
      </c>
      <c r="R57" s="98">
        <v>3.5802239182482394E-4</v>
      </c>
      <c r="S57" s="98">
        <v>4.6037507065408822E-4</v>
      </c>
      <c r="T57" s="98">
        <v>5.5455848944692182E-4</v>
      </c>
      <c r="U57" s="98">
        <v>5.5993600617871349E-4</v>
      </c>
      <c r="V57" s="98">
        <v>4.7087001897681331E-4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0.20619624858853358</v>
      </c>
      <c r="D58" s="122">
        <v>0.16744396844874057</v>
      </c>
      <c r="E58" s="122">
        <v>0.16826627128817923</v>
      </c>
      <c r="F58" s="122">
        <v>3.9745759633947234E-2</v>
      </c>
      <c r="G58" s="122">
        <v>5.0338125774571689E-2</v>
      </c>
      <c r="H58" s="122">
        <v>4.067800139738869E-2</v>
      </c>
      <c r="I58" s="122">
        <v>7.8501889354367874E-2</v>
      </c>
      <c r="J58" s="122">
        <v>5.4884340169612723E-2</v>
      </c>
      <c r="K58" s="122">
        <v>0.12236901389782542</v>
      </c>
      <c r="L58" s="122">
        <v>0.18211652983768037</v>
      </c>
      <c r="M58" s="122">
        <v>0.16578473097231003</v>
      </c>
      <c r="N58" s="122">
        <v>0.18217586988051079</v>
      </c>
      <c r="O58" s="122">
        <v>0.15814089763819295</v>
      </c>
      <c r="P58" s="122">
        <v>6.0502879892781684E-2</v>
      </c>
      <c r="Q58" s="122">
        <v>5.1491370612069674E-2</v>
      </c>
      <c r="R58" s="122">
        <v>2.8000526394434167E-2</v>
      </c>
      <c r="S58" s="122">
        <v>5.4318494151367219E-2</v>
      </c>
      <c r="T58" s="122">
        <v>6.1939046613368368E-2</v>
      </c>
      <c r="U58" s="122">
        <v>6.1739474064677106E-2</v>
      </c>
      <c r="V58" s="122">
        <v>9.583867876503914E-2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3.672423782814406E-2</v>
      </c>
      <c r="D59" s="98">
        <v>2.6631446645925049E-2</v>
      </c>
      <c r="E59" s="98">
        <v>2.9334776733599844E-2</v>
      </c>
      <c r="F59" s="98">
        <v>3.6260441445756654E-3</v>
      </c>
      <c r="G59" s="98">
        <v>5.9408921251950146E-3</v>
      </c>
      <c r="H59" s="98">
        <v>2.4125357556786945E-3</v>
      </c>
      <c r="I59" s="98">
        <v>8.5427595788308535E-3</v>
      </c>
      <c r="J59" s="98">
        <v>1.1364196090754432E-2</v>
      </c>
      <c r="K59" s="98">
        <v>1.9846840200852586E-2</v>
      </c>
      <c r="L59" s="98">
        <v>9.9569551245349778E-3</v>
      </c>
      <c r="M59" s="98">
        <v>2.1694685636667104E-3</v>
      </c>
      <c r="N59" s="98">
        <v>4.0598642492140295E-3</v>
      </c>
      <c r="O59" s="98">
        <v>1.4845135872288164E-2</v>
      </c>
      <c r="P59" s="98">
        <v>8.1964670759356682E-3</v>
      </c>
      <c r="Q59" s="98">
        <v>7.2357810049051355E-3</v>
      </c>
      <c r="R59" s="98">
        <v>3.0335951599607899E-3</v>
      </c>
      <c r="S59" s="98">
        <v>3.368774584744186E-3</v>
      </c>
      <c r="T59" s="98">
        <v>2.2466192472152613E-3</v>
      </c>
      <c r="U59" s="98">
        <v>2.9182962696306853E-3</v>
      </c>
      <c r="V59" s="98">
        <v>6.1765042829309219E-3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0.16947201076038954</v>
      </c>
      <c r="D60" s="33">
        <v>0.14081252180281553</v>
      </c>
      <c r="E60" s="33">
        <v>0.13893149455457937</v>
      </c>
      <c r="F60" s="33">
        <v>3.6119715489371568E-2</v>
      </c>
      <c r="G60" s="33">
        <v>4.4397233649376672E-2</v>
      </c>
      <c r="H60" s="33">
        <v>3.8265465641709996E-2</v>
      </c>
      <c r="I60" s="33">
        <v>6.9959129775537018E-2</v>
      </c>
      <c r="J60" s="33">
        <v>4.3520144078858292E-2</v>
      </c>
      <c r="K60" s="33">
        <v>0.10252217369697283</v>
      </c>
      <c r="L60" s="33">
        <v>0.17215957471314539</v>
      </c>
      <c r="M60" s="33">
        <v>0.16361526240864332</v>
      </c>
      <c r="N60" s="33">
        <v>0.17811600563129676</v>
      </c>
      <c r="O60" s="33">
        <v>0.14329576176590478</v>
      </c>
      <c r="P60" s="33">
        <v>5.2306412816846018E-2</v>
      </c>
      <c r="Q60" s="33">
        <v>4.4255589607164539E-2</v>
      </c>
      <c r="R60" s="33">
        <v>2.4966931234473376E-2</v>
      </c>
      <c r="S60" s="33">
        <v>5.0949719566623031E-2</v>
      </c>
      <c r="T60" s="33">
        <v>5.9692427366153107E-2</v>
      </c>
      <c r="U60" s="33">
        <v>5.882117779504642E-2</v>
      </c>
      <c r="V60" s="33">
        <v>8.9662174482108212E-2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1.2478890536985752</v>
      </c>
      <c r="D62" s="117">
        <f t="shared" si="21"/>
        <v>1.4106150531746169</v>
      </c>
      <c r="E62" s="117">
        <f t="shared" si="21"/>
        <v>1.1676310570027633</v>
      </c>
      <c r="F62" s="117">
        <f t="shared" si="21"/>
        <v>1.5727538295882422</v>
      </c>
      <c r="G62" s="117">
        <f t="shared" si="21"/>
        <v>1.3869599357379863</v>
      </c>
      <c r="H62" s="117">
        <f t="shared" si="21"/>
        <v>1.9403233371793316</v>
      </c>
      <c r="I62" s="117">
        <f t="shared" si="21"/>
        <v>1.717061014197381</v>
      </c>
      <c r="J62" s="117">
        <f t="shared" si="21"/>
        <v>1.2031899062419895</v>
      </c>
      <c r="K62" s="117">
        <f t="shared" si="21"/>
        <v>0.63131055913583323</v>
      </c>
      <c r="L62" s="117">
        <f t="shared" si="21"/>
        <v>0.29417409292048424</v>
      </c>
      <c r="M62" s="117">
        <f t="shared" si="21"/>
        <v>0</v>
      </c>
      <c r="N62" s="117">
        <f t="shared" si="21"/>
        <v>0</v>
      </c>
      <c r="O62" s="117">
        <f t="shared" si="21"/>
        <v>8.216147673183341E-2</v>
      </c>
      <c r="P62" s="117">
        <f t="shared" si="21"/>
        <v>0.22816016055667745</v>
      </c>
      <c r="Q62" s="117">
        <f t="shared" si="21"/>
        <v>0.27954562404244165</v>
      </c>
      <c r="R62" s="117">
        <f t="shared" ref="R62:V62" si="22">R63+R66+R68+R77</f>
        <v>0.4301914546120702</v>
      </c>
      <c r="S62" s="117">
        <f t="shared" si="22"/>
        <v>0.73253417098447249</v>
      </c>
      <c r="T62" s="117">
        <f t="shared" si="22"/>
        <v>0.7641215211020711</v>
      </c>
      <c r="U62" s="117">
        <f t="shared" si="22"/>
        <v>0.97445850182560245</v>
      </c>
      <c r="V62" s="117">
        <f t="shared" si="22"/>
        <v>0.76338705357591263</v>
      </c>
      <c r="W62" s="117">
        <f t="shared" ref="W62" si="23">W63+W66+W68+W77</f>
        <v>0.76311255841389225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1.1271015671469704</v>
      </c>
      <c r="D63" s="122">
        <f t="shared" si="24"/>
        <v>1.2745409963340946</v>
      </c>
      <c r="E63" s="122">
        <f t="shared" si="24"/>
        <v>1.0593976653627331</v>
      </c>
      <c r="F63" s="122">
        <f t="shared" si="24"/>
        <v>1.4195383357962881</v>
      </c>
      <c r="G63" s="122">
        <f t="shared" si="24"/>
        <v>1.2596777263031704</v>
      </c>
      <c r="H63" s="122">
        <f t="shared" si="24"/>
        <v>1.7628194635858512</v>
      </c>
      <c r="I63" s="122">
        <f t="shared" si="24"/>
        <v>1.5614375879838871</v>
      </c>
      <c r="J63" s="122">
        <f t="shared" si="24"/>
        <v>1.0787662588280982</v>
      </c>
      <c r="K63" s="122">
        <f t="shared" si="24"/>
        <v>0.56502223754155556</v>
      </c>
      <c r="L63" s="122">
        <f t="shared" si="24"/>
        <v>0.26662721957146729</v>
      </c>
      <c r="M63" s="122">
        <f t="shared" si="24"/>
        <v>0</v>
      </c>
      <c r="N63" s="122">
        <f t="shared" si="24"/>
        <v>0</v>
      </c>
      <c r="O63" s="122">
        <f t="shared" si="24"/>
        <v>7.2965419351292665E-2</v>
      </c>
      <c r="P63" s="122">
        <f t="shared" si="24"/>
        <v>0.20423215251868426</v>
      </c>
      <c r="Q63" s="122">
        <f t="shared" si="24"/>
        <v>0.24735162615426035</v>
      </c>
      <c r="R63" s="122">
        <f t="shared" ref="R63:V63" si="25">SUM(R64:R65)</f>
        <v>0.38421877788655073</v>
      </c>
      <c r="S63" s="122">
        <f t="shared" si="25"/>
        <v>0.64771617260608749</v>
      </c>
      <c r="T63" s="122">
        <f t="shared" si="25"/>
        <v>0.67757489554161632</v>
      </c>
      <c r="U63" s="122">
        <f t="shared" si="25"/>
        <v>0.83889034218948422</v>
      </c>
      <c r="V63" s="122">
        <f t="shared" si="25"/>
        <v>0.66315381340768298</v>
      </c>
      <c r="W63" s="122">
        <f t="shared" ref="W63" si="26">SUM(W64:W65)</f>
        <v>0.65796298812751886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1.1102817606744273</v>
      </c>
      <c r="D64" s="98">
        <v>1.2557824173240535</v>
      </c>
      <c r="E64" s="98">
        <v>1.0438637225685439</v>
      </c>
      <c r="F64" s="98">
        <v>1.3990889471844201</v>
      </c>
      <c r="G64" s="98">
        <v>1.2416692909624816</v>
      </c>
      <c r="H64" s="98">
        <v>1.7377651619277519</v>
      </c>
      <c r="I64" s="98">
        <v>1.5393436454602354</v>
      </c>
      <c r="J64" s="98">
        <v>1.0636195314371704</v>
      </c>
      <c r="K64" s="98">
        <v>0.55708625817175861</v>
      </c>
      <c r="L64" s="98">
        <v>0.26286423973139361</v>
      </c>
      <c r="M64" s="98">
        <v>0</v>
      </c>
      <c r="N64" s="98">
        <v>0</v>
      </c>
      <c r="O64" s="98">
        <v>7.1924904690918445E-2</v>
      </c>
      <c r="P64" s="98">
        <v>0.20128290451193376</v>
      </c>
      <c r="Q64" s="98">
        <v>0.24375062324217564</v>
      </c>
      <c r="R64" s="98">
        <v>0.37857892730445186</v>
      </c>
      <c r="S64" s="98">
        <v>0.63877083032615134</v>
      </c>
      <c r="T64" s="98">
        <v>0.66825616267198462</v>
      </c>
      <c r="U64" s="98">
        <v>0.82760998702320343</v>
      </c>
      <c r="V64" s="98">
        <v>0.65402713644230659</v>
      </c>
      <c r="W64" s="98">
        <v>0.64878411809376735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1.6819806472543126E-2</v>
      </c>
      <c r="D65" s="98">
        <v>1.8758579010041052E-2</v>
      </c>
      <c r="E65" s="98">
        <v>1.5533942794189263E-2</v>
      </c>
      <c r="F65" s="98">
        <v>2.0449388611868045E-2</v>
      </c>
      <c r="G65" s="98">
        <v>1.8008435340688876E-2</v>
      </c>
      <c r="H65" s="98">
        <v>2.5054301658099246E-2</v>
      </c>
      <c r="I65" s="98">
        <v>2.2093942523651645E-2</v>
      </c>
      <c r="J65" s="98">
        <v>1.514672739092791E-2</v>
      </c>
      <c r="K65" s="98">
        <v>7.9359793697969319E-3</v>
      </c>
      <c r="L65" s="98">
        <v>3.7629798400736661E-3</v>
      </c>
      <c r="M65" s="98">
        <v>0</v>
      </c>
      <c r="N65" s="98">
        <v>0</v>
      </c>
      <c r="O65" s="98">
        <v>1.0405146603742132E-3</v>
      </c>
      <c r="P65" s="98">
        <v>2.9492480067504936E-3</v>
      </c>
      <c r="Q65" s="98">
        <v>3.6010029120846971E-3</v>
      </c>
      <c r="R65" s="98">
        <v>5.6398505820988527E-3</v>
      </c>
      <c r="S65" s="98">
        <v>8.9453422799361752E-3</v>
      </c>
      <c r="T65" s="98">
        <v>9.3187328696316737E-3</v>
      </c>
      <c r="U65" s="98">
        <v>1.1280355166280762E-2</v>
      </c>
      <c r="V65" s="98">
        <v>9.1266769653763589E-3</v>
      </c>
      <c r="W65" s="98">
        <v>9.1788700337514864E-3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5.0339515895753964E-4</v>
      </c>
      <c r="D66" s="122">
        <f t="shared" si="27"/>
        <v>4.7079209980513458E-4</v>
      </c>
      <c r="E66" s="122">
        <f t="shared" si="27"/>
        <v>3.190254211776396E-4</v>
      </c>
      <c r="F66" s="122">
        <f t="shared" si="27"/>
        <v>4.6677361915430505E-4</v>
      </c>
      <c r="G66" s="122">
        <f t="shared" si="27"/>
        <v>6.7410500848800667E-4</v>
      </c>
      <c r="H66" s="122">
        <f t="shared" si="27"/>
        <v>7.5444123014887273E-4</v>
      </c>
      <c r="I66" s="122">
        <f t="shared" si="27"/>
        <v>4.856457026092466E-4</v>
      </c>
      <c r="J66" s="122">
        <f t="shared" si="27"/>
        <v>6.6840601975332883E-4</v>
      </c>
      <c r="K66" s="122">
        <f t="shared" si="27"/>
        <v>1.5031732172158648E-4</v>
      </c>
      <c r="L66" s="122">
        <f t="shared" si="27"/>
        <v>9.9239525330973522E-5</v>
      </c>
      <c r="M66" s="122">
        <f t="shared" si="27"/>
        <v>0</v>
      </c>
      <c r="N66" s="122">
        <f t="shared" si="27"/>
        <v>0</v>
      </c>
      <c r="O66" s="122">
        <f t="shared" si="27"/>
        <v>4.5534170589698469E-5</v>
      </c>
      <c r="P66" s="122">
        <f t="shared" si="27"/>
        <v>4.9643351032522222E-5</v>
      </c>
      <c r="Q66" s="122">
        <f t="shared" si="27"/>
        <v>1.309454003369408E-4</v>
      </c>
      <c r="R66" s="122">
        <f t="shared" si="27"/>
        <v>1.0884248727554455E-4</v>
      </c>
      <c r="S66" s="122">
        <f t="shared" si="27"/>
        <v>1.3345463279531888E-4</v>
      </c>
      <c r="T66" s="122">
        <f t="shared" si="27"/>
        <v>3.030412563964054E-4</v>
      </c>
      <c r="U66" s="122">
        <f t="shared" si="27"/>
        <v>4.9632098014917359E-4</v>
      </c>
      <c r="V66" s="122">
        <f t="shared" si="27"/>
        <v>8.5525198272192674E-4</v>
      </c>
      <c r="W66" s="122">
        <f t="shared" si="27"/>
        <v>1.0429792865509443E-3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5.0339515895753964E-4</v>
      </c>
      <c r="D67" s="98">
        <v>4.7079209980513458E-4</v>
      </c>
      <c r="E67" s="98">
        <v>3.190254211776396E-4</v>
      </c>
      <c r="F67" s="98">
        <v>4.6677361915430505E-4</v>
      </c>
      <c r="G67" s="98">
        <v>6.7410500848800667E-4</v>
      </c>
      <c r="H67" s="98">
        <v>7.5444123014887273E-4</v>
      </c>
      <c r="I67" s="98">
        <v>4.856457026092466E-4</v>
      </c>
      <c r="J67" s="98">
        <v>6.6840601975332883E-4</v>
      </c>
      <c r="K67" s="98">
        <v>1.5031732172158648E-4</v>
      </c>
      <c r="L67" s="98">
        <v>9.9239525330973522E-5</v>
      </c>
      <c r="M67" s="98">
        <v>0</v>
      </c>
      <c r="N67" s="98">
        <v>0</v>
      </c>
      <c r="O67" s="98">
        <v>4.5534170589698469E-5</v>
      </c>
      <c r="P67" s="98">
        <v>4.9643351032522222E-5</v>
      </c>
      <c r="Q67" s="98">
        <v>1.309454003369408E-4</v>
      </c>
      <c r="R67" s="98">
        <v>1.0884248727554455E-4</v>
      </c>
      <c r="S67" s="98">
        <v>1.3345463279531888E-4</v>
      </c>
      <c r="T67" s="98">
        <v>3.030412563964054E-4</v>
      </c>
      <c r="U67" s="98">
        <v>4.9632098014917359E-4</v>
      </c>
      <c r="V67" s="98">
        <v>8.5525198272192674E-4</v>
      </c>
      <c r="W67" s="98">
        <v>1.0429792865509443E-3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0.1089644820240486</v>
      </c>
      <c r="D68" s="122">
        <v>0.12265018843711326</v>
      </c>
      <c r="E68" s="122">
        <v>9.7327519580582875E-2</v>
      </c>
      <c r="F68" s="122">
        <v>0.13773879082852433</v>
      </c>
      <c r="G68" s="122">
        <v>0.11381141813598775</v>
      </c>
      <c r="H68" s="122">
        <v>0.15916474298677108</v>
      </c>
      <c r="I68" s="122">
        <v>0.1391143811084633</v>
      </c>
      <c r="J68" s="122">
        <v>0.10994354607777682</v>
      </c>
      <c r="K68" s="122">
        <v>5.8381687302315681E-2</v>
      </c>
      <c r="L68" s="122">
        <v>2.4145889623517054E-2</v>
      </c>
      <c r="M68" s="122">
        <v>0</v>
      </c>
      <c r="N68" s="122">
        <v>0</v>
      </c>
      <c r="O68" s="122">
        <v>7.99403811688538E-3</v>
      </c>
      <c r="P68" s="122">
        <v>2.0683817413404821E-2</v>
      </c>
      <c r="Q68" s="122">
        <v>2.7576213189583684E-2</v>
      </c>
      <c r="R68" s="122">
        <v>3.9160868890819947E-2</v>
      </c>
      <c r="S68" s="122">
        <v>7.1788483572143486E-2</v>
      </c>
      <c r="T68" s="122">
        <v>7.2396722928514068E-2</v>
      </c>
      <c r="U68" s="122">
        <v>0.11238345106823046</v>
      </c>
      <c r="V68" s="122">
        <v>7.8346964110463782E-2</v>
      </c>
      <c r="W68" s="122">
        <v>8.149670965561176E-2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0.10372170357442316</v>
      </c>
      <c r="D69" s="98">
        <v>0.11721961344355379</v>
      </c>
      <c r="E69" s="98">
        <v>9.2503693806411505E-2</v>
      </c>
      <c r="F69" s="98">
        <v>0.1316206777115031</v>
      </c>
      <c r="G69" s="98">
        <v>0.10817398181982159</v>
      </c>
      <c r="H69" s="98">
        <v>0.15168124620676093</v>
      </c>
      <c r="I69" s="98">
        <v>0.13332297908395141</v>
      </c>
      <c r="J69" s="98">
        <v>0.10540092297631255</v>
      </c>
      <c r="K69" s="98">
        <v>5.4233908549157064E-2</v>
      </c>
      <c r="L69" s="98">
        <v>2.1007916077838334E-2</v>
      </c>
      <c r="M69" s="98">
        <v>0</v>
      </c>
      <c r="N69" s="98">
        <v>0</v>
      </c>
      <c r="O69" s="98">
        <v>5.8275366874574143E-3</v>
      </c>
      <c r="P69" s="98">
        <v>1.5227183480326673E-2</v>
      </c>
      <c r="Q69" s="98">
        <v>2.384039427530131E-2</v>
      </c>
      <c r="R69" s="98">
        <v>3.595124326727283E-2</v>
      </c>
      <c r="S69" s="98">
        <v>6.8578895163997913E-2</v>
      </c>
      <c r="T69" s="98">
        <v>6.9619634045838236E-2</v>
      </c>
      <c r="U69" s="98">
        <v>0.10864683094896165</v>
      </c>
      <c r="V69" s="98">
        <v>7.5208340595692841E-2</v>
      </c>
      <c r="W69" s="98">
        <v>7.7869131875993383E-2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1.7435838530697673E-4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1.2239908121942271E-4</v>
      </c>
      <c r="U70" s="98">
        <v>1.2730583884059822E-4</v>
      </c>
      <c r="V70" s="98">
        <v>1.1932578672828846E-4</v>
      </c>
      <c r="W70" s="98">
        <v>1.1810608392372386E-4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1.504458012702517E-4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1.0132153969338836E-4</v>
      </c>
      <c r="U71" s="101">
        <v>1.0504915156071396E-4</v>
      </c>
      <c r="V71" s="101">
        <v>9.8207915389506196E-5</v>
      </c>
      <c r="W71" s="101">
        <v>9.5050888469665819E-5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2.3912584036725023E-5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2.1077541526034367E-5</v>
      </c>
      <c r="U72" s="104">
        <v>2.2256687279884268E-5</v>
      </c>
      <c r="V72" s="104">
        <v>2.1117871338782259E-5</v>
      </c>
      <c r="W72" s="104">
        <v>2.3055195454058044E-5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5.0824892328544553E-3</v>
      </c>
      <c r="D73" s="101">
        <v>5.4305749935594635E-3</v>
      </c>
      <c r="E73" s="101">
        <v>4.8238257741713706E-3</v>
      </c>
      <c r="F73" s="101">
        <v>5.9613351283407849E-3</v>
      </c>
      <c r="G73" s="101">
        <v>5.4752361155635931E-3</v>
      </c>
      <c r="H73" s="101">
        <v>7.1602135255268004E-3</v>
      </c>
      <c r="I73" s="101">
        <v>5.4596428685691331E-3</v>
      </c>
      <c r="J73" s="101">
        <v>4.3882620606481623E-3</v>
      </c>
      <c r="K73" s="101">
        <v>3.9898227690554908E-3</v>
      </c>
      <c r="L73" s="101">
        <v>2.9806774885568865E-3</v>
      </c>
      <c r="M73" s="101">
        <v>0</v>
      </c>
      <c r="N73" s="101">
        <v>0</v>
      </c>
      <c r="O73" s="101">
        <v>2.0069815498534494E-3</v>
      </c>
      <c r="P73" s="101">
        <v>5.1488744487241909E-3</v>
      </c>
      <c r="Q73" s="101">
        <v>3.5863846490202245E-3</v>
      </c>
      <c r="R73" s="101">
        <v>3.0625609543305132E-3</v>
      </c>
      <c r="S73" s="101">
        <v>3.069007716270675E-3</v>
      </c>
      <c r="T73" s="101">
        <v>2.5197958946280847E-3</v>
      </c>
      <c r="U73" s="101">
        <v>3.3506809002538532E-3</v>
      </c>
      <c r="V73" s="101">
        <v>2.7649214075420071E-3</v>
      </c>
      <c r="W73" s="101">
        <v>3.2672684164413665E-3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1.6028921677098594E-4</v>
      </c>
      <c r="D74" s="104">
        <v>0</v>
      </c>
      <c r="E74" s="104">
        <v>0</v>
      </c>
      <c r="F74" s="104">
        <v>1.5677798868044801E-4</v>
      </c>
      <c r="G74" s="104">
        <v>1.6220020060256181E-4</v>
      </c>
      <c r="H74" s="104">
        <v>3.2328325448337133E-4</v>
      </c>
      <c r="I74" s="104">
        <v>1.5740077063581732E-4</v>
      </c>
      <c r="J74" s="104">
        <v>1.54361040816107E-4</v>
      </c>
      <c r="K74" s="104">
        <v>1.5795598410312691E-4</v>
      </c>
      <c r="L74" s="104">
        <v>1.5729605712183148E-4</v>
      </c>
      <c r="M74" s="104">
        <v>0</v>
      </c>
      <c r="N74" s="104">
        <v>0</v>
      </c>
      <c r="O74" s="104">
        <v>1.5951987957451549E-4</v>
      </c>
      <c r="P74" s="104">
        <v>3.0775948435395707E-4</v>
      </c>
      <c r="Q74" s="104">
        <v>1.494342652621494E-4</v>
      </c>
      <c r="R74" s="104">
        <v>1.470646692165978E-4</v>
      </c>
      <c r="S74" s="104">
        <v>1.4058069187488753E-4</v>
      </c>
      <c r="T74" s="104">
        <v>1.3489390682832467E-4</v>
      </c>
      <c r="U74" s="104">
        <v>2.5863338017436402E-4</v>
      </c>
      <c r="V74" s="104">
        <v>2.5437632050064876E-4</v>
      </c>
      <c r="W74" s="104">
        <v>2.4220327925328353E-4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1.35174637303014E-4</v>
      </c>
      <c r="D75" s="98">
        <v>0</v>
      </c>
      <c r="E75" s="98">
        <v>0</v>
      </c>
      <c r="F75" s="98">
        <v>1.3209052075218694E-4</v>
      </c>
      <c r="G75" s="98">
        <v>1.3710071795181147E-4</v>
      </c>
      <c r="H75" s="98">
        <v>2.7304620098765999E-4</v>
      </c>
      <c r="I75" s="98">
        <v>1.3437482392786564E-4</v>
      </c>
      <c r="J75" s="98">
        <v>1.3075851434826011E-4</v>
      </c>
      <c r="K75" s="98">
        <v>1.3379978519414694E-4</v>
      </c>
      <c r="L75" s="98">
        <v>1.3286147428210717E-4</v>
      </c>
      <c r="M75" s="98">
        <v>0</v>
      </c>
      <c r="N75" s="98">
        <v>0</v>
      </c>
      <c r="O75" s="98">
        <v>1.3433964759528185E-4</v>
      </c>
      <c r="P75" s="98">
        <v>2.5869093834036906E-4</v>
      </c>
      <c r="Q75" s="98">
        <v>1.2513185698705403E-4</v>
      </c>
      <c r="R75" s="98">
        <v>1.2319650976160953E-4</v>
      </c>
      <c r="S75" s="98">
        <v>1.1756193834218312E-4</v>
      </c>
      <c r="T75" s="98">
        <v>1.127115672504478E-4</v>
      </c>
      <c r="U75" s="98">
        <v>2.1556137969907838E-4</v>
      </c>
      <c r="V75" s="98">
        <v>2.1156995513912027E-4</v>
      </c>
      <c r="W75" s="98">
        <v>1.9710294670934901E-4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2.5114579467971945E-5</v>
      </c>
      <c r="D76" s="98">
        <v>0</v>
      </c>
      <c r="E76" s="98">
        <v>0</v>
      </c>
      <c r="F76" s="98">
        <v>2.4687467928261079E-5</v>
      </c>
      <c r="G76" s="98">
        <v>2.5099482650750345E-5</v>
      </c>
      <c r="H76" s="98">
        <v>5.0237053495711367E-5</v>
      </c>
      <c r="I76" s="98">
        <v>2.3025946707951667E-5</v>
      </c>
      <c r="J76" s="98">
        <v>2.3602526467846896E-5</v>
      </c>
      <c r="K76" s="98">
        <v>2.4156198908979982E-5</v>
      </c>
      <c r="L76" s="98">
        <v>2.4434582839724302E-5</v>
      </c>
      <c r="M76" s="98">
        <v>0</v>
      </c>
      <c r="N76" s="98">
        <v>0</v>
      </c>
      <c r="O76" s="98">
        <v>2.518023197923366E-5</v>
      </c>
      <c r="P76" s="98">
        <v>4.9068546013587993E-5</v>
      </c>
      <c r="Q76" s="98">
        <v>2.4302408275095364E-5</v>
      </c>
      <c r="R76" s="98">
        <v>2.3868159454988265E-5</v>
      </c>
      <c r="S76" s="98">
        <v>2.3018753532704403E-5</v>
      </c>
      <c r="T76" s="98">
        <v>2.2182339577876874E-5</v>
      </c>
      <c r="U76" s="98">
        <v>4.3072000475285633E-5</v>
      </c>
      <c r="V76" s="98">
        <v>4.2806365361528463E-5</v>
      </c>
      <c r="W76" s="98">
        <v>4.5100332543934506E-5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1.1319609368598786E-2</v>
      </c>
      <c r="D77" s="122">
        <v>1.295307630360404E-2</v>
      </c>
      <c r="E77" s="122">
        <v>1.0586846638269601E-2</v>
      </c>
      <c r="F77" s="122">
        <v>1.5009929344275332E-2</v>
      </c>
      <c r="G77" s="122">
        <v>1.2796686290340132E-2</v>
      </c>
      <c r="H77" s="122">
        <v>1.7584689376560526E-2</v>
      </c>
      <c r="I77" s="122">
        <v>1.6023399402421302E-2</v>
      </c>
      <c r="J77" s="122">
        <v>1.3811695316361242E-2</v>
      </c>
      <c r="K77" s="122">
        <v>7.7563169702405243E-3</v>
      </c>
      <c r="L77" s="122">
        <v>3.3017442001689562E-3</v>
      </c>
      <c r="M77" s="122">
        <v>0</v>
      </c>
      <c r="N77" s="122">
        <v>0</v>
      </c>
      <c r="O77" s="122">
        <v>1.1564850930656687E-3</v>
      </c>
      <c r="P77" s="122">
        <v>3.1945472735558493E-3</v>
      </c>
      <c r="Q77" s="122">
        <v>4.4868392982606621E-3</v>
      </c>
      <c r="R77" s="122">
        <v>6.7029653474239836E-3</v>
      </c>
      <c r="S77" s="122">
        <v>1.2896060173446159E-2</v>
      </c>
      <c r="T77" s="122">
        <v>1.38468613755444E-2</v>
      </c>
      <c r="U77" s="122">
        <v>2.2688387587738636E-2</v>
      </c>
      <c r="V77" s="122">
        <v>2.1031024075043901E-2</v>
      </c>
      <c r="W77" s="122">
        <v>2.2609881344210696E-2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1.0206254256491114E-2</v>
      </c>
      <c r="D78" s="98">
        <v>1.1813816418467992E-2</v>
      </c>
      <c r="E78" s="98">
        <v>9.5321226081308882E-3</v>
      </c>
      <c r="F78" s="98">
        <v>1.3436656800273667E-2</v>
      </c>
      <c r="G78" s="98">
        <v>1.1449803921201738E-2</v>
      </c>
      <c r="H78" s="98">
        <v>1.5768236462086159E-2</v>
      </c>
      <c r="I78" s="98">
        <v>1.4695061495290851E-2</v>
      </c>
      <c r="J78" s="98">
        <v>1.2911875239979281E-2</v>
      </c>
      <c r="K78" s="98">
        <v>7.0565069108755223E-3</v>
      </c>
      <c r="L78" s="98">
        <v>2.9558879116827266E-3</v>
      </c>
      <c r="M78" s="98">
        <v>0</v>
      </c>
      <c r="N78" s="98">
        <v>0</v>
      </c>
      <c r="O78" s="98">
        <v>9.3698176770360883E-4</v>
      </c>
      <c r="P78" s="98">
        <v>2.7201126901830962E-3</v>
      </c>
      <c r="Q78" s="98">
        <v>4.0017933797253206E-3</v>
      </c>
      <c r="R78" s="98">
        <v>6.197797867193394E-3</v>
      </c>
      <c r="S78" s="98">
        <v>1.200120336491429E-2</v>
      </c>
      <c r="T78" s="98">
        <v>1.2795938358534662E-2</v>
      </c>
      <c r="U78" s="98">
        <v>2.133141072095128E-2</v>
      </c>
      <c r="V78" s="98">
        <v>1.9517633747592709E-2</v>
      </c>
      <c r="W78" s="98">
        <v>2.0843346510920877E-2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1.1133551121076716E-3</v>
      </c>
      <c r="D79" s="33">
        <v>1.1392598851360479E-3</v>
      </c>
      <c r="E79" s="33">
        <v>1.0547240301387129E-3</v>
      </c>
      <c r="F79" s="33">
        <v>1.5732725440016657E-3</v>
      </c>
      <c r="G79" s="33">
        <v>1.3468823691383934E-3</v>
      </c>
      <c r="H79" s="33">
        <v>1.8164529144743661E-3</v>
      </c>
      <c r="I79" s="33">
        <v>1.3283379071304497E-3</v>
      </c>
      <c r="J79" s="33">
        <v>8.9982007638196094E-4</v>
      </c>
      <c r="K79" s="33">
        <v>6.998100593650021E-4</v>
      </c>
      <c r="L79" s="33">
        <v>3.4585628848622955E-4</v>
      </c>
      <c r="M79" s="33">
        <v>0</v>
      </c>
      <c r="N79" s="33">
        <v>0</v>
      </c>
      <c r="O79" s="33">
        <v>2.1950332536205993E-4</v>
      </c>
      <c r="P79" s="33">
        <v>4.7443458337275302E-4</v>
      </c>
      <c r="Q79" s="33">
        <v>4.850459185353413E-4</v>
      </c>
      <c r="R79" s="33">
        <v>5.0516748023058961E-4</v>
      </c>
      <c r="S79" s="33">
        <v>8.9485680853186936E-4</v>
      </c>
      <c r="T79" s="33">
        <v>1.0509230170097379E-3</v>
      </c>
      <c r="U79" s="33">
        <v>1.3569768667873574E-3</v>
      </c>
      <c r="V79" s="33">
        <v>1.5133903274511904E-3</v>
      </c>
      <c r="W79" s="33">
        <v>1.7665348332898182E-3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37.985593621202973</v>
      </c>
      <c r="D81" s="117">
        <f t="shared" si="28"/>
        <v>42.115897187548399</v>
      </c>
      <c r="E81" s="117">
        <f t="shared" si="28"/>
        <v>41.072290080963491</v>
      </c>
      <c r="F81" s="117">
        <f t="shared" si="28"/>
        <v>49.04329839901834</v>
      </c>
      <c r="G81" s="117">
        <f t="shared" si="28"/>
        <v>38.187170202712203</v>
      </c>
      <c r="H81" s="117">
        <f t="shared" si="28"/>
        <v>42.663481695589446</v>
      </c>
      <c r="I81" s="117">
        <f t="shared" si="28"/>
        <v>42.214383033044278</v>
      </c>
      <c r="J81" s="117">
        <f t="shared" si="28"/>
        <v>45.050969603029927</v>
      </c>
      <c r="K81" s="117">
        <f t="shared" si="28"/>
        <v>34.773692719416438</v>
      </c>
      <c r="L81" s="117">
        <f t="shared" si="28"/>
        <v>34.926797031736484</v>
      </c>
      <c r="M81" s="117">
        <f t="shared" si="28"/>
        <v>29.804727570603969</v>
      </c>
      <c r="N81" s="117">
        <f t="shared" si="28"/>
        <v>31.880983651495775</v>
      </c>
      <c r="O81" s="117">
        <f t="shared" si="28"/>
        <v>28.184845008376854</v>
      </c>
      <c r="P81" s="117">
        <f t="shared" si="28"/>
        <v>31.342040794675285</v>
      </c>
      <c r="Q81" s="117">
        <f t="shared" si="28"/>
        <v>24.406996116090305</v>
      </c>
      <c r="R81" s="117">
        <f t="shared" ref="R81:V81" si="29">R82+R85+R87+R100</f>
        <v>21.101450084483503</v>
      </c>
      <c r="S81" s="117">
        <f t="shared" si="29"/>
        <v>24.614174076622501</v>
      </c>
      <c r="T81" s="117">
        <f t="shared" si="29"/>
        <v>25.872361066913435</v>
      </c>
      <c r="U81" s="117">
        <f t="shared" si="29"/>
        <v>25.418651095357312</v>
      </c>
      <c r="V81" s="117">
        <f t="shared" si="29"/>
        <v>22.744981240707958</v>
      </c>
      <c r="W81" s="117">
        <f t="shared" ref="W81" si="30">W82+W85+W87+W100</f>
        <v>23.426509344701564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34.835851911827625</v>
      </c>
      <c r="D82" s="122">
        <f t="shared" si="31"/>
        <v>38.606471156984867</v>
      </c>
      <c r="E82" s="122">
        <f t="shared" si="31"/>
        <v>37.673216910203514</v>
      </c>
      <c r="F82" s="122">
        <f t="shared" si="31"/>
        <v>44.848205621059407</v>
      </c>
      <c r="G82" s="122">
        <f t="shared" si="31"/>
        <v>35.029043241956551</v>
      </c>
      <c r="H82" s="122">
        <f t="shared" si="31"/>
        <v>39.07875095402207</v>
      </c>
      <c r="I82" s="122">
        <f t="shared" si="31"/>
        <v>38.650071229481895</v>
      </c>
      <c r="J82" s="122">
        <f t="shared" si="31"/>
        <v>40.792611744622256</v>
      </c>
      <c r="K82" s="122">
        <f t="shared" si="31"/>
        <v>31.351361963792588</v>
      </c>
      <c r="L82" s="122">
        <f t="shared" si="31"/>
        <v>31.791785785938661</v>
      </c>
      <c r="M82" s="122">
        <f t="shared" si="31"/>
        <v>26.931989788692089</v>
      </c>
      <c r="N82" s="122">
        <f t="shared" si="31"/>
        <v>28.795423686473466</v>
      </c>
      <c r="O82" s="122">
        <f t="shared" si="31"/>
        <v>25.153149739656953</v>
      </c>
      <c r="P82" s="122">
        <f t="shared" si="31"/>
        <v>28.190770612928493</v>
      </c>
      <c r="Q82" s="122">
        <f t="shared" si="31"/>
        <v>21.698015841586344</v>
      </c>
      <c r="R82" s="122">
        <f t="shared" ref="R82:V82" si="32">SUM(R83:R84)</f>
        <v>18.891044456006444</v>
      </c>
      <c r="S82" s="122">
        <f t="shared" si="32"/>
        <v>21.789540436056338</v>
      </c>
      <c r="T82" s="122">
        <f t="shared" si="32"/>
        <v>22.922635800601125</v>
      </c>
      <c r="U82" s="122">
        <f t="shared" si="32"/>
        <v>21.821348930880276</v>
      </c>
      <c r="V82" s="122">
        <f t="shared" si="32"/>
        <v>19.710218419958803</v>
      </c>
      <c r="W82" s="122">
        <f t="shared" ref="W82" si="33">SUM(W83:W84)</f>
        <v>20.087379626926566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34.636014948938971</v>
      </c>
      <c r="D83" s="98">
        <v>38.386254462695938</v>
      </c>
      <c r="E83" s="98">
        <v>37.457362991629338</v>
      </c>
      <c r="F83" s="98">
        <v>44.593692762416637</v>
      </c>
      <c r="G83" s="98">
        <v>34.830159308262886</v>
      </c>
      <c r="H83" s="98">
        <v>38.856391433124593</v>
      </c>
      <c r="I83" s="98">
        <v>38.429391736806281</v>
      </c>
      <c r="J83" s="98">
        <v>40.559748478762877</v>
      </c>
      <c r="K83" s="98">
        <v>31.171062166832595</v>
      </c>
      <c r="L83" s="98">
        <v>31.606864700377095</v>
      </c>
      <c r="M83" s="98">
        <v>26.776158257715554</v>
      </c>
      <c r="N83" s="98">
        <v>28.627681521006284</v>
      </c>
      <c r="O83" s="98">
        <v>25.007067668177758</v>
      </c>
      <c r="P83" s="98">
        <v>28.027184531903004</v>
      </c>
      <c r="Q83" s="98">
        <v>21.572075056310954</v>
      </c>
      <c r="R83" s="98">
        <v>18.779865850085987</v>
      </c>
      <c r="S83" s="98">
        <v>21.667777386555585</v>
      </c>
      <c r="T83" s="98">
        <v>22.793650999152085</v>
      </c>
      <c r="U83" s="98">
        <v>21.700046194453957</v>
      </c>
      <c r="V83" s="98">
        <v>19.597106811770747</v>
      </c>
      <c r="W83" s="98">
        <v>19.969682675186736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0.19983696288865027</v>
      </c>
      <c r="D84" s="98">
        <v>0.22021669428892723</v>
      </c>
      <c r="E84" s="98">
        <v>0.21585391857417349</v>
      </c>
      <c r="F84" s="98">
        <v>0.2545128586427729</v>
      </c>
      <c r="G84" s="98">
        <v>0.19888393369366225</v>
      </c>
      <c r="H84" s="98">
        <v>0.22235952089747957</v>
      </c>
      <c r="I84" s="98">
        <v>0.22067949267561807</v>
      </c>
      <c r="J84" s="98">
        <v>0.23286326585937753</v>
      </c>
      <c r="K84" s="98">
        <v>0.18029979695999371</v>
      </c>
      <c r="L84" s="98">
        <v>0.1849210855615662</v>
      </c>
      <c r="M84" s="98">
        <v>0.15583153097653529</v>
      </c>
      <c r="N84" s="98">
        <v>0.16774216546718296</v>
      </c>
      <c r="O84" s="98">
        <v>0.14608207147919453</v>
      </c>
      <c r="P84" s="98">
        <v>0.16358608102549063</v>
      </c>
      <c r="Q84" s="98">
        <v>0.1259407852753904</v>
      </c>
      <c r="R84" s="98">
        <v>0.111178605920457</v>
      </c>
      <c r="S84" s="98">
        <v>0.12176304950075224</v>
      </c>
      <c r="T84" s="98">
        <v>0.12898480144904029</v>
      </c>
      <c r="U84" s="98">
        <v>0.12130273642631872</v>
      </c>
      <c r="V84" s="98">
        <v>0.113111608188055</v>
      </c>
      <c r="W84" s="98">
        <v>0.11769695173983133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1.433195629032054E-2</v>
      </c>
      <c r="D85" s="122">
        <f t="shared" si="34"/>
        <v>1.4182612006629678E-2</v>
      </c>
      <c r="E85" s="122">
        <f t="shared" si="34"/>
        <v>1.0811417051020008E-2</v>
      </c>
      <c r="F85" s="122">
        <f t="shared" si="34"/>
        <v>1.4586675598572036E-2</v>
      </c>
      <c r="G85" s="122">
        <f t="shared" si="34"/>
        <v>1.7944033321180747E-2</v>
      </c>
      <c r="H85" s="122">
        <f t="shared" si="34"/>
        <v>1.691205757583723E-2</v>
      </c>
      <c r="I85" s="122">
        <f t="shared" si="34"/>
        <v>1.2475023985775021E-2</v>
      </c>
      <c r="J85" s="122">
        <f t="shared" si="34"/>
        <v>2.5372692509836363E-2</v>
      </c>
      <c r="K85" s="122">
        <f t="shared" si="34"/>
        <v>9.1693566250167762E-3</v>
      </c>
      <c r="L85" s="122">
        <f t="shared" si="34"/>
        <v>1.4588210223653109E-2</v>
      </c>
      <c r="M85" s="122">
        <f t="shared" si="34"/>
        <v>7.1720029346197802E-3</v>
      </c>
      <c r="N85" s="122">
        <f t="shared" si="34"/>
        <v>1.2978369752459938E-2</v>
      </c>
      <c r="O85" s="122">
        <f t="shared" si="34"/>
        <v>1.3546415750435296E-2</v>
      </c>
      <c r="P85" s="122">
        <f t="shared" si="34"/>
        <v>8.6131214041426062E-3</v>
      </c>
      <c r="Q85" s="122">
        <f t="shared" si="34"/>
        <v>1.0497456260344757E-2</v>
      </c>
      <c r="R85" s="122">
        <f t="shared" si="34"/>
        <v>5.0067544146750499E-3</v>
      </c>
      <c r="S85" s="122">
        <f t="shared" si="34"/>
        <v>4.3468080396189572E-3</v>
      </c>
      <c r="T85" s="122">
        <f t="shared" si="34"/>
        <v>9.778131206390683E-3</v>
      </c>
      <c r="U85" s="122">
        <f t="shared" si="34"/>
        <v>1.3613375455520191E-2</v>
      </c>
      <c r="V85" s="122">
        <f t="shared" si="34"/>
        <v>2.6586118777184472E-2</v>
      </c>
      <c r="W85" s="122">
        <f t="shared" si="34"/>
        <v>3.5153142771705691E-2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1.433195629032054E-2</v>
      </c>
      <c r="D86" s="98">
        <v>1.4182612006629678E-2</v>
      </c>
      <c r="E86" s="98">
        <v>1.0811417051020008E-2</v>
      </c>
      <c r="F86" s="98">
        <v>1.4586675598572036E-2</v>
      </c>
      <c r="G86" s="98">
        <v>1.7944033321180747E-2</v>
      </c>
      <c r="H86" s="98">
        <v>1.691205757583723E-2</v>
      </c>
      <c r="I86" s="98">
        <v>1.2475023985775021E-2</v>
      </c>
      <c r="J86" s="98">
        <v>2.5372692509836363E-2</v>
      </c>
      <c r="K86" s="98">
        <v>9.1693566250167762E-3</v>
      </c>
      <c r="L86" s="98">
        <v>1.4588210223653109E-2</v>
      </c>
      <c r="M86" s="98">
        <v>7.1720029346197802E-3</v>
      </c>
      <c r="N86" s="98">
        <v>1.2978369752459938E-2</v>
      </c>
      <c r="O86" s="98">
        <v>1.3546415750435296E-2</v>
      </c>
      <c r="P86" s="98">
        <v>8.6131214041426062E-3</v>
      </c>
      <c r="Q86" s="98">
        <v>1.0497456260344757E-2</v>
      </c>
      <c r="R86" s="98">
        <v>5.0067544146750499E-3</v>
      </c>
      <c r="S86" s="98">
        <v>4.3468080396189572E-3</v>
      </c>
      <c r="T86" s="98">
        <v>9.778131206390683E-3</v>
      </c>
      <c r="U86" s="98">
        <v>1.3613375455520191E-2</v>
      </c>
      <c r="V86" s="98">
        <v>2.6586118777184472E-2</v>
      </c>
      <c r="W86" s="98">
        <v>3.5153142771705691E-2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2.8501789080933531</v>
      </c>
      <c r="D87" s="122">
        <v>3.1800504056220982</v>
      </c>
      <c r="E87" s="122">
        <v>3.0712386316593205</v>
      </c>
      <c r="F87" s="122">
        <v>3.7990878634879692</v>
      </c>
      <c r="G87" s="122">
        <v>2.8511449859067675</v>
      </c>
      <c r="H87" s="122">
        <v>3.2456554119289773</v>
      </c>
      <c r="I87" s="122">
        <v>3.2155270343440172</v>
      </c>
      <c r="J87" s="122">
        <v>3.7983079459157816</v>
      </c>
      <c r="K87" s="122">
        <v>3.0500715442245636</v>
      </c>
      <c r="L87" s="122">
        <v>2.7914419795680336</v>
      </c>
      <c r="M87" s="122">
        <v>2.5720358074446161</v>
      </c>
      <c r="N87" s="122">
        <v>2.7428005275770007</v>
      </c>
      <c r="O87" s="122">
        <v>2.68577796132297</v>
      </c>
      <c r="P87" s="122">
        <v>2.7875790723007454</v>
      </c>
      <c r="Q87" s="122">
        <v>2.383147573002101</v>
      </c>
      <c r="R87" s="122">
        <v>1.9490815564744661</v>
      </c>
      <c r="S87" s="122">
        <v>2.4851285690258624</v>
      </c>
      <c r="T87" s="122">
        <v>2.5774993216948521</v>
      </c>
      <c r="U87" s="122">
        <v>3.1282607864683234</v>
      </c>
      <c r="V87" s="122">
        <v>2.5139359300016899</v>
      </c>
      <c r="W87" s="122">
        <v>2.7466641923391246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0.10382712086146305</v>
      </c>
      <c r="D88" s="98">
        <v>0.23360662876360305</v>
      </c>
      <c r="E88" s="98">
        <v>0.284518766674486</v>
      </c>
      <c r="F88" s="98">
        <v>0.41746935243829536</v>
      </c>
      <c r="G88" s="98">
        <v>0.3073596883301028</v>
      </c>
      <c r="H88" s="98">
        <v>0.35801884788719995</v>
      </c>
      <c r="I88" s="98">
        <v>0.81010698345950283</v>
      </c>
      <c r="J88" s="98">
        <v>1.2889911529756972</v>
      </c>
      <c r="K88" s="98">
        <v>0.76206008311385176</v>
      </c>
      <c r="L88" s="98">
        <v>0.66742154779650253</v>
      </c>
      <c r="M88" s="98">
        <v>0.48472599205363559</v>
      </c>
      <c r="N88" s="98">
        <v>0.5351763919438135</v>
      </c>
      <c r="O88" s="98">
        <v>0.5067433841337462</v>
      </c>
      <c r="P88" s="98">
        <v>0.26315891286812115</v>
      </c>
      <c r="Q88" s="98">
        <v>0.26133232298744147</v>
      </c>
      <c r="R88" s="98">
        <v>0.29016699425874554</v>
      </c>
      <c r="S88" s="98">
        <v>0.48106012058761283</v>
      </c>
      <c r="T88" s="98">
        <v>0.56335996149218992</v>
      </c>
      <c r="U88" s="98">
        <v>0.67007061031254955</v>
      </c>
      <c r="V88" s="98">
        <v>0.55753678335517853</v>
      </c>
      <c r="W88" s="98">
        <v>0.66704259493733198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1.6443540867931705E-4</v>
      </c>
      <c r="G89" s="98">
        <v>0</v>
      </c>
      <c r="H89" s="98">
        <v>1.5977788612180427E-4</v>
      </c>
      <c r="I89" s="98">
        <v>3.0512382464520761E-4</v>
      </c>
      <c r="J89" s="98">
        <v>6.1683103089438078E-4</v>
      </c>
      <c r="K89" s="98">
        <v>1.5483520750924636E-4</v>
      </c>
      <c r="L89" s="98">
        <v>3.1165578663188808E-4</v>
      </c>
      <c r="M89" s="98">
        <v>1.5407748266708747E-4</v>
      </c>
      <c r="N89" s="98">
        <v>1.5281877781525121E-4</v>
      </c>
      <c r="O89" s="98">
        <v>3.0270996272239314E-4</v>
      </c>
      <c r="P89" s="98">
        <v>2.9526783511449388E-4</v>
      </c>
      <c r="Q89" s="98">
        <v>1.4276692082109096E-4</v>
      </c>
      <c r="R89" s="98">
        <v>1.3827835098362279E-4</v>
      </c>
      <c r="S89" s="98">
        <v>3.9072088209042436E-4</v>
      </c>
      <c r="T89" s="98">
        <v>6.3109239045635527E-4</v>
      </c>
      <c r="U89" s="98">
        <v>6.0212743295874778E-4</v>
      </c>
      <c r="V89" s="98">
        <v>5.8575161367884984E-4</v>
      </c>
      <c r="W89" s="98">
        <v>4.5071400276447778E-4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1.3939614403082407E-4</v>
      </c>
      <c r="G90" s="101">
        <v>0</v>
      </c>
      <c r="H90" s="101">
        <v>1.3510400470327199E-4</v>
      </c>
      <c r="I90" s="101">
        <v>2.601725653095254E-4</v>
      </c>
      <c r="J90" s="101">
        <v>5.2063550375818933E-4</v>
      </c>
      <c r="K90" s="101">
        <v>1.3038643994511549E-4</v>
      </c>
      <c r="L90" s="101">
        <v>2.6109238795545329E-4</v>
      </c>
      <c r="M90" s="101">
        <v>1.2914412137982517E-4</v>
      </c>
      <c r="N90" s="101">
        <v>1.2771014018560302E-4</v>
      </c>
      <c r="O90" s="101">
        <v>2.5223396380116484E-4</v>
      </c>
      <c r="P90" s="101">
        <v>2.4579249494108507E-4</v>
      </c>
      <c r="Q90" s="101">
        <v>1.1845021451605545E-4</v>
      </c>
      <c r="R90" s="101">
        <v>1.1467084156401658E-4</v>
      </c>
      <c r="S90" s="101">
        <v>3.230312991697609E-4</v>
      </c>
      <c r="T90" s="101">
        <v>5.206285616788127E-4</v>
      </c>
      <c r="U90" s="101">
        <v>4.948480731536473E-4</v>
      </c>
      <c r="V90" s="101">
        <v>4.798972611686611E-4</v>
      </c>
      <c r="W90" s="101">
        <v>3.6044944778160286E-4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2.5039264648492972E-5</v>
      </c>
      <c r="G91" s="104">
        <v>0</v>
      </c>
      <c r="H91" s="104">
        <v>2.4673881418532267E-5</v>
      </c>
      <c r="I91" s="104">
        <v>4.4951259335682232E-5</v>
      </c>
      <c r="J91" s="104">
        <v>9.6195527136191491E-5</v>
      </c>
      <c r="K91" s="104">
        <v>2.4448767564130877E-5</v>
      </c>
      <c r="L91" s="104">
        <v>5.0563398676434778E-5</v>
      </c>
      <c r="M91" s="104">
        <v>2.4933361287262297E-5</v>
      </c>
      <c r="N91" s="104">
        <v>2.5108637629648186E-5</v>
      </c>
      <c r="O91" s="104">
        <v>5.0475998921228294E-5</v>
      </c>
      <c r="P91" s="104">
        <v>4.9475340173408793E-5</v>
      </c>
      <c r="Q91" s="104">
        <v>2.4316706305035508E-5</v>
      </c>
      <c r="R91" s="104">
        <v>2.3607509419606205E-5</v>
      </c>
      <c r="S91" s="104">
        <v>6.7689582920663448E-5</v>
      </c>
      <c r="T91" s="104">
        <v>1.1046382877754257E-4</v>
      </c>
      <c r="U91" s="104">
        <v>1.0727935980510051E-4</v>
      </c>
      <c r="V91" s="104">
        <v>1.0585435251018878E-4</v>
      </c>
      <c r="W91" s="104">
        <v>9.0264554982874911E-5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2.7037148555708077</v>
      </c>
      <c r="D96" s="101">
        <v>2.9073940871768973</v>
      </c>
      <c r="E96" s="101">
        <v>2.7524084512142641</v>
      </c>
      <c r="F96" s="101">
        <v>3.3264250016141572</v>
      </c>
      <c r="G96" s="101">
        <v>2.4912324325814348</v>
      </c>
      <c r="H96" s="101">
        <v>2.7790152542764845</v>
      </c>
      <c r="I96" s="101">
        <v>2.3415250157229988</v>
      </c>
      <c r="J96" s="101">
        <v>2.3995667060522026</v>
      </c>
      <c r="K96" s="101">
        <v>2.2313083835942833</v>
      </c>
      <c r="L96" s="101">
        <v>2.0573298398794861</v>
      </c>
      <c r="M96" s="101">
        <v>2.0247927654723346</v>
      </c>
      <c r="N96" s="101">
        <v>2.1230318259384418</v>
      </c>
      <c r="O96" s="101">
        <v>2.0748844256234915</v>
      </c>
      <c r="P96" s="101">
        <v>2.3700912696783543</v>
      </c>
      <c r="Q96" s="101">
        <v>2.016171891818761</v>
      </c>
      <c r="R96" s="101">
        <v>1.5533309160364361</v>
      </c>
      <c r="S96" s="101">
        <v>1.8868551726081277</v>
      </c>
      <c r="T96" s="101">
        <v>1.8666088032761603</v>
      </c>
      <c r="U96" s="101">
        <v>2.282751883724945</v>
      </c>
      <c r="V96" s="101">
        <v>1.7937756788739192</v>
      </c>
      <c r="W96" s="101">
        <v>1.9606123782045459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4.2636931661082268E-2</v>
      </c>
      <c r="D97" s="104">
        <v>3.9049689681597957E-2</v>
      </c>
      <c r="E97" s="104">
        <v>3.4311413770570301E-2</v>
      </c>
      <c r="F97" s="104">
        <v>5.5029074026837259E-2</v>
      </c>
      <c r="G97" s="104">
        <v>5.2552864995230028E-2</v>
      </c>
      <c r="H97" s="104">
        <v>0.10846153187917108</v>
      </c>
      <c r="I97" s="104">
        <v>6.3589911336870197E-2</v>
      </c>
      <c r="J97" s="104">
        <v>0.10913325585698767</v>
      </c>
      <c r="K97" s="104">
        <v>5.6548242308919444E-2</v>
      </c>
      <c r="L97" s="104">
        <v>6.6378936105412886E-2</v>
      </c>
      <c r="M97" s="104">
        <v>6.2362972435978513E-2</v>
      </c>
      <c r="N97" s="104">
        <v>8.4439490916930107E-2</v>
      </c>
      <c r="O97" s="104">
        <v>0.1038474416030096</v>
      </c>
      <c r="P97" s="104">
        <v>0.15403362191915548</v>
      </c>
      <c r="Q97" s="104">
        <v>0.10550059127507747</v>
      </c>
      <c r="R97" s="104">
        <v>0.10544536782830061</v>
      </c>
      <c r="S97" s="104">
        <v>0.11682255494803154</v>
      </c>
      <c r="T97" s="104">
        <v>0.1468994645360456</v>
      </c>
      <c r="U97" s="104">
        <v>0.17483616499787011</v>
      </c>
      <c r="V97" s="104">
        <v>0.16203771615891324</v>
      </c>
      <c r="W97" s="104">
        <v>0.11855850519448229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3.5956453522601732E-2</v>
      </c>
      <c r="D98" s="98">
        <v>3.2993822719108445E-2</v>
      </c>
      <c r="E98" s="98">
        <v>2.8883024551589705E-2</v>
      </c>
      <c r="F98" s="98">
        <v>4.6363772784017619E-2</v>
      </c>
      <c r="G98" s="98">
        <v>4.4420632616386922E-2</v>
      </c>
      <c r="H98" s="98">
        <v>9.1607000431359928E-2</v>
      </c>
      <c r="I98" s="98">
        <v>5.4287428866857723E-2</v>
      </c>
      <c r="J98" s="98">
        <v>9.2446269644219911E-2</v>
      </c>
      <c r="K98" s="98">
        <v>4.7900323099504608E-2</v>
      </c>
      <c r="L98" s="98">
        <v>5.6067542147049232E-2</v>
      </c>
      <c r="M98" s="98">
        <v>5.2782895803883061E-2</v>
      </c>
      <c r="N98" s="98">
        <v>7.1322605964483671E-2</v>
      </c>
      <c r="O98" s="98">
        <v>8.7455110584528484E-2</v>
      </c>
      <c r="P98" s="98">
        <v>0.1294748146393547</v>
      </c>
      <c r="Q98" s="98">
        <v>8.834309103286013E-2</v>
      </c>
      <c r="R98" s="98">
        <v>8.8331897499074025E-2</v>
      </c>
      <c r="S98" s="98">
        <v>9.7693970762354185E-2</v>
      </c>
      <c r="T98" s="98">
        <v>0.12274289673573768</v>
      </c>
      <c r="U98" s="98">
        <v>0.14571949267657699</v>
      </c>
      <c r="V98" s="98">
        <v>0.13477006142361961</v>
      </c>
      <c r="W98" s="98">
        <v>9.6481892414226347E-2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6.6804781384805388E-3</v>
      </c>
      <c r="D99" s="98">
        <v>6.0558669624895143E-3</v>
      </c>
      <c r="E99" s="98">
        <v>5.4283892189805928E-3</v>
      </c>
      <c r="F99" s="98">
        <v>8.6653012428196379E-3</v>
      </c>
      <c r="G99" s="98">
        <v>8.1322323788431076E-3</v>
      </c>
      <c r="H99" s="98">
        <v>1.6854531447811155E-2</v>
      </c>
      <c r="I99" s="98">
        <v>9.3024824700124777E-3</v>
      </c>
      <c r="J99" s="98">
        <v>1.6686986212767759E-2</v>
      </c>
      <c r="K99" s="98">
        <v>8.6479192094148366E-3</v>
      </c>
      <c r="L99" s="98">
        <v>1.0311393958363654E-2</v>
      </c>
      <c r="M99" s="98">
        <v>9.580076632095454E-3</v>
      </c>
      <c r="N99" s="98">
        <v>1.3116884952446442E-2</v>
      </c>
      <c r="O99" s="98">
        <v>1.6392331018481116E-2</v>
      </c>
      <c r="P99" s="98">
        <v>2.4558807279800778E-2</v>
      </c>
      <c r="Q99" s="98">
        <v>1.7157500242217329E-2</v>
      </c>
      <c r="R99" s="98">
        <v>1.7113470329226582E-2</v>
      </c>
      <c r="S99" s="98">
        <v>1.9128584185677356E-2</v>
      </c>
      <c r="T99" s="98">
        <v>2.4156567800307924E-2</v>
      </c>
      <c r="U99" s="98">
        <v>2.9116672321293106E-2</v>
      </c>
      <c r="V99" s="98">
        <v>2.7267654735293634E-2</v>
      </c>
      <c r="W99" s="98">
        <v>2.2076612780255942E-2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0.28523084499167561</v>
      </c>
      <c r="D100" s="122">
        <v>0.31519301293480489</v>
      </c>
      <c r="E100" s="122">
        <v>0.31702312204963412</v>
      </c>
      <c r="F100" s="122">
        <v>0.38141823887239074</v>
      </c>
      <c r="G100" s="122">
        <v>0.28903794152769968</v>
      </c>
      <c r="H100" s="122">
        <v>0.32216327206255857</v>
      </c>
      <c r="I100" s="122">
        <v>0.33630974523258828</v>
      </c>
      <c r="J100" s="122">
        <v>0.43467721998205844</v>
      </c>
      <c r="K100" s="122">
        <v>0.3630898547742758</v>
      </c>
      <c r="L100" s="122">
        <v>0.32898105600613536</v>
      </c>
      <c r="M100" s="122">
        <v>0.29352997153264354</v>
      </c>
      <c r="N100" s="122">
        <v>0.32978106769284948</v>
      </c>
      <c r="O100" s="122">
        <v>0.33237089164649375</v>
      </c>
      <c r="P100" s="122">
        <v>0.35507798804190421</v>
      </c>
      <c r="Q100" s="122">
        <v>0.31533524524151196</v>
      </c>
      <c r="R100" s="122">
        <v>0.25631731758791465</v>
      </c>
      <c r="S100" s="122">
        <v>0.33515826350068284</v>
      </c>
      <c r="T100" s="122">
        <v>0.36244781341106591</v>
      </c>
      <c r="U100" s="122">
        <v>0.45542800255318949</v>
      </c>
      <c r="V100" s="122">
        <v>0.49424077197027749</v>
      </c>
      <c r="W100" s="122">
        <v>0.55731238266416872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5.0796983777003674E-2</v>
      </c>
      <c r="D102" s="98">
        <v>5.011978794607904E-2</v>
      </c>
      <c r="E102" s="98">
        <v>5.5256844292746236E-2</v>
      </c>
      <c r="F102" s="98">
        <v>3.487218454469055E-2</v>
      </c>
      <c r="G102" s="98">
        <v>3.4127982035211189E-2</v>
      </c>
      <c r="H102" s="98">
        <v>1.9124089613835046E-2</v>
      </c>
      <c r="I102" s="98">
        <v>3.6565187496651809E-2</v>
      </c>
      <c r="J102" s="98">
        <v>8.9994218031053064E-2</v>
      </c>
      <c r="K102" s="98">
        <v>5.8911887655019438E-2</v>
      </c>
      <c r="L102" s="98">
        <v>1.7960181465768766E-2</v>
      </c>
      <c r="M102" s="98">
        <v>3.8365338810106044E-3</v>
      </c>
      <c r="N102" s="98">
        <v>7.3537163759348463E-3</v>
      </c>
      <c r="O102" s="98">
        <v>3.1232284097507668E-2</v>
      </c>
      <c r="P102" s="98">
        <v>4.8079276384451912E-2</v>
      </c>
      <c r="Q102" s="98">
        <v>4.436919331092893E-2</v>
      </c>
      <c r="R102" s="98">
        <v>2.7865039412865642E-2</v>
      </c>
      <c r="S102" s="98">
        <v>2.0816010120658104E-2</v>
      </c>
      <c r="T102" s="98">
        <v>1.31401102482474E-2</v>
      </c>
      <c r="U102" s="98">
        <v>2.1515802497004414E-2</v>
      </c>
      <c r="V102" s="98">
        <v>3.1838002740190885E-2</v>
      </c>
      <c r="W102" s="98">
        <v>5.1865628377532662E-2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0.23443386121467191</v>
      </c>
      <c r="D103" s="33">
        <v>0.26507322498872588</v>
      </c>
      <c r="E103" s="33">
        <v>0.26176627775688788</v>
      </c>
      <c r="F103" s="33">
        <v>0.34654605432770019</v>
      </c>
      <c r="G103" s="33">
        <v>0.25490995949248851</v>
      </c>
      <c r="H103" s="33">
        <v>0.30303918244872352</v>
      </c>
      <c r="I103" s="33">
        <v>0.29974455773593645</v>
      </c>
      <c r="J103" s="33">
        <v>0.34468300195100537</v>
      </c>
      <c r="K103" s="33">
        <v>0.30417796711925638</v>
      </c>
      <c r="L103" s="33">
        <v>0.31102087454036659</v>
      </c>
      <c r="M103" s="33">
        <v>0.28969343765163291</v>
      </c>
      <c r="N103" s="33">
        <v>0.32242735131691463</v>
      </c>
      <c r="O103" s="33">
        <v>0.30113860754898608</v>
      </c>
      <c r="P103" s="33">
        <v>0.30699871165745229</v>
      </c>
      <c r="Q103" s="33">
        <v>0.27096605193058304</v>
      </c>
      <c r="R103" s="33">
        <v>0.22845227817504901</v>
      </c>
      <c r="S103" s="33">
        <v>0.31434225338002475</v>
      </c>
      <c r="T103" s="33">
        <v>0.34930770316281851</v>
      </c>
      <c r="U103" s="33">
        <v>0.43391220005618508</v>
      </c>
      <c r="V103" s="33">
        <v>0.46240276923008661</v>
      </c>
      <c r="W103" s="33">
        <v>0.5054467542866361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59.332434737098552</v>
      </c>
      <c r="D124" s="117">
        <f t="shared" si="42"/>
        <v>55.293481939124725</v>
      </c>
      <c r="E124" s="117">
        <f t="shared" si="42"/>
        <v>58.227659663726087</v>
      </c>
      <c r="F124" s="117">
        <f t="shared" si="42"/>
        <v>60.105509211002932</v>
      </c>
      <c r="G124" s="117">
        <f t="shared" si="42"/>
        <v>32.183640712906914</v>
      </c>
      <c r="H124" s="117">
        <f t="shared" si="42"/>
        <v>42.453979874198005</v>
      </c>
      <c r="I124" s="117">
        <f t="shared" si="42"/>
        <v>46.155203469351946</v>
      </c>
      <c r="J124" s="117">
        <f t="shared" si="42"/>
        <v>47.006277210215103</v>
      </c>
      <c r="K124" s="117">
        <f t="shared" si="42"/>
        <v>39.160241398179437</v>
      </c>
      <c r="L124" s="117">
        <f t="shared" si="42"/>
        <v>44.038815847174391</v>
      </c>
      <c r="M124" s="117">
        <f t="shared" si="42"/>
        <v>38.94090099280988</v>
      </c>
      <c r="N124" s="117">
        <f t="shared" si="42"/>
        <v>44.604501696109793</v>
      </c>
      <c r="O124" s="117">
        <f t="shared" si="42"/>
        <v>40.29110033315866</v>
      </c>
      <c r="P124" s="117">
        <f t="shared" si="42"/>
        <v>33.671719706689863</v>
      </c>
      <c r="Q124" s="117">
        <f t="shared" si="42"/>
        <v>44.462368591542599</v>
      </c>
      <c r="R124" s="117">
        <f t="shared" ref="R124:V124" si="43">R125+R128+R130+R139</f>
        <v>24.280867951890823</v>
      </c>
      <c r="S124" s="117">
        <f t="shared" si="43"/>
        <v>35.175033494143094</v>
      </c>
      <c r="T124" s="117">
        <f t="shared" si="43"/>
        <v>28.274878132537541</v>
      </c>
      <c r="U124" s="117">
        <f t="shared" si="43"/>
        <v>35.905942620611803</v>
      </c>
      <c r="V124" s="117">
        <f t="shared" si="43"/>
        <v>21.218892008948863</v>
      </c>
      <c r="W124" s="117">
        <f t="shared" ref="W124" si="44">W125+W128+W130+W139</f>
        <v>41.377419723577574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53.343057885120025</v>
      </c>
      <c r="D125" s="122">
        <f t="shared" si="45"/>
        <v>49.942622627668889</v>
      </c>
      <c r="E125" s="122">
        <f t="shared" si="45"/>
        <v>52.809230140561603</v>
      </c>
      <c r="F125" s="122">
        <f t="shared" si="45"/>
        <v>54.126439352430886</v>
      </c>
      <c r="G125" s="122">
        <f t="shared" si="45"/>
        <v>29.280124606093082</v>
      </c>
      <c r="H125" s="122">
        <f t="shared" si="45"/>
        <v>38.655775257564954</v>
      </c>
      <c r="I125" s="122">
        <f t="shared" si="45"/>
        <v>42.04051369622244</v>
      </c>
      <c r="J125" s="122">
        <f t="shared" si="45"/>
        <v>42.127285909064781</v>
      </c>
      <c r="K125" s="122">
        <f t="shared" si="45"/>
        <v>35.06080424403418</v>
      </c>
      <c r="L125" s="122">
        <f t="shared" si="45"/>
        <v>39.956227422154491</v>
      </c>
      <c r="M125" s="122">
        <f t="shared" si="45"/>
        <v>35.142094049629947</v>
      </c>
      <c r="N125" s="122">
        <f t="shared" si="45"/>
        <v>40.224692985307705</v>
      </c>
      <c r="O125" s="122">
        <f t="shared" si="45"/>
        <v>35.874698104355986</v>
      </c>
      <c r="P125" s="122">
        <f t="shared" si="45"/>
        <v>30.206325554955185</v>
      </c>
      <c r="Q125" s="122">
        <f t="shared" si="45"/>
        <v>39.322859715060929</v>
      </c>
      <c r="R125" s="122">
        <f t="shared" ref="R125:V125" si="46">SUM(R126:R127)</f>
        <v>21.751377781480201</v>
      </c>
      <c r="S125" s="122">
        <f t="shared" si="46"/>
        <v>31.137836112533218</v>
      </c>
      <c r="T125" s="122">
        <f t="shared" si="46"/>
        <v>25.099682835071622</v>
      </c>
      <c r="U125" s="122">
        <f t="shared" si="46"/>
        <v>30.73988430564145</v>
      </c>
      <c r="V125" s="122">
        <f t="shared" si="46"/>
        <v>18.407858831575474</v>
      </c>
      <c r="W125" s="122">
        <f t="shared" ref="W125" si="47">SUM(W126:W127)</f>
        <v>35.356338027675342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53.130308867274572</v>
      </c>
      <c r="D126" s="98">
        <v>49.747993861315564</v>
      </c>
      <c r="E126" s="98">
        <v>52.606039846185155</v>
      </c>
      <c r="F126" s="98">
        <v>53.923652019134479</v>
      </c>
      <c r="G126" s="98">
        <v>29.172195941198602</v>
      </c>
      <c r="H126" s="98">
        <v>38.515309674101182</v>
      </c>
      <c r="I126" s="98">
        <v>41.889678225912363</v>
      </c>
      <c r="J126" s="98">
        <v>41.978534613272195</v>
      </c>
      <c r="K126" s="98">
        <v>34.937970648303221</v>
      </c>
      <c r="L126" s="98">
        <v>39.816706800854867</v>
      </c>
      <c r="M126" s="98">
        <v>35.021492702564714</v>
      </c>
      <c r="N126" s="98">
        <v>40.08689962701758</v>
      </c>
      <c r="O126" s="98">
        <v>35.752743177025508</v>
      </c>
      <c r="P126" s="98">
        <v>30.103946496837192</v>
      </c>
      <c r="Q126" s="98">
        <v>39.190123122142737</v>
      </c>
      <c r="R126" s="98">
        <v>21.677748274497812</v>
      </c>
      <c r="S126" s="98">
        <v>31.039051568679604</v>
      </c>
      <c r="T126" s="98">
        <v>25.020526525294777</v>
      </c>
      <c r="U126" s="98">
        <v>30.645205496630727</v>
      </c>
      <c r="V126" s="98">
        <v>18.349842319436355</v>
      </c>
      <c r="W126" s="98">
        <v>35.243298647313324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0.21274901784545522</v>
      </c>
      <c r="D127" s="98">
        <v>0.19462876635332726</v>
      </c>
      <c r="E127" s="98">
        <v>0.20319029437644548</v>
      </c>
      <c r="F127" s="98">
        <v>0.20278733329640933</v>
      </c>
      <c r="G127" s="98">
        <v>0.10792866489448114</v>
      </c>
      <c r="H127" s="98">
        <v>0.14046558346377</v>
      </c>
      <c r="I127" s="98">
        <v>0.15083547031007855</v>
      </c>
      <c r="J127" s="98">
        <v>0.1487512957925875</v>
      </c>
      <c r="K127" s="98">
        <v>0.12283359573095734</v>
      </c>
      <c r="L127" s="98">
        <v>0.13952062129962586</v>
      </c>
      <c r="M127" s="98">
        <v>0.12060134706523379</v>
      </c>
      <c r="N127" s="98">
        <v>0.13779335829012163</v>
      </c>
      <c r="O127" s="98">
        <v>0.12195492733048015</v>
      </c>
      <c r="P127" s="98">
        <v>0.10237905811799336</v>
      </c>
      <c r="Q127" s="98">
        <v>0.13273659291819181</v>
      </c>
      <c r="R127" s="98">
        <v>7.3629506982388196E-2</v>
      </c>
      <c r="S127" s="98">
        <v>9.8784543853614779E-2</v>
      </c>
      <c r="T127" s="98">
        <v>7.9156309776843903E-2</v>
      </c>
      <c r="U127" s="98">
        <v>9.4678809010722897E-2</v>
      </c>
      <c r="V127" s="98">
        <v>5.8016512139119861E-2</v>
      </c>
      <c r="W127" s="98">
        <v>0.11303938036201523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3.0470212856900488E-2</v>
      </c>
      <c r="D128" s="122">
        <f t="shared" si="48"/>
        <v>2.5305075364525979E-2</v>
      </c>
      <c r="E128" s="122">
        <f t="shared" si="48"/>
        <v>1.9637787036934706E-2</v>
      </c>
      <c r="F128" s="122">
        <f t="shared" si="48"/>
        <v>2.3397027660109544E-2</v>
      </c>
      <c r="G128" s="122">
        <f t="shared" si="48"/>
        <v>1.9613245723151047E-2</v>
      </c>
      <c r="H128" s="122">
        <f t="shared" si="48"/>
        <v>2.112435444416844E-2</v>
      </c>
      <c r="I128" s="122">
        <f t="shared" si="48"/>
        <v>1.657265960154054E-2</v>
      </c>
      <c r="J128" s="122">
        <f t="shared" si="48"/>
        <v>3.2965784894234178E-2</v>
      </c>
      <c r="K128" s="122">
        <f t="shared" si="48"/>
        <v>1.2501390589845276E-2</v>
      </c>
      <c r="L128" s="122">
        <f t="shared" si="48"/>
        <v>2.1898855256368158E-2</v>
      </c>
      <c r="M128" s="122">
        <f t="shared" si="48"/>
        <v>1.1081332403080563E-2</v>
      </c>
      <c r="N128" s="122">
        <f t="shared" si="48"/>
        <v>2.1237332322207175E-2</v>
      </c>
      <c r="O128" s="122">
        <f t="shared" si="48"/>
        <v>2.2402811930131647E-2</v>
      </c>
      <c r="P128" s="122">
        <f t="shared" si="48"/>
        <v>1.0896715551638628E-2</v>
      </c>
      <c r="Q128" s="122">
        <f t="shared" si="48"/>
        <v>2.1955178789827081E-2</v>
      </c>
      <c r="R128" s="122">
        <f t="shared" si="48"/>
        <v>6.5087807390775635E-3</v>
      </c>
      <c r="S128" s="122">
        <f t="shared" si="48"/>
        <v>6.9396409053565809E-3</v>
      </c>
      <c r="T128" s="122">
        <f t="shared" si="48"/>
        <v>1.1879217250739094E-2</v>
      </c>
      <c r="U128" s="122">
        <f t="shared" si="48"/>
        <v>2.1306350647832383E-2</v>
      </c>
      <c r="V128" s="122">
        <f t="shared" si="48"/>
        <v>2.731919190523184E-2</v>
      </c>
      <c r="W128" s="122">
        <f t="shared" si="48"/>
        <v>6.755661287886798E-2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3.0470212856900488E-2</v>
      </c>
      <c r="D129" s="98">
        <v>2.5305075364525979E-2</v>
      </c>
      <c r="E129" s="98">
        <v>1.9637787036934706E-2</v>
      </c>
      <c r="F129" s="98">
        <v>2.3397027660109544E-2</v>
      </c>
      <c r="G129" s="98">
        <v>1.9613245723151047E-2</v>
      </c>
      <c r="H129" s="98">
        <v>2.112435444416844E-2</v>
      </c>
      <c r="I129" s="98">
        <v>1.657265960154054E-2</v>
      </c>
      <c r="J129" s="98">
        <v>3.2965784894234178E-2</v>
      </c>
      <c r="K129" s="98">
        <v>1.2501390589845276E-2</v>
      </c>
      <c r="L129" s="98">
        <v>2.1898855256368158E-2</v>
      </c>
      <c r="M129" s="98">
        <v>1.1081332403080563E-2</v>
      </c>
      <c r="N129" s="98">
        <v>2.1237332322207175E-2</v>
      </c>
      <c r="O129" s="98">
        <v>2.2402811930131647E-2</v>
      </c>
      <c r="P129" s="98">
        <v>1.0896715551638628E-2</v>
      </c>
      <c r="Q129" s="98">
        <v>2.1955178789827081E-2</v>
      </c>
      <c r="R129" s="98">
        <v>6.5087807390775635E-3</v>
      </c>
      <c r="S129" s="98">
        <v>6.9396409053565809E-3</v>
      </c>
      <c r="T129" s="98">
        <v>1.1879217250739094E-2</v>
      </c>
      <c r="U129" s="98">
        <v>2.1306350647832383E-2</v>
      </c>
      <c r="V129" s="98">
        <v>2.731919190523184E-2</v>
      </c>
      <c r="W129" s="98">
        <v>6.755661287886798E-2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5.3525867218615959</v>
      </c>
      <c r="D130" s="122">
        <v>4.7634766290942769</v>
      </c>
      <c r="E130" s="122">
        <v>4.8233064790038265</v>
      </c>
      <c r="F130" s="122">
        <v>5.3437074115649423</v>
      </c>
      <c r="G130" s="122">
        <v>2.5679565500698356</v>
      </c>
      <c r="H130" s="122">
        <v>3.3745234280754288</v>
      </c>
      <c r="I130" s="122">
        <v>3.6520867914437245</v>
      </c>
      <c r="J130" s="122">
        <v>4.2812812225550889</v>
      </c>
      <c r="K130" s="122">
        <v>3.5918609454348216</v>
      </c>
      <c r="L130" s="122">
        <v>3.5668848567099638</v>
      </c>
      <c r="M130" s="122">
        <v>3.3346130552444126</v>
      </c>
      <c r="N130" s="122">
        <v>3.8182396248950474</v>
      </c>
      <c r="O130" s="122">
        <v>3.8443020257041272</v>
      </c>
      <c r="P130" s="122">
        <v>3.0043542036934303</v>
      </c>
      <c r="Q130" s="122">
        <v>4.4575930902545391</v>
      </c>
      <c r="R130" s="122">
        <v>2.1901679695581748</v>
      </c>
      <c r="S130" s="122">
        <v>3.4956293126444553</v>
      </c>
      <c r="T130" s="122">
        <v>2.7226097660752</v>
      </c>
      <c r="U130" s="122">
        <v>4.4320427607716733</v>
      </c>
      <c r="V130" s="122">
        <v>2.2763889341644021</v>
      </c>
      <c r="W130" s="122">
        <v>4.8829921821405469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3.6314612445575039</v>
      </c>
      <c r="D131" s="98">
        <v>4.5236484137126629</v>
      </c>
      <c r="E131" s="98">
        <v>4.378773524056796</v>
      </c>
      <c r="F131" s="98">
        <v>4.3373481936740887</v>
      </c>
      <c r="G131" s="98">
        <v>2.5674058469860426</v>
      </c>
      <c r="H131" s="98">
        <v>3.3721750323609649</v>
      </c>
      <c r="I131" s="98">
        <v>3.4185628505657815</v>
      </c>
      <c r="J131" s="98">
        <v>3.489291818251381</v>
      </c>
      <c r="K131" s="98">
        <v>3.0569679580280402</v>
      </c>
      <c r="L131" s="98">
        <v>3.3569163181960766</v>
      </c>
      <c r="M131" s="98">
        <v>3.3333219033275983</v>
      </c>
      <c r="N131" s="98">
        <v>3.8167008602200134</v>
      </c>
      <c r="O131" s="98">
        <v>3.8421993976939883</v>
      </c>
      <c r="P131" s="98">
        <v>3.0013877942494669</v>
      </c>
      <c r="Q131" s="98">
        <v>3.6710987107926667</v>
      </c>
      <c r="R131" s="98">
        <v>2.1880791229160019</v>
      </c>
      <c r="S131" s="98">
        <v>3.3245168408859072</v>
      </c>
      <c r="T131" s="98">
        <v>2.7201341245154116</v>
      </c>
      <c r="U131" s="98">
        <v>3.6735031917747567</v>
      </c>
      <c r="V131" s="98">
        <v>2.2742554721139805</v>
      </c>
      <c r="W131" s="98">
        <v>3.6760323298006332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6.9322231747996719E-4</v>
      </c>
      <c r="D132" s="98">
        <v>5.539424013879708E-4</v>
      </c>
      <c r="E132" s="98">
        <v>5.5511273678713333E-4</v>
      </c>
      <c r="F132" s="98">
        <v>9.6945369087924466E-4</v>
      </c>
      <c r="G132" s="98">
        <v>5.5070308379312656E-4</v>
      </c>
      <c r="H132" s="98">
        <v>2.3483957144639269E-3</v>
      </c>
      <c r="I132" s="98">
        <v>1.2237410857522297E-3</v>
      </c>
      <c r="J132" s="98">
        <v>2.1357048723580508E-3</v>
      </c>
      <c r="K132" s="98">
        <v>9.5281338037705955E-4</v>
      </c>
      <c r="L132" s="98">
        <v>1.4957037252586833E-3</v>
      </c>
      <c r="M132" s="98">
        <v>1.118638262092624E-3</v>
      </c>
      <c r="N132" s="98">
        <v>1.5387646750341438E-3</v>
      </c>
      <c r="O132" s="98">
        <v>2.1026280101389874E-3</v>
      </c>
      <c r="P132" s="98">
        <v>2.8055071174408527E-3</v>
      </c>
      <c r="Q132" s="98">
        <v>2.9273971383829774E-3</v>
      </c>
      <c r="R132" s="98">
        <v>1.9357185944565553E-3</v>
      </c>
      <c r="S132" s="98">
        <v>2.8525678779056061E-3</v>
      </c>
      <c r="T132" s="98">
        <v>2.4756415597884736E-3</v>
      </c>
      <c r="U132" s="98">
        <v>3.9106982776297705E-3</v>
      </c>
      <c r="V132" s="98">
        <v>2.1334620504214756E-3</v>
      </c>
      <c r="W132" s="98">
        <v>2.2911271089175456E-3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5.6789089557966526E-4</v>
      </c>
      <c r="D133" s="101">
        <v>4.5470897630135916E-4</v>
      </c>
      <c r="E133" s="101">
        <v>4.5364725137634075E-4</v>
      </c>
      <c r="F133" s="101">
        <v>7.9293169777712533E-4</v>
      </c>
      <c r="G133" s="101">
        <v>4.5204274384489236E-4</v>
      </c>
      <c r="H133" s="101">
        <v>1.9256705874537566E-3</v>
      </c>
      <c r="I133" s="101">
        <v>1.0158890096794162E-3</v>
      </c>
      <c r="J133" s="101">
        <v>1.7568193469048078E-3</v>
      </c>
      <c r="K133" s="101">
        <v>7.8367715643424792E-4</v>
      </c>
      <c r="L133" s="101">
        <v>1.2260623308087489E-3</v>
      </c>
      <c r="M133" s="101">
        <v>9.1924900915395507E-4</v>
      </c>
      <c r="N133" s="101">
        <v>1.2619981432800092E-3</v>
      </c>
      <c r="O133" s="101">
        <v>1.7199013164179576E-3</v>
      </c>
      <c r="P133" s="101">
        <v>2.2925948970236557E-3</v>
      </c>
      <c r="Q133" s="101">
        <v>2.3847577921479917E-3</v>
      </c>
      <c r="R133" s="101">
        <v>1.578838431376122E-3</v>
      </c>
      <c r="S133" s="101">
        <v>2.3239307105498864E-3</v>
      </c>
      <c r="T133" s="101">
        <v>2.0164408602849743E-3</v>
      </c>
      <c r="U133" s="101">
        <v>3.1785576600674354E-3</v>
      </c>
      <c r="V133" s="101">
        <v>1.7308820678071635E-3</v>
      </c>
      <c r="W133" s="101">
        <v>1.8146291333825594E-3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1.2533142190030192E-4</v>
      </c>
      <c r="D134" s="104">
        <v>9.9233425086611625E-5</v>
      </c>
      <c r="E134" s="104">
        <v>1.0146548541079261E-4</v>
      </c>
      <c r="F134" s="104">
        <v>1.765219931021193E-4</v>
      </c>
      <c r="G134" s="104">
        <v>9.8660339948234256E-5</v>
      </c>
      <c r="H134" s="104">
        <v>4.2272512701017006E-4</v>
      </c>
      <c r="I134" s="104">
        <v>2.0785207607281359E-4</v>
      </c>
      <c r="J134" s="104">
        <v>3.7888552545324279E-4</v>
      </c>
      <c r="K134" s="104">
        <v>1.6913622394281166E-4</v>
      </c>
      <c r="L134" s="104">
        <v>2.6964139444993451E-4</v>
      </c>
      <c r="M134" s="104">
        <v>1.9938925293866888E-4</v>
      </c>
      <c r="N134" s="104">
        <v>2.7676653175413444E-4</v>
      </c>
      <c r="O134" s="104">
        <v>3.8272669372102952E-4</v>
      </c>
      <c r="P134" s="104">
        <v>5.1291222041719711E-4</v>
      </c>
      <c r="Q134" s="104">
        <v>5.426393462349857E-4</v>
      </c>
      <c r="R134" s="104">
        <v>3.5688016308043328E-4</v>
      </c>
      <c r="S134" s="104">
        <v>5.2863716735571998E-4</v>
      </c>
      <c r="T134" s="104">
        <v>4.5920069950349928E-4</v>
      </c>
      <c r="U134" s="104">
        <v>7.3214061756233487E-4</v>
      </c>
      <c r="V134" s="104">
        <v>4.0257998261431204E-4</v>
      </c>
      <c r="W134" s="104">
        <v>4.7649797553498611E-4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1.693824245002628</v>
      </c>
      <c r="D135" s="101">
        <v>0.23606030675128795</v>
      </c>
      <c r="E135" s="101">
        <v>0.43846912899019774</v>
      </c>
      <c r="F135" s="101">
        <v>0.98908485337720842</v>
      </c>
      <c r="G135" s="101">
        <v>0</v>
      </c>
      <c r="H135" s="101">
        <v>0</v>
      </c>
      <c r="I135" s="101">
        <v>0.22616156973739412</v>
      </c>
      <c r="J135" s="101">
        <v>0.75543118732935777</v>
      </c>
      <c r="K135" s="101">
        <v>0.52067187136174153</v>
      </c>
      <c r="L135" s="101">
        <v>0.2020236964466334</v>
      </c>
      <c r="M135" s="101">
        <v>1.7251365472201877E-4</v>
      </c>
      <c r="N135" s="101">
        <v>0</v>
      </c>
      <c r="O135" s="101">
        <v>0</v>
      </c>
      <c r="P135" s="101">
        <v>1.6090232652263097E-4</v>
      </c>
      <c r="Q135" s="101">
        <v>0.74456463909006831</v>
      </c>
      <c r="R135" s="101">
        <v>1.5312804771652565E-4</v>
      </c>
      <c r="S135" s="101">
        <v>0.15841925544940055</v>
      </c>
      <c r="T135" s="101">
        <v>0</v>
      </c>
      <c r="U135" s="101">
        <v>0.70096244433310606</v>
      </c>
      <c r="V135" s="101">
        <v>0</v>
      </c>
      <c r="W135" s="101">
        <v>1.1360040955626904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2.6608009983983667E-2</v>
      </c>
      <c r="D136" s="104">
        <v>3.2139662289381032E-3</v>
      </c>
      <c r="E136" s="104">
        <v>5.5087132200456893E-3</v>
      </c>
      <c r="F136" s="104">
        <v>1.6304910822766597E-2</v>
      </c>
      <c r="G136" s="104">
        <v>0</v>
      </c>
      <c r="H136" s="104">
        <v>0</v>
      </c>
      <c r="I136" s="104">
        <v>6.1386300547968753E-3</v>
      </c>
      <c r="J136" s="104">
        <v>3.4422512101991869E-2</v>
      </c>
      <c r="K136" s="104">
        <v>1.3268302664662663E-2</v>
      </c>
      <c r="L136" s="104">
        <v>6.4491383419950912E-3</v>
      </c>
      <c r="M136" s="104">
        <v>0</v>
      </c>
      <c r="N136" s="104">
        <v>0</v>
      </c>
      <c r="O136" s="104">
        <v>0</v>
      </c>
      <c r="P136" s="104">
        <v>0</v>
      </c>
      <c r="Q136" s="104">
        <v>3.9002343233420993E-2</v>
      </c>
      <c r="R136" s="104">
        <v>0</v>
      </c>
      <c r="S136" s="104">
        <v>9.8406484312421293E-3</v>
      </c>
      <c r="T136" s="104">
        <v>0</v>
      </c>
      <c r="U136" s="104">
        <v>5.3666426386180528E-2</v>
      </c>
      <c r="V136" s="104">
        <v>0</v>
      </c>
      <c r="W136" s="104">
        <v>6.8664629668305874E-2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2.2438989792300322E-2</v>
      </c>
      <c r="D137" s="98">
        <v>2.7155409645356738E-3</v>
      </c>
      <c r="E137" s="98">
        <v>4.6371828408515578E-3</v>
      </c>
      <c r="F137" s="98">
        <v>1.3737414158227443E-2</v>
      </c>
      <c r="G137" s="98">
        <v>0</v>
      </c>
      <c r="H137" s="98">
        <v>0</v>
      </c>
      <c r="I137" s="98">
        <v>5.2406181331867601E-3</v>
      </c>
      <c r="J137" s="98">
        <v>2.9159148699662012E-2</v>
      </c>
      <c r="K137" s="98">
        <v>1.1239181956308342E-2</v>
      </c>
      <c r="L137" s="98">
        <v>5.4473204455663948E-3</v>
      </c>
      <c r="M137" s="98">
        <v>0</v>
      </c>
      <c r="N137" s="98">
        <v>0</v>
      </c>
      <c r="O137" s="98">
        <v>0</v>
      </c>
      <c r="P137" s="98">
        <v>0</v>
      </c>
      <c r="Q137" s="98">
        <v>3.2659414673621101E-2</v>
      </c>
      <c r="R137" s="98">
        <v>0</v>
      </c>
      <c r="S137" s="98">
        <v>8.2293356839528205E-3</v>
      </c>
      <c r="T137" s="98">
        <v>0</v>
      </c>
      <c r="U137" s="98">
        <v>4.472898628755876E-2</v>
      </c>
      <c r="V137" s="98">
        <v>0</v>
      </c>
      <c r="W137" s="98">
        <v>5.5878685392100447E-2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4.1690201916833453E-3</v>
      </c>
      <c r="D138" s="98">
        <v>4.9842526440242924E-4</v>
      </c>
      <c r="E138" s="98">
        <v>8.7153037919413163E-4</v>
      </c>
      <c r="F138" s="98">
        <v>2.5674966645391536E-3</v>
      </c>
      <c r="G138" s="98">
        <v>0</v>
      </c>
      <c r="H138" s="98">
        <v>0</v>
      </c>
      <c r="I138" s="98">
        <v>8.9801192161011525E-4</v>
      </c>
      <c r="J138" s="98">
        <v>5.2633634023298596E-3</v>
      </c>
      <c r="K138" s="98">
        <v>2.0291207083543202E-3</v>
      </c>
      <c r="L138" s="98">
        <v>1.0018178964286966E-3</v>
      </c>
      <c r="M138" s="98">
        <v>0</v>
      </c>
      <c r="N138" s="98">
        <v>0</v>
      </c>
      <c r="O138" s="98">
        <v>0</v>
      </c>
      <c r="P138" s="98">
        <v>0</v>
      </c>
      <c r="Q138" s="98">
        <v>6.342928559799889E-3</v>
      </c>
      <c r="R138" s="98">
        <v>0</v>
      </c>
      <c r="S138" s="98">
        <v>1.6113127472893089E-3</v>
      </c>
      <c r="T138" s="98">
        <v>0</v>
      </c>
      <c r="U138" s="98">
        <v>8.9374400986217701E-3</v>
      </c>
      <c r="V138" s="98">
        <v>0</v>
      </c>
      <c r="W138" s="98">
        <v>1.2785944276205431E-2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0.6063199172600291</v>
      </c>
      <c r="D139" s="122">
        <v>0.56207760699703158</v>
      </c>
      <c r="E139" s="122">
        <v>0.57548525712372522</v>
      </c>
      <c r="F139" s="122">
        <v>0.61196541934699422</v>
      </c>
      <c r="G139" s="122">
        <v>0.31594631102084608</v>
      </c>
      <c r="H139" s="122">
        <v>0.40255683411345428</v>
      </c>
      <c r="I139" s="122">
        <v>0.44603032208423748</v>
      </c>
      <c r="J139" s="122">
        <v>0.56474429370099943</v>
      </c>
      <c r="K139" s="122">
        <v>0.49507481812058252</v>
      </c>
      <c r="L139" s="122">
        <v>0.49380471305357154</v>
      </c>
      <c r="M139" s="122">
        <v>0.45311255553244029</v>
      </c>
      <c r="N139" s="122">
        <v>0.54033175358482799</v>
      </c>
      <c r="O139" s="122">
        <v>0.54969739116841787</v>
      </c>
      <c r="P139" s="122">
        <v>0.45014323248960819</v>
      </c>
      <c r="Q139" s="122">
        <v>0.65996060743730678</v>
      </c>
      <c r="R139" s="122">
        <v>0.33281342011336956</v>
      </c>
      <c r="S139" s="122">
        <v>0.53462842806005806</v>
      </c>
      <c r="T139" s="122">
        <v>0.44070631413997519</v>
      </c>
      <c r="U139" s="122">
        <v>0.71270920355084211</v>
      </c>
      <c r="V139" s="122">
        <v>0.50732505130375471</v>
      </c>
      <c r="W139" s="122">
        <v>1.0705329008828142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0.10798862331316916</v>
      </c>
      <c r="D140" s="98">
        <v>8.936613037165278E-2</v>
      </c>
      <c r="E140" s="98">
        <v>0.1003239682844648</v>
      </c>
      <c r="F140" s="98">
        <v>5.5944681087738847E-2</v>
      </c>
      <c r="G140" s="98">
        <v>3.7291314205769574E-2</v>
      </c>
      <c r="H140" s="98">
        <v>2.3894946838547971E-2</v>
      </c>
      <c r="I140" s="98">
        <v>4.849965841569788E-2</v>
      </c>
      <c r="J140" s="98">
        <v>0.11691076337859278</v>
      </c>
      <c r="K140" s="98">
        <v>8.0345277675849675E-2</v>
      </c>
      <c r="L140" s="98">
        <v>2.6975580550158598E-2</v>
      </c>
      <c r="M140" s="98">
        <v>5.9374929110878388E-3</v>
      </c>
      <c r="N140" s="98">
        <v>1.2045540626205777E-2</v>
      </c>
      <c r="O140" s="98">
        <v>5.1644345921903895E-2</v>
      </c>
      <c r="P140" s="98">
        <v>6.0948729262826511E-2</v>
      </c>
      <c r="Q140" s="98">
        <v>9.2864321322527171E-2</v>
      </c>
      <c r="R140" s="98">
        <v>3.6182961625661356E-2</v>
      </c>
      <c r="S140" s="98">
        <v>3.3184943670614371E-2</v>
      </c>
      <c r="T140" s="98">
        <v>1.5961446047075868E-2</v>
      </c>
      <c r="U140" s="98">
        <v>3.3693056931190637E-2</v>
      </c>
      <c r="V140" s="98">
        <v>3.2691111066562563E-2</v>
      </c>
      <c r="W140" s="98">
        <v>9.9664715792574382E-2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0.49833129394685988</v>
      </c>
      <c r="D141" s="33">
        <v>0.47271147662537882</v>
      </c>
      <c r="E141" s="33">
        <v>0.4751612888392604</v>
      </c>
      <c r="F141" s="33">
        <v>0.55602073825925535</v>
      </c>
      <c r="G141" s="33">
        <v>0.27865499681507649</v>
      </c>
      <c r="H141" s="33">
        <v>0.37866188727490629</v>
      </c>
      <c r="I141" s="33">
        <v>0.39753066366853962</v>
      </c>
      <c r="J141" s="33">
        <v>0.44783353032240664</v>
      </c>
      <c r="K141" s="33">
        <v>0.41472954044473287</v>
      </c>
      <c r="L141" s="33">
        <v>0.46682913250341296</v>
      </c>
      <c r="M141" s="33">
        <v>0.44717506262135243</v>
      </c>
      <c r="N141" s="33">
        <v>0.52828621295862221</v>
      </c>
      <c r="O141" s="33">
        <v>0.498053045246514</v>
      </c>
      <c r="P141" s="33">
        <v>0.38919450322678167</v>
      </c>
      <c r="Q141" s="33">
        <v>0.56709628611477958</v>
      </c>
      <c r="R141" s="33">
        <v>0.29663045848770819</v>
      </c>
      <c r="S141" s="33">
        <v>0.50144348438944364</v>
      </c>
      <c r="T141" s="33">
        <v>0.4247448680928993</v>
      </c>
      <c r="U141" s="33">
        <v>0.67901614661965148</v>
      </c>
      <c r="V141" s="33">
        <v>0.47463394023719213</v>
      </c>
      <c r="W141" s="33">
        <v>0.97086818509023987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12.486760778309225</v>
      </c>
      <c r="D143" s="117">
        <f t="shared" si="49"/>
        <v>17.20063503865541</v>
      </c>
      <c r="E143" s="117">
        <f t="shared" si="49"/>
        <v>17.734447389311487</v>
      </c>
      <c r="F143" s="117">
        <f t="shared" si="49"/>
        <v>16.589111640368536</v>
      </c>
      <c r="G143" s="117">
        <f t="shared" si="49"/>
        <v>13.125669297525402</v>
      </c>
      <c r="H143" s="117">
        <f t="shared" si="49"/>
        <v>11.505367307091753</v>
      </c>
      <c r="I143" s="117">
        <f t="shared" si="49"/>
        <v>10.166880930280341</v>
      </c>
      <c r="J143" s="117">
        <f t="shared" si="49"/>
        <v>8.7595601101371479</v>
      </c>
      <c r="K143" s="117">
        <f t="shared" si="49"/>
        <v>7.9560715728972804</v>
      </c>
      <c r="L143" s="117">
        <f t="shared" si="49"/>
        <v>9.0376776709992317</v>
      </c>
      <c r="M143" s="117">
        <f t="shared" si="49"/>
        <v>8.5838326258128994</v>
      </c>
      <c r="N143" s="117">
        <f t="shared" si="49"/>
        <v>9.8949637260811745</v>
      </c>
      <c r="O143" s="117">
        <f t="shared" si="49"/>
        <v>9.6792468281167139</v>
      </c>
      <c r="P143" s="117">
        <f t="shared" si="49"/>
        <v>14.78299570268566</v>
      </c>
      <c r="Q143" s="117">
        <f t="shared" si="49"/>
        <v>13.532052979952519</v>
      </c>
      <c r="R143" s="117">
        <f t="shared" ref="R143:V143" si="50">R144+R146+R148+R157</f>
        <v>9.4435002698047263</v>
      </c>
      <c r="S143" s="117">
        <f t="shared" si="50"/>
        <v>9.4839515588934624</v>
      </c>
      <c r="T143" s="117">
        <f t="shared" si="50"/>
        <v>8.3892896231147738</v>
      </c>
      <c r="U143" s="117">
        <f t="shared" si="50"/>
        <v>9.1110572687231262</v>
      </c>
      <c r="V143" s="117">
        <f t="shared" si="50"/>
        <v>7.3810476368813012</v>
      </c>
      <c r="W143" s="117">
        <f t="shared" ref="W143" si="51">W144+W146+W148+W157</f>
        <v>9.969808770549978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10.136701936194767</v>
      </c>
      <c r="D144" s="122">
        <f t="shared" si="52"/>
        <v>13.816473893961557</v>
      </c>
      <c r="E144" s="122">
        <f t="shared" si="52"/>
        <v>14.306810527485146</v>
      </c>
      <c r="F144" s="122">
        <f t="shared" si="52"/>
        <v>13.075877782867506</v>
      </c>
      <c r="G144" s="122">
        <f t="shared" si="52"/>
        <v>10.347154047399741</v>
      </c>
      <c r="H144" s="122">
        <f t="shared" si="52"/>
        <v>8.9800724709321642</v>
      </c>
      <c r="I144" s="122">
        <f t="shared" si="52"/>
        <v>7.8999492603860775</v>
      </c>
      <c r="J144" s="122">
        <f t="shared" si="52"/>
        <v>6.4463018715981146</v>
      </c>
      <c r="K144" s="122">
        <f t="shared" si="52"/>
        <v>5.7951443402336098</v>
      </c>
      <c r="L144" s="122">
        <f t="shared" si="52"/>
        <v>6.6991253082055451</v>
      </c>
      <c r="M144" s="122">
        <f t="shared" si="52"/>
        <v>6.1665534643200415</v>
      </c>
      <c r="N144" s="122">
        <f t="shared" si="52"/>
        <v>7.0160596237666928</v>
      </c>
      <c r="O144" s="122">
        <f t="shared" si="52"/>
        <v>6.5265303167144815</v>
      </c>
      <c r="P144" s="122">
        <f t="shared" si="52"/>
        <v>10.09374435990925</v>
      </c>
      <c r="Q144" s="122">
        <f t="shared" si="52"/>
        <v>8.8854186420931622</v>
      </c>
      <c r="R144" s="122">
        <f t="shared" si="52"/>
        <v>6.356436426465204</v>
      </c>
      <c r="S144" s="122">
        <f t="shared" si="52"/>
        <v>6.1930555501118407</v>
      </c>
      <c r="T144" s="122">
        <f t="shared" si="52"/>
        <v>5.461367478989672</v>
      </c>
      <c r="U144" s="122">
        <f t="shared" si="52"/>
        <v>5.4256298569129413</v>
      </c>
      <c r="V144" s="122">
        <f t="shared" si="52"/>
        <v>4.395863521094971</v>
      </c>
      <c r="W144" s="122">
        <f t="shared" si="52"/>
        <v>5.8566402094496857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10.136701936194767</v>
      </c>
      <c r="D145" s="98">
        <v>13.816473893961557</v>
      </c>
      <c r="E145" s="98">
        <v>14.306810527485146</v>
      </c>
      <c r="F145" s="98">
        <v>13.075877782867506</v>
      </c>
      <c r="G145" s="98">
        <v>10.347154047399741</v>
      </c>
      <c r="H145" s="98">
        <v>8.9800724709321642</v>
      </c>
      <c r="I145" s="98">
        <v>7.8999492603860775</v>
      </c>
      <c r="J145" s="98">
        <v>6.4463018715981146</v>
      </c>
      <c r="K145" s="98">
        <v>5.7951443402336098</v>
      </c>
      <c r="L145" s="98">
        <v>6.6991253082055451</v>
      </c>
      <c r="M145" s="98">
        <v>6.1665534643200415</v>
      </c>
      <c r="N145" s="98">
        <v>7.0160596237666928</v>
      </c>
      <c r="O145" s="98">
        <v>6.5265303167144815</v>
      </c>
      <c r="P145" s="98">
        <v>10.09374435990925</v>
      </c>
      <c r="Q145" s="98">
        <v>8.8854186420931622</v>
      </c>
      <c r="R145" s="98">
        <v>6.356436426465204</v>
      </c>
      <c r="S145" s="98">
        <v>6.1930555501118407</v>
      </c>
      <c r="T145" s="98">
        <v>5.461367478989672</v>
      </c>
      <c r="U145" s="98">
        <v>5.4256298569129413</v>
      </c>
      <c r="V145" s="98">
        <v>4.395863521094971</v>
      </c>
      <c r="W145" s="98">
        <v>5.8566402094496857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0.10301833870666355</v>
      </c>
      <c r="D146" s="122">
        <f t="shared" si="53"/>
        <v>0.13264567412009665</v>
      </c>
      <c r="E146" s="122">
        <f t="shared" si="53"/>
        <v>0.10612912344509477</v>
      </c>
      <c r="F146" s="122">
        <f t="shared" si="53"/>
        <v>0.1187063660211792</v>
      </c>
      <c r="G146" s="122">
        <f t="shared" si="53"/>
        <v>0.15003651474633059</v>
      </c>
      <c r="H146" s="122">
        <f t="shared" si="53"/>
        <v>0.11370058039368636</v>
      </c>
      <c r="I146" s="122">
        <f t="shared" si="53"/>
        <v>7.6185669596825559E-2</v>
      </c>
      <c r="J146" s="122">
        <f t="shared" si="53"/>
        <v>0.13025896512952873</v>
      </c>
      <c r="K146" s="122">
        <f t="shared" si="53"/>
        <v>5.5993202341290967E-2</v>
      </c>
      <c r="L146" s="122">
        <f t="shared" si="53"/>
        <v>0.10314294666065849</v>
      </c>
      <c r="M146" s="122">
        <f t="shared" si="53"/>
        <v>5.8022679479260035E-2</v>
      </c>
      <c r="N146" s="122">
        <f t="shared" si="53"/>
        <v>0.11421969511352559</v>
      </c>
      <c r="O146" s="122">
        <f t="shared" si="53"/>
        <v>0.13277764143956075</v>
      </c>
      <c r="P146" s="122">
        <f t="shared" si="53"/>
        <v>0.12371123077304538</v>
      </c>
      <c r="Q146" s="122">
        <f t="shared" si="53"/>
        <v>0.17136388057427657</v>
      </c>
      <c r="R146" s="122">
        <f t="shared" si="53"/>
        <v>6.7743564080298926E-2</v>
      </c>
      <c r="S146" s="122">
        <f t="shared" si="53"/>
        <v>4.8920655393255456E-2</v>
      </c>
      <c r="T146" s="122">
        <f t="shared" si="53"/>
        <v>9.2043730942801549E-2</v>
      </c>
      <c r="U146" s="122">
        <f t="shared" si="53"/>
        <v>0.13200365497038916</v>
      </c>
      <c r="V146" s="122">
        <f t="shared" si="53"/>
        <v>0.23707584961051817</v>
      </c>
      <c r="W146" s="122">
        <f t="shared" si="53"/>
        <v>0.38732458050550977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0.10301833870666355</v>
      </c>
      <c r="D147" s="98">
        <v>0.13264567412009665</v>
      </c>
      <c r="E147" s="98">
        <v>0.10612912344509477</v>
      </c>
      <c r="F147" s="98">
        <v>0.1187063660211792</v>
      </c>
      <c r="G147" s="98">
        <v>0.15003651474633059</v>
      </c>
      <c r="H147" s="98">
        <v>0.11370058039368636</v>
      </c>
      <c r="I147" s="98">
        <v>7.6185669596825559E-2</v>
      </c>
      <c r="J147" s="98">
        <v>0.13025896512952873</v>
      </c>
      <c r="K147" s="98">
        <v>5.5993202341290967E-2</v>
      </c>
      <c r="L147" s="98">
        <v>0.10314294666065849</v>
      </c>
      <c r="M147" s="98">
        <v>5.8022679479260035E-2</v>
      </c>
      <c r="N147" s="98">
        <v>0.11421969511352559</v>
      </c>
      <c r="O147" s="98">
        <v>0.13277764143956075</v>
      </c>
      <c r="P147" s="98">
        <v>0.12371123077304538</v>
      </c>
      <c r="Q147" s="98">
        <v>0.17136388057427657</v>
      </c>
      <c r="R147" s="98">
        <v>6.7743564080298926E-2</v>
      </c>
      <c r="S147" s="98">
        <v>4.8920655393255456E-2</v>
      </c>
      <c r="T147" s="98">
        <v>9.2043730942801549E-2</v>
      </c>
      <c r="U147" s="98">
        <v>0.13200365497038916</v>
      </c>
      <c r="V147" s="98">
        <v>0.23707584961051817</v>
      </c>
      <c r="W147" s="98">
        <v>0.38732458050550977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2.0420311728223539</v>
      </c>
      <c r="D148" s="122">
        <v>2.9567958104399685</v>
      </c>
      <c r="E148" s="122">
        <v>3.0097855149118935</v>
      </c>
      <c r="F148" s="122">
        <v>3.0831637955635709</v>
      </c>
      <c r="G148" s="122">
        <v>2.3862080755571649</v>
      </c>
      <c r="H148" s="122">
        <v>2.1940182948259963</v>
      </c>
      <c r="I148" s="122">
        <v>1.9847971446486206</v>
      </c>
      <c r="J148" s="122">
        <v>1.9589951944272568</v>
      </c>
      <c r="K148" s="122">
        <v>1.8822479743067031</v>
      </c>
      <c r="L148" s="122">
        <v>2.0005409778778911</v>
      </c>
      <c r="M148" s="122">
        <v>2.1205729835081994</v>
      </c>
      <c r="N148" s="122">
        <v>2.4716126818365756</v>
      </c>
      <c r="O148" s="122">
        <v>2.6908349254157899</v>
      </c>
      <c r="P148" s="122">
        <v>4.0518202563060139</v>
      </c>
      <c r="Q148" s="122">
        <v>3.9550241799887482</v>
      </c>
      <c r="R148" s="122">
        <v>2.6716657365377663</v>
      </c>
      <c r="S148" s="122">
        <v>2.862475496180525</v>
      </c>
      <c r="T148" s="122">
        <v>2.4915099011528468</v>
      </c>
      <c r="U148" s="122">
        <v>3.1090163943598723</v>
      </c>
      <c r="V148" s="122">
        <v>2.3047532012997674</v>
      </c>
      <c r="W148" s="122">
        <v>3.1087911175107248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2.0102939079016986</v>
      </c>
      <c r="D153" s="101">
        <v>2.9177461207583706</v>
      </c>
      <c r="E153" s="101">
        <v>2.9726410486281569</v>
      </c>
      <c r="F153" s="101">
        <v>3.0329948391858275</v>
      </c>
      <c r="G153" s="101">
        <v>2.336899214573986</v>
      </c>
      <c r="H153" s="101">
        <v>2.1115810649327367</v>
      </c>
      <c r="I153" s="101">
        <v>1.9323826880268935</v>
      </c>
      <c r="J153" s="101">
        <v>1.8737878998967656</v>
      </c>
      <c r="K153" s="101">
        <v>1.8356509589962806</v>
      </c>
      <c r="L153" s="101">
        <v>1.9379371471434022</v>
      </c>
      <c r="M153" s="101">
        <v>2.057225332560074</v>
      </c>
      <c r="N153" s="101">
        <v>2.3769430218277865</v>
      </c>
      <c r="O153" s="101">
        <v>2.5625809422378794</v>
      </c>
      <c r="P153" s="101">
        <v>3.8045355106276095</v>
      </c>
      <c r="Q153" s="101">
        <v>3.7582192526384977</v>
      </c>
      <c r="R153" s="101">
        <v>2.501806043592596</v>
      </c>
      <c r="S153" s="101">
        <v>2.6954656342331589</v>
      </c>
      <c r="T153" s="101">
        <v>2.3096729147482651</v>
      </c>
      <c r="U153" s="101">
        <v>2.8878848543107911</v>
      </c>
      <c r="V153" s="101">
        <v>2.1137165846037802</v>
      </c>
      <c r="W153" s="101">
        <v>2.9316194187369478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3.173726492065522E-2</v>
      </c>
      <c r="D154" s="104">
        <v>3.9049689681597957E-2</v>
      </c>
      <c r="E154" s="104">
        <v>3.7144466283736646E-2</v>
      </c>
      <c r="F154" s="104">
        <v>5.0168956377743365E-2</v>
      </c>
      <c r="G154" s="104">
        <v>4.9308860983178784E-2</v>
      </c>
      <c r="H154" s="104">
        <v>8.2437229893259703E-2</v>
      </c>
      <c r="I154" s="104">
        <v>5.2414456621727161E-2</v>
      </c>
      <c r="J154" s="104">
        <v>8.5207294530491084E-2</v>
      </c>
      <c r="K154" s="104">
        <v>4.659701531042245E-2</v>
      </c>
      <c r="L154" s="104">
        <v>6.2603830734488941E-2</v>
      </c>
      <c r="M154" s="104">
        <v>6.3347650948125542E-2</v>
      </c>
      <c r="N154" s="104">
        <v>9.4669660008788958E-2</v>
      </c>
      <c r="O154" s="104">
        <v>0.12825398317791045</v>
      </c>
      <c r="P154" s="104">
        <v>0.24728474567840453</v>
      </c>
      <c r="Q154" s="104">
        <v>0.19680492735025074</v>
      </c>
      <c r="R154" s="104">
        <v>0.16985969294517048</v>
      </c>
      <c r="S154" s="104">
        <v>0.16700986194736633</v>
      </c>
      <c r="T154" s="104">
        <v>0.18183698640458171</v>
      </c>
      <c r="U154" s="104">
        <v>0.22113154004908123</v>
      </c>
      <c r="V154" s="104">
        <v>0.19103661669598715</v>
      </c>
      <c r="W154" s="104">
        <v>0.17717169877377686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2.6764578185996774E-2</v>
      </c>
      <c r="D155" s="98">
        <v>3.2993822719108445E-2</v>
      </c>
      <c r="E155" s="98">
        <v>3.1267861441170504E-2</v>
      </c>
      <c r="F155" s="98">
        <v>4.2268966640699818E-2</v>
      </c>
      <c r="G155" s="98">
        <v>4.1678618257350683E-2</v>
      </c>
      <c r="H155" s="98">
        <v>6.9626781251853301E-2</v>
      </c>
      <c r="I155" s="98">
        <v>4.4746816367979253E-2</v>
      </c>
      <c r="J155" s="98">
        <v>7.2178699920239592E-2</v>
      </c>
      <c r="K155" s="98">
        <v>3.9470936632273357E-2</v>
      </c>
      <c r="L155" s="98">
        <v>5.2878866764278665E-2</v>
      </c>
      <c r="M155" s="98">
        <v>5.3616309948154896E-2</v>
      </c>
      <c r="N155" s="98">
        <v>7.9963613994796123E-2</v>
      </c>
      <c r="O155" s="98">
        <v>0.1080090766666066</v>
      </c>
      <c r="P155" s="98">
        <v>0.20785816895648657</v>
      </c>
      <c r="Q155" s="98">
        <v>0.16479865565195015</v>
      </c>
      <c r="R155" s="98">
        <v>0.14229196877465902</v>
      </c>
      <c r="S155" s="98">
        <v>0.13966358275051352</v>
      </c>
      <c r="T155" s="98">
        <v>0.15193519265360367</v>
      </c>
      <c r="U155" s="98">
        <v>0.184304979642712</v>
      </c>
      <c r="V155" s="98">
        <v>0.15888903630947929</v>
      </c>
      <c r="W155" s="98">
        <v>0.14418080551788878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4.9726867346584457E-3</v>
      </c>
      <c r="D156" s="98">
        <v>6.0558669624895143E-3</v>
      </c>
      <c r="E156" s="98">
        <v>5.876604842566145E-3</v>
      </c>
      <c r="F156" s="98">
        <v>7.8999897370435473E-3</v>
      </c>
      <c r="G156" s="98">
        <v>7.6302427258281048E-3</v>
      </c>
      <c r="H156" s="98">
        <v>1.2810448641406397E-2</v>
      </c>
      <c r="I156" s="98">
        <v>7.6676402537479071E-3</v>
      </c>
      <c r="J156" s="98">
        <v>1.3028594610251487E-2</v>
      </c>
      <c r="K156" s="98">
        <v>7.1260786781490934E-3</v>
      </c>
      <c r="L156" s="98">
        <v>9.7249639702102712E-3</v>
      </c>
      <c r="M156" s="98">
        <v>9.731340999970646E-3</v>
      </c>
      <c r="N156" s="98">
        <v>1.4706046013992839E-2</v>
      </c>
      <c r="O156" s="98">
        <v>2.0244906511303857E-2</v>
      </c>
      <c r="P156" s="98">
        <v>3.9426576721917947E-2</v>
      </c>
      <c r="Q156" s="98">
        <v>3.2006271698300594E-2</v>
      </c>
      <c r="R156" s="98">
        <v>2.7567724170511454E-2</v>
      </c>
      <c r="S156" s="98">
        <v>2.7346279196852827E-2</v>
      </c>
      <c r="T156" s="98">
        <v>2.9901793750978033E-2</v>
      </c>
      <c r="U156" s="98">
        <v>3.6826560406369224E-2</v>
      </c>
      <c r="V156" s="98">
        <v>3.2147580386507876E-2</v>
      </c>
      <c r="W156" s="98">
        <v>3.2990893255888082E-2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0.20500933058544146</v>
      </c>
      <c r="D157" s="122">
        <v>0.29471966013378614</v>
      </c>
      <c r="E157" s="122">
        <v>0.31172222346935263</v>
      </c>
      <c r="F157" s="122">
        <v>0.3113636959162821</v>
      </c>
      <c r="G157" s="122">
        <v>0.24227065982216422</v>
      </c>
      <c r="H157" s="122">
        <v>0.21757596093990564</v>
      </c>
      <c r="I157" s="122">
        <v>0.20594885564881762</v>
      </c>
      <c r="J157" s="122">
        <v>0.22400407898224678</v>
      </c>
      <c r="K157" s="122">
        <v>0.22268605601567587</v>
      </c>
      <c r="L157" s="122">
        <v>0.23486843825513709</v>
      </c>
      <c r="M157" s="122">
        <v>0.23868349850539805</v>
      </c>
      <c r="N157" s="122">
        <v>0.29307172536438164</v>
      </c>
      <c r="O157" s="122">
        <v>0.3291039445468813</v>
      </c>
      <c r="P157" s="122">
        <v>0.51371985569735201</v>
      </c>
      <c r="Q157" s="122">
        <v>0.5202462772963321</v>
      </c>
      <c r="R157" s="122">
        <v>0.34765454272145707</v>
      </c>
      <c r="S157" s="122">
        <v>0.37949985720784241</v>
      </c>
      <c r="T157" s="122">
        <v>0.34436851202945307</v>
      </c>
      <c r="U157" s="122">
        <v>0.44440736247992396</v>
      </c>
      <c r="V157" s="122">
        <v>0.44335506487604576</v>
      </c>
      <c r="W157" s="122">
        <v>0.61705286308405805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3.6521590286480485E-2</v>
      </c>
      <c r="D158" s="98">
        <v>4.684925941061456E-2</v>
      </c>
      <c r="E158" s="98">
        <v>5.4337107068425455E-2</v>
      </c>
      <c r="F158" s="98">
        <v>2.8469626597982654E-2</v>
      </c>
      <c r="G158" s="98">
        <v>2.8598580273666047E-2</v>
      </c>
      <c r="H158" s="98">
        <v>1.2916553793043796E-2</v>
      </c>
      <c r="I158" s="98">
        <v>2.2399804840458819E-2</v>
      </c>
      <c r="J158" s="98">
        <v>4.6376135058000104E-2</v>
      </c>
      <c r="K158" s="98">
        <v>3.6131427032321368E-2</v>
      </c>
      <c r="L158" s="98">
        <v>1.2828701046977692E-2</v>
      </c>
      <c r="M158" s="98">
        <v>3.1286020339193615E-3</v>
      </c>
      <c r="N158" s="98">
        <v>6.5302533442546419E-3</v>
      </c>
      <c r="O158" s="98">
        <v>3.0918654466402986E-2</v>
      </c>
      <c r="P158" s="98">
        <v>6.9570013229892994E-2</v>
      </c>
      <c r="Q158" s="98">
        <v>7.3189155100678749E-2</v>
      </c>
      <c r="R158" s="98">
        <v>3.777315263693113E-2</v>
      </c>
      <c r="S158" s="98">
        <v>2.3556281984367929E-2</v>
      </c>
      <c r="T158" s="98">
        <v>1.2487023257777846E-2</v>
      </c>
      <c r="U158" s="98">
        <v>2.101173314134093E-2</v>
      </c>
      <c r="V158" s="98">
        <v>2.8562066766923657E-2</v>
      </c>
      <c r="W158" s="98">
        <v>5.7448506648071065E-2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0.16848774029896099</v>
      </c>
      <c r="D159" s="33">
        <v>0.24787040072317157</v>
      </c>
      <c r="E159" s="33">
        <v>0.25738511640092715</v>
      </c>
      <c r="F159" s="33">
        <v>0.28289406931829947</v>
      </c>
      <c r="G159" s="33">
        <v>0.21367207954849818</v>
      </c>
      <c r="H159" s="33">
        <v>0.20465940714686184</v>
      </c>
      <c r="I159" s="33">
        <v>0.18354905080835882</v>
      </c>
      <c r="J159" s="33">
        <v>0.17762794392424669</v>
      </c>
      <c r="K159" s="33">
        <v>0.18655462898335451</v>
      </c>
      <c r="L159" s="33">
        <v>0.22203973720815939</v>
      </c>
      <c r="M159" s="33">
        <v>0.2355548964714787</v>
      </c>
      <c r="N159" s="33">
        <v>0.28654147202012697</v>
      </c>
      <c r="O159" s="33">
        <v>0.29818529008047834</v>
      </c>
      <c r="P159" s="33">
        <v>0.44414984246745898</v>
      </c>
      <c r="Q159" s="33">
        <v>0.44705712219565341</v>
      </c>
      <c r="R159" s="33">
        <v>0.30988139008452592</v>
      </c>
      <c r="S159" s="33">
        <v>0.35594357522347447</v>
      </c>
      <c r="T159" s="33">
        <v>0.33188148877167523</v>
      </c>
      <c r="U159" s="33">
        <v>0.42339562933858305</v>
      </c>
      <c r="V159" s="33">
        <v>0.41479299810912212</v>
      </c>
      <c r="W159" s="33">
        <v>0.55960435643598694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18.09887417686484</v>
      </c>
      <c r="D161" s="117">
        <f t="shared" si="54"/>
        <v>20.706305938988184</v>
      </c>
      <c r="E161" s="117">
        <f t="shared" si="54"/>
        <v>22.963342330924355</v>
      </c>
      <c r="F161" s="117">
        <f t="shared" si="54"/>
        <v>25.894920567872916</v>
      </c>
      <c r="G161" s="117">
        <f t="shared" si="54"/>
        <v>22.16013001991486</v>
      </c>
      <c r="H161" s="117">
        <f t="shared" si="54"/>
        <v>20.803262295813859</v>
      </c>
      <c r="I161" s="117">
        <f t="shared" si="54"/>
        <v>18.603875538939178</v>
      </c>
      <c r="J161" s="117">
        <f t="shared" si="54"/>
        <v>17.865187581614119</v>
      </c>
      <c r="K161" s="117">
        <f t="shared" si="54"/>
        <v>20.68861448916449</v>
      </c>
      <c r="L161" s="117">
        <f t="shared" si="54"/>
        <v>23.601015128497806</v>
      </c>
      <c r="M161" s="117">
        <f t="shared" si="54"/>
        <v>22.786097708165091</v>
      </c>
      <c r="N161" s="117">
        <f t="shared" si="54"/>
        <v>18.750608344310063</v>
      </c>
      <c r="O161" s="117">
        <f t="shared" si="54"/>
        <v>14.347488681314314</v>
      </c>
      <c r="P161" s="117">
        <f t="shared" si="54"/>
        <v>7.3581537560992647</v>
      </c>
      <c r="Q161" s="117">
        <f t="shared" si="54"/>
        <v>15.682812253159875</v>
      </c>
      <c r="R161" s="117">
        <f t="shared" ref="R161:V161" si="55">R162+R164+R166+R175</f>
        <v>20.872669198492485</v>
      </c>
      <c r="S161" s="117">
        <f t="shared" si="55"/>
        <v>23.51067173531694</v>
      </c>
      <c r="T161" s="117">
        <f t="shared" si="55"/>
        <v>25.136689210700712</v>
      </c>
      <c r="U161" s="117">
        <f t="shared" si="55"/>
        <v>20.871507143142221</v>
      </c>
      <c r="V161" s="117">
        <f t="shared" si="55"/>
        <v>18.450121731955022</v>
      </c>
      <c r="W161" s="117">
        <f t="shared" ref="W161" si="56">W162+W164+W166+W175</f>
        <v>17.220291078971915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16.209013538702472</v>
      </c>
      <c r="D162" s="122">
        <f t="shared" si="57"/>
        <v>18.553792118310803</v>
      </c>
      <c r="E162" s="122">
        <f t="shared" si="57"/>
        <v>20.700044430213843</v>
      </c>
      <c r="F162" s="122">
        <f t="shared" si="57"/>
        <v>23.212320241960509</v>
      </c>
      <c r="G162" s="122">
        <f t="shared" si="57"/>
        <v>19.985750386851535</v>
      </c>
      <c r="H162" s="122">
        <f t="shared" si="57"/>
        <v>18.778404705482593</v>
      </c>
      <c r="I162" s="122">
        <f t="shared" si="57"/>
        <v>16.805957734715733</v>
      </c>
      <c r="J162" s="122">
        <f t="shared" si="57"/>
        <v>15.848061947317111</v>
      </c>
      <c r="K162" s="122">
        <f t="shared" si="57"/>
        <v>18.369348414174929</v>
      </c>
      <c r="L162" s="122">
        <f t="shared" si="57"/>
        <v>21.206026660101141</v>
      </c>
      <c r="M162" s="122">
        <f t="shared" si="57"/>
        <v>20.390149888718405</v>
      </c>
      <c r="N162" s="122">
        <f t="shared" si="57"/>
        <v>16.733258961360487</v>
      </c>
      <c r="O162" s="122">
        <f t="shared" si="57"/>
        <v>12.618080341341868</v>
      </c>
      <c r="P162" s="122">
        <f t="shared" si="57"/>
        <v>6.5104058682343968</v>
      </c>
      <c r="Q162" s="122">
        <f t="shared" si="57"/>
        <v>13.685704978138409</v>
      </c>
      <c r="R162" s="122">
        <f t="shared" si="57"/>
        <v>18.444272158937995</v>
      </c>
      <c r="S162" s="122">
        <f t="shared" si="57"/>
        <v>20.507347041799182</v>
      </c>
      <c r="T162" s="122">
        <f t="shared" si="57"/>
        <v>22.00085189502277</v>
      </c>
      <c r="U162" s="122">
        <f t="shared" si="57"/>
        <v>17.588650024308471</v>
      </c>
      <c r="V162" s="122">
        <f t="shared" si="57"/>
        <v>15.684939791324691</v>
      </c>
      <c r="W162" s="122">
        <f t="shared" si="57"/>
        <v>14.469025809264078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16.209013538702472</v>
      </c>
      <c r="D163" s="33">
        <v>18.553792118310803</v>
      </c>
      <c r="E163" s="33">
        <v>20.700044430213843</v>
      </c>
      <c r="F163" s="33">
        <v>23.212320241960509</v>
      </c>
      <c r="G163" s="33">
        <v>19.985750386851535</v>
      </c>
      <c r="H163" s="33">
        <v>18.778404705482593</v>
      </c>
      <c r="I163" s="33">
        <v>16.805957734715733</v>
      </c>
      <c r="J163" s="33">
        <v>15.848061947317111</v>
      </c>
      <c r="K163" s="33">
        <v>18.369348414174929</v>
      </c>
      <c r="L163" s="33">
        <v>21.206026660101141</v>
      </c>
      <c r="M163" s="33">
        <v>20.390149888718405</v>
      </c>
      <c r="N163" s="33">
        <v>16.733258961360487</v>
      </c>
      <c r="O163" s="33">
        <v>12.618080341341868</v>
      </c>
      <c r="P163" s="33">
        <v>6.5104058682343968</v>
      </c>
      <c r="Q163" s="33">
        <v>13.685704978138409</v>
      </c>
      <c r="R163" s="33">
        <v>18.444272158937995</v>
      </c>
      <c r="S163" s="33">
        <v>20.507347041799182</v>
      </c>
      <c r="T163" s="33">
        <v>22.00085189502277</v>
      </c>
      <c r="U163" s="33">
        <v>17.588650024308471</v>
      </c>
      <c r="V163" s="33">
        <v>15.684939791324691</v>
      </c>
      <c r="W163" s="33">
        <v>14.469025809264078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4.234441631231068E-2</v>
      </c>
      <c r="D164" s="122">
        <f t="shared" si="58"/>
        <v>4.3018628119694174E-2</v>
      </c>
      <c r="E164" s="122">
        <f t="shared" si="58"/>
        <v>3.5624505364836419E-2</v>
      </c>
      <c r="F164" s="122">
        <f t="shared" si="58"/>
        <v>4.6181414945079054E-2</v>
      </c>
      <c r="G164" s="122">
        <f t="shared" si="58"/>
        <v>6.0412648855925163E-2</v>
      </c>
      <c r="H164" s="122">
        <f t="shared" si="58"/>
        <v>4.6743921217973911E-2</v>
      </c>
      <c r="I164" s="122">
        <f t="shared" si="58"/>
        <v>3.0808149259274078E-2</v>
      </c>
      <c r="J164" s="122">
        <f t="shared" si="58"/>
        <v>5.8552367330391611E-2</v>
      </c>
      <c r="K164" s="122">
        <f t="shared" si="58"/>
        <v>3.0514416309482054E-2</v>
      </c>
      <c r="L164" s="122">
        <f t="shared" si="58"/>
        <v>5.4284020356042517E-2</v>
      </c>
      <c r="M164" s="122">
        <f t="shared" si="58"/>
        <v>2.9217093922180574E-2</v>
      </c>
      <c r="N164" s="122">
        <f t="shared" si="58"/>
        <v>4.1018677322088082E-2</v>
      </c>
      <c r="O164" s="122">
        <f t="shared" si="58"/>
        <v>3.7406321139437294E-2</v>
      </c>
      <c r="P164" s="122">
        <f t="shared" si="58"/>
        <v>1.1368327386447588E-2</v>
      </c>
      <c r="Q164" s="122">
        <f t="shared" si="58"/>
        <v>3.7734099530428444E-2</v>
      </c>
      <c r="R164" s="122">
        <f t="shared" si="58"/>
        <v>2.6992936844335048E-2</v>
      </c>
      <c r="S164" s="122">
        <f t="shared" si="58"/>
        <v>2.2591962837493262E-2</v>
      </c>
      <c r="T164" s="122">
        <f t="shared" si="58"/>
        <v>5.0325051312229738E-2</v>
      </c>
      <c r="U164" s="122">
        <f t="shared" si="58"/>
        <v>6.0072564347341047E-2</v>
      </c>
      <c r="V164" s="122">
        <f t="shared" si="58"/>
        <v>0.11475038031034768</v>
      </c>
      <c r="W164" s="122">
        <f t="shared" si="58"/>
        <v>0.13632213356714729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4.234441631231068E-2</v>
      </c>
      <c r="D165" s="98">
        <v>4.3018628119694174E-2</v>
      </c>
      <c r="E165" s="98">
        <v>3.5624505364836419E-2</v>
      </c>
      <c r="F165" s="98">
        <v>4.6181414945079054E-2</v>
      </c>
      <c r="G165" s="98">
        <v>6.0412648855925163E-2</v>
      </c>
      <c r="H165" s="98">
        <v>4.6743921217973911E-2</v>
      </c>
      <c r="I165" s="98">
        <v>3.0808149259274078E-2</v>
      </c>
      <c r="J165" s="98">
        <v>5.8552367330391611E-2</v>
      </c>
      <c r="K165" s="98">
        <v>3.0514416309482054E-2</v>
      </c>
      <c r="L165" s="98">
        <v>5.4284020356042517E-2</v>
      </c>
      <c r="M165" s="98">
        <v>2.9217093922180574E-2</v>
      </c>
      <c r="N165" s="98">
        <v>4.1018677322088082E-2</v>
      </c>
      <c r="O165" s="98">
        <v>3.7406321139437294E-2</v>
      </c>
      <c r="P165" s="98">
        <v>1.1368327386447588E-2</v>
      </c>
      <c r="Q165" s="98">
        <v>3.7734099530428444E-2</v>
      </c>
      <c r="R165" s="98">
        <v>2.6992936844335048E-2</v>
      </c>
      <c r="S165" s="98">
        <v>2.2591962837493262E-2</v>
      </c>
      <c r="T165" s="98">
        <v>5.0325051312229738E-2</v>
      </c>
      <c r="U165" s="98">
        <v>6.0072564347341047E-2</v>
      </c>
      <c r="V165" s="98">
        <v>0.11475038031034768</v>
      </c>
      <c r="W165" s="98">
        <v>0.13632213356714729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1.6789617679489304</v>
      </c>
      <c r="D166" s="122">
        <v>1.9182851294011813</v>
      </c>
      <c r="E166" s="122">
        <v>2.0186049995043165</v>
      </c>
      <c r="F166" s="122">
        <v>2.3945930580883115</v>
      </c>
      <c r="G166" s="122">
        <v>1.9191227467428398</v>
      </c>
      <c r="H166" s="122">
        <v>1.7996471086196653</v>
      </c>
      <c r="I166" s="122">
        <v>1.6009861244158774</v>
      </c>
      <c r="J166" s="122">
        <v>1.7576006691056245</v>
      </c>
      <c r="K166" s="122">
        <v>2.0466127111171128</v>
      </c>
      <c r="L166" s="122">
        <v>2.0947714527518086</v>
      </c>
      <c r="M166" s="122">
        <v>2.1272926154729936</v>
      </c>
      <c r="N166" s="122">
        <v>1.7668296767075657</v>
      </c>
      <c r="O166" s="122">
        <v>1.5076119962661871</v>
      </c>
      <c r="P166" s="122">
        <v>0.74226952269606905</v>
      </c>
      <c r="Q166" s="122">
        <v>1.7315944761197999</v>
      </c>
      <c r="R166" s="122">
        <v>2.1248982830385881</v>
      </c>
      <c r="S166" s="122">
        <v>2.6318109180282399</v>
      </c>
      <c r="T166" s="122">
        <v>2.7108309063194005</v>
      </c>
      <c r="U166" s="122">
        <v>2.8197304324356511</v>
      </c>
      <c r="V166" s="122">
        <v>2.2228371738701096</v>
      </c>
      <c r="W166" s="122">
        <v>2.1818708370655799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1.6529949148320306</v>
      </c>
      <c r="D171" s="101">
        <v>1.8928947961925704</v>
      </c>
      <c r="E171" s="101">
        <v>1.9937370941109673</v>
      </c>
      <c r="F171" s="101">
        <v>2.3555553389068797</v>
      </c>
      <c r="G171" s="101">
        <v>1.8795458977958146</v>
      </c>
      <c r="H171" s="101">
        <v>1.7319192668053989</v>
      </c>
      <c r="I171" s="101">
        <v>1.5586453171148424</v>
      </c>
      <c r="J171" s="101">
        <v>1.6811919539016515</v>
      </c>
      <c r="K171" s="101">
        <v>1.9959088402200091</v>
      </c>
      <c r="L171" s="101">
        <v>2.0291789969320049</v>
      </c>
      <c r="M171" s="101">
        <v>2.0637808514395104</v>
      </c>
      <c r="N171" s="101">
        <v>1.6992780839740216</v>
      </c>
      <c r="O171" s="101">
        <v>1.4358280504576553</v>
      </c>
      <c r="P171" s="101">
        <v>0.69702887849603734</v>
      </c>
      <c r="Q171" s="101">
        <v>1.6453709050635397</v>
      </c>
      <c r="R171" s="101">
        <v>1.9897458520285345</v>
      </c>
      <c r="S171" s="101">
        <v>2.4782968025008625</v>
      </c>
      <c r="T171" s="101">
        <v>2.5130764389090765</v>
      </c>
      <c r="U171" s="101">
        <v>2.619160246110432</v>
      </c>
      <c r="V171" s="101">
        <v>2.0386687178276399</v>
      </c>
      <c r="W171" s="101">
        <v>2.0574994531690187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2.5966853116899724E-2</v>
      </c>
      <c r="D172" s="104">
        <v>2.5390333208611018E-2</v>
      </c>
      <c r="E172" s="104">
        <v>2.4867905393349109E-2</v>
      </c>
      <c r="F172" s="104">
        <v>3.9037719181431563E-2</v>
      </c>
      <c r="G172" s="104">
        <v>3.9576848947025074E-2</v>
      </c>
      <c r="H172" s="104">
        <v>6.7727841814266304E-2</v>
      </c>
      <c r="I172" s="104">
        <v>4.2340807301034858E-2</v>
      </c>
      <c r="J172" s="104">
        <v>7.6408715203972979E-2</v>
      </c>
      <c r="K172" s="104">
        <v>5.0703870897103751E-2</v>
      </c>
      <c r="L172" s="104">
        <v>6.5592455819803733E-2</v>
      </c>
      <c r="M172" s="104">
        <v>6.3511764033483381E-2</v>
      </c>
      <c r="N172" s="104">
        <v>6.7551592733544094E-2</v>
      </c>
      <c r="O172" s="104">
        <v>7.1783945808531979E-2</v>
      </c>
      <c r="P172" s="104">
        <v>4.5240644200031682E-2</v>
      </c>
      <c r="Q172" s="104">
        <v>8.6223571056260204E-2</v>
      </c>
      <c r="R172" s="104">
        <v>0.13515243101005336</v>
      </c>
      <c r="S172" s="104">
        <v>0.15351411552737718</v>
      </c>
      <c r="T172" s="104">
        <v>0.19775446741032404</v>
      </c>
      <c r="U172" s="104">
        <v>0.20057018632521928</v>
      </c>
      <c r="V172" s="104">
        <v>0.18416845604246965</v>
      </c>
      <c r="W172" s="104">
        <v>0.12437138389656108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2.1898291243088269E-2</v>
      </c>
      <c r="D173" s="98">
        <v>2.1452773619831826E-2</v>
      </c>
      <c r="E173" s="98">
        <v>2.093356825298703E-2</v>
      </c>
      <c r="F173" s="98">
        <v>3.2890539667294549E-2</v>
      </c>
      <c r="G173" s="98">
        <v>3.3452575180241993E-2</v>
      </c>
      <c r="H173" s="98">
        <v>5.7203179106914775E-2</v>
      </c>
      <c r="I173" s="98">
        <v>3.6146827636595859E-2</v>
      </c>
      <c r="J173" s="98">
        <v>6.472546460238876E-2</v>
      </c>
      <c r="K173" s="98">
        <v>4.2949731047321173E-2</v>
      </c>
      <c r="L173" s="98">
        <v>5.5403234775638695E-2</v>
      </c>
      <c r="M173" s="98">
        <v>5.375521230553354E-2</v>
      </c>
      <c r="N173" s="98">
        <v>5.7058084771586942E-2</v>
      </c>
      <c r="O173" s="98">
        <v>6.0452841417876838E-2</v>
      </c>
      <c r="P173" s="98">
        <v>3.8027567936034248E-2</v>
      </c>
      <c r="Q173" s="98">
        <v>7.2201081481530177E-2</v>
      </c>
      <c r="R173" s="98">
        <v>0.11321759247091916</v>
      </c>
      <c r="S173" s="98">
        <v>0.12837763666966395</v>
      </c>
      <c r="T173" s="98">
        <v>0.16523515758915652</v>
      </c>
      <c r="U173" s="98">
        <v>0.16716784995663525</v>
      </c>
      <c r="V173" s="98">
        <v>0.15317664752072302</v>
      </c>
      <c r="W173" s="98">
        <v>0.1012123631352507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4.0685618738114547E-3</v>
      </c>
      <c r="D174" s="33">
        <v>3.9375595887791914E-3</v>
      </c>
      <c r="E174" s="33">
        <v>3.9343371403620792E-3</v>
      </c>
      <c r="F174" s="33">
        <v>6.1471795141370142E-3</v>
      </c>
      <c r="G174" s="33">
        <v>6.1242737667830836E-3</v>
      </c>
      <c r="H174" s="33">
        <v>1.052466270735153E-2</v>
      </c>
      <c r="I174" s="33">
        <v>6.1939796644389991E-3</v>
      </c>
      <c r="J174" s="33">
        <v>1.1683250601584216E-2</v>
      </c>
      <c r="K174" s="33">
        <v>7.7541398497825761E-3</v>
      </c>
      <c r="L174" s="33">
        <v>1.0189221044165033E-2</v>
      </c>
      <c r="M174" s="33">
        <v>9.7565517279498415E-3</v>
      </c>
      <c r="N174" s="33">
        <v>1.0493507961957152E-2</v>
      </c>
      <c r="O174" s="33">
        <v>1.1331104390655147E-2</v>
      </c>
      <c r="P174" s="33">
        <v>7.2130762639974338E-3</v>
      </c>
      <c r="Q174" s="33">
        <v>1.4022489574730027E-2</v>
      </c>
      <c r="R174" s="33">
        <v>2.1934838539134215E-2</v>
      </c>
      <c r="S174" s="33">
        <v>2.513647885771322E-2</v>
      </c>
      <c r="T174" s="33">
        <v>3.2519309821167512E-2</v>
      </c>
      <c r="U174" s="33">
        <v>3.3402336368584015E-2</v>
      </c>
      <c r="V174" s="33">
        <v>3.0991808521746617E-2</v>
      </c>
      <c r="W174" s="33">
        <v>2.3159020761310371E-2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0.16855445390112589</v>
      </c>
      <c r="D175" s="122">
        <v>0.19121006315650826</v>
      </c>
      <c r="E175" s="122">
        <v>0.20906839584135856</v>
      </c>
      <c r="F175" s="122">
        <v>0.24182585287901678</v>
      </c>
      <c r="G175" s="122">
        <v>0.19484423746455745</v>
      </c>
      <c r="H175" s="122">
        <v>0.17846656049362394</v>
      </c>
      <c r="I175" s="122">
        <v>0.16612353054829071</v>
      </c>
      <c r="J175" s="122">
        <v>0.20097259786098851</v>
      </c>
      <c r="K175" s="122">
        <v>0.24213894756296442</v>
      </c>
      <c r="L175" s="122">
        <v>0.24593299528881526</v>
      </c>
      <c r="M175" s="122">
        <v>0.23943811005151172</v>
      </c>
      <c r="N175" s="122">
        <v>0.20950102891992053</v>
      </c>
      <c r="O175" s="122">
        <v>0.18439002256682138</v>
      </c>
      <c r="P175" s="122">
        <v>9.4110037782351497E-2</v>
      </c>
      <c r="Q175" s="122">
        <v>0.22777869937123729</v>
      </c>
      <c r="R175" s="122">
        <v>0.2765058196715669</v>
      </c>
      <c r="S175" s="122">
        <v>0.34892181265202604</v>
      </c>
      <c r="T175" s="122">
        <v>0.37468135804631264</v>
      </c>
      <c r="U175" s="122">
        <v>0.40305412205075664</v>
      </c>
      <c r="V175" s="122">
        <v>0.42759438644987513</v>
      </c>
      <c r="W175" s="122">
        <v>0.4330722990751118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3.0014352559727793E-2</v>
      </c>
      <c r="D176" s="98">
        <v>3.0411667940163211E-2</v>
      </c>
      <c r="E176" s="98">
        <v>3.645063841650277E-2</v>
      </c>
      <c r="F176" s="98">
        <v>2.21085091557842E-2</v>
      </c>
      <c r="G176" s="98">
        <v>2.2992024068936551E-2</v>
      </c>
      <c r="H176" s="98">
        <v>1.0598893038992916E-2</v>
      </c>
      <c r="I176" s="98">
        <v>1.8064943822750593E-2</v>
      </c>
      <c r="J176" s="98">
        <v>4.1600618947952743E-2</v>
      </c>
      <c r="K176" s="98">
        <v>3.9304526672276685E-2</v>
      </c>
      <c r="L176" s="98">
        <v>1.344071247307204E-2</v>
      </c>
      <c r="M176" s="98">
        <v>3.1286020339193615E-3</v>
      </c>
      <c r="N176" s="98">
        <v>4.6726739472086002E-3</v>
      </c>
      <c r="O176" s="98">
        <v>1.7328037118533542E-2</v>
      </c>
      <c r="P176" s="98">
        <v>1.2744506733924361E-2</v>
      </c>
      <c r="Q176" s="98">
        <v>3.2052970323856365E-2</v>
      </c>
      <c r="R176" s="98">
        <v>3.0042377874450403E-2</v>
      </c>
      <c r="S176" s="98">
        <v>2.1670773821264842E-2</v>
      </c>
      <c r="T176" s="98">
        <v>1.3584209401766696E-2</v>
      </c>
      <c r="U176" s="98">
        <v>1.9048515650862109E-2</v>
      </c>
      <c r="V176" s="98">
        <v>2.7538336775277644E-2</v>
      </c>
      <c r="W176" s="98">
        <v>4.0320787509443998E-2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0.1385401013413981</v>
      </c>
      <c r="D177" s="33">
        <v>0.16079839521634506</v>
      </c>
      <c r="E177" s="33">
        <v>0.1726177574248558</v>
      </c>
      <c r="F177" s="33">
        <v>0.21971734372323259</v>
      </c>
      <c r="G177" s="33">
        <v>0.1718522133956209</v>
      </c>
      <c r="H177" s="33">
        <v>0.16786766745463103</v>
      </c>
      <c r="I177" s="33">
        <v>0.14805858672554012</v>
      </c>
      <c r="J177" s="33">
        <v>0.15937197891303576</v>
      </c>
      <c r="K177" s="33">
        <v>0.20283442089068773</v>
      </c>
      <c r="L177" s="33">
        <v>0.23249228281574322</v>
      </c>
      <c r="M177" s="33">
        <v>0.23630950801759235</v>
      </c>
      <c r="N177" s="33">
        <v>0.20482835497271193</v>
      </c>
      <c r="O177" s="33">
        <v>0.16706198544828785</v>
      </c>
      <c r="P177" s="33">
        <v>8.1365531048427142E-2</v>
      </c>
      <c r="Q177" s="33">
        <v>0.19572572904738092</v>
      </c>
      <c r="R177" s="33">
        <v>0.24646344179711652</v>
      </c>
      <c r="S177" s="33">
        <v>0.32725103883076118</v>
      </c>
      <c r="T177" s="33">
        <v>0.36109714864454595</v>
      </c>
      <c r="U177" s="33">
        <v>0.38400560639989451</v>
      </c>
      <c r="V177" s="33">
        <v>0.40005604967459746</v>
      </c>
      <c r="W177" s="33">
        <v>0.39275151156566779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0.2531272380256413</v>
      </c>
      <c r="D3" s="117">
        <f t="shared" si="0"/>
        <v>0.18348483018495754</v>
      </c>
      <c r="E3" s="117">
        <f t="shared" si="0"/>
        <v>0.21815173043002564</v>
      </c>
      <c r="F3" s="117">
        <f t="shared" si="0"/>
        <v>0.31639404473733779</v>
      </c>
      <c r="G3" s="117">
        <f t="shared" si="0"/>
        <v>0.24486048057687204</v>
      </c>
      <c r="H3" s="117">
        <f t="shared" si="0"/>
        <v>0.13593744475681011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4.2352301111692046E-2</v>
      </c>
      <c r="N3" s="117">
        <f t="shared" si="0"/>
        <v>0.10496888745092638</v>
      </c>
      <c r="O3" s="117">
        <f t="shared" si="0"/>
        <v>7.9969779910885497E-2</v>
      </c>
      <c r="P3" s="117">
        <f t="shared" si="0"/>
        <v>0</v>
      </c>
      <c r="Q3" s="117">
        <f t="shared" si="0"/>
        <v>0</v>
      </c>
      <c r="R3" s="117">
        <f t="shared" ref="R3:V3" si="1">R4+R7+R9+R19</f>
        <v>3.9175872883960315E-2</v>
      </c>
      <c r="S3" s="117">
        <f t="shared" si="1"/>
        <v>9.8171016581700868E-2</v>
      </c>
      <c r="T3" s="117">
        <f t="shared" si="1"/>
        <v>0.12005683171956397</v>
      </c>
      <c r="U3" s="117">
        <f t="shared" si="1"/>
        <v>0.12268510518415184</v>
      </c>
      <c r="V3" s="117">
        <f t="shared" si="1"/>
        <v>9.8061938051534639E-2</v>
      </c>
      <c r="W3" s="117">
        <f t="shared" ref="W3" si="2">W4+W7+W9+W19</f>
        <v>7.2954256808667267E-2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0.22889956126049463</v>
      </c>
      <c r="D4" s="122">
        <f t="shared" si="3"/>
        <v>0.16581629604126211</v>
      </c>
      <c r="E4" s="122">
        <f t="shared" si="3"/>
        <v>0.19777637272007539</v>
      </c>
      <c r="F4" s="122">
        <f t="shared" si="3"/>
        <v>0.28623054688572896</v>
      </c>
      <c r="G4" s="122">
        <f t="shared" si="3"/>
        <v>0.2226137552469461</v>
      </c>
      <c r="H4" s="122">
        <f t="shared" si="3"/>
        <v>0.12401761305968172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3.8157101967449085E-2</v>
      </c>
      <c r="N4" s="122">
        <f t="shared" si="3"/>
        <v>9.4512313055431729E-2</v>
      </c>
      <c r="O4" s="122">
        <f t="shared" si="3"/>
        <v>7.1071397647777451E-2</v>
      </c>
      <c r="P4" s="122">
        <f t="shared" si="3"/>
        <v>0</v>
      </c>
      <c r="Q4" s="122">
        <f t="shared" si="3"/>
        <v>0</v>
      </c>
      <c r="R4" s="122">
        <f t="shared" ref="R4:V4" si="4">SUM(R5:R6)</f>
        <v>3.4931877338203576E-2</v>
      </c>
      <c r="S4" s="122">
        <f t="shared" si="4"/>
        <v>8.6700619102058271E-2</v>
      </c>
      <c r="T4" s="122">
        <f t="shared" si="4"/>
        <v>0.10623453182781571</v>
      </c>
      <c r="U4" s="122">
        <f t="shared" si="4"/>
        <v>0.10537219656903687</v>
      </c>
      <c r="V4" s="122">
        <f t="shared" si="4"/>
        <v>8.4821641561966671E-2</v>
      </c>
      <c r="W4" s="122">
        <f t="shared" ref="W4" si="5">SUM(W5:W6)</f>
        <v>6.2498307619962078E-2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0.22679695667757796</v>
      </c>
      <c r="D5" s="98">
        <v>0.1643309129768023</v>
      </c>
      <c r="E5" s="98">
        <v>0.19603075414228638</v>
      </c>
      <c r="F5" s="98">
        <v>0.2837754823736186</v>
      </c>
      <c r="G5" s="98">
        <v>0.2207390984307015</v>
      </c>
      <c r="H5" s="98">
        <v>0.12299027701544116</v>
      </c>
      <c r="I5" s="98">
        <v>0</v>
      </c>
      <c r="J5" s="98">
        <v>0</v>
      </c>
      <c r="K5" s="98">
        <v>0</v>
      </c>
      <c r="L5" s="98">
        <v>0</v>
      </c>
      <c r="M5" s="98">
        <v>3.7862474911173331E-2</v>
      </c>
      <c r="N5" s="98">
        <v>9.3787419578263823E-2</v>
      </c>
      <c r="O5" s="98">
        <v>7.0533868641814046E-2</v>
      </c>
      <c r="P5" s="98">
        <v>0</v>
      </c>
      <c r="Q5" s="98">
        <v>0</v>
      </c>
      <c r="R5" s="98">
        <v>3.4673890898187627E-2</v>
      </c>
      <c r="S5" s="98">
        <v>8.6103407708898419E-2</v>
      </c>
      <c r="T5" s="98">
        <v>0.10551064424939635</v>
      </c>
      <c r="U5" s="98">
        <v>0.10467416429469756</v>
      </c>
      <c r="V5" s="98">
        <v>8.4249233561315501E-2</v>
      </c>
      <c r="W5" s="98">
        <v>6.2072214162755428E-2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2.1026045829166677E-3</v>
      </c>
      <c r="D6" s="98">
        <v>1.4853830644597978E-3</v>
      </c>
      <c r="E6" s="98">
        <v>1.7456185777890228E-3</v>
      </c>
      <c r="F6" s="98">
        <v>2.455064512110334E-3</v>
      </c>
      <c r="G6" s="98">
        <v>1.8746568162446035E-3</v>
      </c>
      <c r="H6" s="98">
        <v>1.0273360442405555E-3</v>
      </c>
      <c r="I6" s="98">
        <v>0</v>
      </c>
      <c r="J6" s="98">
        <v>0</v>
      </c>
      <c r="K6" s="98">
        <v>0</v>
      </c>
      <c r="L6" s="98">
        <v>0</v>
      </c>
      <c r="M6" s="98">
        <v>2.9462705627575044E-4</v>
      </c>
      <c r="N6" s="98">
        <v>7.248934771679035E-4</v>
      </c>
      <c r="O6" s="98">
        <v>5.3752900596340883E-4</v>
      </c>
      <c r="P6" s="98">
        <v>0</v>
      </c>
      <c r="Q6" s="98">
        <v>0</v>
      </c>
      <c r="R6" s="98">
        <v>2.5798644001595139E-4</v>
      </c>
      <c r="S6" s="98">
        <v>5.9721139315985271E-4</v>
      </c>
      <c r="T6" s="98">
        <v>7.2388757841936719E-4</v>
      </c>
      <c r="U6" s="98">
        <v>6.9803227433931734E-4</v>
      </c>
      <c r="V6" s="98">
        <v>5.7240800065117643E-4</v>
      </c>
      <c r="W6" s="98">
        <v>4.2609345720665199E-4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3.7725704707957471E-4</v>
      </c>
      <c r="D7" s="122">
        <f t="shared" si="6"/>
        <v>2.3293703902018317E-4</v>
      </c>
      <c r="E7" s="122">
        <f t="shared" si="6"/>
        <v>1.9357982984270284E-4</v>
      </c>
      <c r="F7" s="122">
        <f t="shared" si="6"/>
        <v>4.1168751585903565E-4</v>
      </c>
      <c r="G7" s="122">
        <f t="shared" si="6"/>
        <v>4.6786847370260684E-4</v>
      </c>
      <c r="H7" s="122">
        <f t="shared" si="6"/>
        <v>1.8914551581207656E-4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1.8402605345743526E-4</v>
      </c>
      <c r="O7" s="122">
        <f t="shared" si="6"/>
        <v>1.7483751063912303E-4</v>
      </c>
      <c r="P7" s="122">
        <f t="shared" si="6"/>
        <v>0</v>
      </c>
      <c r="Q7" s="122">
        <f t="shared" si="6"/>
        <v>0</v>
      </c>
      <c r="R7" s="122">
        <f t="shared" si="6"/>
        <v>9.34546221816705E-5</v>
      </c>
      <c r="S7" s="122">
        <f t="shared" si="6"/>
        <v>8.3394566989342149E-5</v>
      </c>
      <c r="T7" s="122">
        <f t="shared" si="6"/>
        <v>2.6922282237603961E-4</v>
      </c>
      <c r="U7" s="122">
        <f t="shared" si="6"/>
        <v>3.1932736156067262E-4</v>
      </c>
      <c r="V7" s="122">
        <f t="shared" si="6"/>
        <v>5.5794650901470444E-4</v>
      </c>
      <c r="W7" s="122">
        <f t="shared" si="6"/>
        <v>5.4853984771856669E-4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3.7725704707957471E-4</v>
      </c>
      <c r="D8" s="98">
        <v>2.3293703902018317E-4</v>
      </c>
      <c r="E8" s="98">
        <v>1.9357982984270284E-4</v>
      </c>
      <c r="F8" s="98">
        <v>4.1168751585903565E-4</v>
      </c>
      <c r="G8" s="98">
        <v>4.6786847370260684E-4</v>
      </c>
      <c r="H8" s="98">
        <v>1.8914551581207656E-4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1.8402605345743526E-4</v>
      </c>
      <c r="O8" s="98">
        <v>1.7483751063912303E-4</v>
      </c>
      <c r="P8" s="98">
        <v>0</v>
      </c>
      <c r="Q8" s="98">
        <v>0</v>
      </c>
      <c r="R8" s="98">
        <v>9.34546221816705E-5</v>
      </c>
      <c r="S8" s="98">
        <v>8.3394566989342149E-5</v>
      </c>
      <c r="T8" s="98">
        <v>2.6922282237603961E-4</v>
      </c>
      <c r="U8" s="98">
        <v>3.1932736156067262E-4</v>
      </c>
      <c r="V8" s="98">
        <v>5.5794650901470444E-4</v>
      </c>
      <c r="W8" s="98">
        <v>5.4853984771856669E-4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2.1637285424543011E-2</v>
      </c>
      <c r="D9" s="122">
        <v>1.5819567812637141E-2</v>
      </c>
      <c r="E9" s="122">
        <v>1.8239675340995486E-2</v>
      </c>
      <c r="F9" s="122">
        <v>2.6936462610290597E-2</v>
      </c>
      <c r="G9" s="122">
        <v>1.9727408926375915E-2</v>
      </c>
      <c r="H9" s="122">
        <v>1.0646298529541444E-2</v>
      </c>
      <c r="I9" s="122">
        <v>0</v>
      </c>
      <c r="J9" s="122">
        <v>0</v>
      </c>
      <c r="K9" s="122">
        <v>0</v>
      </c>
      <c r="L9" s="122">
        <v>0</v>
      </c>
      <c r="M9" s="122">
        <v>3.7347569936409361E-3</v>
      </c>
      <c r="N9" s="122">
        <v>9.1216400745331473E-3</v>
      </c>
      <c r="O9" s="122">
        <v>7.7464836214126221E-3</v>
      </c>
      <c r="P9" s="122">
        <v>0</v>
      </c>
      <c r="Q9" s="122">
        <v>0</v>
      </c>
      <c r="R9" s="122">
        <v>3.6546777458369727E-3</v>
      </c>
      <c r="S9" s="122">
        <v>9.9630280432696193E-3</v>
      </c>
      <c r="T9" s="122">
        <v>1.1819504045368211E-2</v>
      </c>
      <c r="U9" s="122">
        <v>1.4811336776940397E-2</v>
      </c>
      <c r="V9" s="122">
        <v>1.056219024505339E-2</v>
      </c>
      <c r="W9" s="122">
        <v>8.2254652699375319E-3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1.1347374095178025E-3</v>
      </c>
      <c r="D10" s="98">
        <v>2.3568849360764738E-3</v>
      </c>
      <c r="E10" s="98">
        <v>3.7992699042819615E-3</v>
      </c>
      <c r="F10" s="98">
        <v>8.7550143655794298E-3</v>
      </c>
      <c r="G10" s="98">
        <v>2.6771931118586938E-3</v>
      </c>
      <c r="H10" s="98">
        <v>1.3173136445052925E-3</v>
      </c>
      <c r="I10" s="98">
        <v>0</v>
      </c>
      <c r="J10" s="98">
        <v>0</v>
      </c>
      <c r="K10" s="98">
        <v>0</v>
      </c>
      <c r="L10" s="98">
        <v>0</v>
      </c>
      <c r="M10" s="98">
        <v>3.6053760197340672E-3</v>
      </c>
      <c r="N10" s="98">
        <v>9.1216400745331473E-3</v>
      </c>
      <c r="O10" s="98">
        <v>7.6185502976740009E-3</v>
      </c>
      <c r="P10" s="98">
        <v>0</v>
      </c>
      <c r="Q10" s="98">
        <v>0</v>
      </c>
      <c r="R10" s="98">
        <v>3.6546777458369727E-3</v>
      </c>
      <c r="S10" s="98">
        <v>9.8454488352778795E-3</v>
      </c>
      <c r="T10" s="98">
        <v>1.1592034709773621E-2</v>
      </c>
      <c r="U10" s="98">
        <v>1.448167589090929E-2</v>
      </c>
      <c r="V10" s="98">
        <v>1.0344555005363508E-2</v>
      </c>
      <c r="W10" s="98">
        <v>7.8074143639098419E-3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2.0129774023888557E-2</v>
      </c>
      <c r="D15" s="101">
        <v>1.3213374568744123E-2</v>
      </c>
      <c r="E15" s="101">
        <v>1.4195655151721186E-2</v>
      </c>
      <c r="F15" s="101">
        <v>1.7815378302253052E-2</v>
      </c>
      <c r="G15" s="101">
        <v>1.6671315766716828E-2</v>
      </c>
      <c r="H15" s="101">
        <v>8.9507620120714906E-3</v>
      </c>
      <c r="I15" s="101">
        <v>0</v>
      </c>
      <c r="J15" s="101">
        <v>0</v>
      </c>
      <c r="K15" s="101">
        <v>0</v>
      </c>
      <c r="L15" s="101">
        <v>0</v>
      </c>
      <c r="M15" s="101">
        <v>1.2938097390686893E-4</v>
      </c>
      <c r="N15" s="101">
        <v>0</v>
      </c>
      <c r="O15" s="101">
        <v>1.2793332373862095E-4</v>
      </c>
      <c r="P15" s="101">
        <v>0</v>
      </c>
      <c r="Q15" s="101">
        <v>0</v>
      </c>
      <c r="R15" s="101">
        <v>0</v>
      </c>
      <c r="S15" s="101">
        <v>1.1757920799174048E-4</v>
      </c>
      <c r="T15" s="101">
        <v>2.2746933559458928E-4</v>
      </c>
      <c r="U15" s="101">
        <v>3.2966088603110706E-4</v>
      </c>
      <c r="V15" s="101">
        <v>2.1763523968988116E-4</v>
      </c>
      <c r="W15" s="101">
        <v>4.1805090602768945E-4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3.7277399113665313E-4</v>
      </c>
      <c r="D16" s="104">
        <v>2.4930830781654369E-4</v>
      </c>
      <c r="E16" s="104">
        <v>2.4475028499233655E-4</v>
      </c>
      <c r="F16" s="104">
        <v>3.6606994245811676E-4</v>
      </c>
      <c r="G16" s="104">
        <v>3.7890004780039439E-4</v>
      </c>
      <c r="H16" s="104">
        <v>3.7822287296466057E-4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2.9743025273273725E-4</v>
      </c>
      <c r="D17" s="98">
        <v>1.9946578137630075E-4</v>
      </c>
      <c r="E17" s="98">
        <v>1.949485490383862E-4</v>
      </c>
      <c r="F17" s="98">
        <v>2.9200753867333348E-4</v>
      </c>
      <c r="G17" s="98">
        <v>3.036015998481434E-4</v>
      </c>
      <c r="H17" s="98">
        <v>3.0286729272109358E-4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7.5343738403915866E-5</v>
      </c>
      <c r="D18" s="98">
        <v>4.9842526440242928E-5</v>
      </c>
      <c r="E18" s="98">
        <v>4.9801735953950376E-5</v>
      </c>
      <c r="F18" s="98">
        <v>7.4062403784783275E-5</v>
      </c>
      <c r="G18" s="98">
        <v>7.5298447952250986E-5</v>
      </c>
      <c r="H18" s="98">
        <v>7.5355580243567007E-5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2.2131342935241198E-3</v>
      </c>
      <c r="D19" s="122">
        <v>1.6160292920381137E-3</v>
      </c>
      <c r="E19" s="122">
        <v>1.9421025391120512E-3</v>
      </c>
      <c r="F19" s="122">
        <v>2.8153477254591955E-3</v>
      </c>
      <c r="G19" s="122">
        <v>2.051447929847417E-3</v>
      </c>
      <c r="H19" s="122">
        <v>1.0843876517748745E-3</v>
      </c>
      <c r="I19" s="122">
        <v>0</v>
      </c>
      <c r="J19" s="122">
        <v>0</v>
      </c>
      <c r="K19" s="122">
        <v>0</v>
      </c>
      <c r="L19" s="122">
        <v>0</v>
      </c>
      <c r="M19" s="122">
        <v>4.6044215060202058E-4</v>
      </c>
      <c r="N19" s="122">
        <v>1.1509082675040727E-3</v>
      </c>
      <c r="O19" s="122">
        <v>9.770611310562984E-4</v>
      </c>
      <c r="P19" s="122">
        <v>0</v>
      </c>
      <c r="Q19" s="122">
        <v>0</v>
      </c>
      <c r="R19" s="122">
        <v>4.958631777380989E-4</v>
      </c>
      <c r="S19" s="122">
        <v>1.423974869383623E-3</v>
      </c>
      <c r="T19" s="122">
        <v>1.733573024004014E-3</v>
      </c>
      <c r="U19" s="122">
        <v>2.1822444766138901E-3</v>
      </c>
      <c r="V19" s="122">
        <v>2.1201597354998658E-3</v>
      </c>
      <c r="W19" s="122">
        <v>1.6819440710490851E-3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3.2254294395929576E-4</v>
      </c>
      <c r="D21" s="98">
        <v>2.1168532397183924E-4</v>
      </c>
      <c r="E21" s="98">
        <v>2.8656184299236315E-4</v>
      </c>
      <c r="F21" s="98">
        <v>2.0663810843539755E-4</v>
      </c>
      <c r="G21" s="98">
        <v>1.9240911515311672E-4</v>
      </c>
      <c r="H21" s="98">
        <v>5.0712812009545756E-5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2.390969505674195E-5</v>
      </c>
      <c r="O21" s="98">
        <v>6.5262577621394373E-5</v>
      </c>
      <c r="P21" s="98">
        <v>0</v>
      </c>
      <c r="Q21" s="98">
        <v>0</v>
      </c>
      <c r="R21" s="98">
        <v>4.5851034007432428E-5</v>
      </c>
      <c r="S21" s="98">
        <v>6.2899565866661832E-5</v>
      </c>
      <c r="T21" s="98">
        <v>4.9089501807346358E-5</v>
      </c>
      <c r="U21" s="98">
        <v>8.3210850892759611E-5</v>
      </c>
      <c r="V21" s="98">
        <v>1.071765058869885E-4</v>
      </c>
      <c r="W21" s="98">
        <v>1.0837425827323993E-4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1.890591349564824E-3</v>
      </c>
      <c r="D22" s="33">
        <v>1.4043439680662744E-3</v>
      </c>
      <c r="E22" s="33">
        <v>1.6555406961196882E-3</v>
      </c>
      <c r="F22" s="33">
        <v>2.6087096170237978E-3</v>
      </c>
      <c r="G22" s="33">
        <v>1.8590388146943004E-3</v>
      </c>
      <c r="H22" s="33">
        <v>1.0336748397653287E-3</v>
      </c>
      <c r="I22" s="33">
        <v>0</v>
      </c>
      <c r="J22" s="33">
        <v>0</v>
      </c>
      <c r="K22" s="33">
        <v>0</v>
      </c>
      <c r="L22" s="33">
        <v>0</v>
      </c>
      <c r="M22" s="33">
        <v>4.6044215060202058E-4</v>
      </c>
      <c r="N22" s="33">
        <v>1.1269985724473308E-3</v>
      </c>
      <c r="O22" s="33">
        <v>9.1179855343490393E-4</v>
      </c>
      <c r="P22" s="33">
        <v>0</v>
      </c>
      <c r="Q22" s="33">
        <v>0</v>
      </c>
      <c r="R22" s="33">
        <v>4.5001214373066643E-4</v>
      </c>
      <c r="S22" s="33">
        <v>1.3610753035169611E-3</v>
      </c>
      <c r="T22" s="33">
        <v>1.6844835221966677E-3</v>
      </c>
      <c r="U22" s="33">
        <v>2.0990336257211304E-3</v>
      </c>
      <c r="V22" s="33">
        <v>2.0129832296128772E-3</v>
      </c>
      <c r="W22" s="33">
        <v>1.5735698127758452E-3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18.295627273741157</v>
      </c>
      <c r="D43" s="117">
        <f t="shared" si="14"/>
        <v>14.125684005122677</v>
      </c>
      <c r="E43" s="117">
        <f t="shared" si="14"/>
        <v>15.431829602305084</v>
      </c>
      <c r="F43" s="117">
        <f t="shared" si="14"/>
        <v>3.3734619193332289</v>
      </c>
      <c r="G43" s="117">
        <f t="shared" si="14"/>
        <v>4.4662820593294619</v>
      </c>
      <c r="H43" s="117">
        <f t="shared" si="14"/>
        <v>3.701342844706935</v>
      </c>
      <c r="I43" s="117">
        <f t="shared" si="14"/>
        <v>7.5335892685764581</v>
      </c>
      <c r="J43" s="117">
        <f t="shared" si="14"/>
        <v>3.8124044658642497</v>
      </c>
      <c r="K43" s="117">
        <f t="shared" si="14"/>
        <v>8.033607459561944</v>
      </c>
      <c r="L43" s="117">
        <f t="shared" si="14"/>
        <v>14.909361098996062</v>
      </c>
      <c r="M43" s="117">
        <f t="shared" si="14"/>
        <v>12.71529902847575</v>
      </c>
      <c r="N43" s="117">
        <f t="shared" si="14"/>
        <v>13.457320879864344</v>
      </c>
      <c r="O43" s="117">
        <f t="shared" si="14"/>
        <v>10.260655141409739</v>
      </c>
      <c r="P43" s="117">
        <f t="shared" si="14"/>
        <v>4.167030362517167</v>
      </c>
      <c r="Q43" s="117">
        <f t="shared" si="14"/>
        <v>3.2174147166783857</v>
      </c>
      <c r="R43" s="117">
        <f t="shared" ref="R43:V43" si="15">R44+R47+R49+R58</f>
        <v>1.8300936506650169</v>
      </c>
      <c r="S43" s="117">
        <f t="shared" si="15"/>
        <v>3.2251221395528975</v>
      </c>
      <c r="T43" s="117">
        <f t="shared" si="15"/>
        <v>3.5840634640543874</v>
      </c>
      <c r="U43" s="117">
        <f t="shared" si="15"/>
        <v>2.7804980522387126</v>
      </c>
      <c r="V43" s="117">
        <f t="shared" si="15"/>
        <v>4.0598673764116313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16.533443305888589</v>
      </c>
      <c r="D44" s="122">
        <f t="shared" si="17"/>
        <v>12.761107173435711</v>
      </c>
      <c r="E44" s="122">
        <f t="shared" si="17"/>
        <v>14.024688081996191</v>
      </c>
      <c r="F44" s="122">
        <f t="shared" si="17"/>
        <v>3.0479370824962828</v>
      </c>
      <c r="G44" s="122">
        <f t="shared" si="17"/>
        <v>4.0594541002706857</v>
      </c>
      <c r="H44" s="122">
        <f t="shared" si="17"/>
        <v>3.3657056800946226</v>
      </c>
      <c r="I44" s="122">
        <f t="shared" si="17"/>
        <v>6.8723166714358515</v>
      </c>
      <c r="J44" s="122">
        <f t="shared" si="17"/>
        <v>3.4213256741577394</v>
      </c>
      <c r="K44" s="122">
        <f t="shared" si="17"/>
        <v>7.2020573046268037</v>
      </c>
      <c r="L44" s="122">
        <f t="shared" si="17"/>
        <v>13.53404698344017</v>
      </c>
      <c r="M44" s="122">
        <f t="shared" si="17"/>
        <v>11.469858313922591</v>
      </c>
      <c r="N44" s="122">
        <f t="shared" si="17"/>
        <v>12.126818557829369</v>
      </c>
      <c r="O44" s="122">
        <f t="shared" si="17"/>
        <v>9.1277596693464158</v>
      </c>
      <c r="P44" s="122">
        <f t="shared" si="17"/>
        <v>3.7377680934261259</v>
      </c>
      <c r="Q44" s="122">
        <f t="shared" si="17"/>
        <v>2.8522732391475465</v>
      </c>
      <c r="R44" s="122">
        <f t="shared" ref="R44:V44" si="18">SUM(R45:R46)</f>
        <v>1.6358481163942449</v>
      </c>
      <c r="S44" s="122">
        <f t="shared" si="18"/>
        <v>2.85030394447337</v>
      </c>
      <c r="T44" s="122">
        <f t="shared" si="18"/>
        <v>3.1681080494147853</v>
      </c>
      <c r="U44" s="122">
        <f t="shared" si="18"/>
        <v>2.3741347997618854</v>
      </c>
      <c r="V44" s="122">
        <f t="shared" si="18"/>
        <v>3.5032669671051972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16.15892516201248</v>
      </c>
      <c r="D45" s="98">
        <v>12.479111227852739</v>
      </c>
      <c r="E45" s="98">
        <v>13.719269029306876</v>
      </c>
      <c r="F45" s="98">
        <v>2.9834101514983304</v>
      </c>
      <c r="G45" s="98">
        <v>3.9750573130693483</v>
      </c>
      <c r="H45" s="98">
        <v>3.2968591357751009</v>
      </c>
      <c r="I45" s="98">
        <v>6.7337975802853904</v>
      </c>
      <c r="J45" s="98">
        <v>3.3535983229133053</v>
      </c>
      <c r="K45" s="98">
        <v>7.060930323031311</v>
      </c>
      <c r="L45" s="98">
        <v>13.270393618388875</v>
      </c>
      <c r="M45" s="98">
        <v>11.25098432330544</v>
      </c>
      <c r="N45" s="98">
        <v>11.89693666572582</v>
      </c>
      <c r="O45" s="98">
        <v>8.9571074300083904</v>
      </c>
      <c r="P45" s="98">
        <v>3.6685988607016533</v>
      </c>
      <c r="Q45" s="98">
        <v>2.8000598862520967</v>
      </c>
      <c r="R45" s="98">
        <v>1.6059755024548603</v>
      </c>
      <c r="S45" s="98">
        <v>2.8017222308897027</v>
      </c>
      <c r="T45" s="98">
        <v>3.1146849618529853</v>
      </c>
      <c r="U45" s="98">
        <v>2.3352033378310839</v>
      </c>
      <c r="V45" s="98">
        <v>3.4447558762470556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0.37451814387611104</v>
      </c>
      <c r="D46" s="98">
        <v>0.28199594558297186</v>
      </c>
      <c r="E46" s="98">
        <v>0.30541905268931513</v>
      </c>
      <c r="F46" s="98">
        <v>6.4526930997952481E-2</v>
      </c>
      <c r="G46" s="98">
        <v>8.4396787201337614E-2</v>
      </c>
      <c r="H46" s="98">
        <v>6.8846544319521696E-2</v>
      </c>
      <c r="I46" s="98">
        <v>0.13851909115046107</v>
      </c>
      <c r="J46" s="98">
        <v>6.7727351244434159E-2</v>
      </c>
      <c r="K46" s="98">
        <v>0.14112698159549289</v>
      </c>
      <c r="L46" s="98">
        <v>0.26365336505129505</v>
      </c>
      <c r="M46" s="98">
        <v>0.21887399061715049</v>
      </c>
      <c r="N46" s="98">
        <v>0.22988189210354967</v>
      </c>
      <c r="O46" s="98">
        <v>0.17065223933802523</v>
      </c>
      <c r="P46" s="98">
        <v>6.9169232724472451E-2</v>
      </c>
      <c r="Q46" s="98">
        <v>5.2213352895449962E-2</v>
      </c>
      <c r="R46" s="98">
        <v>2.9872613939384472E-2</v>
      </c>
      <c r="S46" s="98">
        <v>4.8581713583667224E-2</v>
      </c>
      <c r="T46" s="98">
        <v>5.3423087561800128E-2</v>
      </c>
      <c r="U46" s="98">
        <v>3.8931461930801631E-2</v>
      </c>
      <c r="V46" s="98">
        <v>5.8511090858141601E-2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2.6407993295570229E-2</v>
      </c>
      <c r="D47" s="122">
        <f t="shared" si="20"/>
        <v>1.9877293996388962E-2</v>
      </c>
      <c r="E47" s="122">
        <f t="shared" si="20"/>
        <v>1.567996621725893E-2</v>
      </c>
      <c r="F47" s="122">
        <f t="shared" si="20"/>
        <v>4.2815501649339713E-3</v>
      </c>
      <c r="G47" s="122">
        <f t="shared" si="20"/>
        <v>9.1702220845710936E-3</v>
      </c>
      <c r="H47" s="122">
        <f t="shared" si="20"/>
        <v>6.4309475376106021E-3</v>
      </c>
      <c r="I47" s="122">
        <f t="shared" si="20"/>
        <v>9.0415692416835648E-3</v>
      </c>
      <c r="J47" s="122">
        <f t="shared" si="20"/>
        <v>1.0263802189607592E-2</v>
      </c>
      <c r="K47" s="122">
        <f t="shared" si="20"/>
        <v>1.016164664059211E-2</v>
      </c>
      <c r="L47" s="122">
        <f t="shared" si="20"/>
        <v>2.7432513527334987E-2</v>
      </c>
      <c r="M47" s="122">
        <f t="shared" si="20"/>
        <v>1.4275799505251601E-2</v>
      </c>
      <c r="N47" s="122">
        <f t="shared" si="20"/>
        <v>2.6223712617684521E-2</v>
      </c>
      <c r="O47" s="122">
        <f t="shared" si="20"/>
        <v>2.4739507755435909E-2</v>
      </c>
      <c r="P47" s="122">
        <f t="shared" si="20"/>
        <v>5.9000012566105039E-3</v>
      </c>
      <c r="Q47" s="122">
        <f t="shared" si="20"/>
        <v>7.2260990055180658E-3</v>
      </c>
      <c r="R47" s="122">
        <f t="shared" si="20"/>
        <v>2.4298201767234328E-3</v>
      </c>
      <c r="S47" s="122">
        <f t="shared" si="20"/>
        <v>3.0855989786056598E-3</v>
      </c>
      <c r="T47" s="122">
        <f t="shared" si="20"/>
        <v>7.3587571449450816E-3</v>
      </c>
      <c r="U47" s="122">
        <f t="shared" si="20"/>
        <v>8.3025114005774881E-3</v>
      </c>
      <c r="V47" s="122">
        <f t="shared" si="20"/>
        <v>2.3545342680420529E-2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2.6407993295570229E-2</v>
      </c>
      <c r="D48" s="98">
        <v>1.9877293996388962E-2</v>
      </c>
      <c r="E48" s="98">
        <v>1.567996621725893E-2</v>
      </c>
      <c r="F48" s="98">
        <v>4.2815501649339713E-3</v>
      </c>
      <c r="G48" s="98">
        <v>9.1702220845710936E-3</v>
      </c>
      <c r="H48" s="98">
        <v>6.4309475376106021E-3</v>
      </c>
      <c r="I48" s="98">
        <v>9.0415692416835648E-3</v>
      </c>
      <c r="J48" s="98">
        <v>1.0263802189607592E-2</v>
      </c>
      <c r="K48" s="98">
        <v>1.016164664059211E-2</v>
      </c>
      <c r="L48" s="98">
        <v>2.7432513527334987E-2</v>
      </c>
      <c r="M48" s="98">
        <v>1.4275799505251601E-2</v>
      </c>
      <c r="N48" s="98">
        <v>2.6223712617684521E-2</v>
      </c>
      <c r="O48" s="98">
        <v>2.4739507755435909E-2</v>
      </c>
      <c r="P48" s="98">
        <v>5.9000012566105039E-3</v>
      </c>
      <c r="Q48" s="98">
        <v>7.2260990055180658E-3</v>
      </c>
      <c r="R48" s="98">
        <v>2.4298201767234328E-3</v>
      </c>
      <c r="S48" s="98">
        <v>3.0855989786056598E-3</v>
      </c>
      <c r="T48" s="98">
        <v>7.3587571449450816E-3</v>
      </c>
      <c r="U48" s="98">
        <v>8.3025114005774881E-3</v>
      </c>
      <c r="V48" s="98">
        <v>2.3545342680420529E-2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1.5814009499372812</v>
      </c>
      <c r="D49" s="122">
        <v>1.218645781399875</v>
      </c>
      <c r="E49" s="122">
        <v>1.2649778070852293</v>
      </c>
      <c r="F49" s="122">
        <v>0.29079888826335087</v>
      </c>
      <c r="G49" s="122">
        <v>0.35924313678559278</v>
      </c>
      <c r="H49" s="122">
        <v>0.29772516663189064</v>
      </c>
      <c r="I49" s="122">
        <v>0.59198444286107321</v>
      </c>
      <c r="J49" s="122">
        <v>0.33948698689135753</v>
      </c>
      <c r="K49" s="122">
        <v>0.72815909036838045</v>
      </c>
      <c r="L49" s="122">
        <v>1.2055692986213207</v>
      </c>
      <c r="M49" s="122">
        <v>1.1000272994313371</v>
      </c>
      <c r="N49" s="122">
        <v>1.1598228615109472</v>
      </c>
      <c r="O49" s="122">
        <v>0.98401805701869938</v>
      </c>
      <c r="P49" s="122">
        <v>0.3759842732684528</v>
      </c>
      <c r="Q49" s="122">
        <v>0.31728120262893567</v>
      </c>
      <c r="R49" s="122">
        <v>0.16926819499695897</v>
      </c>
      <c r="S49" s="122">
        <v>0.32677560755954832</v>
      </c>
      <c r="T49" s="122">
        <v>0.35609887633919896</v>
      </c>
      <c r="U49" s="122">
        <v>0.34504975902945578</v>
      </c>
      <c r="V49" s="122">
        <v>0.45010004459311193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1.4656840039180481</v>
      </c>
      <c r="D50" s="98">
        <v>1.131636959641019</v>
      </c>
      <c r="E50" s="98">
        <v>1.1789320673186077</v>
      </c>
      <c r="F50" s="98">
        <v>0.22771292379526045</v>
      </c>
      <c r="G50" s="98">
        <v>0.29798865726620516</v>
      </c>
      <c r="H50" s="98">
        <v>0.22461624011096518</v>
      </c>
      <c r="I50" s="98">
        <v>0.54966639633480741</v>
      </c>
      <c r="J50" s="98">
        <v>0.32006493992318197</v>
      </c>
      <c r="K50" s="98">
        <v>0.67398071457679787</v>
      </c>
      <c r="L50" s="98">
        <v>1.1517853828968498</v>
      </c>
      <c r="M50" s="98">
        <v>1.0531928255269865</v>
      </c>
      <c r="N50" s="98">
        <v>1.1183171636585254</v>
      </c>
      <c r="O50" s="98">
        <v>0.94257045911591797</v>
      </c>
      <c r="P50" s="98">
        <v>0.31198883798865146</v>
      </c>
      <c r="Q50" s="98">
        <v>0.27364137817361789</v>
      </c>
      <c r="R50" s="98">
        <v>0.14171335111521763</v>
      </c>
      <c r="S50" s="98">
        <v>0.28691982836136254</v>
      </c>
      <c r="T50" s="98">
        <v>0.31789551194238308</v>
      </c>
      <c r="U50" s="98">
        <v>0.3063856846801819</v>
      </c>
      <c r="V50" s="98">
        <v>0.42104701754687918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6.5416164526299679E-4</v>
      </c>
      <c r="D51" s="98">
        <v>0</v>
      </c>
      <c r="E51" s="98">
        <v>2.5993792388860821E-4</v>
      </c>
      <c r="F51" s="98">
        <v>0</v>
      </c>
      <c r="G51" s="98">
        <v>0</v>
      </c>
      <c r="H51" s="98">
        <v>3.6806071992029224E-4</v>
      </c>
      <c r="I51" s="98">
        <v>5.194073308095043E-4</v>
      </c>
      <c r="J51" s="98">
        <v>1.1437899423366288E-4</v>
      </c>
      <c r="K51" s="98">
        <v>2.3279363548278718E-4</v>
      </c>
      <c r="L51" s="98">
        <v>6.4383427721510507E-4</v>
      </c>
      <c r="M51" s="98">
        <v>2.5728934803938882E-4</v>
      </c>
      <c r="N51" s="98">
        <v>3.854779635716726E-4</v>
      </c>
      <c r="O51" s="98">
        <v>3.8088417308497323E-4</v>
      </c>
      <c r="P51" s="98">
        <v>8.8762192212394849E-4</v>
      </c>
      <c r="Q51" s="98">
        <v>3.8017698282962836E-4</v>
      </c>
      <c r="R51" s="98">
        <v>3.5971213431847961E-4</v>
      </c>
      <c r="S51" s="98">
        <v>3.4869045448495517E-4</v>
      </c>
      <c r="T51" s="98">
        <v>4.4293235358947963E-4</v>
      </c>
      <c r="U51" s="98">
        <v>5.3286062435030466E-4</v>
      </c>
      <c r="V51" s="98">
        <v>1.1953773230002338E-3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5.2194689409829466E-4</v>
      </c>
      <c r="D52" s="101">
        <v>0</v>
      </c>
      <c r="E52" s="101">
        <v>2.0704672069821344E-4</v>
      </c>
      <c r="F52" s="101">
        <v>0</v>
      </c>
      <c r="G52" s="101">
        <v>0</v>
      </c>
      <c r="H52" s="101">
        <v>2.9472670977728738E-4</v>
      </c>
      <c r="I52" s="101">
        <v>4.2184941803497704E-4</v>
      </c>
      <c r="J52" s="101">
        <v>9.200809465653778E-5</v>
      </c>
      <c r="K52" s="101">
        <v>1.8734197092436721E-4</v>
      </c>
      <c r="L52" s="101">
        <v>5.1654669240605306E-4</v>
      </c>
      <c r="M52" s="101">
        <v>2.0715578180859534E-4</v>
      </c>
      <c r="N52" s="101">
        <v>3.1004488290914747E-4</v>
      </c>
      <c r="O52" s="101">
        <v>3.0591899107689099E-4</v>
      </c>
      <c r="P52" s="101">
        <v>7.1338308493133513E-4</v>
      </c>
      <c r="Q52" s="101">
        <v>3.0500940506773279E-4</v>
      </c>
      <c r="R52" s="101">
        <v>2.8930781816119416E-4</v>
      </c>
      <c r="S52" s="101">
        <v>2.8042523833246628E-4</v>
      </c>
      <c r="T52" s="101">
        <v>3.5652561644960973E-4</v>
      </c>
      <c r="U52" s="101">
        <v>4.2838670677665023E-4</v>
      </c>
      <c r="V52" s="101">
        <v>9.6040890291770767E-4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1.3221475116470207E-4</v>
      </c>
      <c r="D53" s="104">
        <v>0</v>
      </c>
      <c r="E53" s="104">
        <v>5.2891203190394745E-5</v>
      </c>
      <c r="F53" s="104">
        <v>0</v>
      </c>
      <c r="G53" s="104">
        <v>0</v>
      </c>
      <c r="H53" s="104">
        <v>7.3334010143004844E-5</v>
      </c>
      <c r="I53" s="104">
        <v>9.7557912774527214E-5</v>
      </c>
      <c r="J53" s="104">
        <v>2.2370899577125106E-5</v>
      </c>
      <c r="K53" s="104">
        <v>4.5451664558419968E-5</v>
      </c>
      <c r="L53" s="104">
        <v>1.2728758480905203E-4</v>
      </c>
      <c r="M53" s="104">
        <v>5.0133566230793484E-5</v>
      </c>
      <c r="N53" s="104">
        <v>7.5433080662525115E-5</v>
      </c>
      <c r="O53" s="104">
        <v>7.4965182008082242E-5</v>
      </c>
      <c r="P53" s="104">
        <v>1.7423883719261334E-4</v>
      </c>
      <c r="Q53" s="104">
        <v>7.5167577761895584E-5</v>
      </c>
      <c r="R53" s="104">
        <v>7.0404316157285463E-5</v>
      </c>
      <c r="S53" s="104">
        <v>6.8265216152488904E-5</v>
      </c>
      <c r="T53" s="104">
        <v>8.6406737139869882E-5</v>
      </c>
      <c r="U53" s="104">
        <v>1.0447391757365443E-4</v>
      </c>
      <c r="V53" s="104">
        <v>2.3496842008252622E-4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0.11319891441828689</v>
      </c>
      <c r="D54" s="101">
        <v>8.5762280219773182E-2</v>
      </c>
      <c r="E54" s="101">
        <v>8.4684425560267756E-2</v>
      </c>
      <c r="F54" s="101">
        <v>6.198775464071609E-2</v>
      </c>
      <c r="G54" s="101">
        <v>5.9865179344119515E-2</v>
      </c>
      <c r="H54" s="101">
        <v>6.9841157108276139E-2</v>
      </c>
      <c r="I54" s="101">
        <v>4.0695386676888462E-2</v>
      </c>
      <c r="J54" s="101">
        <v>1.8462860591373469E-2</v>
      </c>
      <c r="K54" s="101">
        <v>5.2584460204595909E-2</v>
      </c>
      <c r="L54" s="101">
        <v>5.1409843533560338E-2</v>
      </c>
      <c r="M54" s="101">
        <v>4.5153959893497263E-2</v>
      </c>
      <c r="N54" s="101">
        <v>3.9444438914757587E-2</v>
      </c>
      <c r="O54" s="101">
        <v>3.9019663740279396E-2</v>
      </c>
      <c r="P54" s="101">
        <v>5.9108131254910497E-2</v>
      </c>
      <c r="Q54" s="101">
        <v>4.1047007756434384E-2</v>
      </c>
      <c r="R54" s="101">
        <v>2.5365428033779308E-2</v>
      </c>
      <c r="S54" s="101">
        <v>3.7155029725389997E-2</v>
      </c>
      <c r="T54" s="101">
        <v>3.4916543013769466E-2</v>
      </c>
      <c r="U54" s="101">
        <v>3.5273714805328447E-2</v>
      </c>
      <c r="V54" s="101">
        <v>2.54633230437161E-2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1.8638699556832654E-3</v>
      </c>
      <c r="D55" s="104">
        <v>1.246541539082718E-3</v>
      </c>
      <c r="E55" s="104">
        <v>1.1013762824655144E-3</v>
      </c>
      <c r="F55" s="104">
        <v>1.0982098273743504E-3</v>
      </c>
      <c r="G55" s="104">
        <v>1.3893001752681125E-3</v>
      </c>
      <c r="H55" s="104">
        <v>2.8997086927290651E-3</v>
      </c>
      <c r="I55" s="104">
        <v>1.1032525185678741E-3</v>
      </c>
      <c r="J55" s="104">
        <v>8.4480738256843249E-4</v>
      </c>
      <c r="K55" s="104">
        <v>1.3611219515038764E-3</v>
      </c>
      <c r="L55" s="104">
        <v>1.7302379136953426E-3</v>
      </c>
      <c r="M55" s="104">
        <v>1.4232246628138386E-3</v>
      </c>
      <c r="N55" s="104">
        <v>1.6757809740923606E-3</v>
      </c>
      <c r="O55" s="104">
        <v>2.0470499894169915E-3</v>
      </c>
      <c r="P55" s="104">
        <v>3.9996821027668897E-3</v>
      </c>
      <c r="Q55" s="104">
        <v>2.2126397160537672E-3</v>
      </c>
      <c r="R55" s="104">
        <v>1.8297037136435542E-3</v>
      </c>
      <c r="S55" s="104">
        <v>2.3520590183108724E-3</v>
      </c>
      <c r="T55" s="104">
        <v>2.8438890294569452E-3</v>
      </c>
      <c r="U55" s="104">
        <v>2.8574989195951314E-3</v>
      </c>
      <c r="V55" s="104">
        <v>2.3943266795163854E-3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1.4871512636636861E-3</v>
      </c>
      <c r="D56" s="98">
        <v>9.973289068815035E-4</v>
      </c>
      <c r="E56" s="98">
        <v>8.7726847067273771E-4</v>
      </c>
      <c r="F56" s="98">
        <v>8.760226160200007E-4</v>
      </c>
      <c r="G56" s="98">
        <v>1.1132058661098589E-3</v>
      </c>
      <c r="H56" s="98">
        <v>2.3219825775283847E-3</v>
      </c>
      <c r="I56" s="98">
        <v>8.9601899819630897E-4</v>
      </c>
      <c r="J56" s="98">
        <v>6.7958969729350416E-4</v>
      </c>
      <c r="K56" s="98">
        <v>1.0954037635050964E-3</v>
      </c>
      <c r="L56" s="98">
        <v>1.3881537539392023E-3</v>
      </c>
      <c r="M56" s="98">
        <v>1.1459066550426544E-3</v>
      </c>
      <c r="N56" s="98">
        <v>1.3478588502811996E-3</v>
      </c>
      <c r="O56" s="98">
        <v>1.6441662777492529E-3</v>
      </c>
      <c r="P56" s="98">
        <v>3.214585366549482E-3</v>
      </c>
      <c r="Q56" s="98">
        <v>1.7751963671020507E-3</v>
      </c>
      <c r="R56" s="98">
        <v>1.4716813218187302E-3</v>
      </c>
      <c r="S56" s="98">
        <v>1.8916839476567843E-3</v>
      </c>
      <c r="T56" s="98">
        <v>2.2893305400100233E-3</v>
      </c>
      <c r="U56" s="98">
        <v>2.297562913416418E-3</v>
      </c>
      <c r="V56" s="98">
        <v>1.9234566605395723E-3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3.7671869201957923E-4</v>
      </c>
      <c r="D57" s="98">
        <v>2.4921263220121462E-4</v>
      </c>
      <c r="E57" s="98">
        <v>2.2410781179277675E-4</v>
      </c>
      <c r="F57" s="98">
        <v>2.2218721135434973E-4</v>
      </c>
      <c r="G57" s="98">
        <v>2.7609430915825374E-4</v>
      </c>
      <c r="H57" s="98">
        <v>5.7772611520068046E-4</v>
      </c>
      <c r="I57" s="98">
        <v>2.0723352037156501E-4</v>
      </c>
      <c r="J57" s="98">
        <v>1.6521768527492833E-4</v>
      </c>
      <c r="K57" s="98">
        <v>2.6571818799877997E-4</v>
      </c>
      <c r="L57" s="98">
        <v>3.4208415975614021E-4</v>
      </c>
      <c r="M57" s="98">
        <v>2.7731800777118423E-4</v>
      </c>
      <c r="N57" s="98">
        <v>3.27922123811161E-4</v>
      </c>
      <c r="O57" s="98">
        <v>4.0288371166773856E-4</v>
      </c>
      <c r="P57" s="98">
        <v>7.8509673621740789E-4</v>
      </c>
      <c r="Q57" s="98">
        <v>4.3744334895171651E-4</v>
      </c>
      <c r="R57" s="98">
        <v>3.5802239182482394E-4</v>
      </c>
      <c r="S57" s="98">
        <v>4.6037507065408822E-4</v>
      </c>
      <c r="T57" s="98">
        <v>5.5455848944692182E-4</v>
      </c>
      <c r="U57" s="98">
        <v>5.5993600617871349E-4</v>
      </c>
      <c r="V57" s="98">
        <v>4.7087001897681331E-4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0.15437502461971334</v>
      </c>
      <c r="D58" s="122">
        <v>0.12605375629070198</v>
      </c>
      <c r="E58" s="122">
        <v>0.12648374700640505</v>
      </c>
      <c r="F58" s="122">
        <v>3.0444398408661425E-2</v>
      </c>
      <c r="G58" s="122">
        <v>3.8414600188612057E-2</v>
      </c>
      <c r="H58" s="122">
        <v>3.1481050442811055E-2</v>
      </c>
      <c r="I58" s="122">
        <v>6.0246585037849729E-2</v>
      </c>
      <c r="J58" s="122">
        <v>4.1328002625544979E-2</v>
      </c>
      <c r="K58" s="122">
        <v>9.3229417926167998E-2</v>
      </c>
      <c r="L58" s="122">
        <v>0.14231230340723566</v>
      </c>
      <c r="M58" s="122">
        <v>0.13113761561656959</v>
      </c>
      <c r="N58" s="122">
        <v>0.14445574790634635</v>
      </c>
      <c r="O58" s="122">
        <v>0.12413790728918617</v>
      </c>
      <c r="P58" s="122">
        <v>4.7377994565978319E-2</v>
      </c>
      <c r="Q58" s="122">
        <v>4.0634175896385502E-2</v>
      </c>
      <c r="R58" s="122">
        <v>2.2547519097089578E-2</v>
      </c>
      <c r="S58" s="122">
        <v>4.4956988541373026E-2</v>
      </c>
      <c r="T58" s="122">
        <v>5.2497781155458396E-2</v>
      </c>
      <c r="U58" s="122">
        <v>5.3010982046794212E-2</v>
      </c>
      <c r="V58" s="122">
        <v>8.2955022032901768E-2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2.2872501808591801E-2</v>
      </c>
      <c r="D59" s="98">
        <v>1.6590837266292902E-2</v>
      </c>
      <c r="E59" s="98">
        <v>1.8279629142460219E-2</v>
      </c>
      <c r="F59" s="98">
        <v>2.2601043110121602E-3</v>
      </c>
      <c r="G59" s="98">
        <v>3.7038754666974976E-3</v>
      </c>
      <c r="H59" s="98">
        <v>1.5044800896165237E-3</v>
      </c>
      <c r="I59" s="98">
        <v>5.3286501016225618E-3</v>
      </c>
      <c r="J59" s="98">
        <v>7.0902438989483068E-3</v>
      </c>
      <c r="K59" s="98">
        <v>1.2385493092661751E-2</v>
      </c>
      <c r="L59" s="98">
        <v>6.2150367988794419E-3</v>
      </c>
      <c r="M59" s="98">
        <v>1.3543214335467279E-3</v>
      </c>
      <c r="N59" s="98">
        <v>2.5344276760146467E-3</v>
      </c>
      <c r="O59" s="98">
        <v>9.2672860222380027E-3</v>
      </c>
      <c r="P59" s="98">
        <v>5.1167604943480128E-3</v>
      </c>
      <c r="Q59" s="98">
        <v>4.5170386275755169E-3</v>
      </c>
      <c r="R59" s="98">
        <v>1.895176072307207E-3</v>
      </c>
      <c r="S59" s="98">
        <v>2.1071354565331711E-3</v>
      </c>
      <c r="T59" s="98">
        <v>1.4072323851439291E-3</v>
      </c>
      <c r="U59" s="98">
        <v>1.8306387196407115E-3</v>
      </c>
      <c r="V59" s="98">
        <v>3.8797895131089835E-3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0.13150252281112154</v>
      </c>
      <c r="D60" s="33">
        <v>0.10946291902440908</v>
      </c>
      <c r="E60" s="33">
        <v>0.10820411786394482</v>
      </c>
      <c r="F60" s="33">
        <v>2.8184294097649266E-2</v>
      </c>
      <c r="G60" s="33">
        <v>3.4710724721914561E-2</v>
      </c>
      <c r="H60" s="33">
        <v>2.9976570353194534E-2</v>
      </c>
      <c r="I60" s="33">
        <v>5.4917934936227167E-2</v>
      </c>
      <c r="J60" s="33">
        <v>3.4237758726596672E-2</v>
      </c>
      <c r="K60" s="33">
        <v>8.0843924833506248E-2</v>
      </c>
      <c r="L60" s="33">
        <v>0.13609726660835622</v>
      </c>
      <c r="M60" s="33">
        <v>0.12978329418302287</v>
      </c>
      <c r="N60" s="33">
        <v>0.14192132023033172</v>
      </c>
      <c r="O60" s="33">
        <v>0.11487062126694816</v>
      </c>
      <c r="P60" s="33">
        <v>4.2261234071630308E-2</v>
      </c>
      <c r="Q60" s="33">
        <v>3.6117137268809982E-2</v>
      </c>
      <c r="R60" s="33">
        <v>2.0652343024782371E-2</v>
      </c>
      <c r="S60" s="33">
        <v>4.2849853084839858E-2</v>
      </c>
      <c r="T60" s="33">
        <v>5.1090548770314465E-2</v>
      </c>
      <c r="U60" s="33">
        <v>5.1180343327153502E-2</v>
      </c>
      <c r="V60" s="33">
        <v>7.9075232519792787E-2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0.82240158865217261</v>
      </c>
      <c r="D62" s="117">
        <f t="shared" si="21"/>
        <v>0.93932260746228213</v>
      </c>
      <c r="E62" s="117">
        <f t="shared" si="21"/>
        <v>0.78577436153619296</v>
      </c>
      <c r="F62" s="117">
        <f t="shared" si="21"/>
        <v>1.0693399156118846</v>
      </c>
      <c r="G62" s="117">
        <f t="shared" si="21"/>
        <v>0.95349199357955239</v>
      </c>
      <c r="H62" s="117">
        <f t="shared" si="21"/>
        <v>1.3471819151141824</v>
      </c>
      <c r="I62" s="117">
        <f t="shared" si="21"/>
        <v>1.2038084383022114</v>
      </c>
      <c r="J62" s="117">
        <f t="shared" si="21"/>
        <v>0.85263394701111572</v>
      </c>
      <c r="K62" s="117">
        <f t="shared" si="21"/>
        <v>0.45161089786711561</v>
      </c>
      <c r="L62" s="117">
        <f t="shared" si="21"/>
        <v>0.21288721864577961</v>
      </c>
      <c r="M62" s="117">
        <f t="shared" si="21"/>
        <v>0</v>
      </c>
      <c r="N62" s="117">
        <f t="shared" si="21"/>
        <v>0</v>
      </c>
      <c r="O62" s="117">
        <f t="shared" si="21"/>
        <v>6.2703415877814958E-2</v>
      </c>
      <c r="P62" s="117">
        <f t="shared" si="21"/>
        <v>0.17794813584418118</v>
      </c>
      <c r="Q62" s="117">
        <f t="shared" si="21"/>
        <v>0.22254703363760031</v>
      </c>
      <c r="R62" s="117">
        <f t="shared" ref="R62:V62" si="22">R63+R66+R68+R77</f>
        <v>0.34605830127919007</v>
      </c>
      <c r="S62" s="117">
        <f t="shared" si="22"/>
        <v>0.59429889858603901</v>
      </c>
      <c r="T62" s="117">
        <f t="shared" si="22"/>
        <v>0.62498158529925085</v>
      </c>
      <c r="U62" s="117">
        <f t="shared" si="22"/>
        <v>0.80232872833235436</v>
      </c>
      <c r="V62" s="117">
        <f t="shared" si="22"/>
        <v>0.6326395270946199</v>
      </c>
      <c r="W62" s="117">
        <f t="shared" ref="W62" si="23">W63+W66+W68+W77</f>
        <v>0.63534185322042491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0.74252561932433492</v>
      </c>
      <c r="D63" s="122">
        <f t="shared" si="24"/>
        <v>0.8488782938833509</v>
      </c>
      <c r="E63" s="122">
        <f t="shared" si="24"/>
        <v>0.71331077892410222</v>
      </c>
      <c r="F63" s="122">
        <f t="shared" si="24"/>
        <v>0.96592924691347204</v>
      </c>
      <c r="G63" s="122">
        <f t="shared" si="24"/>
        <v>0.8661990474687209</v>
      </c>
      <c r="H63" s="122">
        <f t="shared" si="24"/>
        <v>1.2248313438959051</v>
      </c>
      <c r="I63" s="122">
        <f t="shared" si="24"/>
        <v>1.0961418262419151</v>
      </c>
      <c r="J63" s="122">
        <f t="shared" si="24"/>
        <v>0.76515449592912677</v>
      </c>
      <c r="K63" s="122">
        <f t="shared" si="24"/>
        <v>0.40499256445118331</v>
      </c>
      <c r="L63" s="122">
        <f t="shared" si="24"/>
        <v>0.19316402786433925</v>
      </c>
      <c r="M63" s="122">
        <f t="shared" si="24"/>
        <v>0</v>
      </c>
      <c r="N63" s="122">
        <f t="shared" si="24"/>
        <v>0</v>
      </c>
      <c r="O63" s="122">
        <f t="shared" si="24"/>
        <v>5.5654515810453539E-2</v>
      </c>
      <c r="P63" s="122">
        <f t="shared" si="24"/>
        <v>0.15937151049721537</v>
      </c>
      <c r="Q63" s="122">
        <f t="shared" si="24"/>
        <v>0.19671297993059203</v>
      </c>
      <c r="R63" s="122">
        <f t="shared" ref="R63:V63" si="25">SUM(R64:R65)</f>
        <v>0.30884270690847671</v>
      </c>
      <c r="S63" s="122">
        <f t="shared" si="25"/>
        <v>0.52482595825393752</v>
      </c>
      <c r="T63" s="122">
        <f t="shared" si="25"/>
        <v>0.55262160915866509</v>
      </c>
      <c r="U63" s="122">
        <f t="shared" si="25"/>
        <v>0.68790336724427981</v>
      </c>
      <c r="V63" s="122">
        <f t="shared" si="25"/>
        <v>0.54644658753262609</v>
      </c>
      <c r="W63" s="122">
        <f t="shared" ref="W63" si="26">SUM(W64:W65)</f>
        <v>0.54404067264603095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0.72570581285179181</v>
      </c>
      <c r="D64" s="98">
        <v>0.83011971487330982</v>
      </c>
      <c r="E64" s="98">
        <v>0.69777683612991293</v>
      </c>
      <c r="F64" s="98">
        <v>0.94547985830160397</v>
      </c>
      <c r="G64" s="98">
        <v>0.84819061212803204</v>
      </c>
      <c r="H64" s="98">
        <v>1.1997770422378058</v>
      </c>
      <c r="I64" s="98">
        <v>1.0740478837182634</v>
      </c>
      <c r="J64" s="98">
        <v>0.75000776853819884</v>
      </c>
      <c r="K64" s="98">
        <v>0.39705658508138636</v>
      </c>
      <c r="L64" s="98">
        <v>0.18940104802426558</v>
      </c>
      <c r="M64" s="98">
        <v>0</v>
      </c>
      <c r="N64" s="98">
        <v>0</v>
      </c>
      <c r="O64" s="98">
        <v>5.4614001150079326E-2</v>
      </c>
      <c r="P64" s="98">
        <v>0.15642226249046487</v>
      </c>
      <c r="Q64" s="98">
        <v>0.19311197701850732</v>
      </c>
      <c r="R64" s="98">
        <v>0.30320285632637783</v>
      </c>
      <c r="S64" s="98">
        <v>0.51588061597400137</v>
      </c>
      <c r="T64" s="98">
        <v>0.5433028762890334</v>
      </c>
      <c r="U64" s="98">
        <v>0.67662301207799902</v>
      </c>
      <c r="V64" s="98">
        <v>0.5373199105672497</v>
      </c>
      <c r="W64" s="98">
        <v>0.53486180261227945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1.6819806472543126E-2</v>
      </c>
      <c r="D65" s="98">
        <v>1.8758579010041052E-2</v>
      </c>
      <c r="E65" s="98">
        <v>1.5533942794189263E-2</v>
      </c>
      <c r="F65" s="98">
        <v>2.0449388611868045E-2</v>
      </c>
      <c r="G65" s="98">
        <v>1.8008435340688876E-2</v>
      </c>
      <c r="H65" s="98">
        <v>2.5054301658099246E-2</v>
      </c>
      <c r="I65" s="98">
        <v>2.2093942523651645E-2</v>
      </c>
      <c r="J65" s="98">
        <v>1.514672739092791E-2</v>
      </c>
      <c r="K65" s="98">
        <v>7.9359793697969319E-3</v>
      </c>
      <c r="L65" s="98">
        <v>3.7629798400736661E-3</v>
      </c>
      <c r="M65" s="98">
        <v>0</v>
      </c>
      <c r="N65" s="98">
        <v>0</v>
      </c>
      <c r="O65" s="98">
        <v>1.0405146603742132E-3</v>
      </c>
      <c r="P65" s="98">
        <v>2.9492480067504936E-3</v>
      </c>
      <c r="Q65" s="98">
        <v>3.6010029120846971E-3</v>
      </c>
      <c r="R65" s="98">
        <v>5.6398505820988527E-3</v>
      </c>
      <c r="S65" s="98">
        <v>8.9453422799361752E-3</v>
      </c>
      <c r="T65" s="98">
        <v>9.3187328696316737E-3</v>
      </c>
      <c r="U65" s="98">
        <v>1.1280355166280762E-2</v>
      </c>
      <c r="V65" s="98">
        <v>9.1266769653763589E-3</v>
      </c>
      <c r="W65" s="98">
        <v>9.1788700337514864E-3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1.2826739600705541E-3</v>
      </c>
      <c r="D66" s="122">
        <f t="shared" si="27"/>
        <v>1.2423308747743101E-3</v>
      </c>
      <c r="E66" s="122">
        <f t="shared" si="27"/>
        <v>8.7110923429216283E-4</v>
      </c>
      <c r="F66" s="122">
        <f t="shared" si="27"/>
        <v>1.317400050748914E-3</v>
      </c>
      <c r="G66" s="122">
        <f t="shared" si="27"/>
        <v>1.965047589550949E-3</v>
      </c>
      <c r="H66" s="122">
        <f t="shared" si="27"/>
        <v>2.2697461897449181E-3</v>
      </c>
      <c r="I66" s="122">
        <f t="shared" si="27"/>
        <v>1.5069282069472612E-3</v>
      </c>
      <c r="J66" s="122">
        <f t="shared" si="27"/>
        <v>2.1382921228349145E-3</v>
      </c>
      <c r="K66" s="122">
        <f t="shared" si="27"/>
        <v>4.9569008002888339E-4</v>
      </c>
      <c r="L66" s="122">
        <f t="shared" si="27"/>
        <v>3.3728500238526624E-4</v>
      </c>
      <c r="M66" s="122">
        <f t="shared" si="27"/>
        <v>0</v>
      </c>
      <c r="N66" s="122">
        <f t="shared" si="27"/>
        <v>0</v>
      </c>
      <c r="O66" s="122">
        <f t="shared" si="27"/>
        <v>1.7483751063912303E-4</v>
      </c>
      <c r="P66" s="122">
        <f t="shared" si="27"/>
        <v>2.0000004259696625E-4</v>
      </c>
      <c r="Q66" s="122">
        <f t="shared" si="27"/>
        <v>5.4881764598871375E-4</v>
      </c>
      <c r="R66" s="122">
        <f t="shared" si="27"/>
        <v>4.6727311090835253E-4</v>
      </c>
      <c r="S66" s="122">
        <f t="shared" si="27"/>
        <v>5.8376196892539513E-4</v>
      </c>
      <c r="T66" s="122">
        <f t="shared" si="27"/>
        <v>1.3461141118801976E-3</v>
      </c>
      <c r="U66" s="122">
        <f t="shared" si="27"/>
        <v>2.2352915309247086E-3</v>
      </c>
      <c r="V66" s="122">
        <f t="shared" si="27"/>
        <v>3.90562556310293E-3</v>
      </c>
      <c r="W66" s="122">
        <f t="shared" si="27"/>
        <v>4.8271506599233864E-3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1.2826739600705541E-3</v>
      </c>
      <c r="D67" s="98">
        <v>1.2423308747743101E-3</v>
      </c>
      <c r="E67" s="98">
        <v>8.7110923429216283E-4</v>
      </c>
      <c r="F67" s="98">
        <v>1.317400050748914E-3</v>
      </c>
      <c r="G67" s="98">
        <v>1.965047589550949E-3</v>
      </c>
      <c r="H67" s="98">
        <v>2.2697461897449181E-3</v>
      </c>
      <c r="I67" s="98">
        <v>1.5069282069472612E-3</v>
      </c>
      <c r="J67" s="98">
        <v>2.1382921228349145E-3</v>
      </c>
      <c r="K67" s="98">
        <v>4.9569008002888339E-4</v>
      </c>
      <c r="L67" s="98">
        <v>3.3728500238526624E-4</v>
      </c>
      <c r="M67" s="98">
        <v>0</v>
      </c>
      <c r="N67" s="98">
        <v>0</v>
      </c>
      <c r="O67" s="98">
        <v>1.7483751063912303E-4</v>
      </c>
      <c r="P67" s="98">
        <v>2.0000004259696625E-4</v>
      </c>
      <c r="Q67" s="98">
        <v>5.4881764598871375E-4</v>
      </c>
      <c r="R67" s="98">
        <v>4.6727311090835253E-4</v>
      </c>
      <c r="S67" s="98">
        <v>5.8376196892539513E-4</v>
      </c>
      <c r="T67" s="98">
        <v>1.3461141118801976E-3</v>
      </c>
      <c r="U67" s="98">
        <v>2.2352915309247086E-3</v>
      </c>
      <c r="V67" s="98">
        <v>3.90562556310293E-3</v>
      </c>
      <c r="W67" s="98">
        <v>4.8271506599233864E-3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7.1368140114844006E-2</v>
      </c>
      <c r="D68" s="122">
        <v>8.0949649090719597E-2</v>
      </c>
      <c r="E68" s="122">
        <v>6.4824296603775769E-2</v>
      </c>
      <c r="F68" s="122">
        <v>9.2479081538618294E-2</v>
      </c>
      <c r="G68" s="122">
        <v>7.7125104883487838E-2</v>
      </c>
      <c r="H68" s="122">
        <v>0.10880693576473643</v>
      </c>
      <c r="I68" s="122">
        <v>9.5932332412219962E-2</v>
      </c>
      <c r="J68" s="122">
        <v>7.6559627667191724E-2</v>
      </c>
      <c r="K68" s="122">
        <v>4.1156600472095142E-2</v>
      </c>
      <c r="L68" s="122">
        <v>1.7262689623308958E-2</v>
      </c>
      <c r="M68" s="122">
        <v>0</v>
      </c>
      <c r="N68" s="122">
        <v>0</v>
      </c>
      <c r="O68" s="122">
        <v>6.111607091930862E-3</v>
      </c>
      <c r="P68" s="122">
        <v>1.6290676195142025E-2</v>
      </c>
      <c r="Q68" s="122">
        <v>2.2384506004617423E-2</v>
      </c>
      <c r="R68" s="122">
        <v>3.2445679233806902E-2</v>
      </c>
      <c r="S68" s="122">
        <v>6.0597382821720107E-2</v>
      </c>
      <c r="T68" s="122">
        <v>6.2054953367466158E-2</v>
      </c>
      <c r="U68" s="122">
        <v>9.7537724157655603E-2</v>
      </c>
      <c r="V68" s="122">
        <v>6.8595608091846352E-2</v>
      </c>
      <c r="W68" s="122">
        <v>7.1673614580186548E-2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6.7516146187448722E-2</v>
      </c>
      <c r="D69" s="98">
        <v>7.6960705824683631E-2</v>
      </c>
      <c r="E69" s="98">
        <v>6.1275382815845471E-2</v>
      </c>
      <c r="F69" s="98">
        <v>8.7964225218430586E-2</v>
      </c>
      <c r="G69" s="98">
        <v>7.2957273772592729E-2</v>
      </c>
      <c r="H69" s="98">
        <v>0.10325997021787263</v>
      </c>
      <c r="I69" s="98">
        <v>9.1637406337602728E-2</v>
      </c>
      <c r="J69" s="98">
        <v>7.3180789029187468E-2</v>
      </c>
      <c r="K69" s="98">
        <v>3.8063386713078573E-2</v>
      </c>
      <c r="L69" s="98">
        <v>1.4914636817238477E-2</v>
      </c>
      <c r="M69" s="98">
        <v>0</v>
      </c>
      <c r="N69" s="98">
        <v>0</v>
      </c>
      <c r="O69" s="98">
        <v>4.4484665827288494E-3</v>
      </c>
      <c r="P69" s="98">
        <v>1.2041837289602526E-2</v>
      </c>
      <c r="Q69" s="98">
        <v>1.9434991221462763E-2</v>
      </c>
      <c r="R69" s="98">
        <v>2.9884715521444189E-2</v>
      </c>
      <c r="S69" s="98">
        <v>5.8010616502978014E-2</v>
      </c>
      <c r="T69" s="98">
        <v>5.9785886334944457E-2</v>
      </c>
      <c r="U69" s="98">
        <v>9.4457156463722089E-2</v>
      </c>
      <c r="V69" s="98">
        <v>6.5985489531502031E-2</v>
      </c>
      <c r="W69" s="98">
        <v>6.8640415172356778E-2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1.2731908693302741E-4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1.0808745099212117E-4</v>
      </c>
      <c r="U70" s="98">
        <v>1.135860344746765E-4</v>
      </c>
      <c r="V70" s="98">
        <v>1.0728248182635927E-4</v>
      </c>
      <c r="W70" s="98">
        <v>1.0684105886202879E-4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1.0340650289630239E-4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8.7009909466086798E-5</v>
      </c>
      <c r="U71" s="101">
        <v>9.1329347194792223E-5</v>
      </c>
      <c r="V71" s="101">
        <v>8.6164610487577005E-5</v>
      </c>
      <c r="W71" s="101">
        <v>8.3785863407970741E-5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2.3912584036725023E-5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2.1077541526034367E-5</v>
      </c>
      <c r="U72" s="104">
        <v>2.2256687279884268E-5</v>
      </c>
      <c r="V72" s="104">
        <v>2.1117871338782259E-5</v>
      </c>
      <c r="W72" s="104">
        <v>2.3055195454058044E-5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3.7277359303497337E-3</v>
      </c>
      <c r="D73" s="101">
        <v>3.9889432660359615E-3</v>
      </c>
      <c r="E73" s="101">
        <v>3.5489137879302964E-3</v>
      </c>
      <c r="F73" s="101">
        <v>4.3928330060349994E-3</v>
      </c>
      <c r="G73" s="101">
        <v>4.041531094961655E-3</v>
      </c>
      <c r="H73" s="101">
        <v>5.2948169648873609E-3</v>
      </c>
      <c r="I73" s="101">
        <v>4.0450233745099977E-3</v>
      </c>
      <c r="J73" s="101">
        <v>3.258151869065906E-3</v>
      </c>
      <c r="K73" s="101">
        <v>2.9694753997889455E-3</v>
      </c>
      <c r="L73" s="101">
        <v>2.2244643836636688E-3</v>
      </c>
      <c r="M73" s="101">
        <v>0</v>
      </c>
      <c r="N73" s="101">
        <v>0</v>
      </c>
      <c r="O73" s="101">
        <v>1.5351998848634511E-3</v>
      </c>
      <c r="P73" s="101">
        <v>3.9988587741165652E-3</v>
      </c>
      <c r="Q73" s="101">
        <v>2.8265903544850029E-3</v>
      </c>
      <c r="R73" s="101">
        <v>2.4389834647864719E-3</v>
      </c>
      <c r="S73" s="101">
        <v>2.4691633678265504E-3</v>
      </c>
      <c r="T73" s="101">
        <v>2.0472240203513038E-3</v>
      </c>
      <c r="U73" s="101">
        <v>2.7471740502592254E-3</v>
      </c>
      <c r="V73" s="101">
        <v>2.2851700167437522E-3</v>
      </c>
      <c r="W73" s="101">
        <v>2.717330889179981E-3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1.2425799704555101E-4</v>
      </c>
      <c r="D74" s="104">
        <v>0</v>
      </c>
      <c r="E74" s="104">
        <v>0</v>
      </c>
      <c r="F74" s="104">
        <v>1.2202331415270559E-4</v>
      </c>
      <c r="G74" s="104">
        <v>1.2630001593346481E-4</v>
      </c>
      <c r="H74" s="104">
        <v>2.5214858197644045E-4</v>
      </c>
      <c r="I74" s="104">
        <v>1.2258361317420821E-4</v>
      </c>
      <c r="J74" s="104">
        <v>1.2068676893834749E-4</v>
      </c>
      <c r="K74" s="104">
        <v>1.237383592276251E-4</v>
      </c>
      <c r="L74" s="104">
        <v>1.2358842240681016E-4</v>
      </c>
      <c r="M74" s="104">
        <v>0</v>
      </c>
      <c r="N74" s="104">
        <v>0</v>
      </c>
      <c r="O74" s="104">
        <v>1.2794062433856197E-4</v>
      </c>
      <c r="P74" s="104">
        <v>2.499801314229306E-4</v>
      </c>
      <c r="Q74" s="104">
        <v>1.2292442866965376E-4</v>
      </c>
      <c r="R74" s="104">
        <v>1.2198024757623696E-4</v>
      </c>
      <c r="S74" s="104">
        <v>1.1760295091554362E-4</v>
      </c>
      <c r="T74" s="104">
        <v>1.1375556117827779E-4</v>
      </c>
      <c r="U74" s="104">
        <v>2.1980760919962551E-4</v>
      </c>
      <c r="V74" s="104">
        <v>2.1766606177421683E-4</v>
      </c>
      <c r="W74" s="104">
        <v>2.0902745978775805E-4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9.9143417577579051E-5</v>
      </c>
      <c r="D75" s="98">
        <v>0</v>
      </c>
      <c r="E75" s="98">
        <v>0</v>
      </c>
      <c r="F75" s="98">
        <v>9.733584622444451E-5</v>
      </c>
      <c r="G75" s="98">
        <v>1.0120053328271446E-4</v>
      </c>
      <c r="H75" s="98">
        <v>2.0191152848072908E-4</v>
      </c>
      <c r="I75" s="98">
        <v>9.9557666466256541E-5</v>
      </c>
      <c r="J75" s="98">
        <v>9.7084242470500594E-5</v>
      </c>
      <c r="K75" s="98">
        <v>9.9582160318645115E-5</v>
      </c>
      <c r="L75" s="98">
        <v>9.915383956708586E-5</v>
      </c>
      <c r="M75" s="98">
        <v>0</v>
      </c>
      <c r="N75" s="98">
        <v>0</v>
      </c>
      <c r="O75" s="98">
        <v>1.0276039235932831E-4</v>
      </c>
      <c r="P75" s="98">
        <v>2.0091158540934263E-4</v>
      </c>
      <c r="Q75" s="98">
        <v>9.8622020394558389E-5</v>
      </c>
      <c r="R75" s="98">
        <v>9.8112088121248686E-5</v>
      </c>
      <c r="S75" s="98">
        <v>9.4584197382839214E-5</v>
      </c>
      <c r="T75" s="98">
        <v>9.1573221600400924E-5</v>
      </c>
      <c r="U75" s="98">
        <v>1.7673560872433989E-4</v>
      </c>
      <c r="V75" s="98">
        <v>1.7485969641268837E-4</v>
      </c>
      <c r="W75" s="98">
        <v>1.6392712724382354E-4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2.5114579467971945E-5</v>
      </c>
      <c r="D76" s="98">
        <v>0</v>
      </c>
      <c r="E76" s="98">
        <v>0</v>
      </c>
      <c r="F76" s="98">
        <v>2.4687467928261079E-5</v>
      </c>
      <c r="G76" s="98">
        <v>2.5099482650750345E-5</v>
      </c>
      <c r="H76" s="98">
        <v>5.0237053495711367E-5</v>
      </c>
      <c r="I76" s="98">
        <v>2.3025946707951667E-5</v>
      </c>
      <c r="J76" s="98">
        <v>2.3602526467846896E-5</v>
      </c>
      <c r="K76" s="98">
        <v>2.4156198908979982E-5</v>
      </c>
      <c r="L76" s="98">
        <v>2.4434582839724302E-5</v>
      </c>
      <c r="M76" s="98">
        <v>0</v>
      </c>
      <c r="N76" s="98">
        <v>0</v>
      </c>
      <c r="O76" s="98">
        <v>2.518023197923366E-5</v>
      </c>
      <c r="P76" s="98">
        <v>4.9068546013587993E-5</v>
      </c>
      <c r="Q76" s="98">
        <v>2.4302408275095364E-5</v>
      </c>
      <c r="R76" s="98">
        <v>2.3868159454988265E-5</v>
      </c>
      <c r="S76" s="98">
        <v>2.3018753532704403E-5</v>
      </c>
      <c r="T76" s="98">
        <v>2.2182339577876874E-5</v>
      </c>
      <c r="U76" s="98">
        <v>4.3072000475285633E-5</v>
      </c>
      <c r="V76" s="98">
        <v>4.2806365361528463E-5</v>
      </c>
      <c r="W76" s="98">
        <v>4.5100332543934506E-5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7.2251552529231395E-3</v>
      </c>
      <c r="D77" s="122">
        <v>8.2523336134373067E-3</v>
      </c>
      <c r="E77" s="122">
        <v>6.7681767740228986E-3</v>
      </c>
      <c r="F77" s="122">
        <v>9.6141871090453992E-3</v>
      </c>
      <c r="G77" s="122">
        <v>8.2027936377927317E-3</v>
      </c>
      <c r="H77" s="122">
        <v>1.1273889263795809E-2</v>
      </c>
      <c r="I77" s="122">
        <v>1.0227351441129033E-2</v>
      </c>
      <c r="J77" s="122">
        <v>8.7815312919624078E-3</v>
      </c>
      <c r="K77" s="122">
        <v>4.9660428638082874E-3</v>
      </c>
      <c r="L77" s="122">
        <v>2.1232161557461246E-3</v>
      </c>
      <c r="M77" s="122">
        <v>0</v>
      </c>
      <c r="N77" s="122">
        <v>0</v>
      </c>
      <c r="O77" s="122">
        <v>7.6245546479143341E-4</v>
      </c>
      <c r="P77" s="122">
        <v>2.0859491092268222E-3</v>
      </c>
      <c r="Q77" s="122">
        <v>2.9007300564021549E-3</v>
      </c>
      <c r="R77" s="122">
        <v>4.3026420259981019E-3</v>
      </c>
      <c r="S77" s="122">
        <v>8.2917955414559697E-3</v>
      </c>
      <c r="T77" s="122">
        <v>8.958908661239412E-3</v>
      </c>
      <c r="U77" s="122">
        <v>1.4652345399494176E-2</v>
      </c>
      <c r="V77" s="122">
        <v>1.369170590704452E-2</v>
      </c>
      <c r="W77" s="122">
        <v>1.4800415334284086E-2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6.3612426494796112E-3</v>
      </c>
      <c r="D78" s="98">
        <v>7.3667112912333505E-3</v>
      </c>
      <c r="E78" s="98">
        <v>5.9467252835818316E-3</v>
      </c>
      <c r="F78" s="98">
        <v>8.3865590539753763E-3</v>
      </c>
      <c r="G78" s="98">
        <v>7.1497716518470087E-3</v>
      </c>
      <c r="H78" s="98">
        <v>9.8509083155474339E-3</v>
      </c>
      <c r="I78" s="98">
        <v>9.1846058410740873E-3</v>
      </c>
      <c r="J78" s="98">
        <v>8.0736332984105083E-3</v>
      </c>
      <c r="K78" s="98">
        <v>4.4142071994157537E-3</v>
      </c>
      <c r="L78" s="98">
        <v>1.849806468363266E-3</v>
      </c>
      <c r="M78" s="98">
        <v>0</v>
      </c>
      <c r="N78" s="98">
        <v>0</v>
      </c>
      <c r="O78" s="98">
        <v>5.8649434044434666E-4</v>
      </c>
      <c r="P78" s="98">
        <v>1.702627258236978E-3</v>
      </c>
      <c r="Q78" s="98">
        <v>2.5048824317988011E-3</v>
      </c>
      <c r="R78" s="98">
        <v>3.8847736068196256E-3</v>
      </c>
      <c r="S78" s="98">
        <v>7.5392009618642378E-3</v>
      </c>
      <c r="T78" s="98">
        <v>8.0594271688042979E-3</v>
      </c>
      <c r="U78" s="98">
        <v>1.3471638985026041E-2</v>
      </c>
      <c r="V78" s="98">
        <v>1.2357010504801199E-2</v>
      </c>
      <c r="W78" s="98">
        <v>1.322684552150824E-2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8.6391260344352875E-4</v>
      </c>
      <c r="D79" s="33">
        <v>8.8562232220395685E-4</v>
      </c>
      <c r="E79" s="33">
        <v>8.2145149044106683E-4</v>
      </c>
      <c r="F79" s="33">
        <v>1.2276280550700227E-3</v>
      </c>
      <c r="G79" s="33">
        <v>1.0530219859457228E-3</v>
      </c>
      <c r="H79" s="33">
        <v>1.4229809482483747E-3</v>
      </c>
      <c r="I79" s="33">
        <v>1.0427456000549464E-3</v>
      </c>
      <c r="J79" s="33">
        <v>7.0789799355189958E-4</v>
      </c>
      <c r="K79" s="33">
        <v>5.5183566439253391E-4</v>
      </c>
      <c r="L79" s="33">
        <v>2.7340968738285849E-4</v>
      </c>
      <c r="M79" s="33">
        <v>0</v>
      </c>
      <c r="N79" s="33">
        <v>0</v>
      </c>
      <c r="O79" s="33">
        <v>1.759611243470867E-4</v>
      </c>
      <c r="P79" s="33">
        <v>3.8332185098984407E-4</v>
      </c>
      <c r="Q79" s="33">
        <v>3.9584762460335364E-4</v>
      </c>
      <c r="R79" s="33">
        <v>4.178684191784759E-4</v>
      </c>
      <c r="S79" s="33">
        <v>7.5259457959173136E-4</v>
      </c>
      <c r="T79" s="33">
        <v>8.9948149243511389E-4</v>
      </c>
      <c r="U79" s="33">
        <v>1.1807064144681359E-3</v>
      </c>
      <c r="V79" s="33">
        <v>1.3346954022433206E-3</v>
      </c>
      <c r="W79" s="33">
        <v>1.5735698127758452E-3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24.090948938266436</v>
      </c>
      <c r="D81" s="117">
        <f t="shared" si="28"/>
        <v>27.183323036008737</v>
      </c>
      <c r="E81" s="117">
        <f t="shared" si="28"/>
        <v>26.973313686104884</v>
      </c>
      <c r="F81" s="117">
        <f t="shared" si="28"/>
        <v>32.796223256663545</v>
      </c>
      <c r="G81" s="117">
        <f t="shared" si="28"/>
        <v>25.991607866310122</v>
      </c>
      <c r="H81" s="117">
        <f t="shared" si="28"/>
        <v>29.545450942440944</v>
      </c>
      <c r="I81" s="117">
        <f t="shared" si="28"/>
        <v>29.726835175818348</v>
      </c>
      <c r="J81" s="117">
        <f t="shared" si="28"/>
        <v>32.314645823771428</v>
      </c>
      <c r="K81" s="117">
        <f t="shared" si="28"/>
        <v>25.333429787576083</v>
      </c>
      <c r="L81" s="117">
        <f t="shared" si="28"/>
        <v>25.872839675218774</v>
      </c>
      <c r="M81" s="117">
        <f t="shared" si="28"/>
        <v>22.393676200318939</v>
      </c>
      <c r="N81" s="117">
        <f t="shared" si="28"/>
        <v>24.28394436645819</v>
      </c>
      <c r="O81" s="117">
        <f t="shared" si="28"/>
        <v>21.712228512914663</v>
      </c>
      <c r="P81" s="117">
        <f t="shared" si="28"/>
        <v>24.350023624790225</v>
      </c>
      <c r="Q81" s="117">
        <f t="shared" si="28"/>
        <v>19.197082841979778</v>
      </c>
      <c r="R81" s="117">
        <f t="shared" ref="R81:V81" si="29">R82+R85+R87+R100</f>
        <v>16.851868384041985</v>
      </c>
      <c r="S81" s="117">
        <f t="shared" si="29"/>
        <v>20.003780857024935</v>
      </c>
      <c r="T81" s="117">
        <f t="shared" si="29"/>
        <v>21.414264216876596</v>
      </c>
      <c r="U81" s="117">
        <f t="shared" si="29"/>
        <v>21.380483150684235</v>
      </c>
      <c r="V81" s="117">
        <f t="shared" si="29"/>
        <v>19.4345505351193</v>
      </c>
      <c r="W81" s="117">
        <f t="shared" ref="W81" si="30">W82+W85+W87+W100</f>
        <v>20.249481967832132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21.755204711572102</v>
      </c>
      <c r="D82" s="122">
        <f t="shared" si="31"/>
        <v>24.583232061233165</v>
      </c>
      <c r="E82" s="122">
        <f t="shared" si="31"/>
        <v>24.455975432551909</v>
      </c>
      <c r="F82" s="122">
        <f t="shared" si="31"/>
        <v>29.673091830955986</v>
      </c>
      <c r="G82" s="122">
        <f t="shared" si="31"/>
        <v>23.61728234958921</v>
      </c>
      <c r="H82" s="122">
        <f t="shared" si="31"/>
        <v>26.842723155095165</v>
      </c>
      <c r="I82" s="122">
        <f t="shared" si="31"/>
        <v>27.040286477094138</v>
      </c>
      <c r="J82" s="122">
        <f t="shared" si="31"/>
        <v>29.059099767995605</v>
      </c>
      <c r="K82" s="122">
        <f t="shared" si="31"/>
        <v>22.732406580484273</v>
      </c>
      <c r="L82" s="122">
        <f t="shared" si="31"/>
        <v>23.453878730614932</v>
      </c>
      <c r="M82" s="122">
        <f t="shared" si="31"/>
        <v>20.181716140999079</v>
      </c>
      <c r="N82" s="122">
        <f t="shared" si="31"/>
        <v>21.870385862995303</v>
      </c>
      <c r="O82" s="122">
        <f t="shared" si="31"/>
        <v>19.314784646273832</v>
      </c>
      <c r="P82" s="122">
        <f t="shared" si="31"/>
        <v>21.854288971547561</v>
      </c>
      <c r="Q82" s="122">
        <f t="shared" si="31"/>
        <v>17.010593912169291</v>
      </c>
      <c r="R82" s="122">
        <f t="shared" ref="R82:V82" si="32">SUM(R83:R84)</f>
        <v>15.053804472846515</v>
      </c>
      <c r="S82" s="122">
        <f t="shared" si="32"/>
        <v>17.677043499811568</v>
      </c>
      <c r="T82" s="122">
        <f t="shared" si="32"/>
        <v>18.929237637649116</v>
      </c>
      <c r="U82" s="122">
        <f t="shared" si="32"/>
        <v>18.311382233972118</v>
      </c>
      <c r="V82" s="122">
        <f t="shared" si="32"/>
        <v>16.761317583454883</v>
      </c>
      <c r="W82" s="122">
        <f t="shared" ref="W82" si="33">SUM(W83:W84)</f>
        <v>17.263490371316063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21.555367748683452</v>
      </c>
      <c r="D83" s="98">
        <v>24.363015366944239</v>
      </c>
      <c r="E83" s="98">
        <v>24.240121513977737</v>
      </c>
      <c r="F83" s="98">
        <v>29.418578972313213</v>
      </c>
      <c r="G83" s="98">
        <v>23.418398415895549</v>
      </c>
      <c r="H83" s="98">
        <v>26.620363634197684</v>
      </c>
      <c r="I83" s="98">
        <v>26.81960698441852</v>
      </c>
      <c r="J83" s="98">
        <v>28.826236502136226</v>
      </c>
      <c r="K83" s="98">
        <v>22.55210678352428</v>
      </c>
      <c r="L83" s="98">
        <v>23.268957645053366</v>
      </c>
      <c r="M83" s="98">
        <v>20.025884610022544</v>
      </c>
      <c r="N83" s="98">
        <v>21.702643697528121</v>
      </c>
      <c r="O83" s="98">
        <v>19.168702574794636</v>
      </c>
      <c r="P83" s="98">
        <v>21.690702890522072</v>
      </c>
      <c r="Q83" s="98">
        <v>16.884653126893902</v>
      </c>
      <c r="R83" s="98">
        <v>14.942625866926058</v>
      </c>
      <c r="S83" s="98">
        <v>17.555280450310814</v>
      </c>
      <c r="T83" s="98">
        <v>18.800252836200077</v>
      </c>
      <c r="U83" s="98">
        <v>18.190079497545799</v>
      </c>
      <c r="V83" s="98">
        <v>16.648205975266826</v>
      </c>
      <c r="W83" s="98">
        <v>17.145793419576233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0.19983696288865027</v>
      </c>
      <c r="D84" s="98">
        <v>0.22021669428892723</v>
      </c>
      <c r="E84" s="98">
        <v>0.21585391857417349</v>
      </c>
      <c r="F84" s="98">
        <v>0.2545128586427729</v>
      </c>
      <c r="G84" s="98">
        <v>0.19888393369366225</v>
      </c>
      <c r="H84" s="98">
        <v>0.22235952089747957</v>
      </c>
      <c r="I84" s="98">
        <v>0.22067949267561807</v>
      </c>
      <c r="J84" s="98">
        <v>0.23286326585937753</v>
      </c>
      <c r="K84" s="98">
        <v>0.18029979695999371</v>
      </c>
      <c r="L84" s="98">
        <v>0.1849210855615662</v>
      </c>
      <c r="M84" s="98">
        <v>0.15583153097653529</v>
      </c>
      <c r="N84" s="98">
        <v>0.16774216546718296</v>
      </c>
      <c r="O84" s="98">
        <v>0.14608207147919453</v>
      </c>
      <c r="P84" s="98">
        <v>0.16358608102549063</v>
      </c>
      <c r="Q84" s="98">
        <v>0.1259407852753904</v>
      </c>
      <c r="R84" s="98">
        <v>0.111178605920457</v>
      </c>
      <c r="S84" s="98">
        <v>0.12176304950075224</v>
      </c>
      <c r="T84" s="98">
        <v>0.12898480144904029</v>
      </c>
      <c r="U84" s="98">
        <v>0.12130273642631872</v>
      </c>
      <c r="V84" s="98">
        <v>0.113111608188055</v>
      </c>
      <c r="W84" s="98">
        <v>0.11769695173983133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3.6518482157302835E-2</v>
      </c>
      <c r="D85" s="122">
        <f t="shared" si="34"/>
        <v>3.742521760257609E-2</v>
      </c>
      <c r="E85" s="122">
        <f t="shared" si="34"/>
        <v>2.9520924051012181E-2</v>
      </c>
      <c r="F85" s="122">
        <f t="shared" si="34"/>
        <v>4.1168751585903572E-2</v>
      </c>
      <c r="G85" s="122">
        <f t="shared" si="34"/>
        <v>5.2307695359951445E-2</v>
      </c>
      <c r="H85" s="122">
        <f t="shared" si="34"/>
        <v>5.0880143753448584E-2</v>
      </c>
      <c r="I85" s="122">
        <f t="shared" si="34"/>
        <v>3.8709218315957764E-2</v>
      </c>
      <c r="J85" s="122">
        <f t="shared" si="34"/>
        <v>8.1169568982813356E-2</v>
      </c>
      <c r="K85" s="122">
        <f t="shared" si="34"/>
        <v>3.0237094881761888E-2</v>
      </c>
      <c r="L85" s="122">
        <f t="shared" si="34"/>
        <v>4.958089535063414E-2</v>
      </c>
      <c r="M85" s="122">
        <f t="shared" si="34"/>
        <v>2.5241268690444858E-2</v>
      </c>
      <c r="N85" s="122">
        <f t="shared" si="34"/>
        <v>4.7570734818747018E-2</v>
      </c>
      <c r="O85" s="122">
        <f t="shared" si="34"/>
        <v>5.2014159415139108E-2</v>
      </c>
      <c r="P85" s="122">
        <f t="shared" si="34"/>
        <v>3.4700007390573648E-2</v>
      </c>
      <c r="Q85" s="122">
        <f t="shared" si="34"/>
        <v>4.3996881286761894E-2</v>
      </c>
      <c r="R85" s="122">
        <f t="shared" si="34"/>
        <v>2.1494563101784218E-2</v>
      </c>
      <c r="S85" s="122">
        <f t="shared" si="34"/>
        <v>1.901396127357001E-2</v>
      </c>
      <c r="T85" s="122">
        <f t="shared" si="34"/>
        <v>4.3434615343334385E-2</v>
      </c>
      <c r="U85" s="122">
        <f t="shared" si="34"/>
        <v>6.1310853419649154E-2</v>
      </c>
      <c r="V85" s="122">
        <f t="shared" si="34"/>
        <v>0.12140916036159968</v>
      </c>
      <c r="W85" s="122">
        <f t="shared" si="34"/>
        <v>0.16269691883332688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3.6518482157302835E-2</v>
      </c>
      <c r="D86" s="98">
        <v>3.742521760257609E-2</v>
      </c>
      <c r="E86" s="98">
        <v>2.9520924051012181E-2</v>
      </c>
      <c r="F86" s="98">
        <v>4.1168751585903572E-2</v>
      </c>
      <c r="G86" s="98">
        <v>5.2307695359951445E-2</v>
      </c>
      <c r="H86" s="98">
        <v>5.0880143753448584E-2</v>
      </c>
      <c r="I86" s="98">
        <v>3.8709218315957764E-2</v>
      </c>
      <c r="J86" s="98">
        <v>8.1169568982813356E-2</v>
      </c>
      <c r="K86" s="98">
        <v>3.0237094881761888E-2</v>
      </c>
      <c r="L86" s="98">
        <v>4.958089535063414E-2</v>
      </c>
      <c r="M86" s="98">
        <v>2.5241268690444858E-2</v>
      </c>
      <c r="N86" s="98">
        <v>4.7570734818747018E-2</v>
      </c>
      <c r="O86" s="98">
        <v>5.2014159415139108E-2</v>
      </c>
      <c r="P86" s="98">
        <v>3.4700007390573648E-2</v>
      </c>
      <c r="Q86" s="98">
        <v>4.3996881286761894E-2</v>
      </c>
      <c r="R86" s="98">
        <v>2.1494563101784218E-2</v>
      </c>
      <c r="S86" s="98">
        <v>1.901396127357001E-2</v>
      </c>
      <c r="T86" s="98">
        <v>4.3434615343334385E-2</v>
      </c>
      <c r="U86" s="98">
        <v>6.1310853419649154E-2</v>
      </c>
      <c r="V86" s="98">
        <v>0.12140916036159968</v>
      </c>
      <c r="W86" s="98">
        <v>0.16269691883332688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2.0856785436653289</v>
      </c>
      <c r="D87" s="122">
        <v>2.32538316100521</v>
      </c>
      <c r="E87" s="122">
        <v>2.249513039523853</v>
      </c>
      <c r="F87" s="122">
        <v>2.7898162733769536</v>
      </c>
      <c r="G87" s="122">
        <v>2.1014464189998101</v>
      </c>
      <c r="H87" s="122">
        <v>2.402525500551504</v>
      </c>
      <c r="I87" s="122">
        <v>2.3897319451430472</v>
      </c>
      <c r="J87" s="122">
        <v>2.8470623565670503</v>
      </c>
      <c r="K87" s="122">
        <v>2.2941622054926909</v>
      </c>
      <c r="L87" s="122">
        <v>2.1122982185092267</v>
      </c>
      <c r="M87" s="122">
        <v>1.954532450800522</v>
      </c>
      <c r="N87" s="122">
        <v>2.1044897326140735</v>
      </c>
      <c r="O87" s="122">
        <v>2.0845298460229449</v>
      </c>
      <c r="P87" s="122">
        <v>2.1829792965084516</v>
      </c>
      <c r="Q87" s="122">
        <v>1.8936576350798326</v>
      </c>
      <c r="R87" s="122">
        <v>1.5701882822065372</v>
      </c>
      <c r="S87" s="122">
        <v>2.0303343239105147</v>
      </c>
      <c r="T87" s="122">
        <v>2.1343899968713043</v>
      </c>
      <c r="U87" s="122">
        <v>2.6167459885512754</v>
      </c>
      <c r="V87" s="122">
        <v>2.1240205092877282</v>
      </c>
      <c r="W87" s="122">
        <v>2.3404390577308662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6.9594659369499323E-2</v>
      </c>
      <c r="D88" s="98">
        <v>0.15951170055149677</v>
      </c>
      <c r="E88" s="98">
        <v>0.19787400160166713</v>
      </c>
      <c r="F88" s="98">
        <v>0.29566150988423395</v>
      </c>
      <c r="G88" s="98">
        <v>0.22162856562981473</v>
      </c>
      <c r="H88" s="98">
        <v>0.26278649309968988</v>
      </c>
      <c r="I88" s="98">
        <v>0.6051441453073455</v>
      </c>
      <c r="J88" s="98">
        <v>0.97963921909546414</v>
      </c>
      <c r="K88" s="98">
        <v>0.58905952028284758</v>
      </c>
      <c r="L88" s="98">
        <v>0.52451340336094121</v>
      </c>
      <c r="M88" s="98">
        <v>0.38669405803577839</v>
      </c>
      <c r="N88" s="98">
        <v>0.43248291123830535</v>
      </c>
      <c r="O88" s="98">
        <v>0.41384321682088393</v>
      </c>
      <c r="P88" s="98">
        <v>0.2168875112887301</v>
      </c>
      <c r="Q88" s="98">
        <v>0.2177146313087093</v>
      </c>
      <c r="R88" s="98">
        <v>0.24555538302745433</v>
      </c>
      <c r="S88" s="98">
        <v>0.41419529608642086</v>
      </c>
      <c r="T88" s="98">
        <v>0.49340568612426738</v>
      </c>
      <c r="U88" s="98">
        <v>0.59601387134299488</v>
      </c>
      <c r="V88" s="98">
        <v>0.50229777028672185</v>
      </c>
      <c r="W88" s="98">
        <v>0.60709423746263436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1.237628575912475E-4</v>
      </c>
      <c r="G89" s="98">
        <v>0</v>
      </c>
      <c r="H89" s="98">
        <v>1.2384046946051951E-4</v>
      </c>
      <c r="I89" s="98">
        <v>2.3929831210926545E-4</v>
      </c>
      <c r="J89" s="98">
        <v>4.9188091035826109E-4</v>
      </c>
      <c r="K89" s="98">
        <v>1.2523527438603894E-4</v>
      </c>
      <c r="L89" s="98">
        <v>2.5575074608869593E-4</v>
      </c>
      <c r="M89" s="98">
        <v>1.2795912261739513E-4</v>
      </c>
      <c r="N89" s="98">
        <v>1.2831284105407795E-4</v>
      </c>
      <c r="O89" s="98">
        <v>2.5646845632528142E-4</v>
      </c>
      <c r="P89" s="98">
        <v>2.5204998201324282E-4</v>
      </c>
      <c r="Q89" s="98">
        <v>1.2299697856144452E-4</v>
      </c>
      <c r="R89" s="98">
        <v>1.2064832722269425E-4</v>
      </c>
      <c r="S89" s="98">
        <v>3.4582123191573418E-4</v>
      </c>
      <c r="T89" s="98">
        <v>5.6644421476488842E-4</v>
      </c>
      <c r="U89" s="98">
        <v>5.4743642872856209E-4</v>
      </c>
      <c r="V89" s="98">
        <v>5.3820488335966897E-4</v>
      </c>
      <c r="W89" s="98">
        <v>4.1831974112186261E-4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9.8723592942754517E-5</v>
      </c>
      <c r="G90" s="101">
        <v>0</v>
      </c>
      <c r="H90" s="101">
        <v>9.9166588041987248E-5</v>
      </c>
      <c r="I90" s="101">
        <v>1.9434705277358321E-4</v>
      </c>
      <c r="J90" s="101">
        <v>3.9568538322206964E-4</v>
      </c>
      <c r="K90" s="101">
        <v>1.0078650682190806E-4</v>
      </c>
      <c r="L90" s="101">
        <v>2.0518734741226114E-4</v>
      </c>
      <c r="M90" s="101">
        <v>1.0302576133013283E-4</v>
      </c>
      <c r="N90" s="101">
        <v>1.0320420342442976E-4</v>
      </c>
      <c r="O90" s="101">
        <v>2.0599245740405311E-4</v>
      </c>
      <c r="P90" s="101">
        <v>2.0257464183983401E-4</v>
      </c>
      <c r="Q90" s="101">
        <v>9.8680272256409011E-5</v>
      </c>
      <c r="R90" s="101">
        <v>9.7040817803088045E-5</v>
      </c>
      <c r="S90" s="101">
        <v>2.7813164899507072E-4</v>
      </c>
      <c r="T90" s="101">
        <v>4.5598038598734585E-4</v>
      </c>
      <c r="U90" s="101">
        <v>4.401570689234616E-4</v>
      </c>
      <c r="V90" s="101">
        <v>4.3235053084948022E-4</v>
      </c>
      <c r="W90" s="101">
        <v>3.2805518613898769E-4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2.5039264648492972E-5</v>
      </c>
      <c r="G91" s="104">
        <v>0</v>
      </c>
      <c r="H91" s="104">
        <v>2.4673881418532267E-5</v>
      </c>
      <c r="I91" s="104">
        <v>4.4951259335682232E-5</v>
      </c>
      <c r="J91" s="104">
        <v>9.6195527136191491E-5</v>
      </c>
      <c r="K91" s="104">
        <v>2.4448767564130877E-5</v>
      </c>
      <c r="L91" s="104">
        <v>5.0563398676434778E-5</v>
      </c>
      <c r="M91" s="104">
        <v>2.4933361287262297E-5</v>
      </c>
      <c r="N91" s="104">
        <v>2.5108637629648186E-5</v>
      </c>
      <c r="O91" s="104">
        <v>5.0475998921228294E-5</v>
      </c>
      <c r="P91" s="104">
        <v>4.9475340173408793E-5</v>
      </c>
      <c r="Q91" s="104">
        <v>2.4316706305035508E-5</v>
      </c>
      <c r="R91" s="104">
        <v>2.3607509419606205E-5</v>
      </c>
      <c r="S91" s="104">
        <v>6.7689582920663448E-5</v>
      </c>
      <c r="T91" s="104">
        <v>1.1046382877754257E-4</v>
      </c>
      <c r="U91" s="104">
        <v>1.0727935980510051E-4</v>
      </c>
      <c r="V91" s="104">
        <v>1.0585435251018878E-4</v>
      </c>
      <c r="W91" s="104">
        <v>9.0264554982874911E-5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1.9830312570817128</v>
      </c>
      <c r="D96" s="101">
        <v>2.1355805010540028</v>
      </c>
      <c r="E96" s="101">
        <v>2.0249612568580209</v>
      </c>
      <c r="F96" s="101">
        <v>2.4512008173675288</v>
      </c>
      <c r="G96" s="101">
        <v>1.8388966482075528</v>
      </c>
      <c r="H96" s="101">
        <v>2.0550193177292582</v>
      </c>
      <c r="I96" s="101">
        <v>1.7348247218012123</v>
      </c>
      <c r="J96" s="101">
        <v>1.7816057109218162</v>
      </c>
      <c r="K96" s="101">
        <v>1.6606791173319677</v>
      </c>
      <c r="L96" s="101">
        <v>1.5353747501465231</v>
      </c>
      <c r="M96" s="101">
        <v>1.5185444907449208</v>
      </c>
      <c r="N96" s="101">
        <v>1.6048472695710196</v>
      </c>
      <c r="O96" s="101">
        <v>1.5871408143013317</v>
      </c>
      <c r="P96" s="101">
        <v>1.8407246794605316</v>
      </c>
      <c r="Q96" s="101">
        <v>1.5890353601517864</v>
      </c>
      <c r="R96" s="101">
        <v>1.2370524133396983</v>
      </c>
      <c r="S96" s="101">
        <v>1.5180651543813612</v>
      </c>
      <c r="T96" s="101">
        <v>1.5165380604091272</v>
      </c>
      <c r="U96" s="101">
        <v>1.871594736960605</v>
      </c>
      <c r="V96" s="101">
        <v>1.4825312527674706</v>
      </c>
      <c r="W96" s="101">
        <v>1.6306075589610023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3.3052627214116573E-2</v>
      </c>
      <c r="D97" s="104">
        <v>3.0290959399710059E-2</v>
      </c>
      <c r="E97" s="104">
        <v>2.6677781064164689E-2</v>
      </c>
      <c r="F97" s="104">
        <v>4.2830183267599665E-2</v>
      </c>
      <c r="G97" s="104">
        <v>4.0921205162442596E-2</v>
      </c>
      <c r="H97" s="104">
        <v>8.4595849253095753E-2</v>
      </c>
      <c r="I97" s="104">
        <v>4.9523779722380118E-2</v>
      </c>
      <c r="J97" s="104">
        <v>8.5325545639411693E-2</v>
      </c>
      <c r="K97" s="104">
        <v>4.4298332603489789E-2</v>
      </c>
      <c r="L97" s="104">
        <v>5.2154314255673892E-2</v>
      </c>
      <c r="M97" s="104">
        <v>4.9165942897205328E-2</v>
      </c>
      <c r="N97" s="104">
        <v>6.7031238963694409E-2</v>
      </c>
      <c r="O97" s="104">
        <v>8.3289346444403847E-2</v>
      </c>
      <c r="P97" s="104">
        <v>0.12511505577717674</v>
      </c>
      <c r="Q97" s="104">
        <v>8.6784646640775537E-2</v>
      </c>
      <c r="R97" s="104">
        <v>8.7459837512161881E-2</v>
      </c>
      <c r="S97" s="104">
        <v>9.7728052210816749E-2</v>
      </c>
      <c r="T97" s="104">
        <v>0.12387980612314455</v>
      </c>
      <c r="U97" s="104">
        <v>0.14858994381894688</v>
      </c>
      <c r="V97" s="104">
        <v>0.13865328135017613</v>
      </c>
      <c r="W97" s="104">
        <v>0.10231894156610757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2.6372149075636037E-2</v>
      </c>
      <c r="D98" s="98">
        <v>2.4235092437220544E-2</v>
      </c>
      <c r="E98" s="98">
        <v>2.1249391845184096E-2</v>
      </c>
      <c r="F98" s="98">
        <v>3.4164882024780026E-2</v>
      </c>
      <c r="G98" s="98">
        <v>3.278897278359949E-2</v>
      </c>
      <c r="H98" s="98">
        <v>6.7741317805284598E-2</v>
      </c>
      <c r="I98" s="98">
        <v>4.0221297252367644E-2</v>
      </c>
      <c r="J98" s="98">
        <v>6.863855942664393E-2</v>
      </c>
      <c r="K98" s="98">
        <v>3.5650413394074952E-2</v>
      </c>
      <c r="L98" s="98">
        <v>4.1842920297310238E-2</v>
      </c>
      <c r="M98" s="98">
        <v>3.9585866265109876E-2</v>
      </c>
      <c r="N98" s="98">
        <v>5.3914354011247972E-2</v>
      </c>
      <c r="O98" s="98">
        <v>6.6897015425922732E-2</v>
      </c>
      <c r="P98" s="98">
        <v>0.10055624849737597</v>
      </c>
      <c r="Q98" s="98">
        <v>6.9627146398558215E-2</v>
      </c>
      <c r="R98" s="98">
        <v>7.0346367182935299E-2</v>
      </c>
      <c r="S98" s="98">
        <v>7.8599468025139396E-2</v>
      </c>
      <c r="T98" s="98">
        <v>9.9723238322836624E-2</v>
      </c>
      <c r="U98" s="98">
        <v>0.11947327149765377</v>
      </c>
      <c r="V98" s="98">
        <v>0.11138562661488249</v>
      </c>
      <c r="W98" s="98">
        <v>8.0242328785851635E-2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6.6804781384805388E-3</v>
      </c>
      <c r="D99" s="98">
        <v>6.0558669624895143E-3</v>
      </c>
      <c r="E99" s="98">
        <v>5.4283892189805928E-3</v>
      </c>
      <c r="F99" s="98">
        <v>8.6653012428196379E-3</v>
      </c>
      <c r="G99" s="98">
        <v>8.1322323788431076E-3</v>
      </c>
      <c r="H99" s="98">
        <v>1.6854531447811155E-2</v>
      </c>
      <c r="I99" s="98">
        <v>9.3024824700124777E-3</v>
      </c>
      <c r="J99" s="98">
        <v>1.6686986212767759E-2</v>
      </c>
      <c r="K99" s="98">
        <v>8.6479192094148366E-3</v>
      </c>
      <c r="L99" s="98">
        <v>1.0311393958363654E-2</v>
      </c>
      <c r="M99" s="98">
        <v>9.580076632095454E-3</v>
      </c>
      <c r="N99" s="98">
        <v>1.3116884952446442E-2</v>
      </c>
      <c r="O99" s="98">
        <v>1.6392331018481116E-2</v>
      </c>
      <c r="P99" s="98">
        <v>2.4558807279800778E-2</v>
      </c>
      <c r="Q99" s="98">
        <v>1.7157500242217329E-2</v>
      </c>
      <c r="R99" s="98">
        <v>1.7113470329226582E-2</v>
      </c>
      <c r="S99" s="98">
        <v>1.9128584185677356E-2</v>
      </c>
      <c r="T99" s="98">
        <v>2.4156567800307924E-2</v>
      </c>
      <c r="U99" s="98">
        <v>2.9116672321293106E-2</v>
      </c>
      <c r="V99" s="98">
        <v>2.7267654735293634E-2</v>
      </c>
      <c r="W99" s="98">
        <v>2.2076612780255942E-2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0.21354720087170354</v>
      </c>
      <c r="D100" s="122">
        <v>0.23728259616778691</v>
      </c>
      <c r="E100" s="122">
        <v>0.23830428997810701</v>
      </c>
      <c r="F100" s="122">
        <v>0.2921464007447015</v>
      </c>
      <c r="G100" s="122">
        <v>0.22057140236115039</v>
      </c>
      <c r="H100" s="122">
        <v>0.24932214304082589</v>
      </c>
      <c r="I100" s="122">
        <v>0.25810753526520369</v>
      </c>
      <c r="J100" s="122">
        <v>0.32731413022596401</v>
      </c>
      <c r="K100" s="122">
        <v>0.2766239067173577</v>
      </c>
      <c r="L100" s="122">
        <v>0.25708183074398061</v>
      </c>
      <c r="M100" s="122">
        <v>0.23218633982889594</v>
      </c>
      <c r="N100" s="122">
        <v>0.26149803603006666</v>
      </c>
      <c r="O100" s="122">
        <v>0.26089986120274483</v>
      </c>
      <c r="P100" s="122">
        <v>0.2780553493436384</v>
      </c>
      <c r="Q100" s="122">
        <v>0.24883441344389112</v>
      </c>
      <c r="R100" s="122">
        <v>0.20638106588714955</v>
      </c>
      <c r="S100" s="122">
        <v>0.2773890720292817</v>
      </c>
      <c r="T100" s="122">
        <v>0.30720196701284352</v>
      </c>
      <c r="U100" s="122">
        <v>0.39104407474119302</v>
      </c>
      <c r="V100" s="122">
        <v>0.42780328201508594</v>
      </c>
      <c r="W100" s="122">
        <v>0.48285561995187648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3.1637255720529181E-2</v>
      </c>
      <c r="D102" s="98">
        <v>3.1223585285846289E-2</v>
      </c>
      <c r="E102" s="98">
        <v>3.4432667765871845E-2</v>
      </c>
      <c r="F102" s="98">
        <v>2.1735746031048383E-2</v>
      </c>
      <c r="G102" s="98">
        <v>2.1277241317348827E-2</v>
      </c>
      <c r="H102" s="98">
        <v>1.1925962957578175E-2</v>
      </c>
      <c r="I102" s="98">
        <v>2.2807980052804853E-2</v>
      </c>
      <c r="J102" s="98">
        <v>5.6148358426727711E-2</v>
      </c>
      <c r="K102" s="98">
        <v>3.6764178591792346E-2</v>
      </c>
      <c r="L102" s="98">
        <v>1.1210574651406652E-2</v>
      </c>
      <c r="M102" s="98">
        <v>2.3950105351142137E-3</v>
      </c>
      <c r="N102" s="98">
        <v>4.5906614508944548E-3</v>
      </c>
      <c r="O102" s="98">
        <v>1.949719506439157E-2</v>
      </c>
      <c r="P102" s="98">
        <v>3.0014168265626761E-2</v>
      </c>
      <c r="Q102" s="98">
        <v>2.7698096435473697E-2</v>
      </c>
      <c r="R102" s="98">
        <v>1.7408109244821845E-2</v>
      </c>
      <c r="S102" s="98">
        <v>1.3020210134398998E-2</v>
      </c>
      <c r="T102" s="98">
        <v>8.2306731363650729E-3</v>
      </c>
      <c r="U102" s="98">
        <v>1.3496800014805608E-2</v>
      </c>
      <c r="V102" s="98">
        <v>1.9999135998512052E-2</v>
      </c>
      <c r="W102" s="98">
        <v>3.262065174024522E-2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0.18190994515117437</v>
      </c>
      <c r="D103" s="33">
        <v>0.20605901088194062</v>
      </c>
      <c r="E103" s="33">
        <v>0.20387162221223518</v>
      </c>
      <c r="F103" s="33">
        <v>0.27041065471365311</v>
      </c>
      <c r="G103" s="33">
        <v>0.19929416104380157</v>
      </c>
      <c r="H103" s="33">
        <v>0.23739618008324773</v>
      </c>
      <c r="I103" s="33">
        <v>0.23529955521239881</v>
      </c>
      <c r="J103" s="33">
        <v>0.27116577179923629</v>
      </c>
      <c r="K103" s="33">
        <v>0.23985972812556539</v>
      </c>
      <c r="L103" s="33">
        <v>0.24587125609257393</v>
      </c>
      <c r="M103" s="33">
        <v>0.22979132929378174</v>
      </c>
      <c r="N103" s="33">
        <v>0.25690737457917223</v>
      </c>
      <c r="O103" s="33">
        <v>0.24140266613835326</v>
      </c>
      <c r="P103" s="33">
        <v>0.24804118107801162</v>
      </c>
      <c r="Q103" s="33">
        <v>0.22113631700841743</v>
      </c>
      <c r="R103" s="33">
        <v>0.18897295664232772</v>
      </c>
      <c r="S103" s="33">
        <v>0.26436886189488268</v>
      </c>
      <c r="T103" s="33">
        <v>0.29897129387647847</v>
      </c>
      <c r="U103" s="33">
        <v>0.37754727472638738</v>
      </c>
      <c r="V103" s="33">
        <v>0.40780414601657389</v>
      </c>
      <c r="W103" s="33">
        <v>0.45023496821163128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51.06799224199014</v>
      </c>
      <c r="D124" s="117">
        <f t="shared" si="42"/>
        <v>47.876042077403703</v>
      </c>
      <c r="E124" s="117">
        <f t="shared" si="42"/>
        <v>50.486599496676952</v>
      </c>
      <c r="F124" s="117">
        <f t="shared" si="42"/>
        <v>52.166498026494544</v>
      </c>
      <c r="G124" s="117">
        <f t="shared" si="42"/>
        <v>28.082983502530247</v>
      </c>
      <c r="H124" s="117">
        <f t="shared" si="42"/>
        <v>37.125299887815011</v>
      </c>
      <c r="I124" s="117">
        <f t="shared" si="42"/>
        <v>40.404842075904099</v>
      </c>
      <c r="J124" s="117">
        <f t="shared" si="42"/>
        <v>41.192473193615278</v>
      </c>
      <c r="K124" s="117">
        <f t="shared" si="42"/>
        <v>34.388087065218677</v>
      </c>
      <c r="L124" s="117">
        <f t="shared" si="42"/>
        <v>38.865136210365087</v>
      </c>
      <c r="M124" s="117">
        <f t="shared" si="42"/>
        <v>34.503572629428035</v>
      </c>
      <c r="N124" s="117">
        <f t="shared" si="42"/>
        <v>39.741568450321068</v>
      </c>
      <c r="O124" s="117">
        <f t="shared" si="42"/>
        <v>36.136265924728463</v>
      </c>
      <c r="P124" s="117">
        <f t="shared" si="42"/>
        <v>30.400770954682695</v>
      </c>
      <c r="Q124" s="117">
        <f t="shared" si="42"/>
        <v>40.348769766818428</v>
      </c>
      <c r="R124" s="117">
        <f t="shared" ref="R124:V124" si="43">R125+R128+R130+R139</f>
        <v>22.196423644208785</v>
      </c>
      <c r="S124" s="117">
        <f t="shared" si="43"/>
        <v>32.30201939643036</v>
      </c>
      <c r="T124" s="117">
        <f t="shared" si="43"/>
        <v>26.139728489970345</v>
      </c>
      <c r="U124" s="117">
        <f t="shared" si="43"/>
        <v>33.29389958368612</v>
      </c>
      <c r="V124" s="117">
        <f t="shared" si="43"/>
        <v>19.862633356699394</v>
      </c>
      <c r="W124" s="117">
        <f t="shared" ref="W124" si="44">W125+W128+W130+W139</f>
        <v>38.802626035715356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46.108996153919804</v>
      </c>
      <c r="D125" s="122">
        <f t="shared" si="45"/>
        <v>43.25897173841048</v>
      </c>
      <c r="E125" s="122">
        <f t="shared" si="45"/>
        <v>45.839215423597842</v>
      </c>
      <c r="F125" s="122">
        <f t="shared" si="45"/>
        <v>47.08226690834239</v>
      </c>
      <c r="G125" s="122">
        <f t="shared" si="45"/>
        <v>25.524928701586557</v>
      </c>
      <c r="H125" s="122">
        <f t="shared" si="45"/>
        <v>33.772890179479234</v>
      </c>
      <c r="I125" s="122">
        <f t="shared" si="45"/>
        <v>36.813490291368474</v>
      </c>
      <c r="J125" s="122">
        <f t="shared" si="45"/>
        <v>36.976715695345142</v>
      </c>
      <c r="K125" s="122">
        <f t="shared" si="45"/>
        <v>30.851169558787696</v>
      </c>
      <c r="L125" s="122">
        <f t="shared" si="45"/>
        <v>35.251789379333282</v>
      </c>
      <c r="M125" s="122">
        <f t="shared" si="45"/>
        <v>31.117520199198179</v>
      </c>
      <c r="N125" s="122">
        <f t="shared" si="45"/>
        <v>35.793469443399431</v>
      </c>
      <c r="O125" s="122">
        <f t="shared" si="45"/>
        <v>32.127494085660565</v>
      </c>
      <c r="P125" s="122">
        <f t="shared" si="45"/>
        <v>27.252289587521179</v>
      </c>
      <c r="Q125" s="122">
        <f t="shared" si="45"/>
        <v>35.724246106990371</v>
      </c>
      <c r="R125" s="122">
        <f t="shared" ref="R125:V125" si="46">SUM(R126:R127)</f>
        <v>19.865534010465737</v>
      </c>
      <c r="S125" s="122">
        <f t="shared" si="46"/>
        <v>28.583458319957121</v>
      </c>
      <c r="T125" s="122">
        <f t="shared" si="46"/>
        <v>23.154101895101295</v>
      </c>
      <c r="U125" s="122">
        <f t="shared" si="46"/>
        <v>28.489999695841778</v>
      </c>
      <c r="V125" s="122">
        <f t="shared" si="46"/>
        <v>17.136207858385667</v>
      </c>
      <c r="W125" s="122">
        <f t="shared" ref="W125" si="47">SUM(W126:W127)</f>
        <v>33.047619848483038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45.896247136074351</v>
      </c>
      <c r="D126" s="98">
        <v>43.064342972057155</v>
      </c>
      <c r="E126" s="98">
        <v>45.636025129221395</v>
      </c>
      <c r="F126" s="98">
        <v>46.879479575045984</v>
      </c>
      <c r="G126" s="98">
        <v>25.417000036692077</v>
      </c>
      <c r="H126" s="98">
        <v>33.632424596015461</v>
      </c>
      <c r="I126" s="98">
        <v>36.662654821058396</v>
      </c>
      <c r="J126" s="98">
        <v>36.827964399552556</v>
      </c>
      <c r="K126" s="98">
        <v>30.72833596305674</v>
      </c>
      <c r="L126" s="98">
        <v>35.112268758033657</v>
      </c>
      <c r="M126" s="98">
        <v>30.996918852132946</v>
      </c>
      <c r="N126" s="98">
        <v>35.655676085109306</v>
      </c>
      <c r="O126" s="98">
        <v>32.005539158330087</v>
      </c>
      <c r="P126" s="98">
        <v>27.149910529403186</v>
      </c>
      <c r="Q126" s="98">
        <v>35.591509514072179</v>
      </c>
      <c r="R126" s="98">
        <v>19.791904503483348</v>
      </c>
      <c r="S126" s="98">
        <v>28.484673776103506</v>
      </c>
      <c r="T126" s="98">
        <v>23.07494558532445</v>
      </c>
      <c r="U126" s="98">
        <v>28.395320886831055</v>
      </c>
      <c r="V126" s="98">
        <v>17.078191346246548</v>
      </c>
      <c r="W126" s="98">
        <v>32.93458046812102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0.21274901784545522</v>
      </c>
      <c r="D127" s="98">
        <v>0.19462876635332726</v>
      </c>
      <c r="E127" s="98">
        <v>0.20319029437644548</v>
      </c>
      <c r="F127" s="98">
        <v>0.20278733329640933</v>
      </c>
      <c r="G127" s="98">
        <v>0.10792866489448114</v>
      </c>
      <c r="H127" s="98">
        <v>0.14046558346377</v>
      </c>
      <c r="I127" s="98">
        <v>0.15083547031007855</v>
      </c>
      <c r="J127" s="98">
        <v>0.1487512957925875</v>
      </c>
      <c r="K127" s="98">
        <v>0.12283359573095734</v>
      </c>
      <c r="L127" s="98">
        <v>0.13952062129962586</v>
      </c>
      <c r="M127" s="98">
        <v>0.12060134706523379</v>
      </c>
      <c r="N127" s="98">
        <v>0.13779335829012163</v>
      </c>
      <c r="O127" s="98">
        <v>0.12195492733048015</v>
      </c>
      <c r="P127" s="98">
        <v>0.10237905811799336</v>
      </c>
      <c r="Q127" s="98">
        <v>0.13273659291819181</v>
      </c>
      <c r="R127" s="98">
        <v>7.3629506982388196E-2</v>
      </c>
      <c r="S127" s="98">
        <v>9.8784543853614779E-2</v>
      </c>
      <c r="T127" s="98">
        <v>7.9156309776843903E-2</v>
      </c>
      <c r="U127" s="98">
        <v>9.4678809010722897E-2</v>
      </c>
      <c r="V127" s="98">
        <v>5.8016512139119861E-2</v>
      </c>
      <c r="W127" s="98">
        <v>0.11303938036201523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7.7639500288976482E-2</v>
      </c>
      <c r="D128" s="122">
        <f t="shared" si="48"/>
        <v>6.6775284519119155E-2</v>
      </c>
      <c r="E128" s="122">
        <f t="shared" si="48"/>
        <v>5.3621612866428692E-2</v>
      </c>
      <c r="F128" s="122">
        <f t="shared" si="48"/>
        <v>6.6034677543789319E-2</v>
      </c>
      <c r="G128" s="122">
        <f t="shared" si="48"/>
        <v>5.7173527486458549E-2</v>
      </c>
      <c r="H128" s="122">
        <f t="shared" si="48"/>
        <v>6.3552893312857725E-2</v>
      </c>
      <c r="I128" s="122">
        <f t="shared" si="48"/>
        <v>5.1423925062075285E-2</v>
      </c>
      <c r="J128" s="122">
        <f t="shared" si="48"/>
        <v>0.10546056749821799</v>
      </c>
      <c r="K128" s="122">
        <f t="shared" si="48"/>
        <v>4.1224891655735466E-2</v>
      </c>
      <c r="L128" s="122">
        <f t="shared" si="48"/>
        <v>7.4427557193015415E-2</v>
      </c>
      <c r="M128" s="122">
        <f t="shared" si="48"/>
        <v>3.8999829083187346E-2</v>
      </c>
      <c r="N128" s="122">
        <f t="shared" si="48"/>
        <v>7.7843020612495137E-2</v>
      </c>
      <c r="O128" s="122">
        <f t="shared" si="48"/>
        <v>8.6020055234448528E-2</v>
      </c>
      <c r="P128" s="122">
        <f t="shared" si="48"/>
        <v>4.3900009350034089E-2</v>
      </c>
      <c r="Q128" s="122">
        <f t="shared" si="48"/>
        <v>9.2018425310774352E-2</v>
      </c>
      <c r="R128" s="122">
        <f t="shared" si="48"/>
        <v>2.7942932032319477E-2</v>
      </c>
      <c r="S128" s="122">
        <f t="shared" si="48"/>
        <v>3.0355622384120543E-2</v>
      </c>
      <c r="T128" s="122">
        <f t="shared" si="48"/>
        <v>5.2767673185703752E-2</v>
      </c>
      <c r="U128" s="122">
        <f t="shared" si="48"/>
        <v>9.5957872148982132E-2</v>
      </c>
      <c r="V128" s="122">
        <f t="shared" si="48"/>
        <v>0.12475683941568792</v>
      </c>
      <c r="W128" s="122">
        <f t="shared" si="48"/>
        <v>0.31266771319958298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7.7639500288976482E-2</v>
      </c>
      <c r="D129" s="98">
        <v>6.6775284519119155E-2</v>
      </c>
      <c r="E129" s="98">
        <v>5.3621612866428692E-2</v>
      </c>
      <c r="F129" s="98">
        <v>6.6034677543789319E-2</v>
      </c>
      <c r="G129" s="98">
        <v>5.7173527486458549E-2</v>
      </c>
      <c r="H129" s="98">
        <v>6.3552893312857725E-2</v>
      </c>
      <c r="I129" s="98">
        <v>5.1423925062075285E-2</v>
      </c>
      <c r="J129" s="98">
        <v>0.10546056749821799</v>
      </c>
      <c r="K129" s="98">
        <v>4.1224891655735466E-2</v>
      </c>
      <c r="L129" s="98">
        <v>7.4427557193015415E-2</v>
      </c>
      <c r="M129" s="98">
        <v>3.8999829083187346E-2</v>
      </c>
      <c r="N129" s="98">
        <v>7.7843020612495137E-2</v>
      </c>
      <c r="O129" s="98">
        <v>8.6020055234448528E-2</v>
      </c>
      <c r="P129" s="98">
        <v>4.3900009350034089E-2</v>
      </c>
      <c r="Q129" s="98">
        <v>9.2018425310774352E-2</v>
      </c>
      <c r="R129" s="98">
        <v>2.7942932032319477E-2</v>
      </c>
      <c r="S129" s="98">
        <v>3.0355622384120543E-2</v>
      </c>
      <c r="T129" s="98">
        <v>5.2767673185703752E-2</v>
      </c>
      <c r="U129" s="98">
        <v>9.5957872148982132E-2</v>
      </c>
      <c r="V129" s="98">
        <v>0.12475683941568792</v>
      </c>
      <c r="W129" s="98">
        <v>0.31266771319958298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4.4274170990503992</v>
      </c>
      <c r="D130" s="122">
        <v>4.1271518092921715</v>
      </c>
      <c r="E130" s="122">
        <v>4.161176516532235</v>
      </c>
      <c r="F130" s="122">
        <v>4.549462044680558</v>
      </c>
      <c r="G130" s="122">
        <v>2.2597732900616809</v>
      </c>
      <c r="H130" s="122">
        <v>2.9773178701119343</v>
      </c>
      <c r="I130" s="122">
        <v>3.1976139345370638</v>
      </c>
      <c r="J130" s="122">
        <v>3.6850396648191119</v>
      </c>
      <c r="K130" s="122">
        <v>3.118517609774369</v>
      </c>
      <c r="L130" s="122">
        <v>3.1530390524655409</v>
      </c>
      <c r="M130" s="122">
        <v>2.9886367524711672</v>
      </c>
      <c r="N130" s="122">
        <v>3.4418024204047097</v>
      </c>
      <c r="O130" s="122">
        <v>3.4912562793449387</v>
      </c>
      <c r="P130" s="122">
        <v>2.7520815598125439</v>
      </c>
      <c r="Q130" s="122">
        <v>4.0117241597753086</v>
      </c>
      <c r="R130" s="122">
        <v>2.0349730205759182</v>
      </c>
      <c r="S130" s="122">
        <v>3.2457234177210443</v>
      </c>
      <c r="T130" s="122">
        <v>2.5593233156575503</v>
      </c>
      <c r="U130" s="122">
        <v>4.0959940887288999</v>
      </c>
      <c r="V130" s="122">
        <v>2.1625425298730936</v>
      </c>
      <c r="W130" s="122">
        <v>4.5148380785465836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3.1638400484893037</v>
      </c>
      <c r="D131" s="98">
        <v>3.9507679911235192</v>
      </c>
      <c r="E131" s="98">
        <v>3.8338107070526593</v>
      </c>
      <c r="F131" s="98">
        <v>3.8070549022263784</v>
      </c>
      <c r="G131" s="98">
        <v>2.2592768392038458</v>
      </c>
      <c r="H131" s="98">
        <v>2.9751961680048886</v>
      </c>
      <c r="I131" s="98">
        <v>3.0241646063733998</v>
      </c>
      <c r="J131" s="98">
        <v>3.0953043680964751</v>
      </c>
      <c r="K131" s="98">
        <v>2.719740685341371</v>
      </c>
      <c r="L131" s="98">
        <v>2.9958388487729763</v>
      </c>
      <c r="M131" s="98">
        <v>2.9874841068777185</v>
      </c>
      <c r="N131" s="98">
        <v>3.4403880841410435</v>
      </c>
      <c r="O131" s="98">
        <v>3.4893116161089495</v>
      </c>
      <c r="P131" s="98">
        <v>2.7493436110338796</v>
      </c>
      <c r="Q131" s="98">
        <v>3.39007130644231</v>
      </c>
      <c r="R131" s="98">
        <v>2.0330272326212926</v>
      </c>
      <c r="S131" s="98">
        <v>3.1073345983076837</v>
      </c>
      <c r="T131" s="98">
        <v>2.5569686290055254</v>
      </c>
      <c r="U131" s="98">
        <v>3.4719389069641502</v>
      </c>
      <c r="V131" s="98">
        <v>2.1604956477352935</v>
      </c>
      <c r="W131" s="98">
        <v>3.5085752821221754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6.2009533031324538E-4</v>
      </c>
      <c r="D132" s="98">
        <v>4.9635749498610343E-4</v>
      </c>
      <c r="E132" s="98">
        <v>4.986538030975938E-4</v>
      </c>
      <c r="F132" s="98">
        <v>8.7250819765812828E-4</v>
      </c>
      <c r="G132" s="98">
        <v>4.9645085783532475E-4</v>
      </c>
      <c r="H132" s="98">
        <v>2.1217021070457868E-3</v>
      </c>
      <c r="I132" s="98">
        <v>1.1065383724408193E-3</v>
      </c>
      <c r="J132" s="98">
        <v>1.9373366042615453E-3</v>
      </c>
      <c r="K132" s="98">
        <v>8.6636258541954777E-4</v>
      </c>
      <c r="L132" s="98">
        <v>1.3638257033479944E-3</v>
      </c>
      <c r="M132" s="98">
        <v>1.0232646195418777E-3</v>
      </c>
      <c r="N132" s="98">
        <v>1.4143362636661041E-3</v>
      </c>
      <c r="O132" s="98">
        <v>1.9446632359890069E-3</v>
      </c>
      <c r="P132" s="98">
        <v>2.6129844419733044E-3</v>
      </c>
      <c r="Q132" s="98">
        <v>2.7448408125720237E-3</v>
      </c>
      <c r="R132" s="98">
        <v>1.8238387813862857E-3</v>
      </c>
      <c r="S132" s="98">
        <v>2.7007513862258312E-3</v>
      </c>
      <c r="T132" s="98">
        <v>2.3546866520250953E-3</v>
      </c>
      <c r="U132" s="98">
        <v>3.7362915415977164E-3</v>
      </c>
      <c r="V132" s="98">
        <v>2.0468821378002546E-3</v>
      </c>
      <c r="W132" s="98">
        <v>2.2084639520012833E-3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4.9476390841294345E-4</v>
      </c>
      <c r="D133" s="101">
        <v>3.9712406989949179E-4</v>
      </c>
      <c r="E133" s="101">
        <v>3.9718831768680116E-4</v>
      </c>
      <c r="F133" s="101">
        <v>6.9598620455600896E-4</v>
      </c>
      <c r="G133" s="101">
        <v>3.977905178870905E-4</v>
      </c>
      <c r="H133" s="101">
        <v>1.6989769800356165E-3</v>
      </c>
      <c r="I133" s="101">
        <v>8.9868629636800576E-4</v>
      </c>
      <c r="J133" s="101">
        <v>1.5584510788083025E-3</v>
      </c>
      <c r="K133" s="101">
        <v>6.9722636147673614E-4</v>
      </c>
      <c r="L133" s="101">
        <v>1.0941843088980599E-3</v>
      </c>
      <c r="M133" s="101">
        <v>8.238753666032089E-4</v>
      </c>
      <c r="N133" s="101">
        <v>1.1375697319119698E-3</v>
      </c>
      <c r="O133" s="101">
        <v>1.5619365422679774E-3</v>
      </c>
      <c r="P133" s="101">
        <v>2.1000722215561074E-3</v>
      </c>
      <c r="Q133" s="101">
        <v>2.202201466337038E-3</v>
      </c>
      <c r="R133" s="101">
        <v>1.4669586183058525E-3</v>
      </c>
      <c r="S133" s="101">
        <v>2.172114218870111E-3</v>
      </c>
      <c r="T133" s="101">
        <v>1.895485952521596E-3</v>
      </c>
      <c r="U133" s="101">
        <v>3.0041509240353813E-3</v>
      </c>
      <c r="V133" s="101">
        <v>1.6443021551859427E-3</v>
      </c>
      <c r="W133" s="101">
        <v>1.7319659764662974E-3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1.2533142190030192E-4</v>
      </c>
      <c r="D134" s="104">
        <v>9.9233425086611625E-5</v>
      </c>
      <c r="E134" s="104">
        <v>1.0146548541079261E-4</v>
      </c>
      <c r="F134" s="104">
        <v>1.765219931021193E-4</v>
      </c>
      <c r="G134" s="104">
        <v>9.8660339948234256E-5</v>
      </c>
      <c r="H134" s="104">
        <v>4.2272512701017006E-4</v>
      </c>
      <c r="I134" s="104">
        <v>2.0785207607281359E-4</v>
      </c>
      <c r="J134" s="104">
        <v>3.7888552545324279E-4</v>
      </c>
      <c r="K134" s="104">
        <v>1.6913622394281166E-4</v>
      </c>
      <c r="L134" s="104">
        <v>2.6964139444993451E-4</v>
      </c>
      <c r="M134" s="104">
        <v>1.9938925293866888E-4</v>
      </c>
      <c r="N134" s="104">
        <v>2.7676653175413444E-4</v>
      </c>
      <c r="O134" s="104">
        <v>3.8272669372102952E-4</v>
      </c>
      <c r="P134" s="104">
        <v>5.1291222041719711E-4</v>
      </c>
      <c r="Q134" s="104">
        <v>5.426393462349857E-4</v>
      </c>
      <c r="R134" s="104">
        <v>3.5688016308043328E-4</v>
      </c>
      <c r="S134" s="104">
        <v>5.2863716735571998E-4</v>
      </c>
      <c r="T134" s="104">
        <v>4.5920069950349928E-4</v>
      </c>
      <c r="U134" s="104">
        <v>7.3214061756233487E-4</v>
      </c>
      <c r="V134" s="104">
        <v>4.0257998261431204E-4</v>
      </c>
      <c r="W134" s="104">
        <v>4.7649797553498611E-4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1.2423301277212211</v>
      </c>
      <c r="D135" s="101">
        <v>0.17339437759550072</v>
      </c>
      <c r="E135" s="101">
        <v>0.32258402568911249</v>
      </c>
      <c r="F135" s="101">
        <v>0.72884420958464013</v>
      </c>
      <c r="G135" s="101">
        <v>0</v>
      </c>
      <c r="H135" s="101">
        <v>0</v>
      </c>
      <c r="I135" s="101">
        <v>0.16756202887742933</v>
      </c>
      <c r="J135" s="101">
        <v>0.56088481064512341</v>
      </c>
      <c r="K135" s="101">
        <v>0.38751653967245736</v>
      </c>
      <c r="L135" s="101">
        <v>0.15076925267053753</v>
      </c>
      <c r="M135" s="101">
        <v>1.2938097390686893E-4</v>
      </c>
      <c r="N135" s="101">
        <v>0</v>
      </c>
      <c r="O135" s="101">
        <v>0</v>
      </c>
      <c r="P135" s="101">
        <v>1.2496433669114266E-4</v>
      </c>
      <c r="Q135" s="101">
        <v>0.58682473663764734</v>
      </c>
      <c r="R135" s="101">
        <v>1.2194917323932358E-4</v>
      </c>
      <c r="S135" s="101">
        <v>0.12745586146304669</v>
      </c>
      <c r="T135" s="101">
        <v>0</v>
      </c>
      <c r="U135" s="101">
        <v>0.57470881131422991</v>
      </c>
      <c r="V135" s="101">
        <v>0</v>
      </c>
      <c r="W135" s="101">
        <v>0.94479504762257793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2.0626827509561466E-2</v>
      </c>
      <c r="D136" s="104">
        <v>2.493083078165436E-3</v>
      </c>
      <c r="E136" s="104">
        <v>4.2831299873658897E-3</v>
      </c>
      <c r="F136" s="104">
        <v>1.2690424671881383E-2</v>
      </c>
      <c r="G136" s="104">
        <v>0</v>
      </c>
      <c r="H136" s="104">
        <v>0</v>
      </c>
      <c r="I136" s="104">
        <v>4.7807609137941205E-3</v>
      </c>
      <c r="J136" s="104">
        <v>2.6913149473251498E-2</v>
      </c>
      <c r="K136" s="104">
        <v>1.0394022175120509E-2</v>
      </c>
      <c r="L136" s="104">
        <v>5.0671253186792171E-3</v>
      </c>
      <c r="M136" s="104">
        <v>0</v>
      </c>
      <c r="N136" s="104">
        <v>0</v>
      </c>
      <c r="O136" s="104">
        <v>0</v>
      </c>
      <c r="P136" s="104">
        <v>0</v>
      </c>
      <c r="Q136" s="104">
        <v>3.2083275882779629E-2</v>
      </c>
      <c r="R136" s="104">
        <v>0</v>
      </c>
      <c r="S136" s="104">
        <v>8.2322065640880546E-3</v>
      </c>
      <c r="T136" s="104">
        <v>0</v>
      </c>
      <c r="U136" s="104">
        <v>4.561007890892229E-2</v>
      </c>
      <c r="V136" s="104">
        <v>0</v>
      </c>
      <c r="W136" s="104">
        <v>5.9259284849829411E-2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1.6457807317878121E-2</v>
      </c>
      <c r="D137" s="98">
        <v>1.994657813763007E-3</v>
      </c>
      <c r="E137" s="98">
        <v>3.4115996081717581E-3</v>
      </c>
      <c r="F137" s="98">
        <v>1.0122928007342229E-2</v>
      </c>
      <c r="G137" s="98">
        <v>0</v>
      </c>
      <c r="H137" s="98">
        <v>0</v>
      </c>
      <c r="I137" s="98">
        <v>3.8827489921840052E-3</v>
      </c>
      <c r="J137" s="98">
        <v>2.1649786070921637E-2</v>
      </c>
      <c r="K137" s="98">
        <v>8.3649014667661892E-3</v>
      </c>
      <c r="L137" s="98">
        <v>4.0653074222505208E-3</v>
      </c>
      <c r="M137" s="98">
        <v>0</v>
      </c>
      <c r="N137" s="98">
        <v>0</v>
      </c>
      <c r="O137" s="98">
        <v>0</v>
      </c>
      <c r="P137" s="98">
        <v>0</v>
      </c>
      <c r="Q137" s="98">
        <v>2.574034732297974E-2</v>
      </c>
      <c r="R137" s="98">
        <v>0</v>
      </c>
      <c r="S137" s="98">
        <v>6.6208938167987459E-3</v>
      </c>
      <c r="T137" s="98">
        <v>0</v>
      </c>
      <c r="U137" s="98">
        <v>3.6672638810300522E-2</v>
      </c>
      <c r="V137" s="98">
        <v>0</v>
      </c>
      <c r="W137" s="98">
        <v>4.6473340573623977E-2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4.1690201916833453E-3</v>
      </c>
      <c r="D138" s="98">
        <v>4.9842526440242924E-4</v>
      </c>
      <c r="E138" s="98">
        <v>8.7153037919413163E-4</v>
      </c>
      <c r="F138" s="98">
        <v>2.5674966645391536E-3</v>
      </c>
      <c r="G138" s="98">
        <v>0</v>
      </c>
      <c r="H138" s="98">
        <v>0</v>
      </c>
      <c r="I138" s="98">
        <v>8.9801192161011525E-4</v>
      </c>
      <c r="J138" s="98">
        <v>5.2633634023298596E-3</v>
      </c>
      <c r="K138" s="98">
        <v>2.0291207083543202E-3</v>
      </c>
      <c r="L138" s="98">
        <v>1.0018178964286966E-3</v>
      </c>
      <c r="M138" s="98">
        <v>0</v>
      </c>
      <c r="N138" s="98">
        <v>0</v>
      </c>
      <c r="O138" s="98">
        <v>0</v>
      </c>
      <c r="P138" s="98">
        <v>0</v>
      </c>
      <c r="Q138" s="98">
        <v>6.342928559799889E-3</v>
      </c>
      <c r="R138" s="98">
        <v>0</v>
      </c>
      <c r="S138" s="98">
        <v>1.6113127472893089E-3</v>
      </c>
      <c r="T138" s="98">
        <v>0</v>
      </c>
      <c r="U138" s="98">
        <v>8.9374400986217701E-3</v>
      </c>
      <c r="V138" s="98">
        <v>0</v>
      </c>
      <c r="W138" s="98">
        <v>1.2785944276205431E-2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0.45393948873096079</v>
      </c>
      <c r="D139" s="122">
        <v>0.42314324518193558</v>
      </c>
      <c r="E139" s="122">
        <v>0.43258594368044279</v>
      </c>
      <c r="F139" s="122">
        <v>0.4687343959278038</v>
      </c>
      <c r="G139" s="122">
        <v>0.24110798339555001</v>
      </c>
      <c r="H139" s="122">
        <v>0.31153894491098411</v>
      </c>
      <c r="I139" s="122">
        <v>0.34231392493648355</v>
      </c>
      <c r="J139" s="122">
        <v>0.42525726595280228</v>
      </c>
      <c r="K139" s="122">
        <v>0.3771750050008823</v>
      </c>
      <c r="L139" s="122">
        <v>0.38588022137324629</v>
      </c>
      <c r="M139" s="122">
        <v>0.35841584867550097</v>
      </c>
      <c r="N139" s="122">
        <v>0.42845356590442341</v>
      </c>
      <c r="O139" s="122">
        <v>0.4314955044885086</v>
      </c>
      <c r="P139" s="122">
        <v>0.35249979799893744</v>
      </c>
      <c r="Q139" s="122">
        <v>0.52078107474197077</v>
      </c>
      <c r="R139" s="122">
        <v>0.26797368113481002</v>
      </c>
      <c r="S139" s="122">
        <v>0.44248203636807154</v>
      </c>
      <c r="T139" s="122">
        <v>0.37353560602579577</v>
      </c>
      <c r="U139" s="122">
        <v>0.61194792696645539</v>
      </c>
      <c r="V139" s="122">
        <v>0.43912612902494641</v>
      </c>
      <c r="W139" s="122">
        <v>0.9275003954861587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6.7257215618642716E-2</v>
      </c>
      <c r="D140" s="98">
        <v>5.5673240204593716E-2</v>
      </c>
      <c r="E140" s="98">
        <v>6.2515728379123434E-2</v>
      </c>
      <c r="F140" s="98">
        <v>3.4870180798473337E-2</v>
      </c>
      <c r="G140" s="98">
        <v>2.3249434747668274E-2</v>
      </c>
      <c r="H140" s="98">
        <v>1.4901114595471526E-2</v>
      </c>
      <c r="I140" s="98">
        <v>3.0252251320039766E-2</v>
      </c>
      <c r="J140" s="98">
        <v>7.2941879931203032E-2</v>
      </c>
      <c r="K140" s="98">
        <v>5.0139763892464766E-2</v>
      </c>
      <c r="L140" s="98">
        <v>1.6837901114694662E-2</v>
      </c>
      <c r="M140" s="98">
        <v>3.7065639233910446E-3</v>
      </c>
      <c r="N140" s="98">
        <v>7.5195990953453437E-3</v>
      </c>
      <c r="O140" s="98">
        <v>3.2239713344968828E-2</v>
      </c>
      <c r="P140" s="98">
        <v>3.8048106236935379E-2</v>
      </c>
      <c r="Q140" s="98">
        <v>5.797186596071386E-2</v>
      </c>
      <c r="R140" s="98">
        <v>2.2604559765664188E-2</v>
      </c>
      <c r="S140" s="98">
        <v>2.0756856735998405E-2</v>
      </c>
      <c r="T140" s="98">
        <v>9.9978952014295429E-3</v>
      </c>
      <c r="U140" s="98">
        <v>2.1135556126760942E-2</v>
      </c>
      <c r="V140" s="98">
        <v>2.0535018527946997E-2</v>
      </c>
      <c r="W140" s="98">
        <v>6.2683670985241968E-2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0.38668227311231806</v>
      </c>
      <c r="D141" s="33">
        <v>0.36747000497734189</v>
      </c>
      <c r="E141" s="33">
        <v>0.37007021530131934</v>
      </c>
      <c r="F141" s="33">
        <v>0.43386421512933049</v>
      </c>
      <c r="G141" s="33">
        <v>0.21785854864788173</v>
      </c>
      <c r="H141" s="33">
        <v>0.29663783031551261</v>
      </c>
      <c r="I141" s="33">
        <v>0.31206167361644377</v>
      </c>
      <c r="J141" s="33">
        <v>0.35231538602159923</v>
      </c>
      <c r="K141" s="33">
        <v>0.32703524110841753</v>
      </c>
      <c r="L141" s="33">
        <v>0.3690423202585516</v>
      </c>
      <c r="M141" s="33">
        <v>0.35470928475210994</v>
      </c>
      <c r="N141" s="33">
        <v>0.42093396680907808</v>
      </c>
      <c r="O141" s="33">
        <v>0.39925579114353976</v>
      </c>
      <c r="P141" s="33">
        <v>0.31445169176200205</v>
      </c>
      <c r="Q141" s="33">
        <v>0.46280920878125686</v>
      </c>
      <c r="R141" s="33">
        <v>0.24536912136914585</v>
      </c>
      <c r="S141" s="33">
        <v>0.42172517963207312</v>
      </c>
      <c r="T141" s="33">
        <v>0.36353771082436626</v>
      </c>
      <c r="U141" s="33">
        <v>0.5908123708396944</v>
      </c>
      <c r="V141" s="33">
        <v>0.41859111049699943</v>
      </c>
      <c r="W141" s="33">
        <v>0.86481672450091673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17.470611611026015</v>
      </c>
      <c r="D143" s="117">
        <f t="shared" si="49"/>
        <v>25.271960216495167</v>
      </c>
      <c r="E143" s="117">
        <f t="shared" si="49"/>
        <v>27.476369210589155</v>
      </c>
      <c r="F143" s="117">
        <f t="shared" si="49"/>
        <v>26.775202016349464</v>
      </c>
      <c r="G143" s="117">
        <f t="shared" si="49"/>
        <v>22.391820419307837</v>
      </c>
      <c r="H143" s="117">
        <f t="shared" si="49"/>
        <v>20.452859293414786</v>
      </c>
      <c r="I143" s="117">
        <f t="shared" si="49"/>
        <v>18.840573410930119</v>
      </c>
      <c r="J143" s="117">
        <f t="shared" si="49"/>
        <v>16.614551049241836</v>
      </c>
      <c r="K143" s="117">
        <f t="shared" si="49"/>
        <v>15.523090585655103</v>
      </c>
      <c r="L143" s="117">
        <f t="shared" si="49"/>
        <v>18.735023589185126</v>
      </c>
      <c r="M143" s="117">
        <f t="shared" si="49"/>
        <v>18.164892662141533</v>
      </c>
      <c r="N143" s="117">
        <f t="shared" si="49"/>
        <v>21.940892697497404</v>
      </c>
      <c r="O143" s="117">
        <f t="shared" si="49"/>
        <v>21.915384522799549</v>
      </c>
      <c r="P143" s="117">
        <f t="shared" si="49"/>
        <v>35.156462853318388</v>
      </c>
      <c r="Q143" s="117">
        <f t="shared" si="49"/>
        <v>32.773628723740678</v>
      </c>
      <c r="R143" s="117">
        <f t="shared" ref="R143:V143" si="50">R144+R146+R148+R157</f>
        <v>23.46122210794671</v>
      </c>
      <c r="S143" s="117">
        <f t="shared" si="50"/>
        <v>23.278309819875933</v>
      </c>
      <c r="T143" s="117">
        <f t="shared" si="50"/>
        <v>20.880770940365203</v>
      </c>
      <c r="U143" s="117">
        <f t="shared" si="50"/>
        <v>21.660762602141912</v>
      </c>
      <c r="V143" s="117">
        <f t="shared" si="50"/>
        <v>18.16045402914374</v>
      </c>
      <c r="W143" s="117">
        <f t="shared" ref="W143" si="51">W144+W146+W148+W157</f>
        <v>24.760034654595284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15.555584192595319</v>
      </c>
      <c r="D144" s="122">
        <f t="shared" si="52"/>
        <v>22.526585881113629</v>
      </c>
      <c r="E144" s="122">
        <f t="shared" si="52"/>
        <v>24.736393160779887</v>
      </c>
      <c r="F144" s="122">
        <f t="shared" si="52"/>
        <v>23.927659523240983</v>
      </c>
      <c r="G144" s="122">
        <f t="shared" si="52"/>
        <v>20.006202375547165</v>
      </c>
      <c r="H144" s="122">
        <f t="shared" si="52"/>
        <v>18.316643123378899</v>
      </c>
      <c r="I144" s="122">
        <f t="shared" si="52"/>
        <v>16.973602380880468</v>
      </c>
      <c r="J144" s="122">
        <f t="shared" si="52"/>
        <v>14.571314380826271</v>
      </c>
      <c r="K144" s="122">
        <f t="shared" si="52"/>
        <v>13.766081355188286</v>
      </c>
      <c r="L144" s="122">
        <f t="shared" si="52"/>
        <v>16.705474685187241</v>
      </c>
      <c r="M144" s="122">
        <f t="shared" si="52"/>
        <v>16.179075800643158</v>
      </c>
      <c r="N144" s="122">
        <f t="shared" si="52"/>
        <v>19.417906255755923</v>
      </c>
      <c r="O144" s="122">
        <f t="shared" si="52"/>
        <v>19.084163096960392</v>
      </c>
      <c r="P144" s="122">
        <f t="shared" si="52"/>
        <v>31.100138766320963</v>
      </c>
      <c r="Q144" s="122">
        <f t="shared" si="52"/>
        <v>28.520962786937847</v>
      </c>
      <c r="R144" s="122">
        <f t="shared" si="52"/>
        <v>20.75717041510546</v>
      </c>
      <c r="S144" s="122">
        <f t="shared" si="52"/>
        <v>20.441885416269105</v>
      </c>
      <c r="T144" s="122">
        <f t="shared" si="52"/>
        <v>18.15018258439526</v>
      </c>
      <c r="U144" s="122">
        <f t="shared" si="52"/>
        <v>18.129007611657556</v>
      </c>
      <c r="V144" s="122">
        <f t="shared" si="52"/>
        <v>14.783632053105862</v>
      </c>
      <c r="W144" s="122">
        <f t="shared" si="52"/>
        <v>19.841716732391788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15.555584192595319</v>
      </c>
      <c r="D145" s="98">
        <v>22.526585881113629</v>
      </c>
      <c r="E145" s="98">
        <v>24.736393160779887</v>
      </c>
      <c r="F145" s="98">
        <v>23.927659523240983</v>
      </c>
      <c r="G145" s="98">
        <v>20.006202375547165</v>
      </c>
      <c r="H145" s="98">
        <v>18.316643123378899</v>
      </c>
      <c r="I145" s="98">
        <v>16.973602380880468</v>
      </c>
      <c r="J145" s="98">
        <v>14.571314380826271</v>
      </c>
      <c r="K145" s="98">
        <v>13.766081355188286</v>
      </c>
      <c r="L145" s="98">
        <v>16.705474685187241</v>
      </c>
      <c r="M145" s="98">
        <v>16.179075800643158</v>
      </c>
      <c r="N145" s="98">
        <v>19.417906255755923</v>
      </c>
      <c r="O145" s="98">
        <v>19.084163096960392</v>
      </c>
      <c r="P145" s="98">
        <v>31.100138766320963</v>
      </c>
      <c r="Q145" s="98">
        <v>28.520962786937847</v>
      </c>
      <c r="R145" s="98">
        <v>20.75717041510546</v>
      </c>
      <c r="S145" s="98">
        <v>20.441885416269105</v>
      </c>
      <c r="T145" s="98">
        <v>18.15018258439526</v>
      </c>
      <c r="U145" s="98">
        <v>18.129007611657556</v>
      </c>
      <c r="V145" s="98">
        <v>14.783632053105862</v>
      </c>
      <c r="W145" s="98">
        <v>19.841716732391788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0.26249545335796809</v>
      </c>
      <c r="D146" s="122">
        <f t="shared" si="53"/>
        <v>0.35002672396766182</v>
      </c>
      <c r="E146" s="122">
        <f t="shared" si="53"/>
        <v>0.28978900527452617</v>
      </c>
      <c r="F146" s="122">
        <f t="shared" si="53"/>
        <v>0.3350313004060832</v>
      </c>
      <c r="G146" s="122">
        <f t="shared" si="53"/>
        <v>0.43736344921719678</v>
      </c>
      <c r="H146" s="122">
        <f t="shared" si="53"/>
        <v>0.34206966534614036</v>
      </c>
      <c r="I146" s="122">
        <f t="shared" si="53"/>
        <v>0.2363993624648516</v>
      </c>
      <c r="J146" s="122">
        <f t="shared" si="53"/>
        <v>0.41671036889806817</v>
      </c>
      <c r="K146" s="122">
        <f t="shared" si="53"/>
        <v>0.18464455481075906</v>
      </c>
      <c r="L146" s="122">
        <f t="shared" si="53"/>
        <v>0.35055154581242004</v>
      </c>
      <c r="M146" s="122">
        <f t="shared" si="53"/>
        <v>0.20420600161859903</v>
      </c>
      <c r="N146" s="122">
        <f t="shared" si="53"/>
        <v>0.4186592716156653</v>
      </c>
      <c r="O146" s="122">
        <f t="shared" si="53"/>
        <v>0.50982618102368282</v>
      </c>
      <c r="P146" s="122">
        <f t="shared" si="53"/>
        <v>0.49840010615163988</v>
      </c>
      <c r="Q146" s="122">
        <f t="shared" si="53"/>
        <v>0.7182193593838968</v>
      </c>
      <c r="R146" s="122">
        <f t="shared" si="53"/>
        <v>0.2908307842293586</v>
      </c>
      <c r="S146" s="122">
        <f t="shared" si="53"/>
        <v>0.21399045889465196</v>
      </c>
      <c r="T146" s="122">
        <f t="shared" si="53"/>
        <v>0.40885972624841205</v>
      </c>
      <c r="U146" s="122">
        <f t="shared" si="53"/>
        <v>0.59450771538558234</v>
      </c>
      <c r="V146" s="122">
        <f t="shared" si="53"/>
        <v>1.0826394060921325</v>
      </c>
      <c r="W146" s="122">
        <f t="shared" si="53"/>
        <v>1.792628222344276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0.26249545335796809</v>
      </c>
      <c r="D147" s="98">
        <v>0.35002672396766182</v>
      </c>
      <c r="E147" s="98">
        <v>0.28978900527452617</v>
      </c>
      <c r="F147" s="98">
        <v>0.3350313004060832</v>
      </c>
      <c r="G147" s="98">
        <v>0.43736344921719678</v>
      </c>
      <c r="H147" s="98">
        <v>0.34206966534614036</v>
      </c>
      <c r="I147" s="98">
        <v>0.2363993624648516</v>
      </c>
      <c r="J147" s="98">
        <v>0.41671036889806817</v>
      </c>
      <c r="K147" s="98">
        <v>0.18464455481075906</v>
      </c>
      <c r="L147" s="98">
        <v>0.35055154581242004</v>
      </c>
      <c r="M147" s="98">
        <v>0.20420600161859903</v>
      </c>
      <c r="N147" s="98">
        <v>0.4186592716156653</v>
      </c>
      <c r="O147" s="98">
        <v>0.50982618102368282</v>
      </c>
      <c r="P147" s="98">
        <v>0.49840010615163988</v>
      </c>
      <c r="Q147" s="98">
        <v>0.7182193593838968</v>
      </c>
      <c r="R147" s="98">
        <v>0.2908307842293586</v>
      </c>
      <c r="S147" s="98">
        <v>0.21399045889465196</v>
      </c>
      <c r="T147" s="98">
        <v>0.40885972624841205</v>
      </c>
      <c r="U147" s="98">
        <v>0.59450771538558234</v>
      </c>
      <c r="V147" s="98">
        <v>1.0826394060921325</v>
      </c>
      <c r="W147" s="98">
        <v>1.792628222344276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1.4990469017326835</v>
      </c>
      <c r="D148" s="122">
        <v>2.1734753835545946</v>
      </c>
      <c r="E148" s="122">
        <v>2.2158680613567618</v>
      </c>
      <c r="F148" s="122">
        <v>2.2740232754882275</v>
      </c>
      <c r="G148" s="122">
        <v>1.7633711953120945</v>
      </c>
      <c r="H148" s="122">
        <v>1.6257646247633932</v>
      </c>
      <c r="I148" s="122">
        <v>1.4725134648317622</v>
      </c>
      <c r="J148" s="122">
        <v>1.4578499445451101</v>
      </c>
      <c r="K148" s="122">
        <v>1.4027089561583801</v>
      </c>
      <c r="L148" s="122">
        <v>1.4954607855632389</v>
      </c>
      <c r="M148" s="122">
        <v>1.5928103610981523</v>
      </c>
      <c r="N148" s="122">
        <v>1.8719367563204143</v>
      </c>
      <c r="O148" s="122">
        <v>2.0630586482913538</v>
      </c>
      <c r="P148" s="122">
        <v>3.1556407766603933</v>
      </c>
      <c r="Q148" s="122">
        <v>3.1239123735926091</v>
      </c>
      <c r="R148" s="122">
        <v>2.1332927783346225</v>
      </c>
      <c r="S148" s="122">
        <v>2.3083432178873275</v>
      </c>
      <c r="T148" s="122">
        <v>2.0298507804558832</v>
      </c>
      <c r="U148" s="122">
        <v>2.5556698763031012</v>
      </c>
      <c r="V148" s="122">
        <v>1.9104252813831131</v>
      </c>
      <c r="W148" s="122">
        <v>2.5910809835147366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1.4744438183176645</v>
      </c>
      <c r="D153" s="101">
        <v>2.1431844241548843</v>
      </c>
      <c r="E153" s="101">
        <v>2.1869875277276662</v>
      </c>
      <c r="F153" s="101">
        <v>2.2349758149593617</v>
      </c>
      <c r="G153" s="101">
        <v>1.7249759904683213</v>
      </c>
      <c r="H153" s="101">
        <v>1.561466736359401</v>
      </c>
      <c r="I153" s="101">
        <v>1.4316931216447508</v>
      </c>
      <c r="J153" s="101">
        <v>1.3912308480911422</v>
      </c>
      <c r="K153" s="101">
        <v>1.3662061401862307</v>
      </c>
      <c r="L153" s="101">
        <v>1.4462725934453284</v>
      </c>
      <c r="M153" s="101">
        <v>1.5428681138394122</v>
      </c>
      <c r="N153" s="101">
        <v>1.7967844249438107</v>
      </c>
      <c r="O153" s="101">
        <v>1.9601943863231499</v>
      </c>
      <c r="P153" s="101">
        <v>2.9547817410620687</v>
      </c>
      <c r="Q153" s="101">
        <v>2.9620209010346752</v>
      </c>
      <c r="R153" s="101">
        <v>1.9924055923840687</v>
      </c>
      <c r="S153" s="101">
        <v>2.1686309121996619</v>
      </c>
      <c r="T153" s="101">
        <v>1.8765082839875646</v>
      </c>
      <c r="U153" s="101">
        <v>2.3677343704374212</v>
      </c>
      <c r="V153" s="101">
        <v>1.7469580689906763</v>
      </c>
      <c r="W153" s="101">
        <v>2.4381773966799916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2.46030834150191E-2</v>
      </c>
      <c r="D154" s="104">
        <v>3.0290959399710059E-2</v>
      </c>
      <c r="E154" s="104">
        <v>2.8880533629095713E-2</v>
      </c>
      <c r="F154" s="104">
        <v>3.9047460528865791E-2</v>
      </c>
      <c r="G154" s="104">
        <v>3.8395204843773297E-2</v>
      </c>
      <c r="H154" s="104">
        <v>6.4297888403992309E-2</v>
      </c>
      <c r="I154" s="104">
        <v>4.0820343187011332E-2</v>
      </c>
      <c r="J154" s="104">
        <v>6.6619096453967824E-2</v>
      </c>
      <c r="K154" s="104">
        <v>3.6502815972149411E-2</v>
      </c>
      <c r="L154" s="104">
        <v>4.9188192117910444E-2</v>
      </c>
      <c r="M154" s="104">
        <v>4.9942247258740149E-2</v>
      </c>
      <c r="N154" s="104">
        <v>7.5152331376603557E-2</v>
      </c>
      <c r="O154" s="104">
        <v>0.10286426196820381</v>
      </c>
      <c r="P154" s="104">
        <v>0.2008590355983248</v>
      </c>
      <c r="Q154" s="104">
        <v>0.16189147255793399</v>
      </c>
      <c r="R154" s="104">
        <v>0.14088718595055372</v>
      </c>
      <c r="S154" s="104">
        <v>0.13971230568766579</v>
      </c>
      <c r="T154" s="104">
        <v>0.15334249646831849</v>
      </c>
      <c r="U154" s="104">
        <v>0.18793550586567981</v>
      </c>
      <c r="V154" s="104">
        <v>0.16346721239243683</v>
      </c>
      <c r="W154" s="104">
        <v>0.15290358683474498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1.9630396680360655E-2</v>
      </c>
      <c r="D155" s="98">
        <v>2.4235092437220544E-2</v>
      </c>
      <c r="E155" s="98">
        <v>2.3003928786529567E-2</v>
      </c>
      <c r="F155" s="98">
        <v>3.114747079182224E-2</v>
      </c>
      <c r="G155" s="98">
        <v>3.0764962117945192E-2</v>
      </c>
      <c r="H155" s="98">
        <v>5.1487439762585914E-2</v>
      </c>
      <c r="I155" s="98">
        <v>3.3152702933263424E-2</v>
      </c>
      <c r="J155" s="98">
        <v>5.3590501843716339E-2</v>
      </c>
      <c r="K155" s="98">
        <v>2.9376737294000317E-2</v>
      </c>
      <c r="L155" s="98">
        <v>3.9463228147700175E-2</v>
      </c>
      <c r="M155" s="98">
        <v>4.0210906258769503E-2</v>
      </c>
      <c r="N155" s="98">
        <v>6.0446285362610715E-2</v>
      </c>
      <c r="O155" s="98">
        <v>8.2619355456899954E-2</v>
      </c>
      <c r="P155" s="98">
        <v>0.16143245887640684</v>
      </c>
      <c r="Q155" s="98">
        <v>0.1298852008596334</v>
      </c>
      <c r="R155" s="98">
        <v>0.11331946178004225</v>
      </c>
      <c r="S155" s="98">
        <v>0.11236602649081295</v>
      </c>
      <c r="T155" s="98">
        <v>0.12344070271734046</v>
      </c>
      <c r="U155" s="98">
        <v>0.15110894545931058</v>
      </c>
      <c r="V155" s="98">
        <v>0.13131963200592894</v>
      </c>
      <c r="W155" s="98">
        <v>0.11991269357885691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4.9726867346584457E-3</v>
      </c>
      <c r="D156" s="98">
        <v>6.0558669624895143E-3</v>
      </c>
      <c r="E156" s="98">
        <v>5.876604842566145E-3</v>
      </c>
      <c r="F156" s="98">
        <v>7.8999897370435473E-3</v>
      </c>
      <c r="G156" s="98">
        <v>7.6302427258281048E-3</v>
      </c>
      <c r="H156" s="98">
        <v>1.2810448641406397E-2</v>
      </c>
      <c r="I156" s="98">
        <v>7.6676402537479071E-3</v>
      </c>
      <c r="J156" s="98">
        <v>1.3028594610251487E-2</v>
      </c>
      <c r="K156" s="98">
        <v>7.1260786781490934E-3</v>
      </c>
      <c r="L156" s="98">
        <v>9.7249639702102712E-3</v>
      </c>
      <c r="M156" s="98">
        <v>9.731340999970646E-3</v>
      </c>
      <c r="N156" s="98">
        <v>1.4706046013992839E-2</v>
      </c>
      <c r="O156" s="98">
        <v>2.0244906511303857E-2</v>
      </c>
      <c r="P156" s="98">
        <v>3.9426576721917947E-2</v>
      </c>
      <c r="Q156" s="98">
        <v>3.2006271698300594E-2</v>
      </c>
      <c r="R156" s="98">
        <v>2.7567724170511454E-2</v>
      </c>
      <c r="S156" s="98">
        <v>2.7346279196852827E-2</v>
      </c>
      <c r="T156" s="98">
        <v>2.9901793750978033E-2</v>
      </c>
      <c r="U156" s="98">
        <v>3.6826560406369224E-2</v>
      </c>
      <c r="V156" s="98">
        <v>3.2147580386507876E-2</v>
      </c>
      <c r="W156" s="98">
        <v>3.2990893255888082E-2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0.1534850633400473</v>
      </c>
      <c r="D157" s="122">
        <v>0.22187222785927824</v>
      </c>
      <c r="E157" s="122">
        <v>0.23431898317798255</v>
      </c>
      <c r="F157" s="122">
        <v>0.23848791721416818</v>
      </c>
      <c r="G157" s="122">
        <v>0.18488339923138061</v>
      </c>
      <c r="H157" s="122">
        <v>0.16838187992635587</v>
      </c>
      <c r="I157" s="122">
        <v>0.15805820275303589</v>
      </c>
      <c r="J157" s="122">
        <v>0.16867635497238753</v>
      </c>
      <c r="K157" s="122">
        <v>0.16965571949767866</v>
      </c>
      <c r="L157" s="122">
        <v>0.18353657262222847</v>
      </c>
      <c r="M157" s="122">
        <v>0.18880049878162522</v>
      </c>
      <c r="N157" s="122">
        <v>0.23239041380539729</v>
      </c>
      <c r="O157" s="122">
        <v>0.25833659652411983</v>
      </c>
      <c r="P157" s="122">
        <v>0.40228320418539337</v>
      </c>
      <c r="Q157" s="122">
        <v>0.41053420382632116</v>
      </c>
      <c r="R157" s="122">
        <v>0.27992813027726804</v>
      </c>
      <c r="S157" s="122">
        <v>0.31409072682484895</v>
      </c>
      <c r="T157" s="122">
        <v>0.29187784926564614</v>
      </c>
      <c r="U157" s="122">
        <v>0.38157739879567248</v>
      </c>
      <c r="V157" s="122">
        <v>0.38375728856263069</v>
      </c>
      <c r="W157" s="122">
        <v>0.53460871634448215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2.2746289352259905E-2</v>
      </c>
      <c r="D158" s="98">
        <v>2.9186114042617339E-2</v>
      </c>
      <c r="E158" s="98">
        <v>3.3859544079887123E-2</v>
      </c>
      <c r="F158" s="98">
        <v>1.7745047561889764E-2</v>
      </c>
      <c r="G158" s="98">
        <v>1.7829911337522153E-2</v>
      </c>
      <c r="H158" s="98">
        <v>8.054884974182849E-3</v>
      </c>
      <c r="I158" s="98">
        <v>1.3972150478776781E-2</v>
      </c>
      <c r="J158" s="98">
        <v>2.8934568360651964E-2</v>
      </c>
      <c r="K158" s="98">
        <v>2.2547948963563699E-2</v>
      </c>
      <c r="L158" s="98">
        <v>8.0075533224333237E-3</v>
      </c>
      <c r="M158" s="98">
        <v>1.9530740673252814E-3</v>
      </c>
      <c r="N158" s="98">
        <v>4.0766030071745021E-3</v>
      </c>
      <c r="O158" s="98">
        <v>1.9301407331527385E-2</v>
      </c>
      <c r="P158" s="98">
        <v>4.3430064683734358E-2</v>
      </c>
      <c r="Q158" s="98">
        <v>4.5689365181902142E-2</v>
      </c>
      <c r="R158" s="98">
        <v>2.3597998835825227E-2</v>
      </c>
      <c r="S158" s="98">
        <v>1.4734223304265534E-2</v>
      </c>
      <c r="T158" s="98">
        <v>7.821593954637187E-3</v>
      </c>
      <c r="U158" s="98">
        <v>1.318059878141312E-2</v>
      </c>
      <c r="V158" s="98">
        <v>1.7941347085481875E-2</v>
      </c>
      <c r="W158" s="98">
        <v>3.6131977708298194E-2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0.13073877398778738</v>
      </c>
      <c r="D159" s="33">
        <v>0.1926861138166609</v>
      </c>
      <c r="E159" s="33">
        <v>0.20045943909809544</v>
      </c>
      <c r="F159" s="33">
        <v>0.22074286965227841</v>
      </c>
      <c r="G159" s="33">
        <v>0.16705348789385846</v>
      </c>
      <c r="H159" s="33">
        <v>0.16032699495217301</v>
      </c>
      <c r="I159" s="33">
        <v>0.14408605227425911</v>
      </c>
      <c r="J159" s="33">
        <v>0.13974178661173556</v>
      </c>
      <c r="K159" s="33">
        <v>0.14710777053411497</v>
      </c>
      <c r="L159" s="33">
        <v>0.17552901929979514</v>
      </c>
      <c r="M159" s="33">
        <v>0.18684742471429994</v>
      </c>
      <c r="N159" s="33">
        <v>0.2283138107982228</v>
      </c>
      <c r="O159" s="33">
        <v>0.23903518919259245</v>
      </c>
      <c r="P159" s="33">
        <v>0.35885313950165904</v>
      </c>
      <c r="Q159" s="33">
        <v>0.36484483864441902</v>
      </c>
      <c r="R159" s="33">
        <v>0.25633013144144279</v>
      </c>
      <c r="S159" s="33">
        <v>0.29935650352058341</v>
      </c>
      <c r="T159" s="33">
        <v>0.28405625531100898</v>
      </c>
      <c r="U159" s="33">
        <v>0.36839680001425934</v>
      </c>
      <c r="V159" s="33">
        <v>0.3658159414771488</v>
      </c>
      <c r="W159" s="33">
        <v>0.49847673863618391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14.265338965234173</v>
      </c>
      <c r="D161" s="117">
        <f t="shared" si="54"/>
        <v>16.380508863636756</v>
      </c>
      <c r="E161" s="117">
        <f t="shared" si="54"/>
        <v>18.227299710180326</v>
      </c>
      <c r="F161" s="117">
        <f t="shared" si="54"/>
        <v>20.650201831281247</v>
      </c>
      <c r="G161" s="117">
        <f t="shared" si="54"/>
        <v>17.801583178605579</v>
      </c>
      <c r="H161" s="117">
        <f t="shared" si="54"/>
        <v>16.768986202088847</v>
      </c>
      <c r="I161" s="117">
        <f t="shared" si="54"/>
        <v>15.038065666717033</v>
      </c>
      <c r="J161" s="117">
        <f t="shared" si="54"/>
        <v>14.558573412276674</v>
      </c>
      <c r="K161" s="117">
        <f t="shared" si="54"/>
        <v>16.851610071395957</v>
      </c>
      <c r="L161" s="117">
        <f t="shared" si="54"/>
        <v>19.398312886641499</v>
      </c>
      <c r="M161" s="117">
        <f t="shared" si="54"/>
        <v>18.791428727053407</v>
      </c>
      <c r="N161" s="117">
        <f t="shared" si="54"/>
        <v>15.650734590849831</v>
      </c>
      <c r="O161" s="117">
        <f t="shared" si="54"/>
        <v>12.121633557595164</v>
      </c>
      <c r="P161" s="117">
        <f t="shared" si="54"/>
        <v>6.28279875216717</v>
      </c>
      <c r="Q161" s="117">
        <f t="shared" si="54"/>
        <v>13.616521778661662</v>
      </c>
      <c r="R161" s="117">
        <f t="shared" ref="R161:V161" si="55">R162+R164+R166+R175</f>
        <v>18.333960497934164</v>
      </c>
      <c r="S161" s="117">
        <f t="shared" si="55"/>
        <v>20.95072094611222</v>
      </c>
      <c r="T161" s="117">
        <f t="shared" si="55"/>
        <v>22.87968522392725</v>
      </c>
      <c r="U161" s="117">
        <f t="shared" si="55"/>
        <v>19.272254333755612</v>
      </c>
      <c r="V161" s="117">
        <f t="shared" si="55"/>
        <v>17.464168819212887</v>
      </c>
      <c r="W161" s="117">
        <f t="shared" ref="W161" si="56">W162+W164+W166+W175</f>
        <v>16.483725492428697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12.79873542768817</v>
      </c>
      <c r="D162" s="122">
        <f t="shared" si="57"/>
        <v>14.712954385068247</v>
      </c>
      <c r="E162" s="122">
        <f t="shared" si="57"/>
        <v>16.486733980412307</v>
      </c>
      <c r="F162" s="122">
        <f t="shared" si="57"/>
        <v>18.568472496034989</v>
      </c>
      <c r="G162" s="122">
        <f t="shared" si="57"/>
        <v>16.058586150701124</v>
      </c>
      <c r="H162" s="122">
        <f t="shared" si="57"/>
        <v>15.156701524600958</v>
      </c>
      <c r="I162" s="122">
        <f t="shared" si="57"/>
        <v>13.627207774408799</v>
      </c>
      <c r="J162" s="122">
        <f t="shared" si="57"/>
        <v>12.91195019095901</v>
      </c>
      <c r="K162" s="122">
        <f t="shared" si="57"/>
        <v>15.041311558987196</v>
      </c>
      <c r="L162" s="122">
        <f t="shared" si="57"/>
        <v>17.455734065666594</v>
      </c>
      <c r="M162" s="122">
        <f t="shared" si="57"/>
        <v>16.901346295742318</v>
      </c>
      <c r="N162" s="122">
        <f t="shared" si="57"/>
        <v>13.996115505304701</v>
      </c>
      <c r="O162" s="122">
        <f t="shared" si="57"/>
        <v>10.677383993021982</v>
      </c>
      <c r="P162" s="122">
        <f t="shared" si="57"/>
        <v>5.5852105205289773</v>
      </c>
      <c r="Q162" s="122">
        <f t="shared" si="57"/>
        <v>11.910910981594203</v>
      </c>
      <c r="R162" s="122">
        <f t="shared" si="57"/>
        <v>16.298729432275252</v>
      </c>
      <c r="S162" s="122">
        <f t="shared" si="57"/>
        <v>18.440787457240113</v>
      </c>
      <c r="T162" s="122">
        <f t="shared" si="57"/>
        <v>20.130039443649313</v>
      </c>
      <c r="U162" s="122">
        <f t="shared" si="57"/>
        <v>16.337759819349913</v>
      </c>
      <c r="V162" s="122">
        <f t="shared" si="57"/>
        <v>14.727505843997875</v>
      </c>
      <c r="W162" s="122">
        <f t="shared" si="57"/>
        <v>13.659063074991135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12.79873542768817</v>
      </c>
      <c r="D163" s="33">
        <v>14.712954385068247</v>
      </c>
      <c r="E163" s="33">
        <v>16.486733980412307</v>
      </c>
      <c r="F163" s="33">
        <v>18.568472496034989</v>
      </c>
      <c r="G163" s="33">
        <v>16.058586150701124</v>
      </c>
      <c r="H163" s="33">
        <v>15.156701524600958</v>
      </c>
      <c r="I163" s="33">
        <v>13.627207774408799</v>
      </c>
      <c r="J163" s="33">
        <v>12.91195019095901</v>
      </c>
      <c r="K163" s="33">
        <v>15.041311558987196</v>
      </c>
      <c r="L163" s="33">
        <v>17.455734065666594</v>
      </c>
      <c r="M163" s="33">
        <v>16.901346295742318</v>
      </c>
      <c r="N163" s="33">
        <v>13.996115505304701</v>
      </c>
      <c r="O163" s="33">
        <v>10.677383993021982</v>
      </c>
      <c r="P163" s="33">
        <v>5.5852105205289773</v>
      </c>
      <c r="Q163" s="33">
        <v>11.910910981594203</v>
      </c>
      <c r="R163" s="33">
        <v>16.298729432275252</v>
      </c>
      <c r="S163" s="33">
        <v>18.440787457240113</v>
      </c>
      <c r="T163" s="33">
        <v>20.130039443649313</v>
      </c>
      <c r="U163" s="33">
        <v>16.337759819349913</v>
      </c>
      <c r="V163" s="33">
        <v>14.727505843997875</v>
      </c>
      <c r="W163" s="33">
        <v>13.659063074991135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0.10789551546475837</v>
      </c>
      <c r="D164" s="122">
        <f t="shared" si="58"/>
        <v>0.1135179836825026</v>
      </c>
      <c r="E164" s="122">
        <f t="shared" si="58"/>
        <v>9.7273864495958165E-2</v>
      </c>
      <c r="F164" s="122">
        <f t="shared" si="58"/>
        <v>0.13034026752097067</v>
      </c>
      <c r="G164" s="122">
        <f t="shared" si="58"/>
        <v>0.17610569350166122</v>
      </c>
      <c r="H164" s="122">
        <f t="shared" si="58"/>
        <v>0.1406296910062789</v>
      </c>
      <c r="I164" s="122">
        <f t="shared" si="58"/>
        <v>9.5595758128216871E-2</v>
      </c>
      <c r="J164" s="122">
        <f t="shared" si="58"/>
        <v>0.18731438996033853</v>
      </c>
      <c r="K164" s="122">
        <f t="shared" si="58"/>
        <v>0.10062508624586332</v>
      </c>
      <c r="L164" s="122">
        <f t="shared" si="58"/>
        <v>0.18449489630474064</v>
      </c>
      <c r="M164" s="122">
        <f t="shared" si="58"/>
        <v>0.10282713556681224</v>
      </c>
      <c r="N164" s="122">
        <f t="shared" si="58"/>
        <v>0.15034928567472461</v>
      </c>
      <c r="O164" s="122">
        <f t="shared" si="58"/>
        <v>0.14362901499003958</v>
      </c>
      <c r="P164" s="122">
        <f t="shared" si="58"/>
        <v>4.5800009754705266E-2</v>
      </c>
      <c r="Q164" s="122">
        <f t="shared" si="58"/>
        <v>0.15815095165241436</v>
      </c>
      <c r="R164" s="122">
        <f t="shared" si="58"/>
        <v>0.11588373150527143</v>
      </c>
      <c r="S164" s="122">
        <f t="shared" si="58"/>
        <v>9.8822561882370444E-2</v>
      </c>
      <c r="T164" s="122">
        <f t="shared" si="58"/>
        <v>0.22354468351290488</v>
      </c>
      <c r="U164" s="122">
        <f t="shared" si="58"/>
        <v>0.27055010708227989</v>
      </c>
      <c r="V164" s="122">
        <f t="shared" si="58"/>
        <v>0.52402336126661031</v>
      </c>
      <c r="W164" s="122">
        <f t="shared" si="58"/>
        <v>0.6309305328458954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0.10789551546475837</v>
      </c>
      <c r="D165" s="98">
        <v>0.1135179836825026</v>
      </c>
      <c r="E165" s="98">
        <v>9.7273864495958165E-2</v>
      </c>
      <c r="F165" s="98">
        <v>0.13034026752097067</v>
      </c>
      <c r="G165" s="98">
        <v>0.17610569350166122</v>
      </c>
      <c r="H165" s="98">
        <v>0.1406296910062789</v>
      </c>
      <c r="I165" s="98">
        <v>9.5595758128216871E-2</v>
      </c>
      <c r="J165" s="98">
        <v>0.18731438996033853</v>
      </c>
      <c r="K165" s="98">
        <v>0.10062508624586332</v>
      </c>
      <c r="L165" s="98">
        <v>0.18449489630474064</v>
      </c>
      <c r="M165" s="98">
        <v>0.10282713556681224</v>
      </c>
      <c r="N165" s="98">
        <v>0.15034928567472461</v>
      </c>
      <c r="O165" s="98">
        <v>0.14362901499003958</v>
      </c>
      <c r="P165" s="98">
        <v>4.5800009754705266E-2</v>
      </c>
      <c r="Q165" s="98">
        <v>0.15815095165241436</v>
      </c>
      <c r="R165" s="98">
        <v>0.11588373150527143</v>
      </c>
      <c r="S165" s="98">
        <v>9.8822561882370444E-2</v>
      </c>
      <c r="T165" s="98">
        <v>0.22354468351290488</v>
      </c>
      <c r="U165" s="98">
        <v>0.27055010708227989</v>
      </c>
      <c r="V165" s="98">
        <v>0.52402336126661031</v>
      </c>
      <c r="W165" s="98">
        <v>0.6309305328458954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1.2325137779354576</v>
      </c>
      <c r="D166" s="122">
        <v>1.4100913934851667</v>
      </c>
      <c r="E166" s="122">
        <v>1.4861380539672406</v>
      </c>
      <c r="F166" s="122">
        <v>1.7661629583031311</v>
      </c>
      <c r="G166" s="122">
        <v>1.418199050080071</v>
      </c>
      <c r="H166" s="122">
        <v>1.3335404980738426</v>
      </c>
      <c r="I166" s="122">
        <v>1.1877678771335192</v>
      </c>
      <c r="J166" s="122">
        <v>1.3079741333510648</v>
      </c>
      <c r="K166" s="122">
        <v>1.5252000820564875</v>
      </c>
      <c r="L166" s="122">
        <v>1.5659022920000065</v>
      </c>
      <c r="M166" s="122">
        <v>1.5978562221668688</v>
      </c>
      <c r="N166" s="122">
        <v>1.3381473238035024</v>
      </c>
      <c r="O166" s="122">
        <v>1.1558808652484136</v>
      </c>
      <c r="P166" s="122">
        <v>0.57809258586520085</v>
      </c>
      <c r="Q166" s="122">
        <v>1.3677178918869881</v>
      </c>
      <c r="R166" s="122">
        <v>1.6967074045943327</v>
      </c>
      <c r="S166" s="122">
        <v>2.1223306315237087</v>
      </c>
      <c r="T166" s="122">
        <v>2.2085304089843887</v>
      </c>
      <c r="U166" s="122">
        <v>2.3178718125409405</v>
      </c>
      <c r="V166" s="122">
        <v>1.8425222544035931</v>
      </c>
      <c r="W166" s="122">
        <v>1.8185224716988531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1.2123839824140783</v>
      </c>
      <c r="D171" s="101">
        <v>1.3903960371676598</v>
      </c>
      <c r="E171" s="101">
        <v>1.4668027814528461</v>
      </c>
      <c r="F171" s="101">
        <v>1.7357791530791074</v>
      </c>
      <c r="G171" s="101">
        <v>1.3873818461923055</v>
      </c>
      <c r="H171" s="101">
        <v>1.2807153701497782</v>
      </c>
      <c r="I171" s="101">
        <v>1.1547928851896572</v>
      </c>
      <c r="J171" s="101">
        <v>1.2482341827265828</v>
      </c>
      <c r="K171" s="101">
        <v>1.4854800687444198</v>
      </c>
      <c r="L171" s="101">
        <v>1.5143659198563666</v>
      </c>
      <c r="M171" s="101">
        <v>1.5477845908478729</v>
      </c>
      <c r="N171" s="101">
        <v>1.2845223326325468</v>
      </c>
      <c r="O171" s="101">
        <v>1.0983075842960608</v>
      </c>
      <c r="P171" s="101">
        <v>0.54134550654603009</v>
      </c>
      <c r="Q171" s="101">
        <v>1.296790496544598</v>
      </c>
      <c r="R171" s="101">
        <v>1.5846075570717708</v>
      </c>
      <c r="S171" s="101">
        <v>1.9939082091239353</v>
      </c>
      <c r="T171" s="101">
        <v>2.0417647562970336</v>
      </c>
      <c r="U171" s="101">
        <v>2.1474110116066312</v>
      </c>
      <c r="V171" s="101">
        <v>1.6849320256790601</v>
      </c>
      <c r="W171" s="101">
        <v>1.7111868710978393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2.0129795521379265E-2</v>
      </c>
      <c r="D172" s="104">
        <v>1.9695356317506952E-2</v>
      </c>
      <c r="E172" s="104">
        <v>1.9335272514394583E-2</v>
      </c>
      <c r="F172" s="104">
        <v>3.0383805224023695E-2</v>
      </c>
      <c r="G172" s="104">
        <v>3.0817203887765408E-2</v>
      </c>
      <c r="H172" s="104">
        <v>5.2825127924064276E-2</v>
      </c>
      <c r="I172" s="104">
        <v>3.2974991943862011E-2</v>
      </c>
      <c r="J172" s="104">
        <v>5.9739950624482008E-2</v>
      </c>
      <c r="K172" s="104">
        <v>3.9720013312067662E-2</v>
      </c>
      <c r="L172" s="104">
        <v>5.1536372143639833E-2</v>
      </c>
      <c r="M172" s="104">
        <v>5.0071631318995953E-2</v>
      </c>
      <c r="N172" s="104">
        <v>5.3624991170955538E-2</v>
      </c>
      <c r="O172" s="104">
        <v>5.7573280952352895E-2</v>
      </c>
      <c r="P172" s="104">
        <v>3.6747079319170803E-2</v>
      </c>
      <c r="Q172" s="104">
        <v>7.0927395342390218E-2</v>
      </c>
      <c r="R172" s="104">
        <v>0.11209984752256177</v>
      </c>
      <c r="S172" s="104">
        <v>0.12842242239977361</v>
      </c>
      <c r="T172" s="104">
        <v>0.1667656526873553</v>
      </c>
      <c r="U172" s="104">
        <v>0.17046080093430954</v>
      </c>
      <c r="V172" s="104">
        <v>0.15759022872453296</v>
      </c>
      <c r="W172" s="104">
        <v>0.10733560060101374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1.606123364756781E-2</v>
      </c>
      <c r="D173" s="98">
        <v>1.575779672872776E-2</v>
      </c>
      <c r="E173" s="98">
        <v>1.5400935374032506E-2</v>
      </c>
      <c r="F173" s="98">
        <v>2.4236625709886682E-2</v>
      </c>
      <c r="G173" s="98">
        <v>2.4692930120982323E-2</v>
      </c>
      <c r="H173" s="98">
        <v>4.2300465216712747E-2</v>
      </c>
      <c r="I173" s="98">
        <v>2.6781012279423009E-2</v>
      </c>
      <c r="J173" s="98">
        <v>4.8056700022897796E-2</v>
      </c>
      <c r="K173" s="98">
        <v>3.1965873462285084E-2</v>
      </c>
      <c r="L173" s="98">
        <v>4.1347151099474802E-2</v>
      </c>
      <c r="M173" s="98">
        <v>4.0315079591046112E-2</v>
      </c>
      <c r="N173" s="98">
        <v>4.3131483208998386E-2</v>
      </c>
      <c r="O173" s="98">
        <v>4.6242176561697747E-2</v>
      </c>
      <c r="P173" s="98">
        <v>2.9534003055173366E-2</v>
      </c>
      <c r="Q173" s="98">
        <v>5.6904905767660191E-2</v>
      </c>
      <c r="R173" s="98">
        <v>9.0165008983427553E-2</v>
      </c>
      <c r="S173" s="98">
        <v>0.1032859435420604</v>
      </c>
      <c r="T173" s="98">
        <v>0.13424634286618778</v>
      </c>
      <c r="U173" s="98">
        <v>0.13705846456572554</v>
      </c>
      <c r="V173" s="98">
        <v>0.12659842020278633</v>
      </c>
      <c r="W173" s="98">
        <v>8.4176579839703378E-2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4.0685618738114547E-3</v>
      </c>
      <c r="D174" s="33">
        <v>3.9375595887791914E-3</v>
      </c>
      <c r="E174" s="33">
        <v>3.9343371403620792E-3</v>
      </c>
      <c r="F174" s="33">
        <v>6.1471795141370142E-3</v>
      </c>
      <c r="G174" s="33">
        <v>6.1242737667830836E-3</v>
      </c>
      <c r="H174" s="33">
        <v>1.052466270735153E-2</v>
      </c>
      <c r="I174" s="33">
        <v>6.1939796644389991E-3</v>
      </c>
      <c r="J174" s="33">
        <v>1.1683250601584216E-2</v>
      </c>
      <c r="K174" s="33">
        <v>7.7541398497825761E-3</v>
      </c>
      <c r="L174" s="33">
        <v>1.0189221044165033E-2</v>
      </c>
      <c r="M174" s="33">
        <v>9.7565517279498415E-3</v>
      </c>
      <c r="N174" s="33">
        <v>1.0493507961957152E-2</v>
      </c>
      <c r="O174" s="33">
        <v>1.1331104390655147E-2</v>
      </c>
      <c r="P174" s="33">
        <v>7.2130762639974338E-3</v>
      </c>
      <c r="Q174" s="33">
        <v>1.4022489574730027E-2</v>
      </c>
      <c r="R174" s="33">
        <v>2.1934838539134215E-2</v>
      </c>
      <c r="S174" s="33">
        <v>2.513647885771322E-2</v>
      </c>
      <c r="T174" s="33">
        <v>3.2519309821167512E-2</v>
      </c>
      <c r="U174" s="33">
        <v>3.3402336368584015E-2</v>
      </c>
      <c r="V174" s="33">
        <v>3.0991808521746617E-2</v>
      </c>
      <c r="W174" s="33">
        <v>2.3159020761310371E-2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0.12619424414578786</v>
      </c>
      <c r="D175" s="122">
        <v>0.1439451014008381</v>
      </c>
      <c r="E175" s="122">
        <v>0.15715381130481923</v>
      </c>
      <c r="F175" s="122">
        <v>0.18522610942215839</v>
      </c>
      <c r="G175" s="122">
        <v>0.14869228432272252</v>
      </c>
      <c r="H175" s="122">
        <v>0.13811448840777002</v>
      </c>
      <c r="I175" s="122">
        <v>0.12749425704649822</v>
      </c>
      <c r="J175" s="122">
        <v>0.1513346980062617</v>
      </c>
      <c r="K175" s="122">
        <v>0.18447334410641053</v>
      </c>
      <c r="L175" s="122">
        <v>0.19218163267015598</v>
      </c>
      <c r="M175" s="122">
        <v>0.18939907357740784</v>
      </c>
      <c r="N175" s="122">
        <v>0.16612247606690242</v>
      </c>
      <c r="O175" s="122">
        <v>0.14473968433472886</v>
      </c>
      <c r="P175" s="122">
        <v>7.3695636018287186E-2</v>
      </c>
      <c r="Q175" s="122">
        <v>0.17974195352805639</v>
      </c>
      <c r="R175" s="122">
        <v>0.22263992955931028</v>
      </c>
      <c r="S175" s="122">
        <v>0.28878029546602485</v>
      </c>
      <c r="T175" s="122">
        <v>0.31757068778064518</v>
      </c>
      <c r="U175" s="122">
        <v>0.34607259478248181</v>
      </c>
      <c r="V175" s="122">
        <v>0.37011735954480818</v>
      </c>
      <c r="W175" s="122">
        <v>0.37520941289281445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1.8693467143380056E-2</v>
      </c>
      <c r="D176" s="98">
        <v>1.8945836495479613E-2</v>
      </c>
      <c r="E176" s="98">
        <v>2.2713796607710467E-2</v>
      </c>
      <c r="F176" s="98">
        <v>1.3780178856285573E-2</v>
      </c>
      <c r="G176" s="98">
        <v>1.4334479078907197E-2</v>
      </c>
      <c r="H176" s="98">
        <v>6.6095698319107955E-3</v>
      </c>
      <c r="I176" s="98">
        <v>1.1268228240373825E-2</v>
      </c>
      <c r="J176" s="98">
        <v>2.5955072609857962E-2</v>
      </c>
      <c r="K176" s="98">
        <v>2.4528133379585034E-2</v>
      </c>
      <c r="L176" s="98">
        <v>8.3895650405677574E-3</v>
      </c>
      <c r="M176" s="98">
        <v>1.9530740673252814E-3</v>
      </c>
      <c r="N176" s="98">
        <v>2.9169827969225178E-3</v>
      </c>
      <c r="O176" s="98">
        <v>1.0817272240746117E-2</v>
      </c>
      <c r="P176" s="98">
        <v>7.9559385735289215E-3</v>
      </c>
      <c r="Q176" s="98">
        <v>2.0009520048111119E-2</v>
      </c>
      <c r="R176" s="98">
        <v>1.8768356587042342E-2</v>
      </c>
      <c r="S176" s="98">
        <v>1.3554856444265627E-2</v>
      </c>
      <c r="T176" s="98">
        <v>8.5088469799400358E-3</v>
      </c>
      <c r="U176" s="98">
        <v>1.194907818820028E-2</v>
      </c>
      <c r="V176" s="98">
        <v>1.7298288050159941E-2</v>
      </c>
      <c r="W176" s="98">
        <v>2.5359576435938145E-2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0.10750077700240782</v>
      </c>
      <c r="D177" s="33">
        <v>0.1249992649053585</v>
      </c>
      <c r="E177" s="33">
        <v>0.13444001469710876</v>
      </c>
      <c r="F177" s="33">
        <v>0.17144593056587282</v>
      </c>
      <c r="G177" s="33">
        <v>0.13435780524381533</v>
      </c>
      <c r="H177" s="33">
        <v>0.13150491857585922</v>
      </c>
      <c r="I177" s="33">
        <v>0.11622602880612438</v>
      </c>
      <c r="J177" s="33">
        <v>0.12537962539640374</v>
      </c>
      <c r="K177" s="33">
        <v>0.15994521072682549</v>
      </c>
      <c r="L177" s="33">
        <v>0.18379206762958822</v>
      </c>
      <c r="M177" s="33">
        <v>0.18744599951008256</v>
      </c>
      <c r="N177" s="33">
        <v>0.16320549326997991</v>
      </c>
      <c r="O177" s="33">
        <v>0.13392241209398276</v>
      </c>
      <c r="P177" s="33">
        <v>6.5739697444758258E-2</v>
      </c>
      <c r="Q177" s="33">
        <v>0.15973243347994526</v>
      </c>
      <c r="R177" s="33">
        <v>0.20387157297226793</v>
      </c>
      <c r="S177" s="33">
        <v>0.27522543902175922</v>
      </c>
      <c r="T177" s="33">
        <v>0.30906184080070515</v>
      </c>
      <c r="U177" s="33">
        <v>0.33412351659428152</v>
      </c>
      <c r="V177" s="33">
        <v>0.35281907149464825</v>
      </c>
      <c r="W177" s="33">
        <v>0.34984983645687628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0.70688140150627621</v>
      </c>
      <c r="D3" s="119">
        <f>IF(RES_hhdet_in_tes!D3=0,"",RES_hhdet_in_tes!D3/RES_hhdet_in_fec!D3)</f>
        <v>0.71048298528097265</v>
      </c>
      <c r="E3" s="119">
        <f>IF(RES_hhdet_in_tes!E3=0,"",RES_hhdet_in_tes!E3/RES_hhdet_in_fec!E3)</f>
        <v>0.7146061449925929</v>
      </c>
      <c r="F3" s="119">
        <f>IF(RES_hhdet_in_tes!F3=0,"",RES_hhdet_in_tes!F3/RES_hhdet_in_fec!F3)</f>
        <v>0.71891499435575579</v>
      </c>
      <c r="G3" s="119">
        <f>IF(RES_hhdet_in_tes!G3=0,"",RES_hhdet_in_tes!G3/RES_hhdet_in_fec!G3)</f>
        <v>0.72632250228805395</v>
      </c>
      <c r="H3" s="119">
        <f>IF(RES_hhdet_in_tes!H3=0,"",RES_hhdet_in_tes!H3/RES_hhdet_in_fec!H3)</f>
        <v>0.73175393890444551</v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>
        <f>IF(RES_hhdet_in_tes!M3=0,"",RES_hhdet_in_tes!M3/RES_hhdet_in_fec!M3)</f>
        <v>0.75445587878176179</v>
      </c>
      <c r="N3" s="119">
        <f>IF(RES_hhdet_in_tes!N3=0,"",RES_hhdet_in_tes!N3/RES_hhdet_in_fec!N3)</f>
        <v>0.76172438996939928</v>
      </c>
      <c r="O3" s="119">
        <f>IF(RES_hhdet_in_tes!O3=0,"",RES_hhdet_in_tes!O3/RES_hhdet_in_fec!O3)</f>
        <v>0.76716106445242394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>
        <f>IF(RES_hhdet_in_tes!R3=0,"",RES_hhdet_in_tes!R3/RES_hhdet_in_fec!R3)</f>
        <v>0.79943543494120184</v>
      </c>
      <c r="S3" s="119">
        <f>IF(RES_hhdet_in_tes!S3=0,"",RES_hhdet_in_tes!S3/RES_hhdet_in_fec!S3)</f>
        <v>0.81819173062249828</v>
      </c>
      <c r="T3" s="119">
        <f>IF(RES_hhdet_in_tes!T3=0,"",RES_hhdet_in_tes!T3/RES_hhdet_in_fec!T3)</f>
        <v>0.84102180844322327</v>
      </c>
      <c r="U3" s="119">
        <f>IF(RES_hhdet_in_tes!U3=0,"",RES_hhdet_in_tes!U3/RES_hhdet_in_fec!U3)</f>
        <v>0.85807525048346345</v>
      </c>
      <c r="V3" s="119">
        <f>IF(RES_hhdet_in_tes!V3=0,"",RES_hhdet_in_tes!V3/RES_hhdet_in_fec!V3)</f>
        <v>0.87726425044036849</v>
      </c>
      <c r="W3" s="119">
        <f>IF(RES_hhdet_in_tes!W3=0,"",RES_hhdet_in_tes!W3/RES_hhdet_in_fec!W3)</f>
        <v>0.88920558903878388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0.70378857658508054</v>
      </c>
      <c r="D4" s="124">
        <f>IF(RES_hhdet_in_tes!D4=0,"",RES_hhdet_in_tes!D4/RES_hhdet_in_fec!D4)</f>
        <v>0.70877141787401621</v>
      </c>
      <c r="E4" s="124">
        <f>IF(RES_hhdet_in_tes!E4=0,"",RES_hhdet_in_tes!E4/RES_hhdet_in_fec!E4)</f>
        <v>0.71402087888034682</v>
      </c>
      <c r="F4" s="124">
        <f>IF(RES_hhdet_in_tes!F4=0,"",RES_hhdet_in_tes!F4/RES_hhdet_in_fec!F4)</f>
        <v>0.71942708359601737</v>
      </c>
      <c r="G4" s="124">
        <f>IF(RES_hhdet_in_tes!G4=0,"",RES_hhdet_in_tes!G4/RES_hhdet_in_fec!G4)</f>
        <v>0.72506995726465906</v>
      </c>
      <c r="H4" s="124">
        <f>IF(RES_hhdet_in_tes!H4=0,"",RES_hhdet_in_tes!H4/RES_hhdet_in_fec!H4)</f>
        <v>0.73091381301767189</v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>
        <f>IF(RES_hhdet_in_tes!M4=0,"",RES_hhdet_in_tes!M4/RES_hhdet_in_fec!M4)</f>
        <v>0.76291526837844093</v>
      </c>
      <c r="N4" s="124">
        <f>IF(RES_hhdet_in_tes!N4=0,"",RES_hhdet_in_tes!N4/RES_hhdet_in_fec!N4)</f>
        <v>0.76947052229595958</v>
      </c>
      <c r="O4" s="124">
        <f>IF(RES_hhdet_in_tes!O4=0,"",RES_hhdet_in_tes!O4/RES_hhdet_in_fec!O4)</f>
        <v>0.77573341439291599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>
        <f>IF(RES_hhdet_in_tes!R4=0,"",RES_hhdet_in_tes!R4/RES_hhdet_in_fec!R4)</f>
        <v>0.80839877107633962</v>
      </c>
      <c r="S4" s="124">
        <f>IF(RES_hhdet_in_tes!S4=0,"",RES_hhdet_in_tes!S4/RES_hhdet_in_fec!S4)</f>
        <v>0.82929977208603756</v>
      </c>
      <c r="T4" s="124">
        <f>IF(RES_hhdet_in_tes!T4=0,"",RES_hhdet_in_tes!T4/RES_hhdet_in_fec!T4)</f>
        <v>0.85128323152588825</v>
      </c>
      <c r="U4" s="124">
        <f>IF(RES_hhdet_in_tes!U4=0,"",RES_hhdet_in_tes!U4/RES_hhdet_in_fec!U4)</f>
        <v>0.87134933756446742</v>
      </c>
      <c r="V4" s="124">
        <f>IF(RES_hhdet_in_tes!V4=0,"",RES_hhdet_in_tes!V4/RES_hhdet_in_fec!V4)</f>
        <v>0.88742011898363571</v>
      </c>
      <c r="W4" s="124">
        <f>IF(RES_hhdet_in_tes!W4=0,"",RES_hhdet_in_tes!W4/RES_hhdet_in_fec!W4)</f>
        <v>0.89896088684022502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0.70186116971326173</v>
      </c>
      <c r="D5" s="111">
        <f>IF(RES_hhdet_in_tes!D5=0,"",RES_hhdet_in_tes!D5/RES_hhdet_in_fec!D5)</f>
        <v>0.7069105409373998</v>
      </c>
      <c r="E5" s="111">
        <f>IF(RES_hhdet_in_tes!E5=0,"",RES_hhdet_in_tes!E5/RES_hhdet_in_fec!E5)</f>
        <v>0.71220717735712735</v>
      </c>
      <c r="F5" s="111">
        <f>IF(RES_hhdet_in_tes!F5=0,"",RES_hhdet_in_tes!F5/RES_hhdet_in_fec!F5)</f>
        <v>0.71768500535209179</v>
      </c>
      <c r="G5" s="111">
        <f>IF(RES_hhdet_in_tes!G5=0,"",RES_hhdet_in_tes!G5/RES_hhdet_in_fec!G5)</f>
        <v>0.7233809489893156</v>
      </c>
      <c r="H5" s="111">
        <f>IF(RES_hhdet_in_tes!H5=0,"",RES_hhdet_in_tes!H5/RES_hhdet_in_fec!H5)</f>
        <v>0.72927464201231706</v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>
        <f>IF(RES_hhdet_in_tes!M5=0,"",RES_hhdet_in_tes!M5/RES_hhdet_in_fec!M5)</f>
        <v>0.76151037605528182</v>
      </c>
      <c r="N5" s="111">
        <f>IF(RES_hhdet_in_tes!N5=0,"",RES_hhdet_in_tes!N5/RES_hhdet_in_fec!N5)</f>
        <v>0.76810192736855765</v>
      </c>
      <c r="O5" s="111">
        <f>IF(RES_hhdet_in_tes!O5=0,"",RES_hhdet_in_tes!O5/RES_hhdet_in_fec!O5)</f>
        <v>0.77440986653817867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>
        <f>IF(RES_hhdet_in_tes!R5=0,"",RES_hhdet_in_tes!R5/RES_hhdet_in_fec!R5)</f>
        <v>0.80724797186865493</v>
      </c>
      <c r="S5" s="111">
        <f>IF(RES_hhdet_in_tes!S5=0,"",RES_hhdet_in_tes!S5/RES_hhdet_in_fec!S5)</f>
        <v>0.82831906457247528</v>
      </c>
      <c r="T5" s="111">
        <f>IF(RES_hhdet_in_tes!T5=0,"",RES_hhdet_in_tes!T5/RES_hhdet_in_fec!T5)</f>
        <v>0.85041553876044329</v>
      </c>
      <c r="U5" s="111">
        <f>IF(RES_hhdet_in_tes!U5=0,"",RES_hhdet_in_tes!U5/RES_hhdet_in_fec!U5)</f>
        <v>0.87060242820450595</v>
      </c>
      <c r="V5" s="111">
        <f>IF(RES_hhdet_in_tes!V5=0,"",RES_hhdet_in_tes!V5/RES_hhdet_in_fec!V5)</f>
        <v>0.8867418566015326</v>
      </c>
      <c r="W5" s="111">
        <f>IF(RES_hhdet_in_tes!W5=0,"",RES_hhdet_in_tes!W5/RES_hhdet_in_fec!W5)</f>
        <v>0.89833781684709879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2.548045878563455</v>
      </c>
      <c r="D7" s="124">
        <f>IF(RES_hhdet_in_tes!D7=0,"",RES_hhdet_in_tes!D7/RES_hhdet_in_fec!D7)</f>
        <v>2.6388099445350144</v>
      </c>
      <c r="E7" s="124">
        <f>IF(RES_hhdet_in_tes!E7=0,"",RES_hhdet_in_tes!E7/RES_hhdet_in_fec!E7)</f>
        <v>2.730532354056864</v>
      </c>
      <c r="F7" s="124">
        <f>IF(RES_hhdet_in_tes!F7=0,"",RES_hhdet_in_tes!F7/RES_hhdet_in_fec!F7)</f>
        <v>2.8223532708120134</v>
      </c>
      <c r="G7" s="124">
        <f>IF(RES_hhdet_in_tes!G7=0,"",RES_hhdet_in_tes!G7/RES_hhdet_in_fec!G7)</f>
        <v>2.9150467135060754</v>
      </c>
      <c r="H7" s="124">
        <f>IF(RES_hhdet_in_tes!H7=0,"",RES_hhdet_in_tes!H7/RES_hhdet_in_fec!H7)</f>
        <v>3.0085129219369846</v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>
        <f>IF(RES_hhdet_in_tes!N7=0,"",RES_hhdet_in_tes!N7/RES_hhdet_in_fec!N7)</f>
        <v>3.665386001946076</v>
      </c>
      <c r="O7" s="124">
        <f>IF(RES_hhdet_in_tes!O7=0,"",RES_hhdet_in_tes!O7/RES_hhdet_in_fec!O7)</f>
        <v>3.8396990298683029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>
        <f>IF(RES_hhdet_in_tes!R7=0,"",RES_hhdet_in_tes!R7/RES_hhdet_in_fec!R7)</f>
        <v>4.2931131270953831</v>
      </c>
      <c r="S7" s="124">
        <f>IF(RES_hhdet_in_tes!S7=0,"",RES_hhdet_in_tes!S7/RES_hhdet_in_fec!S7)</f>
        <v>4.3742353240049638</v>
      </c>
      <c r="T7" s="124">
        <f>IF(RES_hhdet_in_tes!T7=0,"",RES_hhdet_in_tes!T7/RES_hhdet_in_fec!T7)</f>
        <v>4.4420160076136908</v>
      </c>
      <c r="U7" s="124">
        <f>IF(RES_hhdet_in_tes!U7=0,"",RES_hhdet_in_tes!U7/RES_hhdet_in_fec!U7)</f>
        <v>4.5037216243666993</v>
      </c>
      <c r="V7" s="124">
        <f>IF(RES_hhdet_in_tes!V7=0,"",RES_hhdet_in_tes!V7/RES_hhdet_in_fec!V7)</f>
        <v>4.5666372507817847</v>
      </c>
      <c r="W7" s="124">
        <f>IF(RES_hhdet_in_tes!W7=0,"",RES_hhdet_in_tes!W7/RES_hhdet_in_fec!W7)</f>
        <v>4.6282325278830978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2.548045878563455</v>
      </c>
      <c r="D8" s="111">
        <f>IF(RES_hhdet_in_tes!D8=0,"",RES_hhdet_in_tes!D8/RES_hhdet_in_fec!D8)</f>
        <v>2.6388099445350144</v>
      </c>
      <c r="E8" s="111">
        <f>IF(RES_hhdet_in_tes!E8=0,"",RES_hhdet_in_tes!E8/RES_hhdet_in_fec!E8)</f>
        <v>2.730532354056864</v>
      </c>
      <c r="F8" s="111">
        <f>IF(RES_hhdet_in_tes!F8=0,"",RES_hhdet_in_tes!F8/RES_hhdet_in_fec!F8)</f>
        <v>2.8223532708120134</v>
      </c>
      <c r="G8" s="111">
        <f>IF(RES_hhdet_in_tes!G8=0,"",RES_hhdet_in_tes!G8/RES_hhdet_in_fec!G8)</f>
        <v>2.9150467135060754</v>
      </c>
      <c r="H8" s="111">
        <f>IF(RES_hhdet_in_tes!H8=0,"",RES_hhdet_in_tes!H8/RES_hhdet_in_fec!H8)</f>
        <v>3.0085129219369846</v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>
        <f>IF(RES_hhdet_in_tes!N8=0,"",RES_hhdet_in_tes!N8/RES_hhdet_in_fec!N8)</f>
        <v>3.665386001946076</v>
      </c>
      <c r="O8" s="111">
        <f>IF(RES_hhdet_in_tes!O8=0,"",RES_hhdet_in_tes!O8/RES_hhdet_in_fec!O8)</f>
        <v>3.8396990298683029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>
        <f>IF(RES_hhdet_in_tes!R8=0,"",RES_hhdet_in_tes!R8/RES_hhdet_in_fec!R8)</f>
        <v>4.2931131270953831</v>
      </c>
      <c r="S8" s="111">
        <f>IF(RES_hhdet_in_tes!S8=0,"",RES_hhdet_in_tes!S8/RES_hhdet_in_fec!S8)</f>
        <v>4.3742353240049638</v>
      </c>
      <c r="T8" s="111">
        <f>IF(RES_hhdet_in_tes!T8=0,"",RES_hhdet_in_tes!T8/RES_hhdet_in_fec!T8)</f>
        <v>4.4420160076136908</v>
      </c>
      <c r="U8" s="111">
        <f>IF(RES_hhdet_in_tes!U8=0,"",RES_hhdet_in_tes!U8/RES_hhdet_in_fec!U8)</f>
        <v>4.5037216243666993</v>
      </c>
      <c r="V8" s="111">
        <f>IF(RES_hhdet_in_tes!V8=0,"",RES_hhdet_in_tes!V8/RES_hhdet_in_fec!V8)</f>
        <v>4.5666372507817847</v>
      </c>
      <c r="W8" s="111">
        <f>IF(RES_hhdet_in_tes!W8=0,"",RES_hhdet_in_tes!W8/RES_hhdet_in_fec!W8)</f>
        <v>4.6282325278830978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0.72733783057488455</v>
      </c>
      <c r="D9" s="124">
        <f>IF(RES_hhdet_in_tes!D9=0,"",RES_hhdet_in_tes!D9/RES_hhdet_in_fec!D9)</f>
        <v>0.71678583997826706</v>
      </c>
      <c r="E9" s="124">
        <f>IF(RES_hhdet_in_tes!E9=0,"",RES_hhdet_in_tes!E9/RES_hhdet_in_fec!E9)</f>
        <v>0.71166955833691481</v>
      </c>
      <c r="F9" s="124">
        <f>IF(RES_hhdet_in_tes!F9=0,"",RES_hhdet_in_tes!F9/RES_hhdet_in_fec!F9)</f>
        <v>0.70110928055442989</v>
      </c>
      <c r="G9" s="124">
        <f>IF(RES_hhdet_in_tes!G9=0,"",RES_hhdet_in_tes!G9/RES_hhdet_in_fec!G9)</f>
        <v>0.72386578363290732</v>
      </c>
      <c r="H9" s="124">
        <f>IF(RES_hhdet_in_tes!H9=0,"",RES_hhdet_in_tes!H9/RES_hhdet_in_fec!H9)</f>
        <v>0.7276582355503024</v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>
        <f>IF(RES_hhdet_in_tes!M9=0,"",RES_hhdet_in_tes!M9/RES_hhdet_in_fec!M9)</f>
        <v>0.67403590148740944</v>
      </c>
      <c r="N9" s="124">
        <f>IF(RES_hhdet_in_tes!N9=0,"",RES_hhdet_in_tes!N9/RES_hhdet_in_fec!N9)</f>
        <v>0.6769991377122071</v>
      </c>
      <c r="O9" s="124">
        <f>IF(RES_hhdet_in_tes!O9=0,"",RES_hhdet_in_tes!O9/RES_hhdet_in_fec!O9)</f>
        <v>0.68339128470308041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>
        <f>IF(RES_hhdet_in_tes!R9=0,"",RES_hhdet_in_tes!R9/RES_hhdet_in_fec!R9)</f>
        <v>0.70908992219950939</v>
      </c>
      <c r="S9" s="124">
        <f>IF(RES_hhdet_in_tes!S9=0,"",RES_hhdet_in_tes!S9/RES_hhdet_in_fec!S9)</f>
        <v>0.72719737674217144</v>
      </c>
      <c r="T9" s="124">
        <f>IF(RES_hhdet_in_tes!T9=0,"",RES_hhdet_in_tes!T9/RES_hhdet_in_fec!T9)</f>
        <v>0.74567817306583795</v>
      </c>
      <c r="U9" s="124">
        <f>IF(RES_hhdet_in_tes!U9=0,"",RES_hhdet_in_tes!U9/RES_hhdet_in_fec!U9)</f>
        <v>0.76224400423436023</v>
      </c>
      <c r="V9" s="124">
        <f>IF(RES_hhdet_in_tes!V9=0,"",RES_hhdet_in_tes!V9/RES_hhdet_in_fec!V9)</f>
        <v>0.77526619261951224</v>
      </c>
      <c r="W9" s="124">
        <f>IF(RES_hhdet_in_tes!W9=0,"",RES_hhdet_in_tes!W9/RES_hhdet_in_fec!W9)</f>
        <v>0.78606461887089329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0.62269689835858766</v>
      </c>
      <c r="D10" s="111">
        <f>IF(RES_hhdet_in_tes!D10=0,"",RES_hhdet_in_tes!D10/RES_hhdet_in_fec!D10)</f>
        <v>0.62683622548140328</v>
      </c>
      <c r="E10" s="111">
        <f>IF(RES_hhdet_in_tes!E10=0,"",RES_hhdet_in_tes!E10/RES_hhdet_in_fec!E10)</f>
        <v>0.63117825339312883</v>
      </c>
      <c r="F10" s="111">
        <f>IF(RES_hhdet_in_tes!F10=0,"",RES_hhdet_in_tes!F10/RES_hhdet_in_fec!F10)</f>
        <v>0.63566881686869214</v>
      </c>
      <c r="G10" s="111">
        <f>IF(RES_hhdet_in_tes!G10=0,"",RES_hhdet_in_tes!G10/RES_hhdet_in_fec!G10)</f>
        <v>0.64033818518031094</v>
      </c>
      <c r="H10" s="111">
        <f>IF(RES_hhdet_in_tes!H10=0,"",RES_hhdet_in_tes!H10/RES_hhdet_in_fec!H10)</f>
        <v>0.64516966266547515</v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>
        <f>IF(RES_hhdet_in_tes!M10=0,"",RES_hhdet_in_tes!M10/RES_hhdet_in_fec!M10)</f>
        <v>0.67159557637331357</v>
      </c>
      <c r="N10" s="111">
        <f>IF(RES_hhdet_in_tes!N10=0,"",RES_hhdet_in_tes!N10/RES_hhdet_in_fec!N10)</f>
        <v>0.6769991377122071</v>
      </c>
      <c r="O10" s="111">
        <f>IF(RES_hhdet_in_tes!O10=0,"",RES_hhdet_in_tes!O10/RES_hhdet_in_fec!O10)</f>
        <v>0.68217020209524626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>
        <f>IF(RES_hhdet_in_tes!R10=0,"",RES_hhdet_in_tes!R10/RES_hhdet_in_fec!R10)</f>
        <v>0.70908992219950939</v>
      </c>
      <c r="S10" s="111">
        <f>IF(RES_hhdet_in_tes!S10=0,"",RES_hhdet_in_tes!S10/RES_hhdet_in_fec!S10)</f>
        <v>0.72636338886786178</v>
      </c>
      <c r="T10" s="111">
        <f>IF(RES_hhdet_in_tes!T10=0,"",RES_hhdet_in_tes!T10/RES_hhdet_in_fec!T10)</f>
        <v>0.74447743334286753</v>
      </c>
      <c r="U10" s="111">
        <f>IF(RES_hhdet_in_tes!U10=0,"",RES_hhdet_in_tes!U10/RES_hhdet_in_fec!U10)</f>
        <v>0.76102605599149309</v>
      </c>
      <c r="V10" s="111">
        <f>IF(RES_hhdet_in_tes!V10=0,"",RES_hhdet_in_tes!V10/RES_hhdet_in_fec!V10)</f>
        <v>0.7742566882316404</v>
      </c>
      <c r="W10" s="111">
        <f>IF(RES_hhdet_in_tes!W10=0,"",RES_hhdet_in_tes!W10/RES_hhdet_in_fec!W10)</f>
        <v>0.78376271791908081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0.73344689178143962</v>
      </c>
      <c r="D15" s="112">
        <f>IF(RES_hhdet_in_tes!D15=0,"",RES_hhdet_in_tes!D15/RES_hhdet_in_fec!D15)</f>
        <v>0.73453423822831954</v>
      </c>
      <c r="E15" s="112">
        <f>IF(RES_hhdet_in_tes!E15=0,"",RES_hhdet_in_tes!E15/RES_hhdet_in_fec!E15)</f>
        <v>0.73570521699447644</v>
      </c>
      <c r="F15" s="112">
        <f>IF(RES_hhdet_in_tes!F15=0,"",RES_hhdet_in_tes!F15/RES_hhdet_in_fec!F15)</f>
        <v>0.73688744408128148</v>
      </c>
      <c r="G15" s="112">
        <f>IF(RES_hhdet_in_tes!G15=0,"",RES_hhdet_in_tes!G15/RES_hhdet_in_fec!G15)</f>
        <v>0.73814736198744557</v>
      </c>
      <c r="H15" s="112">
        <f>IF(RES_hhdet_in_tes!H15=0,"",RES_hhdet_in_tes!H15/RES_hhdet_in_fec!H15)</f>
        <v>0.73947752340218154</v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>
        <f>IF(RES_hhdet_in_tes!M15=0,"",RES_hhdet_in_tes!M15/RES_hhdet_in_fec!M15)</f>
        <v>0.74997526494553701</v>
      </c>
      <c r="N15" s="112" t="str">
        <f>IF(RES_hhdet_in_tes!N15=0,"",RES_hhdet_in_tes!N15/RES_hhdet_in_fec!N15)</f>
        <v/>
      </c>
      <c r="O15" s="112">
        <f>IF(RES_hhdet_in_tes!O15=0,"",RES_hhdet_in_tes!O15/RES_hhdet_in_fec!O15)</f>
        <v>0.76492974485767051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>
        <f>IF(RES_hhdet_in_tes!S15=0,"",RES_hhdet_in_tes!S15/RES_hhdet_in_fec!S15)</f>
        <v>0.80454778746107891</v>
      </c>
      <c r="T15" s="112">
        <f>IF(RES_hhdet_in_tes!T15=0,"",RES_hhdet_in_tes!T15/RES_hhdet_in_fec!T15)</f>
        <v>0.81245628850961704</v>
      </c>
      <c r="U15" s="112">
        <f>IF(RES_hhdet_in_tes!U15=0,"",RES_hhdet_in_tes!U15/RES_hhdet_in_fec!U15)</f>
        <v>0.81988531049050195</v>
      </c>
      <c r="V15" s="112">
        <f>IF(RES_hhdet_in_tes!V15=0,"",RES_hhdet_in_tes!V15/RES_hhdet_in_fec!V15)</f>
        <v>0.82648642761070379</v>
      </c>
      <c r="W15" s="112">
        <f>IF(RES_hhdet_in_tes!W15=0,"",RES_hhdet_in_tes!W15/RES_hhdet_in_fec!W15)</f>
        <v>0.8316827829345087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0.77521120602320537</v>
      </c>
      <c r="D16" s="113">
        <f>IF(RES_hhdet_in_tes!D16=0,"",RES_hhdet_in_tes!D16/RES_hhdet_in_fec!D16)</f>
        <v>0.77570294787731886</v>
      </c>
      <c r="E16" s="113">
        <f>IF(RES_hhdet_in_tes!E16=0,"",RES_hhdet_in_tes!E16/RES_hhdet_in_fec!E16)</f>
        <v>0.77751914399536759</v>
      </c>
      <c r="F16" s="113">
        <f>IF(RES_hhdet_in_tes!F16=0,"",RES_hhdet_in_tes!F16/RES_hhdet_in_fec!F16)</f>
        <v>0.778319170820714</v>
      </c>
      <c r="G16" s="113">
        <f>IF(RES_hhdet_in_tes!G16=0,"",RES_hhdet_in_tes!G16/RES_hhdet_in_fec!G16)</f>
        <v>0.77866744593576054</v>
      </c>
      <c r="H16" s="113">
        <f>IF(RES_hhdet_in_tes!H16=0,"",RES_hhdet_in_tes!H16/RES_hhdet_in_fec!H16)</f>
        <v>0.77996177803700673</v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0.73344689178143962</v>
      </c>
      <c r="D17" s="111">
        <f>IF(RES_hhdet_in_tes!D17=0,"",RES_hhdet_in_tes!D17/RES_hhdet_in_fec!D17)</f>
        <v>0.73453423822831954</v>
      </c>
      <c r="E17" s="111">
        <f>IF(RES_hhdet_in_tes!E17=0,"",RES_hhdet_in_tes!E17/RES_hhdet_in_fec!E17)</f>
        <v>0.73570521699447644</v>
      </c>
      <c r="F17" s="111">
        <f>IF(RES_hhdet_in_tes!F17=0,"",RES_hhdet_in_tes!F17/RES_hhdet_in_fec!F17)</f>
        <v>0.73688744408128148</v>
      </c>
      <c r="G17" s="111">
        <f>IF(RES_hhdet_in_tes!G17=0,"",RES_hhdet_in_tes!G17/RES_hhdet_in_fec!G17)</f>
        <v>0.73814736198744557</v>
      </c>
      <c r="H17" s="111">
        <f>IF(RES_hhdet_in_tes!H17=0,"",RES_hhdet_in_tes!H17/RES_hhdet_in_fec!H17)</f>
        <v>0.73947752340218142</v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0.74911043681684941</v>
      </c>
      <c r="D19" s="124">
        <f>IF(RES_hhdet_in_tes!D19=0,"",RES_hhdet_in_tes!D19/RES_hhdet_in_fec!D19)</f>
        <v>0.75292470836166991</v>
      </c>
      <c r="E19" s="124">
        <f>IF(RES_hhdet_in_tes!E19=0,"",RES_hhdet_in_tes!E19/RES_hhdet_in_fec!E19)</f>
        <v>0.75113908061285584</v>
      </c>
      <c r="F19" s="124">
        <f>IF(RES_hhdet_in_tes!F19=0,"",RES_hhdet_in_tes!F19/RES_hhdet_in_fec!F19)</f>
        <v>0.76613767829896928</v>
      </c>
      <c r="G19" s="124">
        <f>IF(RES_hhdet_in_tes!G19=0,"",RES_hhdet_in_tes!G19/RES_hhdet_in_fec!G19)</f>
        <v>0.76362862270361664</v>
      </c>
      <c r="H19" s="124">
        <f>IF(RES_hhdet_in_tes!H19=0,"",RES_hhdet_in_tes!H19/RES_hhdet_in_fec!H19)</f>
        <v>0.77410906609330288</v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>
        <f>IF(RES_hhdet_in_tes!M19=0,"",RES_hhdet_in_tes!M19/RES_hhdet_in_fec!M19)</f>
        <v>0.79322241869391019</v>
      </c>
      <c r="N19" s="124">
        <f>IF(RES_hhdet_in_tes!N19=0,"",RES_hhdet_in_tes!N19/RES_hhdet_in_fec!N19)</f>
        <v>0.79224286844372194</v>
      </c>
      <c r="O19" s="124">
        <f>IF(RES_hhdet_in_tes!O19=0,"",RES_hhdet_in_tes!O19/RES_hhdet_in_fec!O19)</f>
        <v>0.78670297888311735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0.8031214070330589</v>
      </c>
      <c r="S19" s="124">
        <f>IF(RES_hhdet_in_tes!S19=0,"",RES_hhdet_in_tes!S19/RES_hhdet_in_fec!S19)</f>
        <v>0.82841325804200483</v>
      </c>
      <c r="T19" s="124">
        <f>IF(RES_hhdet_in_tes!T19=0,"",RES_hhdet_in_tes!T19/RES_hhdet_in_fec!T19)</f>
        <v>0.84710709832086073</v>
      </c>
      <c r="U19" s="124">
        <f>IF(RES_hhdet_in_tes!U19=0,"",RES_hhdet_in_tes!U19/RES_hhdet_in_fec!U19)</f>
        <v>0.85744554188381161</v>
      </c>
      <c r="V19" s="124">
        <f>IF(RES_hhdet_in_tes!V19=0,"",RES_hhdet_in_tes!V19/RES_hhdet_in_fec!V19)</f>
        <v>0.86427351855429191</v>
      </c>
      <c r="W19" s="124">
        <f>IF(RES_hhdet_in_tes!W19=0,"",RES_hhdet_in_tes!W19/RES_hhdet_in_fec!W19)</f>
        <v>0.86749755554944186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0.62281760388402629</v>
      </c>
      <c r="D21" s="111">
        <f>IF(RES_hhdet_in_tes!D21=0,"",RES_hhdet_in_tes!D21/RES_hhdet_in_fec!D21)</f>
        <v>0.62297919774596666</v>
      </c>
      <c r="E21" s="111">
        <f>IF(RES_hhdet_in_tes!E21=0,"",RES_hhdet_in_tes!E21/RES_hhdet_in_fec!E21)</f>
        <v>0.62313851264198861</v>
      </c>
      <c r="F21" s="111">
        <f>IF(RES_hhdet_in_tes!F21=0,"",RES_hhdet_in_tes!F21/RES_hhdet_in_fec!F21)</f>
        <v>0.62329751676993084</v>
      </c>
      <c r="G21" s="111">
        <f>IF(RES_hhdet_in_tes!G21=0,"",RES_hhdet_in_tes!G21/RES_hhdet_in_fec!G21)</f>
        <v>0.6234544221043089</v>
      </c>
      <c r="H21" s="111">
        <f>IF(RES_hhdet_in_tes!H21=0,"",RES_hhdet_in_tes!H21/RES_hhdet_in_fec!H21)</f>
        <v>0.62360944747667935</v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>
        <f>IF(RES_hhdet_in_tes!N21=0,"",RES_hhdet_in_tes!N21/RES_hhdet_in_fec!N21)</f>
        <v>0.62426414294647903</v>
      </c>
      <c r="O21" s="111">
        <f>IF(RES_hhdet_in_tes!O21=0,"",RES_hhdet_in_tes!O21/RES_hhdet_in_fec!O21)</f>
        <v>0.62426414294647903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>
        <f>IF(RES_hhdet_in_tes!R21=0,"",RES_hhdet_in_tes!R21/RES_hhdet_in_fec!R21)</f>
        <v>0.6247293961042919</v>
      </c>
      <c r="S21" s="111">
        <f>IF(RES_hhdet_in_tes!S21=0,"",RES_hhdet_in_tes!S21/RES_hhdet_in_fec!S21)</f>
        <v>0.62549019043171761</v>
      </c>
      <c r="T21" s="111">
        <f>IF(RES_hhdet_in_tes!T21=0,"",RES_hhdet_in_tes!T21/RES_hhdet_in_fec!T21)</f>
        <v>0.62637778381371367</v>
      </c>
      <c r="U21" s="111">
        <f>IF(RES_hhdet_in_tes!U21=0,"",RES_hhdet_in_tes!U21/RES_hhdet_in_fec!U21)</f>
        <v>0.62729707695935255</v>
      </c>
      <c r="V21" s="111">
        <f>IF(RES_hhdet_in_tes!V21=0,"",RES_hhdet_in_tes!V21/RES_hhdet_in_fec!V21)</f>
        <v>0.62815297057770614</v>
      </c>
      <c r="W21" s="111">
        <f>IF(RES_hhdet_in_tes!W21=0,"",RES_hhdet_in_tes!W21/RES_hhdet_in_fec!W21)</f>
        <v>0.62894546466877377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0.77595422524990443</v>
      </c>
      <c r="D22" s="45">
        <f>IF(RES_hhdet_in_tes!D22=0,"",RES_hhdet_in_tes!D22/RES_hhdet_in_fec!D22)</f>
        <v>0.77736637071022452</v>
      </c>
      <c r="E22" s="45">
        <f>IF(RES_hhdet_in_tes!E22=0,"",RES_hhdet_in_tes!E22/RES_hhdet_in_fec!E22)</f>
        <v>0.77883073388688506</v>
      </c>
      <c r="F22" s="45">
        <f>IF(RES_hhdet_in_tes!F22=0,"",RES_hhdet_in_tes!F22/RES_hhdet_in_fec!F22)</f>
        <v>0.78030221766122876</v>
      </c>
      <c r="G22" s="45">
        <f>IF(RES_hhdet_in_tes!G22=0,"",RES_hhdet_in_tes!G22/RES_hhdet_in_fec!G22)</f>
        <v>0.78182179088092563</v>
      </c>
      <c r="H22" s="45">
        <f>IF(RES_hhdet_in_tes!H22=0,"",RES_hhdet_in_tes!H22/RES_hhdet_in_fec!H22)</f>
        <v>0.78338443948058412</v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>
        <f>IF(RES_hhdet_in_tes!M22=0,"",RES_hhdet_in_tes!M22/RES_hhdet_in_fec!M22)</f>
        <v>0.79322241869391019</v>
      </c>
      <c r="N22" s="45">
        <f>IF(RES_hhdet_in_tes!N22=0,"",RES_hhdet_in_tes!N22/RES_hhdet_in_fec!N22)</f>
        <v>0.79679150521773623</v>
      </c>
      <c r="O22" s="45">
        <f>IF(RES_hhdet_in_tes!O22=0,"",RES_hhdet_in_tes!O22/RES_hhdet_in_fec!O22)</f>
        <v>0.80163306891523167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0.82718788427896217</v>
      </c>
      <c r="S22" s="45">
        <f>IF(RES_hhdet_in_tes!S22=0,"",RES_hhdet_in_tes!S22/RES_hhdet_in_fec!S22)</f>
        <v>0.84102235398584269</v>
      </c>
      <c r="T22" s="45">
        <f>IF(RES_hhdet_in_tes!T22=0,"",RES_hhdet_in_tes!T22/RES_hhdet_in_fec!T22)</f>
        <v>0.85589665263443293</v>
      </c>
      <c r="U22" s="45">
        <f>IF(RES_hhdet_in_tes!U22=0,"",RES_hhdet_in_tes!U22/RES_hhdet_in_fec!U22)</f>
        <v>0.87010062099544727</v>
      </c>
      <c r="V22" s="45">
        <f>IF(RES_hhdet_in_tes!V22=0,"",RES_hhdet_in_tes!V22/RES_hhdet_in_fec!V22)</f>
        <v>0.88192409983958164</v>
      </c>
      <c r="W22" s="45">
        <f>IF(RES_hhdet_in_tes!W22=0,"",RES_hhdet_in_tes!W22/RES_hhdet_in_fec!W22)</f>
        <v>0.89076636538515686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 t="str">
        <f>IF(RES_hhdet_in_tes!N24=0,"",RES_hhdet_in_tes!N24/RES_hhdet_in_fec!N24)</f>
        <v/>
      </c>
      <c r="O24" s="119" t="str">
        <f>IF(RES_hhdet_in_tes!O24=0,"",RES_hhdet_in_tes!O24/RES_hhdet_in_fec!O24)</f>
        <v/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 t="str">
        <f>IF(RES_hhdet_in_tes!N25=0,"",RES_hhdet_in_tes!N25/RES_hhdet_in_fec!N25)</f>
        <v/>
      </c>
      <c r="O25" s="124" t="str">
        <f>IF(RES_hhdet_in_tes!O25=0,"",RES_hhdet_in_tes!O25/RES_hhdet_in_fec!O25)</f>
        <v/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 t="str">
        <f>IF(RES_hhdet_in_tes!N26=0,"",RES_hhdet_in_tes!N26/RES_hhdet_in_fec!N26)</f>
        <v/>
      </c>
      <c r="O26" s="111" t="str">
        <f>IF(RES_hhdet_in_tes!O26=0,"",RES_hhdet_in_tes!O26/RES_hhdet_in_fec!O26)</f>
        <v/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 t="str">
        <f>IF(RES_hhdet_in_tes!N27=0,"",RES_hhdet_in_tes!N27/RES_hhdet_in_fec!N27)</f>
        <v/>
      </c>
      <c r="O27" s="111" t="str">
        <f>IF(RES_hhdet_in_tes!O27=0,"",RES_hhdet_in_tes!O27/RES_hhdet_in_fec!O27)</f>
        <v/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 t="str">
        <f>IF(RES_hhdet_in_tes!N28=0,"",RES_hhdet_in_tes!N28/RES_hhdet_in_fec!N28)</f>
        <v/>
      </c>
      <c r="O28" s="124" t="str">
        <f>IF(RES_hhdet_in_tes!O28=0,"",RES_hhdet_in_tes!O28/RES_hhdet_in_fec!O28)</f>
        <v/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 t="str">
        <f>IF(RES_hhdet_in_tes!N29=0,"",RES_hhdet_in_tes!N29/RES_hhdet_in_fec!N29)</f>
        <v/>
      </c>
      <c r="O29" s="111" t="str">
        <f>IF(RES_hhdet_in_tes!O29=0,"",RES_hhdet_in_tes!O29/RES_hhdet_in_fec!O29)</f>
        <v/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 t="str">
        <f>IF(RES_hhdet_in_tes!N30=0,"",RES_hhdet_in_tes!N30/RES_hhdet_in_fec!N30)</f>
        <v/>
      </c>
      <c r="O30" s="124" t="str">
        <f>IF(RES_hhdet_in_tes!O30=0,"",RES_hhdet_in_tes!O30/RES_hhdet_in_fec!O30)</f>
        <v/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 t="str">
        <f>IF(RES_hhdet_in_tes!O35=0,"",RES_hhdet_in_tes!O35/RES_hhdet_in_fec!O35)</f>
        <v/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 t="str">
        <f>IF(RES_hhdet_in_tes!N39=0,"",RES_hhdet_in_tes!N39/RES_hhdet_in_fec!N39)</f>
        <v/>
      </c>
      <c r="O39" s="124" t="str">
        <f>IF(RES_hhdet_in_tes!O39=0,"",RES_hhdet_in_tes!O39/RES_hhdet_in_fec!O39)</f>
        <v/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 t="str">
        <f>IF(RES_hhdet_in_tes!O41=0,"",RES_hhdet_in_tes!O41/RES_hhdet_in_fec!O41)</f>
        <v/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0.5700186014173928</v>
      </c>
      <c r="D43" s="119">
        <f>IF(RES_hhdet_in_tes!D43=0,"",RES_hhdet_in_tes!D43/RES_hhdet_in_fec!D43)</f>
        <v>0.57457302878265304</v>
      </c>
      <c r="E43" s="119">
        <f>IF(RES_hhdet_in_tes!E43=0,"",RES_hhdet_in_tes!E43/RES_hhdet_in_fec!E43)</f>
        <v>0.57887860487608866</v>
      </c>
      <c r="F43" s="119">
        <f>IF(RES_hhdet_in_tes!F43=0,"",RES_hhdet_in_tes!F43/RES_hhdet_in_fec!F43)</f>
        <v>0.58535230452471354</v>
      </c>
      <c r="G43" s="119">
        <f>IF(RES_hhdet_in_tes!G43=0,"",RES_hhdet_in_tes!G43/RES_hhdet_in_fec!G43)</f>
        <v>0.58988069682631061</v>
      </c>
      <c r="H43" s="119">
        <f>IF(RES_hhdet_in_tes!H43=0,"",RES_hhdet_in_tes!H43/RES_hhdet_in_fec!H43)</f>
        <v>0.59544999939678289</v>
      </c>
      <c r="I43" s="119">
        <f>IF(RES_hhdet_in_tes!I43=0,"",RES_hhdet_in_tes!I43/RES_hhdet_in_fec!I43)</f>
        <v>0.59869770362464481</v>
      </c>
      <c r="J43" s="119">
        <f>IF(RES_hhdet_in_tes!J43=0,"",RES_hhdet_in_tes!J43/RES_hhdet_in_fec!J43)</f>
        <v>0.60524931893923017</v>
      </c>
      <c r="K43" s="119">
        <f>IF(RES_hhdet_in_tes!K43=0,"",RES_hhdet_in_tes!K43/RES_hhdet_in_fec!K43)</f>
        <v>0.61088339866101193</v>
      </c>
      <c r="L43" s="119">
        <f>IF(RES_hhdet_in_tes!L43=0,"",RES_hhdet_in_tes!L43/RES_hhdet_in_fec!L43)</f>
        <v>0.61718223475519052</v>
      </c>
      <c r="M43" s="119">
        <f>IF(RES_hhdet_in_tes!M43=0,"",RES_hhdet_in_tes!M43/RES_hhdet_in_fec!M43)</f>
        <v>0.62766445284287087</v>
      </c>
      <c r="N43" s="119">
        <f>IF(RES_hhdet_in_tes!N43=0,"",RES_hhdet_in_tes!N43/RES_hhdet_in_fec!N43)</f>
        <v>0.64406816064190986</v>
      </c>
      <c r="O43" s="119">
        <f>IF(RES_hhdet_in_tes!O43=0,"",RES_hhdet_in_tes!O43/RES_hhdet_in_fec!O43)</f>
        <v>0.66645808290631625</v>
      </c>
      <c r="P43" s="119">
        <f>IF(RES_hhdet_in_tes!P43=0,"",RES_hhdet_in_tes!P43/RES_hhdet_in_fec!P43)</f>
        <v>0.6914941032333507</v>
      </c>
      <c r="Q43" s="119">
        <f>IF(RES_hhdet_in_tes!Q43=0,"",RES_hhdet_in_tes!Q43/RES_hhdet_in_fec!Q43)</f>
        <v>0.71317127388444446</v>
      </c>
      <c r="R43" s="119">
        <f>IF(RES_hhdet_in_tes!R43=0,"",RES_hhdet_in_tes!R43/RES_hhdet_in_fec!R43)</f>
        <v>0.7232085415904107</v>
      </c>
      <c r="S43" s="119">
        <f>IF(RES_hhdet_in_tes!S43=0,"",RES_hhdet_in_tes!S43/RES_hhdet_in_fec!S43)</f>
        <v>0.73157658649152757</v>
      </c>
      <c r="T43" s="119">
        <f>IF(RES_hhdet_in_tes!T43=0,"",RES_hhdet_in_tes!T43/RES_hhdet_in_fec!T43)</f>
        <v>0.73856996543066733</v>
      </c>
      <c r="U43" s="119">
        <f>IF(RES_hhdet_in_tes!U43=0,"",RES_hhdet_in_tes!U43/RES_hhdet_in_fec!U43)</f>
        <v>0.74661599822419755</v>
      </c>
      <c r="V43" s="119">
        <f>IF(RES_hhdet_in_tes!V43=0,"",RES_hhdet_in_tes!V43/RES_hhdet_in_fec!V43)</f>
        <v>0.75180527272130471</v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0.56551086503160441</v>
      </c>
      <c r="D44" s="124">
        <f>IF(RES_hhdet_in_tes!D44=0,"",RES_hhdet_in_tes!D44/RES_hhdet_in_fec!D44)</f>
        <v>0.5702422857079128</v>
      </c>
      <c r="E44" s="124">
        <f>IF(RES_hhdet_in_tes!E44=0,"",RES_hhdet_in_tes!E44/RES_hhdet_in_fec!E44)</f>
        <v>0.57520459870501184</v>
      </c>
      <c r="F44" s="124">
        <f>IF(RES_hhdet_in_tes!F44=0,"",RES_hhdet_in_tes!F44/RES_hhdet_in_fec!F44)</f>
        <v>0.58007117162304811</v>
      </c>
      <c r="G44" s="124">
        <f>IF(RES_hhdet_in_tes!G44=0,"",RES_hhdet_in_tes!G44/RES_hhdet_in_fec!G44)</f>
        <v>0.58514107678086136</v>
      </c>
      <c r="H44" s="124">
        <f>IF(RES_hhdet_in_tes!H44=0,"",RES_hhdet_in_tes!H44/RES_hhdet_in_fec!H44)</f>
        <v>0.59034299200559315</v>
      </c>
      <c r="I44" s="124">
        <f>IF(RES_hhdet_in_tes!I44=0,"",RES_hhdet_in_tes!I44/RES_hhdet_in_fec!I44)</f>
        <v>0.59571131659598231</v>
      </c>
      <c r="J44" s="124">
        <f>IF(RES_hhdet_in_tes!J44=0,"",RES_hhdet_in_tes!J44/RES_hhdet_in_fec!J44)</f>
        <v>0.60138565813907641</v>
      </c>
      <c r="K44" s="124">
        <f>IF(RES_hhdet_in_tes!K44=0,"",RES_hhdet_in_tes!K44/RES_hhdet_in_fec!K44)</f>
        <v>0.60755252880550181</v>
      </c>
      <c r="L44" s="124">
        <f>IF(RES_hhdet_in_tes!L44=0,"",RES_hhdet_in_tes!L44/RES_hhdet_in_fec!L44)</f>
        <v>0.61421723385066074</v>
      </c>
      <c r="M44" s="124">
        <f>IF(RES_hhdet_in_tes!M44=0,"",RES_hhdet_in_tes!M44/RES_hhdet_in_fec!M44)</f>
        <v>0.62484664636569298</v>
      </c>
      <c r="N44" s="124">
        <f>IF(RES_hhdet_in_tes!N44=0,"",RES_hhdet_in_tes!N44/RES_hhdet_in_fec!N44)</f>
        <v>0.64060635379521669</v>
      </c>
      <c r="O44" s="124">
        <f>IF(RES_hhdet_in_tes!O44=0,"",RES_hhdet_in_tes!O44/RES_hhdet_in_fec!O44)</f>
        <v>0.66197739340689055</v>
      </c>
      <c r="P44" s="124">
        <f>IF(RES_hhdet_in_tes!P44=0,"",RES_hhdet_in_tes!P44/RES_hhdet_in_fec!P44)</f>
        <v>0.68648328637737643</v>
      </c>
      <c r="Q44" s="124">
        <f>IF(RES_hhdet_in_tes!Q44=0,"",RES_hhdet_in_tes!Q44/RES_hhdet_in_fec!Q44)</f>
        <v>0.70674118035293476</v>
      </c>
      <c r="R44" s="124">
        <f>IF(RES_hhdet_in_tes!R44=0,"",RES_hhdet_in_tes!R44/RES_hhdet_in_fec!R44)</f>
        <v>0.71665650960672533</v>
      </c>
      <c r="S44" s="124">
        <f>IF(RES_hhdet_in_tes!S44=0,"",RES_hhdet_in_tes!S44/RES_hhdet_in_fec!S44)</f>
        <v>0.72350758326370668</v>
      </c>
      <c r="T44" s="124">
        <f>IF(RES_hhdet_in_tes!T44=0,"",RES_hhdet_in_tes!T44/RES_hhdet_in_fec!T44)</f>
        <v>0.72867329820428306</v>
      </c>
      <c r="U44" s="124">
        <f>IF(RES_hhdet_in_tes!U44=0,"",RES_hhdet_in_tes!U44/RES_hhdet_in_fec!U44)</f>
        <v>0.73263277885009548</v>
      </c>
      <c r="V44" s="124">
        <f>IF(RES_hhdet_in_tes!V44=0,"",RES_hhdet_in_tes!V44/RES_hhdet_in_fec!V44)</f>
        <v>0.73620862385341057</v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0.55987281797380439</v>
      </c>
      <c r="D45" s="111">
        <f>IF(RES_hhdet_in_tes!D45=0,"",RES_hhdet_in_tes!D45/RES_hhdet_in_fec!D45)</f>
        <v>0.56475768470321863</v>
      </c>
      <c r="E45" s="111">
        <f>IF(RES_hhdet_in_tes!E45=0,"",RES_hhdet_in_tes!E45/RES_hhdet_in_fec!E45)</f>
        <v>0.5698159538189671</v>
      </c>
      <c r="F45" s="111">
        <f>IF(RES_hhdet_in_tes!F45=0,"",RES_hhdet_in_tes!F45/RES_hhdet_in_fec!F45)</f>
        <v>0.57485011552020693</v>
      </c>
      <c r="G45" s="111">
        <f>IF(RES_hhdet_in_tes!G45=0,"",RES_hhdet_in_tes!G45/RES_hhdet_in_fec!G45)</f>
        <v>0.58003208769442682</v>
      </c>
      <c r="H45" s="111">
        <f>IF(RES_hhdet_in_tes!H45=0,"",RES_hhdet_in_tes!H45/RES_hhdet_in_fec!H45)</f>
        <v>0.58533565155453826</v>
      </c>
      <c r="I45" s="111">
        <f>IF(RES_hhdet_in_tes!I45=0,"",RES_hhdet_in_tes!I45/RES_hhdet_in_fec!I45)</f>
        <v>0.59079793909468925</v>
      </c>
      <c r="J45" s="111">
        <f>IF(RES_hhdet_in_tes!J45=0,"",RES_hhdet_in_tes!J45/RES_hhdet_in_fec!J45)</f>
        <v>0.59658305301551184</v>
      </c>
      <c r="K45" s="111">
        <f>IF(RES_hhdet_in_tes!K45=0,"",RES_hhdet_in_tes!K45/RES_hhdet_in_fec!K45)</f>
        <v>0.60282406311769887</v>
      </c>
      <c r="L45" s="111">
        <f>IF(RES_hhdet_in_tes!L45=0,"",RES_hhdet_in_tes!L45/RES_hhdet_in_fec!L45)</f>
        <v>0.60954528250798545</v>
      </c>
      <c r="M45" s="111">
        <f>IF(RES_hhdet_in_tes!M45=0,"",RES_hhdet_in_tes!M45/RES_hhdet_in_fec!M45)</f>
        <v>0.62031946514911507</v>
      </c>
      <c r="N45" s="111">
        <f>IF(RES_hhdet_in_tes!N45=0,"",RES_hhdet_in_tes!N45/RES_hhdet_in_fec!N45)</f>
        <v>0.63618835368068782</v>
      </c>
      <c r="O45" s="111">
        <f>IF(RES_hhdet_in_tes!O45=0,"",RES_hhdet_in_tes!O45/RES_hhdet_in_fec!O45)</f>
        <v>0.6577414982905383</v>
      </c>
      <c r="P45" s="111">
        <f>IF(RES_hhdet_in_tes!P45=0,"",RES_hhdet_in_tes!P45/RES_hhdet_in_fec!P45)</f>
        <v>0.68244921324749863</v>
      </c>
      <c r="Q45" s="111">
        <f>IF(RES_hhdet_in_tes!Q45=0,"",RES_hhdet_in_tes!Q45/RES_hhdet_in_fec!Q45)</f>
        <v>0.70289741127560945</v>
      </c>
      <c r="R45" s="111">
        <f>IF(RES_hhdet_in_tes!R45=0,"",RES_hhdet_in_tes!R45/RES_hhdet_in_fec!R45)</f>
        <v>0.71289921124002253</v>
      </c>
      <c r="S45" s="111">
        <f>IF(RES_hhdet_in_tes!S45=0,"",RES_hhdet_in_tes!S45/RES_hhdet_in_fec!S45)</f>
        <v>0.72005537589808455</v>
      </c>
      <c r="T45" s="111">
        <f>IF(RES_hhdet_in_tes!T45=0,"",RES_hhdet_in_tes!T45/RES_hhdet_in_fec!T45)</f>
        <v>0.72529790929208748</v>
      </c>
      <c r="U45" s="111">
        <f>IF(RES_hhdet_in_tes!U45=0,"",RES_hhdet_in_tes!U45/RES_hhdet_in_fec!U45)</f>
        <v>0.72938161405529511</v>
      </c>
      <c r="V45" s="111">
        <f>IF(RES_hhdet_in_tes!V45=0,"",RES_hhdet_in_tes!V45/RES_hhdet_in_fec!V45)</f>
        <v>0.73292465017694175</v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2.548045878563455</v>
      </c>
      <c r="D47" s="124">
        <f>IF(RES_hhdet_in_tes!D47=0,"",RES_hhdet_in_tes!D47/RES_hhdet_in_fec!D47)</f>
        <v>2.6388099445350144</v>
      </c>
      <c r="E47" s="124">
        <f>IF(RES_hhdet_in_tes!E47=0,"",RES_hhdet_in_tes!E47/RES_hhdet_in_fec!E47)</f>
        <v>2.730532354056864</v>
      </c>
      <c r="F47" s="124">
        <f>IF(RES_hhdet_in_tes!F47=0,"",RES_hhdet_in_tes!F47/RES_hhdet_in_fec!F47)</f>
        <v>2.8223532708120134</v>
      </c>
      <c r="G47" s="124">
        <f>IF(RES_hhdet_in_tes!G47=0,"",RES_hhdet_in_tes!G47/RES_hhdet_in_fec!G47)</f>
        <v>2.9150467135060754</v>
      </c>
      <c r="H47" s="124">
        <f>IF(RES_hhdet_in_tes!H47=0,"",RES_hhdet_in_tes!H47/RES_hhdet_in_fec!H47)</f>
        <v>3.0085129219369846</v>
      </c>
      <c r="I47" s="124">
        <f>IF(RES_hhdet_in_tes!I47=0,"",RES_hhdet_in_tes!I47/RES_hhdet_in_fec!I47)</f>
        <v>3.1029373859398577</v>
      </c>
      <c r="J47" s="124">
        <f>IF(RES_hhdet_in_tes!J47=0,"",RES_hhdet_in_tes!J47/RES_hhdet_in_fec!J47)</f>
        <v>3.1990916593241314</v>
      </c>
      <c r="K47" s="124">
        <f>IF(RES_hhdet_in_tes!K47=0,"",RES_hhdet_in_tes!K47/RES_hhdet_in_fec!K47)</f>
        <v>3.2976244810094912</v>
      </c>
      <c r="L47" s="124">
        <f>IF(RES_hhdet_in_tes!L47=0,"",RES_hhdet_in_tes!L47/RES_hhdet_in_fec!L47)</f>
        <v>3.3986962478950575</v>
      </c>
      <c r="M47" s="124">
        <f>IF(RES_hhdet_in_tes!M47=0,"",RES_hhdet_in_tes!M47/RES_hhdet_in_fec!M47)</f>
        <v>3.5194169495669638</v>
      </c>
      <c r="N47" s="124">
        <f>IF(RES_hhdet_in_tes!N47=0,"",RES_hhdet_in_tes!N47/RES_hhdet_in_fec!N47)</f>
        <v>3.665386001946076</v>
      </c>
      <c r="O47" s="124">
        <f>IF(RES_hhdet_in_tes!O47=0,"",RES_hhdet_in_tes!O47/RES_hhdet_in_fec!O47)</f>
        <v>3.8396990298683029</v>
      </c>
      <c r="P47" s="124">
        <f>IF(RES_hhdet_in_tes!P47=0,"",RES_hhdet_in_tes!P47/RES_hhdet_in_fec!P47)</f>
        <v>4.0287377551515959</v>
      </c>
      <c r="Q47" s="124">
        <f>IF(RES_hhdet_in_tes!Q47=0,"",RES_hhdet_in_tes!Q47/RES_hhdet_in_fec!Q47)</f>
        <v>4.1911945328093179</v>
      </c>
      <c r="R47" s="124">
        <f>IF(RES_hhdet_in_tes!R47=0,"",RES_hhdet_in_tes!R47/RES_hhdet_in_fec!R47)</f>
        <v>4.2931131270953831</v>
      </c>
      <c r="S47" s="124">
        <f>IF(RES_hhdet_in_tes!S47=0,"",RES_hhdet_in_tes!S47/RES_hhdet_in_fec!S47)</f>
        <v>4.3742353240049638</v>
      </c>
      <c r="T47" s="124">
        <f>IF(RES_hhdet_in_tes!T47=0,"",RES_hhdet_in_tes!T47/RES_hhdet_in_fec!T47)</f>
        <v>4.4420160076136908</v>
      </c>
      <c r="U47" s="124">
        <f>IF(RES_hhdet_in_tes!U47=0,"",RES_hhdet_in_tes!U47/RES_hhdet_in_fec!U47)</f>
        <v>4.5037216243666993</v>
      </c>
      <c r="V47" s="124">
        <f>IF(RES_hhdet_in_tes!V47=0,"",RES_hhdet_in_tes!V47/RES_hhdet_in_fec!V47)</f>
        <v>4.5666372507817847</v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2.548045878563455</v>
      </c>
      <c r="D48" s="111">
        <f>IF(RES_hhdet_in_tes!D48=0,"",RES_hhdet_in_tes!D48/RES_hhdet_in_fec!D48)</f>
        <v>2.6388099445350144</v>
      </c>
      <c r="E48" s="111">
        <f>IF(RES_hhdet_in_tes!E48=0,"",RES_hhdet_in_tes!E48/RES_hhdet_in_fec!E48)</f>
        <v>2.730532354056864</v>
      </c>
      <c r="F48" s="111">
        <f>IF(RES_hhdet_in_tes!F48=0,"",RES_hhdet_in_tes!F48/RES_hhdet_in_fec!F48)</f>
        <v>2.8223532708120134</v>
      </c>
      <c r="G48" s="111">
        <f>IF(RES_hhdet_in_tes!G48=0,"",RES_hhdet_in_tes!G48/RES_hhdet_in_fec!G48)</f>
        <v>2.9150467135060754</v>
      </c>
      <c r="H48" s="111">
        <f>IF(RES_hhdet_in_tes!H48=0,"",RES_hhdet_in_tes!H48/RES_hhdet_in_fec!H48)</f>
        <v>3.0085129219369846</v>
      </c>
      <c r="I48" s="111">
        <f>IF(RES_hhdet_in_tes!I48=0,"",RES_hhdet_in_tes!I48/RES_hhdet_in_fec!I48)</f>
        <v>3.1029373859398577</v>
      </c>
      <c r="J48" s="111">
        <f>IF(RES_hhdet_in_tes!J48=0,"",RES_hhdet_in_tes!J48/RES_hhdet_in_fec!J48)</f>
        <v>3.1990916593241314</v>
      </c>
      <c r="K48" s="111">
        <f>IF(RES_hhdet_in_tes!K48=0,"",RES_hhdet_in_tes!K48/RES_hhdet_in_fec!K48)</f>
        <v>3.2976244810094912</v>
      </c>
      <c r="L48" s="111">
        <f>IF(RES_hhdet_in_tes!L48=0,"",RES_hhdet_in_tes!L48/RES_hhdet_in_fec!L48)</f>
        <v>3.3986962478950575</v>
      </c>
      <c r="M48" s="111">
        <f>IF(RES_hhdet_in_tes!M48=0,"",RES_hhdet_in_tes!M48/RES_hhdet_in_fec!M48)</f>
        <v>3.5194169495669638</v>
      </c>
      <c r="N48" s="111">
        <f>IF(RES_hhdet_in_tes!N48=0,"",RES_hhdet_in_tes!N48/RES_hhdet_in_fec!N48)</f>
        <v>3.665386001946076</v>
      </c>
      <c r="O48" s="111">
        <f>IF(RES_hhdet_in_tes!O48=0,"",RES_hhdet_in_tes!O48/RES_hhdet_in_fec!O48)</f>
        <v>3.8396990298683029</v>
      </c>
      <c r="P48" s="111">
        <f>IF(RES_hhdet_in_tes!P48=0,"",RES_hhdet_in_tes!P48/RES_hhdet_in_fec!P48)</f>
        <v>4.0287377551515959</v>
      </c>
      <c r="Q48" s="111">
        <f>IF(RES_hhdet_in_tes!Q48=0,"",RES_hhdet_in_tes!Q48/RES_hhdet_in_fec!Q48)</f>
        <v>4.1911945328093179</v>
      </c>
      <c r="R48" s="111">
        <f>IF(RES_hhdet_in_tes!R48=0,"",RES_hhdet_in_tes!R48/RES_hhdet_in_fec!R48)</f>
        <v>4.2931131270953831</v>
      </c>
      <c r="S48" s="111">
        <f>IF(RES_hhdet_in_tes!S48=0,"",RES_hhdet_in_tes!S48/RES_hhdet_in_fec!S48)</f>
        <v>4.3742353240049638</v>
      </c>
      <c r="T48" s="111">
        <f>IF(RES_hhdet_in_tes!T48=0,"",RES_hhdet_in_tes!T48/RES_hhdet_in_fec!T48)</f>
        <v>4.4420160076136908</v>
      </c>
      <c r="U48" s="111">
        <f>IF(RES_hhdet_in_tes!U48=0,"",RES_hhdet_in_tes!U48/RES_hhdet_in_fec!U48)</f>
        <v>4.5037216243666993</v>
      </c>
      <c r="V48" s="111">
        <f>IF(RES_hhdet_in_tes!V48=0,"",RES_hhdet_in_tes!V48/RES_hhdet_in_fec!V48)</f>
        <v>4.5666372507817847</v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0.59817997782725929</v>
      </c>
      <c r="D49" s="124">
        <f>IF(RES_hhdet_in_tes!D49=0,"",RES_hhdet_in_tes!D49/RES_hhdet_in_fec!D49)</f>
        <v>0.59993664936664248</v>
      </c>
      <c r="E49" s="124">
        <f>IF(RES_hhdet_in_tes!E49=0,"",RES_hhdet_in_tes!E49/RES_hhdet_in_fec!E49)</f>
        <v>0.60178298706285349</v>
      </c>
      <c r="F49" s="124">
        <f>IF(RES_hhdet_in_tes!F49=0,"",RES_hhdet_in_tes!F49/RES_hhdet_in_fec!F49)</f>
        <v>0.62209770524209762</v>
      </c>
      <c r="G49" s="124">
        <f>IF(RES_hhdet_in_tes!G49=0,"",RES_hhdet_in_tes!G49/RES_hhdet_in_fec!G49)</f>
        <v>0.61890247613214677</v>
      </c>
      <c r="H49" s="124">
        <f>IF(RES_hhdet_in_tes!H49=0,"",RES_hhdet_in_tes!H49/RES_hhdet_in_fec!H49)</f>
        <v>0.63083248928217406</v>
      </c>
      <c r="I49" s="124">
        <f>IF(RES_hhdet_in_tes!I49=0,"",RES_hhdet_in_tes!I49/RES_hhdet_in_fec!I49)</f>
        <v>0.61310097811795605</v>
      </c>
      <c r="J49" s="124">
        <f>IF(RES_hhdet_in_tes!J49=0,"",RES_hhdet_in_tes!J49/RES_hhdet_in_fec!J49)</f>
        <v>0.61530739052706818</v>
      </c>
      <c r="K49" s="124">
        <f>IF(RES_hhdet_in_tes!K49=0,"",RES_hhdet_in_tes!K49/RES_hhdet_in_fec!K49)</f>
        <v>0.62175265622177134</v>
      </c>
      <c r="L49" s="124">
        <f>IF(RES_hhdet_in_tes!L49=0,"",RES_hhdet_in_tes!L49/RES_hhdet_in_fec!L49)</f>
        <v>0.62389357265251133</v>
      </c>
      <c r="M49" s="124">
        <f>IF(RES_hhdet_in_tes!M49=0,"",RES_hhdet_in_tes!M49/RES_hhdet_in_fec!M49)</f>
        <v>0.63512069894815437</v>
      </c>
      <c r="N49" s="124">
        <f>IF(RES_hhdet_in_tes!N49=0,"",RES_hhdet_in_tes!N49/RES_hhdet_in_fec!N49)</f>
        <v>0.65353168141032925</v>
      </c>
      <c r="O49" s="124">
        <f>IF(RES_hhdet_in_tes!O49=0,"",RES_hhdet_in_tes!O49/RES_hhdet_in_fec!O49)</f>
        <v>0.68211984166876549</v>
      </c>
      <c r="P49" s="124">
        <f>IF(RES_hhdet_in_tes!P49=0,"",RES_hhdet_in_tes!P49/RES_hhdet_in_fec!P49)</f>
        <v>0.72394795133308709</v>
      </c>
      <c r="Q49" s="124">
        <f>IF(RES_hhdet_in_tes!Q49=0,"",RES_hhdet_in_tes!Q49/RES_hhdet_in_fec!Q49)</f>
        <v>0.75115033340020487</v>
      </c>
      <c r="R49" s="124">
        <f>IF(RES_hhdet_in_tes!R49=0,"",RES_hhdet_in_tes!R49/RES_hhdet_in_fec!R49)</f>
        <v>0.77170781473596095</v>
      </c>
      <c r="S49" s="124">
        <f>IF(RES_hhdet_in_tes!S49=0,"",RES_hhdet_in_tes!S49/RES_hhdet_in_fec!S49)</f>
        <v>0.78956607896219233</v>
      </c>
      <c r="T49" s="124">
        <f>IF(RES_hhdet_in_tes!T49=0,"",RES_hhdet_in_tes!T49/RES_hhdet_in_fec!T49)</f>
        <v>0.80686678488651575</v>
      </c>
      <c r="U49" s="124">
        <f>IF(RES_hhdet_in_tes!U49=0,"",RES_hhdet_in_tes!U49/RES_hhdet_in_fec!U49)</f>
        <v>0.82154932188248231</v>
      </c>
      <c r="V49" s="124">
        <f>IF(RES_hhdet_in_tes!V49=0,"",RES_hhdet_in_tes!V49/RES_hhdet_in_fec!V49)</f>
        <v>0.8325337930416693</v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0.58959242761550956</v>
      </c>
      <c r="D50" s="111">
        <f>IF(RES_hhdet_in_tes!D50=0,"",RES_hhdet_in_tes!D50/RES_hhdet_in_fec!D50)</f>
        <v>0.59157369683318284</v>
      </c>
      <c r="E50" s="111">
        <f>IF(RES_hhdet_in_tes!E50=0,"",RES_hhdet_in_tes!E50/RES_hhdet_in_fec!E50)</f>
        <v>0.59388295314297967</v>
      </c>
      <c r="F50" s="111">
        <f>IF(RES_hhdet_in_tes!F50=0,"",RES_hhdet_in_tes!F50/RES_hhdet_in_fec!F50)</f>
        <v>0.59623693496533892</v>
      </c>
      <c r="G50" s="111">
        <f>IF(RES_hhdet_in_tes!G50=0,"",RES_hhdet_in_tes!G50/RES_hhdet_in_fec!G50)</f>
        <v>0.59889297360765681</v>
      </c>
      <c r="H50" s="111">
        <f>IF(RES_hhdet_in_tes!H50=0,"",RES_hhdet_in_tes!H50/RES_hhdet_in_fec!H50)</f>
        <v>0.60181957499391903</v>
      </c>
      <c r="I50" s="111">
        <f>IF(RES_hhdet_in_tes!I50=0,"",RES_hhdet_in_tes!I50/RES_hhdet_in_fec!I50)</f>
        <v>0.60508014556578726</v>
      </c>
      <c r="J50" s="111">
        <f>IF(RES_hhdet_in_tes!J50=0,"",RES_hhdet_in_tes!J50/RES_hhdet_in_fec!J50)</f>
        <v>0.60893443913428957</v>
      </c>
      <c r="K50" s="111">
        <f>IF(RES_hhdet_in_tes!K50=0,"",RES_hhdet_in_tes!K50/RES_hhdet_in_fec!K50)</f>
        <v>0.61360331476217778</v>
      </c>
      <c r="L50" s="111">
        <f>IF(RES_hhdet_in_tes!L50=0,"",RES_hhdet_in_tes!L50/RES_hhdet_in_fec!L50)</f>
        <v>0.61914586130350102</v>
      </c>
      <c r="M50" s="111">
        <f>IF(RES_hhdet_in_tes!M50=0,"",RES_hhdet_in_tes!M50/RES_hhdet_in_fec!M50)</f>
        <v>0.63080313530186916</v>
      </c>
      <c r="N50" s="111">
        <f>IF(RES_hhdet_in_tes!N50=0,"",RES_hhdet_in_tes!N50/RES_hhdet_in_fec!N50)</f>
        <v>0.65023864450167013</v>
      </c>
      <c r="O50" s="111">
        <f>IF(RES_hhdet_in_tes!O50=0,"",RES_hhdet_in_tes!O50/RES_hhdet_in_fec!O50)</f>
        <v>0.67884104083239438</v>
      </c>
      <c r="P50" s="111">
        <f>IF(RES_hhdet_in_tes!P50=0,"",RES_hhdet_in_tes!P50/RES_hhdet_in_fec!P50)</f>
        <v>0.71369176791362232</v>
      </c>
      <c r="Q50" s="111">
        <f>IF(RES_hhdet_in_tes!Q50=0,"",RES_hhdet_in_tes!Q50/RES_hhdet_in_fec!Q50)</f>
        <v>0.74533455382287883</v>
      </c>
      <c r="R50" s="111">
        <f>IF(RES_hhdet_in_tes!R50=0,"",RES_hhdet_in_tes!R50/RES_hhdet_in_fec!R50)</f>
        <v>0.76668956332614846</v>
      </c>
      <c r="S50" s="111">
        <f>IF(RES_hhdet_in_tes!S50=0,"",RES_hhdet_in_tes!S50/RES_hhdet_in_fec!S50)</f>
        <v>0.78726802702932264</v>
      </c>
      <c r="T50" s="111">
        <f>IF(RES_hhdet_in_tes!T50=0,"",RES_hhdet_in_tes!T50/RES_hhdet_in_fec!T50)</f>
        <v>0.80590512623218014</v>
      </c>
      <c r="U50" s="111">
        <f>IF(RES_hhdet_in_tes!U50=0,"",RES_hhdet_in_tes!U50/RES_hhdet_in_fec!U50)</f>
        <v>0.82143604223456523</v>
      </c>
      <c r="V50" s="111">
        <f>IF(RES_hhdet_in_tes!V50=0,"",RES_hhdet_in_tes!V50/RES_hhdet_in_fec!V50)</f>
        <v>0.83269595633629434</v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0.64292205167487715</v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0.64737926009688163</v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>
        <f>IF(RES_hhdet_in_tes!H51=0,"",RES_hhdet_in_tes!H51/RES_hhdet_in_fec!H51)</f>
        <v>0.65367935080859574</v>
      </c>
      <c r="I51" s="111">
        <f>IF(RES_hhdet_in_tes!I51=0,"",RES_hhdet_in_tes!I51/RES_hhdet_in_fec!I51)</f>
        <v>0.65355849894886775</v>
      </c>
      <c r="J51" s="111">
        <f>IF(RES_hhdet_in_tes!J51=0,"",RES_hhdet_in_tes!J51/RES_hhdet_in_fec!J51)</f>
        <v>0.65936736879433666</v>
      </c>
      <c r="K51" s="111">
        <f>IF(RES_hhdet_in_tes!K51=0,"",RES_hhdet_in_tes!K51/RES_hhdet_in_fec!K51)</f>
        <v>0.66367192397635855</v>
      </c>
      <c r="L51" s="111">
        <f>IF(RES_hhdet_in_tes!L51=0,"",RES_hhdet_in_tes!L51/RES_hhdet_in_fec!L51)</f>
        <v>0.66956097665966141</v>
      </c>
      <c r="M51" s="111">
        <f>IF(RES_hhdet_in_tes!M51=0,"",RES_hhdet_in_tes!M51/RES_hhdet_in_fec!M51)</f>
        <v>0.67970012786913958</v>
      </c>
      <c r="N51" s="111">
        <f>IF(RES_hhdet_in_tes!N51=0,"",RES_hhdet_in_tes!N51/RES_hhdet_in_fec!N51)</f>
        <v>0.69801332900632218</v>
      </c>
      <c r="O51" s="111">
        <f>IF(RES_hhdet_in_tes!O51=0,"",RES_hhdet_in_tes!O51/RES_hhdet_in_fec!O51)</f>
        <v>0.72464601280046204</v>
      </c>
      <c r="P51" s="111">
        <f>IF(RES_hhdet_in_tes!P51=0,"",RES_hhdet_in_tes!P51/RES_hhdet_in_fec!P51)</f>
        <v>0.75619112451888482</v>
      </c>
      <c r="Q51" s="111">
        <f>IF(RES_hhdet_in_tes!Q51=0,"",RES_hhdet_in_tes!Q51/RES_hhdet_in_fec!Q51)</f>
        <v>0.78485330860884706</v>
      </c>
      <c r="R51" s="111">
        <f>IF(RES_hhdet_in_tes!R51=0,"",RES_hhdet_in_tes!R51/RES_hhdet_in_fec!R51)</f>
        <v>0.80337526401054071</v>
      </c>
      <c r="S51" s="111">
        <f>IF(RES_hhdet_in_tes!S51=0,"",RES_hhdet_in_tes!S51/RES_hhdet_in_fec!S51)</f>
        <v>0.82148090858293865</v>
      </c>
      <c r="T51" s="111">
        <f>IF(RES_hhdet_in_tes!T51=0,"",RES_hhdet_in_tes!T51/RES_hhdet_in_fec!T51)</f>
        <v>0.83762063137778675</v>
      </c>
      <c r="U51" s="111">
        <f>IF(RES_hhdet_in_tes!U51=0,"",RES_hhdet_in_tes!U51/RES_hhdet_in_fec!U51)</f>
        <v>0.85123759196188853</v>
      </c>
      <c r="V51" s="111">
        <f>IF(RES_hhdet_in_tes!V51=0,"",RES_hhdet_in_tes!V51/RES_hhdet_in_fec!V51)</f>
        <v>0.86101116085025897</v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0.58959242761550956</v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0.59388295314297967</v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>
        <f>IF(RES_hhdet_in_tes!H52=0,"",RES_hhdet_in_tes!H52/RES_hhdet_in_fec!H52)</f>
        <v>0.60181957499391903</v>
      </c>
      <c r="I52" s="112">
        <f>IF(RES_hhdet_in_tes!I52=0,"",RES_hhdet_in_tes!I52/RES_hhdet_in_fec!I52)</f>
        <v>0.60508014556578726</v>
      </c>
      <c r="J52" s="112">
        <f>IF(RES_hhdet_in_tes!J52=0,"",RES_hhdet_in_tes!J52/RES_hhdet_in_fec!J52)</f>
        <v>0.60893443913428957</v>
      </c>
      <c r="K52" s="112">
        <f>IF(RES_hhdet_in_tes!K52=0,"",RES_hhdet_in_tes!K52/RES_hhdet_in_fec!K52)</f>
        <v>0.61360331476217778</v>
      </c>
      <c r="L52" s="112">
        <f>IF(RES_hhdet_in_tes!L52=0,"",RES_hhdet_in_tes!L52/RES_hhdet_in_fec!L52)</f>
        <v>0.61914586130350102</v>
      </c>
      <c r="M52" s="112">
        <f>IF(RES_hhdet_in_tes!M52=0,"",RES_hhdet_in_tes!M52/RES_hhdet_in_fec!M52)</f>
        <v>0.63080313530186916</v>
      </c>
      <c r="N52" s="112">
        <f>IF(RES_hhdet_in_tes!N52=0,"",RES_hhdet_in_tes!N52/RES_hhdet_in_fec!N52)</f>
        <v>0.65023864450167013</v>
      </c>
      <c r="O52" s="112">
        <f>IF(RES_hhdet_in_tes!O52=0,"",RES_hhdet_in_tes!O52/RES_hhdet_in_fec!O52)</f>
        <v>0.67884104083239438</v>
      </c>
      <c r="P52" s="112">
        <f>IF(RES_hhdet_in_tes!P52=0,"",RES_hhdet_in_tes!P52/RES_hhdet_in_fec!P52)</f>
        <v>0.71369176791362232</v>
      </c>
      <c r="Q52" s="112">
        <f>IF(RES_hhdet_in_tes!Q52=0,"",RES_hhdet_in_tes!Q52/RES_hhdet_in_fec!Q52)</f>
        <v>0.74533455382287883</v>
      </c>
      <c r="R52" s="112">
        <f>IF(RES_hhdet_in_tes!R52=0,"",RES_hhdet_in_tes!R52/RES_hhdet_in_fec!R52)</f>
        <v>0.76668956332614857</v>
      </c>
      <c r="S52" s="112">
        <f>IF(RES_hhdet_in_tes!S52=0,"",RES_hhdet_in_tes!S52/RES_hhdet_in_fec!S52)</f>
        <v>0.78726802702932264</v>
      </c>
      <c r="T52" s="112">
        <f>IF(RES_hhdet_in_tes!T52=0,"",RES_hhdet_in_tes!T52/RES_hhdet_in_fec!T52)</f>
        <v>0.80590512623218014</v>
      </c>
      <c r="U52" s="112">
        <f>IF(RES_hhdet_in_tes!U52=0,"",RES_hhdet_in_tes!U52/RES_hhdet_in_fec!U52)</f>
        <v>0.82143604223456512</v>
      </c>
      <c r="V52" s="112">
        <f>IF(RES_hhdet_in_tes!V52=0,"",RES_hhdet_in_tes!V52/RES_hhdet_in_fec!V52)</f>
        <v>0.83269595633629434</v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0.73344689178143962</v>
      </c>
      <c r="D54" s="112">
        <f>IF(RES_hhdet_in_tes!D54=0,"",RES_hhdet_in_tes!D54/RES_hhdet_in_fec!D54)</f>
        <v>0.73453423822831954</v>
      </c>
      <c r="E54" s="112">
        <f>IF(RES_hhdet_in_tes!E54=0,"",RES_hhdet_in_tes!E54/RES_hhdet_in_fec!E54)</f>
        <v>0.73570521699447644</v>
      </c>
      <c r="F54" s="112">
        <f>IF(RES_hhdet_in_tes!F54=0,"",RES_hhdet_in_tes!F54/RES_hhdet_in_fec!F54)</f>
        <v>0.73688744408128148</v>
      </c>
      <c r="G54" s="112">
        <f>IF(RES_hhdet_in_tes!G54=0,"",RES_hhdet_in_tes!G54/RES_hhdet_in_fec!G54)</f>
        <v>0.73814736198744557</v>
      </c>
      <c r="H54" s="112">
        <f>IF(RES_hhdet_in_tes!H54=0,"",RES_hhdet_in_tes!H54/RES_hhdet_in_fec!H54)</f>
        <v>0.73947752340218142</v>
      </c>
      <c r="I54" s="112">
        <f>IF(RES_hhdet_in_tes!I54=0,"",RES_hhdet_in_tes!I54/RES_hhdet_in_fec!I54)</f>
        <v>0.74089523287264392</v>
      </c>
      <c r="J54" s="112">
        <f>IF(RES_hhdet_in_tes!J54=0,"",RES_hhdet_in_tes!J54/RES_hhdet_in_fec!J54)</f>
        <v>0.74246975773927804</v>
      </c>
      <c r="K54" s="112">
        <f>IF(RES_hhdet_in_tes!K54=0,"",RES_hhdet_in_tes!K54/RES_hhdet_in_fec!K54)</f>
        <v>0.74426248273978046</v>
      </c>
      <c r="L54" s="112">
        <f>IF(RES_hhdet_in_tes!L54=0,"",RES_hhdet_in_tes!L54/RES_hhdet_in_fec!L54)</f>
        <v>0.74629489174981389</v>
      </c>
      <c r="M54" s="112">
        <f>IF(RES_hhdet_in_tes!M54=0,"",RES_hhdet_in_tes!M54/RES_hhdet_in_fec!M54)</f>
        <v>0.74997526494553712</v>
      </c>
      <c r="N54" s="112">
        <f>IF(RES_hhdet_in_tes!N54=0,"",RES_hhdet_in_tes!N54/RES_hhdet_in_fec!N54)</f>
        <v>0.75592237947805163</v>
      </c>
      <c r="O54" s="112">
        <f>IF(RES_hhdet_in_tes!O54=0,"",RES_hhdet_in_tes!O54/RES_hhdet_in_fec!O54)</f>
        <v>0.76492974485767062</v>
      </c>
      <c r="P54" s="112">
        <f>IF(RES_hhdet_in_tes!P54=0,"",RES_hhdet_in_tes!P54/RES_hhdet_in_fec!P54)</f>
        <v>0.77664717093799385</v>
      </c>
      <c r="Q54" s="112">
        <f>IF(RES_hhdet_in_tes!Q54=0,"",RES_hhdet_in_tes!Q54/RES_hhdet_in_fec!Q54)</f>
        <v>0.78814478398383947</v>
      </c>
      <c r="R54" s="112">
        <f>IF(RES_hhdet_in_tes!R54=0,"",RES_hhdet_in_tes!R54/RES_hhdet_in_fec!R54)</f>
        <v>0.7963869131609308</v>
      </c>
      <c r="S54" s="112">
        <f>IF(RES_hhdet_in_tes!S54=0,"",RES_hhdet_in_tes!S54/RES_hhdet_in_fec!S54)</f>
        <v>0.80454778746107891</v>
      </c>
      <c r="T54" s="112">
        <f>IF(RES_hhdet_in_tes!T54=0,"",RES_hhdet_in_tes!T54/RES_hhdet_in_fec!T54)</f>
        <v>0.81245628850961715</v>
      </c>
      <c r="U54" s="112">
        <f>IF(RES_hhdet_in_tes!U54=0,"",RES_hhdet_in_tes!U54/RES_hhdet_in_fec!U54)</f>
        <v>0.81988531049050195</v>
      </c>
      <c r="V54" s="112">
        <f>IF(RES_hhdet_in_tes!V54=0,"",RES_hhdet_in_tes!V54/RES_hhdet_in_fec!V54)</f>
        <v>0.82648642761070379</v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0.77521120602320548</v>
      </c>
      <c r="D55" s="113">
        <f>IF(RES_hhdet_in_tes!D55=0,"",RES_hhdet_in_tes!D55/RES_hhdet_in_fec!D55)</f>
        <v>0.77570294787731875</v>
      </c>
      <c r="E55" s="113">
        <f>IF(RES_hhdet_in_tes!E55=0,"",RES_hhdet_in_tes!E55/RES_hhdet_in_fec!E55)</f>
        <v>0.77751914399536759</v>
      </c>
      <c r="F55" s="113">
        <f>IF(RES_hhdet_in_tes!F55=0,"",RES_hhdet_in_tes!F55/RES_hhdet_in_fec!F55)</f>
        <v>0.77831917082071389</v>
      </c>
      <c r="G55" s="113">
        <f>IF(RES_hhdet_in_tes!G55=0,"",RES_hhdet_in_tes!G55/RES_hhdet_in_fec!G55)</f>
        <v>0.77866744593576032</v>
      </c>
      <c r="H55" s="113">
        <f>IF(RES_hhdet_in_tes!H55=0,"",RES_hhdet_in_tes!H55/RES_hhdet_in_fec!H55)</f>
        <v>0.77996177803700661</v>
      </c>
      <c r="I55" s="113">
        <f>IF(RES_hhdet_in_tes!I55=0,"",RES_hhdet_in_tes!I55/RES_hhdet_in_fec!I55)</f>
        <v>0.77879932022590559</v>
      </c>
      <c r="J55" s="113">
        <f>IF(RES_hhdet_in_tes!J55=0,"",RES_hhdet_in_tes!J55/RES_hhdet_in_fec!J55)</f>
        <v>0.78184733855302102</v>
      </c>
      <c r="K55" s="113">
        <f>IF(RES_hhdet_in_tes!K55=0,"",RES_hhdet_in_tes!K55/RES_hhdet_in_fec!K55)</f>
        <v>0.7833724054850516</v>
      </c>
      <c r="L55" s="113">
        <f>IF(RES_hhdet_in_tes!L55=0,"",RES_hhdet_in_tes!L55/RES_hhdet_in_fec!L55)</f>
        <v>0.78570578734269525</v>
      </c>
      <c r="M55" s="113">
        <f>IF(RES_hhdet_in_tes!M55=0,"",RES_hhdet_in_tes!M55/RES_hhdet_in_fec!M55)</f>
        <v>0.7883835708389112</v>
      </c>
      <c r="N55" s="113">
        <f>IF(RES_hhdet_in_tes!N55=0,"",RES_hhdet_in_tes!N55/RES_hhdet_in_fec!N55)</f>
        <v>0.79383755439310277</v>
      </c>
      <c r="O55" s="113">
        <f>IF(RES_hhdet_in_tes!O55=0,"",RES_hhdet_in_tes!O55/RES_hhdet_in_fec!O55)</f>
        <v>0.80203561261339773</v>
      </c>
      <c r="P55" s="113">
        <f>IF(RES_hhdet_in_tes!P55=0,"",RES_hhdet_in_tes!P55/RES_hhdet_in_fec!P55)</f>
        <v>0.81225809156680973</v>
      </c>
      <c r="Q55" s="113">
        <f>IF(RES_hhdet_in_tes!Q55=0,"",RES_hhdet_in_tes!Q55/RES_hhdet_in_fec!Q55)</f>
        <v>0.82259867543772514</v>
      </c>
      <c r="R55" s="113">
        <f>IF(RES_hhdet_in_tes!R55=0,"",RES_hhdet_in_tes!R55/RES_hhdet_in_fec!R55)</f>
        <v>0.8294327130099729</v>
      </c>
      <c r="S55" s="113">
        <f>IF(RES_hhdet_in_tes!S55=0,"",RES_hhdet_in_tes!S55/RES_hhdet_in_fec!S55)</f>
        <v>0.83655123151767241</v>
      </c>
      <c r="T55" s="113">
        <f>IF(RES_hhdet_in_tes!T55=0,"",RES_hhdet_in_tes!T55/RES_hhdet_in_fec!T55)</f>
        <v>0.84329651244404236</v>
      </c>
      <c r="U55" s="113">
        <f>IF(RES_hhdet_in_tes!U55=0,"",RES_hhdet_in_tes!U55/RES_hhdet_in_fec!U55)</f>
        <v>0.84988105190225971</v>
      </c>
      <c r="V55" s="113">
        <f>IF(RES_hhdet_in_tes!V55=0,"",RES_hhdet_in_tes!V55/RES_hhdet_in_fec!V55)</f>
        <v>0.8556852357397855</v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0.73344689178143962</v>
      </c>
      <c r="D56" s="111">
        <f>IF(RES_hhdet_in_tes!D56=0,"",RES_hhdet_in_tes!D56/RES_hhdet_in_fec!D56)</f>
        <v>0.73453423822831942</v>
      </c>
      <c r="E56" s="111">
        <f>IF(RES_hhdet_in_tes!E56=0,"",RES_hhdet_in_tes!E56/RES_hhdet_in_fec!E56)</f>
        <v>0.73570521699447644</v>
      </c>
      <c r="F56" s="111">
        <f>IF(RES_hhdet_in_tes!F56=0,"",RES_hhdet_in_tes!F56/RES_hhdet_in_fec!F56)</f>
        <v>0.73688744408128148</v>
      </c>
      <c r="G56" s="111">
        <f>IF(RES_hhdet_in_tes!G56=0,"",RES_hhdet_in_tes!G56/RES_hhdet_in_fec!G56)</f>
        <v>0.73814736198744557</v>
      </c>
      <c r="H56" s="111">
        <f>IF(RES_hhdet_in_tes!H56=0,"",RES_hhdet_in_tes!H56/RES_hhdet_in_fec!H56)</f>
        <v>0.73947752340218142</v>
      </c>
      <c r="I56" s="111">
        <f>IF(RES_hhdet_in_tes!I56=0,"",RES_hhdet_in_tes!I56/RES_hhdet_in_fec!I56)</f>
        <v>0.74089523287264392</v>
      </c>
      <c r="J56" s="111">
        <f>IF(RES_hhdet_in_tes!J56=0,"",RES_hhdet_in_tes!J56/RES_hhdet_in_fec!J56)</f>
        <v>0.74246975773927804</v>
      </c>
      <c r="K56" s="111">
        <f>IF(RES_hhdet_in_tes!K56=0,"",RES_hhdet_in_tes!K56/RES_hhdet_in_fec!K56)</f>
        <v>0.74426248273978046</v>
      </c>
      <c r="L56" s="111">
        <f>IF(RES_hhdet_in_tes!L56=0,"",RES_hhdet_in_tes!L56/RES_hhdet_in_fec!L56)</f>
        <v>0.74629489174981389</v>
      </c>
      <c r="M56" s="111">
        <f>IF(RES_hhdet_in_tes!M56=0,"",RES_hhdet_in_tes!M56/RES_hhdet_in_fec!M56)</f>
        <v>0.74997526494553712</v>
      </c>
      <c r="N56" s="111">
        <f>IF(RES_hhdet_in_tes!N56=0,"",RES_hhdet_in_tes!N56/RES_hhdet_in_fec!N56)</f>
        <v>0.75592237947805163</v>
      </c>
      <c r="O56" s="111">
        <f>IF(RES_hhdet_in_tes!O56=0,"",RES_hhdet_in_tes!O56/RES_hhdet_in_fec!O56)</f>
        <v>0.76492974485767051</v>
      </c>
      <c r="P56" s="111">
        <f>IF(RES_hhdet_in_tes!P56=0,"",RES_hhdet_in_tes!P56/RES_hhdet_in_fec!P56)</f>
        <v>0.77664717093799385</v>
      </c>
      <c r="Q56" s="111">
        <f>IF(RES_hhdet_in_tes!Q56=0,"",RES_hhdet_in_tes!Q56/RES_hhdet_in_fec!Q56)</f>
        <v>0.78814478398383947</v>
      </c>
      <c r="R56" s="111">
        <f>IF(RES_hhdet_in_tes!R56=0,"",RES_hhdet_in_tes!R56/RES_hhdet_in_fec!R56)</f>
        <v>0.7963869131609308</v>
      </c>
      <c r="S56" s="111">
        <f>IF(RES_hhdet_in_tes!S56=0,"",RES_hhdet_in_tes!S56/RES_hhdet_in_fec!S56)</f>
        <v>0.80454778746107891</v>
      </c>
      <c r="T56" s="111">
        <f>IF(RES_hhdet_in_tes!T56=0,"",RES_hhdet_in_tes!T56/RES_hhdet_in_fec!T56)</f>
        <v>0.81245628850961693</v>
      </c>
      <c r="U56" s="111">
        <f>IF(RES_hhdet_in_tes!U56=0,"",RES_hhdet_in_tes!U56/RES_hhdet_in_fec!U56)</f>
        <v>0.81988531049050206</v>
      </c>
      <c r="V56" s="111">
        <f>IF(RES_hhdet_in_tes!V56=0,"",RES_hhdet_in_tes!V56/RES_hhdet_in_fec!V56)</f>
        <v>0.82648642761070379</v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0.74868008354395454</v>
      </c>
      <c r="D58" s="124">
        <f>IF(RES_hhdet_in_tes!D58=0,"",RES_hhdet_in_tes!D58/RES_hhdet_in_fec!D58)</f>
        <v>0.7528115671081379</v>
      </c>
      <c r="E58" s="124">
        <f>IF(RES_hhdet_in_tes!E58=0,"",RES_hhdet_in_tes!E58/RES_hhdet_in_fec!E58)</f>
        <v>0.75168805987139375</v>
      </c>
      <c r="F58" s="124">
        <f>IF(RES_hhdet_in_tes!F58=0,"",RES_hhdet_in_tes!F58/RES_hhdet_in_fec!F58)</f>
        <v>0.76597852674222322</v>
      </c>
      <c r="G58" s="124">
        <f>IF(RES_hhdet_in_tes!G58=0,"",RES_hhdet_in_tes!G58/RES_hhdet_in_fec!G58)</f>
        <v>0.76313131642293275</v>
      </c>
      <c r="H58" s="124">
        <f>IF(RES_hhdet_in_tes!H58=0,"",RES_hhdet_in_tes!H58/RES_hhdet_in_fec!H58)</f>
        <v>0.77390848520969791</v>
      </c>
      <c r="I58" s="124">
        <f>IF(RES_hhdet_in_tes!I58=0,"",RES_hhdet_in_tes!I58/RES_hhdet_in_fec!I58)</f>
        <v>0.76745394962264801</v>
      </c>
      <c r="J58" s="124">
        <f>IF(RES_hhdet_in_tes!J58=0,"",RES_hhdet_in_tes!J58/RES_hhdet_in_fec!J58)</f>
        <v>0.75300172139860488</v>
      </c>
      <c r="K58" s="124">
        <f>IF(RES_hhdet_in_tes!K58=0,"",RES_hhdet_in_tes!K58/RES_hhdet_in_fec!K58)</f>
        <v>0.76187112208007046</v>
      </c>
      <c r="L58" s="124">
        <f>IF(RES_hhdet_in_tes!L58=0,"",RES_hhdet_in_tes!L58/RES_hhdet_in_fec!L58)</f>
        <v>0.78143540036743486</v>
      </c>
      <c r="M58" s="124">
        <f>IF(RES_hhdet_in_tes!M58=0,"",RES_hhdet_in_tes!M58/RES_hhdet_in_fec!M58)</f>
        <v>0.79101142094004229</v>
      </c>
      <c r="N58" s="124">
        <f>IF(RES_hhdet_in_tes!N58=0,"",RES_hhdet_in_tes!N58/RES_hhdet_in_fec!N58)</f>
        <v>0.79294666193220276</v>
      </c>
      <c r="O58" s="124">
        <f>IF(RES_hhdet_in_tes!O58=0,"",RES_hhdet_in_tes!O58/RES_hhdet_in_fec!O58)</f>
        <v>0.7849829433319554</v>
      </c>
      <c r="P58" s="124">
        <f>IF(RES_hhdet_in_tes!P58=0,"",RES_hhdet_in_tes!P58/RES_hhdet_in_fec!P58)</f>
        <v>0.78307007286161867</v>
      </c>
      <c r="Q58" s="124">
        <f>IF(RES_hhdet_in_tes!Q58=0,"",RES_hhdet_in_tes!Q58/RES_hhdet_in_fec!Q58)</f>
        <v>0.78914535413164499</v>
      </c>
      <c r="R58" s="124">
        <f>IF(RES_hhdet_in_tes!R58=0,"",RES_hhdet_in_tes!R58/RES_hhdet_in_fec!R58)</f>
        <v>0.80525340057790784</v>
      </c>
      <c r="S58" s="124">
        <f>IF(RES_hhdet_in_tes!S58=0,"",RES_hhdet_in_tes!S58/RES_hhdet_in_fec!S58)</f>
        <v>0.82765528101889474</v>
      </c>
      <c r="T58" s="124">
        <f>IF(RES_hhdet_in_tes!T58=0,"",RES_hhdet_in_tes!T58/RES_hhdet_in_fec!T58)</f>
        <v>0.84757166966350672</v>
      </c>
      <c r="U58" s="124">
        <f>IF(RES_hhdet_in_tes!U58=0,"",RES_hhdet_in_tes!U58/RES_hhdet_in_fec!U58)</f>
        <v>0.85862380348852518</v>
      </c>
      <c r="V58" s="124">
        <f>IF(RES_hhdet_in_tes!V58=0,"",RES_hhdet_in_tes!V58/RES_hhdet_in_fec!V58)</f>
        <v>0.86556934112454409</v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0.62281760388402629</v>
      </c>
      <c r="D59" s="111">
        <f>IF(RES_hhdet_in_tes!D59=0,"",RES_hhdet_in_tes!D59/RES_hhdet_in_fec!D59)</f>
        <v>0.62297919774596666</v>
      </c>
      <c r="E59" s="111">
        <f>IF(RES_hhdet_in_tes!E59=0,"",RES_hhdet_in_tes!E59/RES_hhdet_in_fec!E59)</f>
        <v>0.62313851264198861</v>
      </c>
      <c r="F59" s="111">
        <f>IF(RES_hhdet_in_tes!F59=0,"",RES_hhdet_in_tes!F59/RES_hhdet_in_fec!F59)</f>
        <v>0.62329751676993084</v>
      </c>
      <c r="G59" s="111">
        <f>IF(RES_hhdet_in_tes!G59=0,"",RES_hhdet_in_tes!G59/RES_hhdet_in_fec!G59)</f>
        <v>0.6234544221043089</v>
      </c>
      <c r="H59" s="111">
        <f>IF(RES_hhdet_in_tes!H59=0,"",RES_hhdet_in_tes!H59/RES_hhdet_in_fec!H59)</f>
        <v>0.62360944747667935</v>
      </c>
      <c r="I59" s="111">
        <f>IF(RES_hhdet_in_tes!I59=0,"",RES_hhdet_in_tes!I59/RES_hhdet_in_fec!I59)</f>
        <v>0.62376215231751042</v>
      </c>
      <c r="J59" s="111">
        <f>IF(RES_hhdet_in_tes!J59=0,"",RES_hhdet_in_tes!J59/RES_hhdet_in_fec!J59)</f>
        <v>0.62391073176893841</v>
      </c>
      <c r="K59" s="111">
        <f>IF(RES_hhdet_in_tes!K59=0,"",RES_hhdet_in_tes!K59/RES_hhdet_in_fec!K59)</f>
        <v>0.62405365122704481</v>
      </c>
      <c r="L59" s="111">
        <f>IF(RES_hhdet_in_tes!L59=0,"",RES_hhdet_in_tes!L59/RES_hhdet_in_fec!L59)</f>
        <v>0.62419050012236588</v>
      </c>
      <c r="M59" s="111">
        <f>IF(RES_hhdet_in_tes!M59=0,"",RES_hhdet_in_tes!M59/RES_hhdet_in_fec!M59)</f>
        <v>0.62426414294647903</v>
      </c>
      <c r="N59" s="111">
        <f>IF(RES_hhdet_in_tes!N59=0,"",RES_hhdet_in_tes!N59/RES_hhdet_in_fec!N59)</f>
        <v>0.62426414294647903</v>
      </c>
      <c r="O59" s="111">
        <f>IF(RES_hhdet_in_tes!O59=0,"",RES_hhdet_in_tes!O59/RES_hhdet_in_fec!O59)</f>
        <v>0.62426414294647903</v>
      </c>
      <c r="P59" s="111">
        <f>IF(RES_hhdet_in_tes!P59=0,"",RES_hhdet_in_tes!P59/RES_hhdet_in_fec!P59)</f>
        <v>0.62426414294647903</v>
      </c>
      <c r="Q59" s="111">
        <f>IF(RES_hhdet_in_tes!Q59=0,"",RES_hhdet_in_tes!Q59/RES_hhdet_in_fec!Q59)</f>
        <v>0.62426414294647903</v>
      </c>
      <c r="R59" s="111">
        <f>IF(RES_hhdet_in_tes!R59=0,"",RES_hhdet_in_tes!R59/RES_hhdet_in_fec!R59)</f>
        <v>0.6247293961042919</v>
      </c>
      <c r="S59" s="111">
        <f>IF(RES_hhdet_in_tes!S59=0,"",RES_hhdet_in_tes!S59/RES_hhdet_in_fec!S59)</f>
        <v>0.6254901904317175</v>
      </c>
      <c r="T59" s="111">
        <f>IF(RES_hhdet_in_tes!T59=0,"",RES_hhdet_in_tes!T59/RES_hhdet_in_fec!T59)</f>
        <v>0.62637778381371367</v>
      </c>
      <c r="U59" s="111">
        <f>IF(RES_hhdet_in_tes!U59=0,"",RES_hhdet_in_tes!U59/RES_hhdet_in_fec!U59)</f>
        <v>0.62729707695935255</v>
      </c>
      <c r="V59" s="111">
        <f>IF(RES_hhdet_in_tes!V59=0,"",RES_hhdet_in_tes!V59/RES_hhdet_in_fec!V59)</f>
        <v>0.62815297057770614</v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0.77595422524990454</v>
      </c>
      <c r="D60" s="45">
        <f>IF(RES_hhdet_in_tes!D60=0,"",RES_hhdet_in_tes!D60/RES_hhdet_in_fec!D60)</f>
        <v>0.77736637071022452</v>
      </c>
      <c r="E60" s="45">
        <f>IF(RES_hhdet_in_tes!E60=0,"",RES_hhdet_in_tes!E60/RES_hhdet_in_fec!E60)</f>
        <v>0.77883073388688506</v>
      </c>
      <c r="F60" s="45">
        <f>IF(RES_hhdet_in_tes!F60=0,"",RES_hhdet_in_tes!F60/RES_hhdet_in_fec!F60)</f>
        <v>0.78030221766122865</v>
      </c>
      <c r="G60" s="45">
        <f>IF(RES_hhdet_in_tes!G60=0,"",RES_hhdet_in_tes!G60/RES_hhdet_in_fec!G60)</f>
        <v>0.78182179088092563</v>
      </c>
      <c r="H60" s="45">
        <f>IF(RES_hhdet_in_tes!H60=0,"",RES_hhdet_in_tes!H60/RES_hhdet_in_fec!H60)</f>
        <v>0.78338443948058412</v>
      </c>
      <c r="I60" s="45">
        <f>IF(RES_hhdet_in_tes!I60=0,"",RES_hhdet_in_tes!I60/RES_hhdet_in_fec!I60)</f>
        <v>0.78500025818546726</v>
      </c>
      <c r="J60" s="45">
        <f>IF(RES_hhdet_in_tes!J60=0,"",RES_hhdet_in_tes!J60/RES_hhdet_in_fec!J60)</f>
        <v>0.78671060152186123</v>
      </c>
      <c r="K60" s="45">
        <f>IF(RES_hhdet_in_tes!K60=0,"",RES_hhdet_in_tes!K60/RES_hhdet_in_fec!K60)</f>
        <v>0.78855063171464268</v>
      </c>
      <c r="L60" s="45">
        <f>IF(RES_hhdet_in_tes!L60=0,"",RES_hhdet_in_tes!L60/RES_hhdet_in_fec!L60)</f>
        <v>0.7905297561005441</v>
      </c>
      <c r="M60" s="45">
        <f>IF(RES_hhdet_in_tes!M60=0,"",RES_hhdet_in_tes!M60/RES_hhdet_in_fec!M60)</f>
        <v>0.79322241869391019</v>
      </c>
      <c r="N60" s="45">
        <f>IF(RES_hhdet_in_tes!N60=0,"",RES_hhdet_in_tes!N60/RES_hhdet_in_fec!N60)</f>
        <v>0.79679150521773612</v>
      </c>
      <c r="O60" s="45">
        <f>IF(RES_hhdet_in_tes!O60=0,"",RES_hhdet_in_tes!O60/RES_hhdet_in_fec!O60)</f>
        <v>0.80163306891523167</v>
      </c>
      <c r="P60" s="45">
        <f>IF(RES_hhdet_in_tes!P60=0,"",RES_hhdet_in_tes!P60/RES_hhdet_in_fec!P60)</f>
        <v>0.80795512052433238</v>
      </c>
      <c r="Q60" s="45">
        <f>IF(RES_hhdet_in_tes!Q60=0,"",RES_hhdet_in_tes!Q60/RES_hhdet_in_fec!Q60)</f>
        <v>0.81610340274311877</v>
      </c>
      <c r="R60" s="45">
        <f>IF(RES_hhdet_in_tes!R60=0,"",RES_hhdet_in_tes!R60/RES_hhdet_in_fec!R60)</f>
        <v>0.82718788427896228</v>
      </c>
      <c r="S60" s="45">
        <f>IF(RES_hhdet_in_tes!S60=0,"",RES_hhdet_in_tes!S60/RES_hhdet_in_fec!S60)</f>
        <v>0.8410223539858428</v>
      </c>
      <c r="T60" s="45">
        <f>IF(RES_hhdet_in_tes!T60=0,"",RES_hhdet_in_tes!T60/RES_hhdet_in_fec!T60)</f>
        <v>0.85589665263443293</v>
      </c>
      <c r="U60" s="45">
        <f>IF(RES_hhdet_in_tes!U60=0,"",RES_hhdet_in_tes!U60/RES_hhdet_in_fec!U60)</f>
        <v>0.87010062099544727</v>
      </c>
      <c r="V60" s="45">
        <f>IF(RES_hhdet_in_tes!V60=0,"",RES_hhdet_in_tes!V60/RES_hhdet_in_fec!V60)</f>
        <v>0.88192409983958164</v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0.6590342196004404</v>
      </c>
      <c r="D62" s="119">
        <f>IF(RES_hhdet_in_tes!D62=0,"",RES_hhdet_in_tes!D62/RES_hhdet_in_fec!D62)</f>
        <v>0.66589577741164618</v>
      </c>
      <c r="E62" s="119">
        <f>IF(RES_hhdet_in_tes!E62=0,"",RES_hhdet_in_tes!E62/RES_hhdet_in_fec!E62)</f>
        <v>0.67296459512924156</v>
      </c>
      <c r="F62" s="119">
        <f>IF(RES_hhdet_in_tes!F62=0,"",RES_hhdet_in_tes!F62/RES_hhdet_in_fec!F62)</f>
        <v>0.67991563300904201</v>
      </c>
      <c r="G62" s="119">
        <f>IF(RES_hhdet_in_tes!G62=0,"",RES_hhdet_in_tes!G62/RES_hhdet_in_fec!G62)</f>
        <v>0.68746902416630351</v>
      </c>
      <c r="H62" s="119">
        <f>IF(RES_hhdet_in_tes!H62=0,"",RES_hhdet_in_tes!H62/RES_hhdet_in_fec!H62)</f>
        <v>0.69430794821681363</v>
      </c>
      <c r="I62" s="119">
        <f>IF(RES_hhdet_in_tes!I62=0,"",RES_hhdet_in_tes!I62/RES_hhdet_in_fec!I62)</f>
        <v>0.70108658245025546</v>
      </c>
      <c r="J62" s="119">
        <f>IF(RES_hhdet_in_tes!J62=0,"",RES_hhdet_in_tes!J62/RES_hhdet_in_fec!J62)</f>
        <v>0.70864453116483439</v>
      </c>
      <c r="K62" s="119">
        <f>IF(RES_hhdet_in_tes!K62=0,"",RES_hhdet_in_tes!K62/RES_hhdet_in_fec!K62)</f>
        <v>0.71535457681129433</v>
      </c>
      <c r="L62" s="119">
        <f>IF(RES_hhdet_in_tes!L62=0,"",RES_hhdet_in_tes!L62/RES_hhdet_in_fec!L62)</f>
        <v>0.7236776581251273</v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>
        <f>IF(RES_hhdet_in_tes!O62=0,"",RES_hhdet_in_tes!O62/RES_hhdet_in_fec!O62)</f>
        <v>0.76317294152918458</v>
      </c>
      <c r="P62" s="119">
        <f>IF(RES_hhdet_in_tes!P62=0,"",RES_hhdet_in_tes!P62/RES_hhdet_in_fec!P62)</f>
        <v>0.77992641401554819</v>
      </c>
      <c r="Q62" s="119">
        <f>IF(RES_hhdet_in_tes!Q62=0,"",RES_hhdet_in_tes!Q62/RES_hhdet_in_fec!Q62)</f>
        <v>0.79610272705900909</v>
      </c>
      <c r="R62" s="119">
        <f>IF(RES_hhdet_in_tes!R62=0,"",RES_hhdet_in_tes!R62/RES_hhdet_in_fec!R62)</f>
        <v>0.80442858073796908</v>
      </c>
      <c r="S62" s="119">
        <f>IF(RES_hhdet_in_tes!S62=0,"",RES_hhdet_in_tes!S62/RES_hhdet_in_fec!S62)</f>
        <v>0.81129170778114645</v>
      </c>
      <c r="T62" s="119">
        <f>IF(RES_hhdet_in_tes!T62=0,"",RES_hhdet_in_tes!T62/RES_hhdet_in_fec!T62)</f>
        <v>0.81790862845723467</v>
      </c>
      <c r="U62" s="119">
        <f>IF(RES_hhdet_in_tes!U62=0,"",RES_hhdet_in_tes!U62/RES_hhdet_in_fec!U62)</f>
        <v>0.82335853895186817</v>
      </c>
      <c r="V62" s="119">
        <f>IF(RES_hhdet_in_tes!V62=0,"",RES_hhdet_in_tes!V62/RES_hhdet_in_fec!V62)</f>
        <v>0.82872708428989494</v>
      </c>
      <c r="W62" s="119">
        <f>IF(RES_hhdet_in_tes!W62=0,"",RES_hhdet_in_tes!W62/RES_hhdet_in_fec!W62)</f>
        <v>0.83256637073430539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0.6587921097509325</v>
      </c>
      <c r="D63" s="124">
        <f>IF(RES_hhdet_in_tes!D63=0,"",RES_hhdet_in_tes!D63/RES_hhdet_in_fec!D63)</f>
        <v>0.66602666867911009</v>
      </c>
      <c r="E63" s="124">
        <f>IF(RES_hhdet_in_tes!E63=0,"",RES_hhdet_in_tes!E63/RES_hhdet_in_fec!E63)</f>
        <v>0.67331730307322113</v>
      </c>
      <c r="F63" s="124">
        <f>IF(RES_hhdet_in_tes!F63=0,"",RES_hhdet_in_tes!F63/RES_hhdet_in_fec!F63)</f>
        <v>0.68045308996296694</v>
      </c>
      <c r="G63" s="124">
        <f>IF(RES_hhdet_in_tes!G63=0,"",RES_hhdet_in_tes!G63/RES_hhdet_in_fec!G63)</f>
        <v>0.68763543990794529</v>
      </c>
      <c r="H63" s="124">
        <f>IF(RES_hhdet_in_tes!H63=0,"",RES_hhdet_in_tes!H63/RES_hhdet_in_fec!H63)</f>
        <v>0.69481383045567591</v>
      </c>
      <c r="I63" s="124">
        <f>IF(RES_hhdet_in_tes!I63=0,"",RES_hhdet_in_tes!I63/RES_hhdet_in_fec!I63)</f>
        <v>0.70200809476941228</v>
      </c>
      <c r="J63" s="124">
        <f>IF(RES_hhdet_in_tes!J63=0,"",RES_hhdet_in_tes!J63/RES_hhdet_in_fec!J63)</f>
        <v>0.7092866407968127</v>
      </c>
      <c r="K63" s="124">
        <f>IF(RES_hhdet_in_tes!K63=0,"",RES_hhdet_in_tes!K63/RES_hhdet_in_fec!K63)</f>
        <v>0.71677278794075328</v>
      </c>
      <c r="L63" s="124">
        <f>IF(RES_hhdet_in_tes!L63=0,"",RES_hhdet_in_tes!L63/RES_hhdet_in_fec!L63)</f>
        <v>0.72447227321651297</v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>
        <f>IF(RES_hhdet_in_tes!O63=0,"",RES_hhdet_in_tes!O63/RES_hhdet_in_fec!O63)</f>
        <v>0.76275194887189468</v>
      </c>
      <c r="P63" s="124">
        <f>IF(RES_hhdet_in_tes!P63=0,"",RES_hhdet_in_tes!P63/RES_hhdet_in_fec!P63)</f>
        <v>0.78034486015925042</v>
      </c>
      <c r="Q63" s="124">
        <f>IF(RES_hhdet_in_tes!Q63=0,"",RES_hhdet_in_tes!Q63/RES_hhdet_in_fec!Q63)</f>
        <v>0.79527667955541304</v>
      </c>
      <c r="R63" s="124">
        <f>IF(RES_hhdet_in_tes!R63=0,"",RES_hhdet_in_tes!R63/RES_hhdet_in_fec!R63)</f>
        <v>0.80381991897249094</v>
      </c>
      <c r="S63" s="124">
        <f>IF(RES_hhdet_in_tes!S63=0,"",RES_hhdet_in_tes!S63/RES_hhdet_in_fec!S63)</f>
        <v>0.81027150540691162</v>
      </c>
      <c r="T63" s="124">
        <f>IF(RES_hhdet_in_tes!T63=0,"",RES_hhdet_in_tes!T63/RES_hhdet_in_fec!T63)</f>
        <v>0.81558749120557306</v>
      </c>
      <c r="U63" s="124">
        <f>IF(RES_hhdet_in_tes!U63=0,"",RES_hhdet_in_tes!U63/RES_hhdet_in_fec!U63)</f>
        <v>0.82001583836198189</v>
      </c>
      <c r="V63" s="124">
        <f>IF(RES_hhdet_in_tes!V63=0,"",RES_hhdet_in_tes!V63/RES_hhdet_in_fec!V63)</f>
        <v>0.82401183026401525</v>
      </c>
      <c r="W63" s="124">
        <f>IF(RES_hhdet_in_tes!W63=0,"",RES_hhdet_in_tes!W63/RES_hhdet_in_fec!W63)</f>
        <v>0.82685604276055602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0.65362310591409745</v>
      </c>
      <c r="D64" s="111">
        <f>IF(RES_hhdet_in_tes!D64=0,"",RES_hhdet_in_tes!D64/RES_hhdet_in_fec!D64)</f>
        <v>0.66103785450525077</v>
      </c>
      <c r="E64" s="111">
        <f>IF(RES_hhdet_in_tes!E64=0,"",RES_hhdet_in_tes!E64/RES_hhdet_in_fec!E64)</f>
        <v>0.66845587316029598</v>
      </c>
      <c r="F64" s="111">
        <f>IF(RES_hhdet_in_tes!F64=0,"",RES_hhdet_in_tes!F64/RES_hhdet_in_fec!F64)</f>
        <v>0.67578252276549222</v>
      </c>
      <c r="G64" s="111">
        <f>IF(RES_hhdet_in_tes!G64=0,"",RES_hhdet_in_tes!G64/RES_hhdet_in_fec!G64)</f>
        <v>0.68310508949654059</v>
      </c>
      <c r="H64" s="111">
        <f>IF(RES_hhdet_in_tes!H64=0,"",RES_hhdet_in_tes!H64/RES_hhdet_in_fec!H64)</f>
        <v>0.69041379613506537</v>
      </c>
      <c r="I64" s="111">
        <f>IF(RES_hhdet_in_tes!I64=0,"",RES_hhdet_in_tes!I64/RES_hhdet_in_fec!I64)</f>
        <v>0.69773106666974472</v>
      </c>
      <c r="J64" s="111">
        <f>IF(RES_hhdet_in_tes!J64=0,"",RES_hhdet_in_tes!J64/RES_hhdet_in_fec!J64)</f>
        <v>0.70514666793000969</v>
      </c>
      <c r="K64" s="111">
        <f>IF(RES_hhdet_in_tes!K64=0,"",RES_hhdet_in_tes!K64/RES_hhdet_in_fec!K64)</f>
        <v>0.712738071092336</v>
      </c>
      <c r="L64" s="111">
        <f>IF(RES_hhdet_in_tes!L64=0,"",RES_hhdet_in_tes!L64/RES_hhdet_in_fec!L64)</f>
        <v>0.72052801178967518</v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>
        <f>IF(RES_hhdet_in_tes!O64=0,"",RES_hhdet_in_tes!O64/RES_hhdet_in_fec!O64)</f>
        <v>0.75931975697112231</v>
      </c>
      <c r="P64" s="111">
        <f>IF(RES_hhdet_in_tes!P64=0,"",RES_hhdet_in_tes!P64/RES_hhdet_in_fec!P64)</f>
        <v>0.77712641751545686</v>
      </c>
      <c r="Q64" s="111">
        <f>IF(RES_hhdet_in_tes!Q64=0,"",RES_hhdet_in_tes!Q64/RES_hhdet_in_fec!Q64)</f>
        <v>0.79225223898871078</v>
      </c>
      <c r="R64" s="111">
        <f>IF(RES_hhdet_in_tes!R64=0,"",RES_hhdet_in_tes!R64/RES_hhdet_in_fec!R64)</f>
        <v>0.80089734123670109</v>
      </c>
      <c r="S64" s="111">
        <f>IF(RES_hhdet_in_tes!S64=0,"",RES_hhdet_in_tes!S64/RES_hhdet_in_fec!S64)</f>
        <v>0.80761454888382556</v>
      </c>
      <c r="T64" s="111">
        <f>IF(RES_hhdet_in_tes!T64=0,"",RES_hhdet_in_tes!T64/RES_hhdet_in_fec!T64)</f>
        <v>0.81301588617853882</v>
      </c>
      <c r="U64" s="111">
        <f>IF(RES_hhdet_in_tes!U64=0,"",RES_hhdet_in_tes!U64/RES_hhdet_in_fec!U64)</f>
        <v>0.81756264748775775</v>
      </c>
      <c r="V64" s="111">
        <f>IF(RES_hhdet_in_tes!V64=0,"",RES_hhdet_in_tes!V64/RES_hhdet_in_fec!V64)</f>
        <v>0.82155598847181488</v>
      </c>
      <c r="W64" s="111">
        <f>IF(RES_hhdet_in_tes!W64=0,"",RES_hhdet_in_tes!W64/RES_hhdet_in_fec!W64)</f>
        <v>0.8244064361251473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2.548045878563455</v>
      </c>
      <c r="D66" s="124">
        <f>IF(RES_hhdet_in_tes!D66=0,"",RES_hhdet_in_tes!D66/RES_hhdet_in_fec!D66)</f>
        <v>2.6388099445350144</v>
      </c>
      <c r="E66" s="124">
        <f>IF(RES_hhdet_in_tes!E66=0,"",RES_hhdet_in_tes!E66/RES_hhdet_in_fec!E66)</f>
        <v>2.730532354056864</v>
      </c>
      <c r="F66" s="124">
        <f>IF(RES_hhdet_in_tes!F66=0,"",RES_hhdet_in_tes!F66/RES_hhdet_in_fec!F66)</f>
        <v>2.8223532708120134</v>
      </c>
      <c r="G66" s="124">
        <f>IF(RES_hhdet_in_tes!G66=0,"",RES_hhdet_in_tes!G66/RES_hhdet_in_fec!G66)</f>
        <v>2.9150467135060754</v>
      </c>
      <c r="H66" s="124">
        <f>IF(RES_hhdet_in_tes!H66=0,"",RES_hhdet_in_tes!H66/RES_hhdet_in_fec!H66)</f>
        <v>3.0085129219369846</v>
      </c>
      <c r="I66" s="124">
        <f>IF(RES_hhdet_in_tes!I66=0,"",RES_hhdet_in_tes!I66/RES_hhdet_in_fec!I66)</f>
        <v>3.1029373859398577</v>
      </c>
      <c r="J66" s="124">
        <f>IF(RES_hhdet_in_tes!J66=0,"",RES_hhdet_in_tes!J66/RES_hhdet_in_fec!J66)</f>
        <v>3.199091659324131</v>
      </c>
      <c r="K66" s="124">
        <f>IF(RES_hhdet_in_tes!K66=0,"",RES_hhdet_in_tes!K66/RES_hhdet_in_fec!K66)</f>
        <v>3.2976244810094917</v>
      </c>
      <c r="L66" s="124">
        <f>IF(RES_hhdet_in_tes!L66=0,"",RES_hhdet_in_tes!L66/RES_hhdet_in_fec!L66)</f>
        <v>3.3986962478950575</v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>
        <f>IF(RES_hhdet_in_tes!O66=0,"",RES_hhdet_in_tes!O66/RES_hhdet_in_fec!O66)</f>
        <v>3.8396990298683029</v>
      </c>
      <c r="P66" s="124">
        <f>IF(RES_hhdet_in_tes!P66=0,"",RES_hhdet_in_tes!P66/RES_hhdet_in_fec!P66)</f>
        <v>4.0287377551515959</v>
      </c>
      <c r="Q66" s="124">
        <f>IF(RES_hhdet_in_tes!Q66=0,"",RES_hhdet_in_tes!Q66/RES_hhdet_in_fec!Q66)</f>
        <v>4.1911945328093179</v>
      </c>
      <c r="R66" s="124">
        <f>IF(RES_hhdet_in_tes!R66=0,"",RES_hhdet_in_tes!R66/RES_hhdet_in_fec!R66)</f>
        <v>4.2931131270953831</v>
      </c>
      <c r="S66" s="124">
        <f>IF(RES_hhdet_in_tes!S66=0,"",RES_hhdet_in_tes!S66/RES_hhdet_in_fec!S66)</f>
        <v>4.3742353240049638</v>
      </c>
      <c r="T66" s="124">
        <f>IF(RES_hhdet_in_tes!T66=0,"",RES_hhdet_in_tes!T66/RES_hhdet_in_fec!T66)</f>
        <v>4.4420160076136908</v>
      </c>
      <c r="U66" s="124">
        <f>IF(RES_hhdet_in_tes!U66=0,"",RES_hhdet_in_tes!U66/RES_hhdet_in_fec!U66)</f>
        <v>4.5037216243666993</v>
      </c>
      <c r="V66" s="124">
        <f>IF(RES_hhdet_in_tes!V66=0,"",RES_hhdet_in_tes!V66/RES_hhdet_in_fec!V66)</f>
        <v>4.5666372507817847</v>
      </c>
      <c r="W66" s="124">
        <f>IF(RES_hhdet_in_tes!W66=0,"",RES_hhdet_in_tes!W66/RES_hhdet_in_fec!W66)</f>
        <v>4.6282325278830978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2.548045878563455</v>
      </c>
      <c r="D67" s="111">
        <f>IF(RES_hhdet_in_tes!D67=0,"",RES_hhdet_in_tes!D67/RES_hhdet_in_fec!D67)</f>
        <v>2.6388099445350144</v>
      </c>
      <c r="E67" s="111">
        <f>IF(RES_hhdet_in_tes!E67=0,"",RES_hhdet_in_tes!E67/RES_hhdet_in_fec!E67)</f>
        <v>2.730532354056864</v>
      </c>
      <c r="F67" s="111">
        <f>IF(RES_hhdet_in_tes!F67=0,"",RES_hhdet_in_tes!F67/RES_hhdet_in_fec!F67)</f>
        <v>2.8223532708120134</v>
      </c>
      <c r="G67" s="111">
        <f>IF(RES_hhdet_in_tes!G67=0,"",RES_hhdet_in_tes!G67/RES_hhdet_in_fec!G67)</f>
        <v>2.9150467135060754</v>
      </c>
      <c r="H67" s="111">
        <f>IF(RES_hhdet_in_tes!H67=0,"",RES_hhdet_in_tes!H67/RES_hhdet_in_fec!H67)</f>
        <v>3.0085129219369846</v>
      </c>
      <c r="I67" s="111">
        <f>IF(RES_hhdet_in_tes!I67=0,"",RES_hhdet_in_tes!I67/RES_hhdet_in_fec!I67)</f>
        <v>3.1029373859398577</v>
      </c>
      <c r="J67" s="111">
        <f>IF(RES_hhdet_in_tes!J67=0,"",RES_hhdet_in_tes!J67/RES_hhdet_in_fec!J67)</f>
        <v>3.199091659324131</v>
      </c>
      <c r="K67" s="111">
        <f>IF(RES_hhdet_in_tes!K67=0,"",RES_hhdet_in_tes!K67/RES_hhdet_in_fec!K67)</f>
        <v>3.2976244810094917</v>
      </c>
      <c r="L67" s="111">
        <f>IF(RES_hhdet_in_tes!L67=0,"",RES_hhdet_in_tes!L67/RES_hhdet_in_fec!L67)</f>
        <v>3.3986962478950575</v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>
        <f>IF(RES_hhdet_in_tes!O67=0,"",RES_hhdet_in_tes!O67/RES_hhdet_in_fec!O67)</f>
        <v>3.8396990298683029</v>
      </c>
      <c r="P67" s="111">
        <f>IF(RES_hhdet_in_tes!P67=0,"",RES_hhdet_in_tes!P67/RES_hhdet_in_fec!P67)</f>
        <v>4.0287377551515959</v>
      </c>
      <c r="Q67" s="111">
        <f>IF(RES_hhdet_in_tes!Q67=0,"",RES_hhdet_in_tes!Q67/RES_hhdet_in_fec!Q67)</f>
        <v>4.1911945328093179</v>
      </c>
      <c r="R67" s="111">
        <f>IF(RES_hhdet_in_tes!R67=0,"",RES_hhdet_in_tes!R67/RES_hhdet_in_fec!R67)</f>
        <v>4.2931131270953831</v>
      </c>
      <c r="S67" s="111">
        <f>IF(RES_hhdet_in_tes!S67=0,"",RES_hhdet_in_tes!S67/RES_hhdet_in_fec!S67)</f>
        <v>4.3742353240049638</v>
      </c>
      <c r="T67" s="111">
        <f>IF(RES_hhdet_in_tes!T67=0,"",RES_hhdet_in_tes!T67/RES_hhdet_in_fec!T67)</f>
        <v>4.4420160076136908</v>
      </c>
      <c r="U67" s="111">
        <f>IF(RES_hhdet_in_tes!U67=0,"",RES_hhdet_in_tes!U67/RES_hhdet_in_fec!U67)</f>
        <v>4.5037216243666993</v>
      </c>
      <c r="V67" s="111">
        <f>IF(RES_hhdet_in_tes!V67=0,"",RES_hhdet_in_tes!V67/RES_hhdet_in_fec!V67)</f>
        <v>4.5666372507817847</v>
      </c>
      <c r="W67" s="111">
        <f>IF(RES_hhdet_in_tes!W67=0,"",RES_hhdet_in_tes!W67/RES_hhdet_in_fec!W67)</f>
        <v>4.6282325278830978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0.65496700199146518</v>
      </c>
      <c r="D68" s="124">
        <f>IF(RES_hhdet_in_tes!D68=0,"",RES_hhdet_in_tes!D68/RES_hhdet_in_fec!D68)</f>
        <v>0.66000427820153829</v>
      </c>
      <c r="E68" s="124">
        <f>IF(RES_hhdet_in_tes!E68=0,"",RES_hhdet_in_tes!E68/RES_hhdet_in_fec!E68)</f>
        <v>0.66604283026142597</v>
      </c>
      <c r="F68" s="124">
        <f>IF(RES_hhdet_in_tes!F68=0,"",RES_hhdet_in_tes!F68/RES_hhdet_in_fec!F68)</f>
        <v>0.67140912870179481</v>
      </c>
      <c r="G68" s="124">
        <f>IF(RES_hhdet_in_tes!G68=0,"",RES_hhdet_in_tes!G68/RES_hhdet_in_fec!G68)</f>
        <v>0.67765700618311242</v>
      </c>
      <c r="H68" s="124">
        <f>IF(RES_hhdet_in_tes!H68=0,"",RES_hhdet_in_tes!H68/RES_hhdet_in_fec!H68)</f>
        <v>0.68361204700829936</v>
      </c>
      <c r="I68" s="124">
        <f>IF(RES_hhdet_in_tes!I68=0,"",RES_hhdet_in_tes!I68/RES_hhdet_in_fec!I68)</f>
        <v>0.68959320846508609</v>
      </c>
      <c r="J68" s="124">
        <f>IF(RES_hhdet_in_tes!J68=0,"",RES_hhdet_in_tes!J68/RES_hhdet_in_fec!J68)</f>
        <v>0.69635399619575233</v>
      </c>
      <c r="K68" s="124">
        <f>IF(RES_hhdet_in_tes!K68=0,"",RES_hhdet_in_tes!K68/RES_hhdet_in_fec!K68)</f>
        <v>0.70495736546591192</v>
      </c>
      <c r="L68" s="124">
        <f>IF(RES_hhdet_in_tes!L68=0,"",RES_hhdet_in_tes!L68/RES_hhdet_in_fec!L68)</f>
        <v>0.71493284747296459</v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>
        <f>IF(RES_hhdet_in_tes!O68=0,"",RES_hhdet_in_tes!O68/RES_hhdet_in_fec!O68)</f>
        <v>0.76452063432392703</v>
      </c>
      <c r="P68" s="124">
        <f>IF(RES_hhdet_in_tes!P68=0,"",RES_hhdet_in_tes!P68/RES_hhdet_in_fec!P68)</f>
        <v>0.78760491206929339</v>
      </c>
      <c r="Q68" s="124">
        <f>IF(RES_hhdet_in_tes!Q68=0,"",RES_hhdet_in_tes!Q68/RES_hhdet_in_fec!Q68)</f>
        <v>0.81173241049183231</v>
      </c>
      <c r="R68" s="124">
        <f>IF(RES_hhdet_in_tes!R68=0,"",RES_hhdet_in_tes!R68/RES_hhdet_in_fec!R68)</f>
        <v>0.82852296572543072</v>
      </c>
      <c r="S68" s="124">
        <f>IF(RES_hhdet_in_tes!S68=0,"",RES_hhdet_in_tes!S68/RES_hhdet_in_fec!S68)</f>
        <v>0.84411008293305234</v>
      </c>
      <c r="T68" s="124">
        <f>IF(RES_hhdet_in_tes!T68=0,"",RES_hhdet_in_tes!T68/RES_hhdet_in_fec!T68)</f>
        <v>0.85715141317570998</v>
      </c>
      <c r="U68" s="124">
        <f>IF(RES_hhdet_in_tes!U68=0,"",RES_hhdet_in_tes!U68/RES_hhdet_in_fec!U68)</f>
        <v>0.86790112984195789</v>
      </c>
      <c r="V68" s="124">
        <f>IF(RES_hhdet_in_tes!V68=0,"",RES_hhdet_in_tes!V68/RES_hhdet_in_fec!V68)</f>
        <v>0.87553626194285339</v>
      </c>
      <c r="W68" s="124">
        <f>IF(RES_hhdet_in_tes!W68=0,"",RES_hhdet_in_tes!W68/RES_hhdet_in_fec!W68)</f>
        <v>0.87946635984525534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0.65093556951659626</v>
      </c>
      <c r="D69" s="111">
        <f>IF(RES_hhdet_in_tes!D69=0,"",RES_hhdet_in_tes!D69/RES_hhdet_in_fec!D69)</f>
        <v>0.65655143848212283</v>
      </c>
      <c r="E69" s="111">
        <f>IF(RES_hhdet_in_tes!E69=0,"",RES_hhdet_in_tes!E69/RES_hhdet_in_fec!E69)</f>
        <v>0.66241011893082291</v>
      </c>
      <c r="F69" s="111">
        <f>IF(RES_hhdet_in_tes!F69=0,"",RES_hhdet_in_tes!F69/RES_hhdet_in_fec!F69)</f>
        <v>0.66831615478563122</v>
      </c>
      <c r="G69" s="111">
        <f>IF(RES_hhdet_in_tes!G69=0,"",RES_hhdet_in_tes!G69/RES_hhdet_in_fec!G69)</f>
        <v>0.67444382230574584</v>
      </c>
      <c r="H69" s="111">
        <f>IF(RES_hhdet_in_tes!H69=0,"",RES_hhdet_in_tes!H69/RES_hhdet_in_fec!H69)</f>
        <v>0.68076952688743131</v>
      </c>
      <c r="I69" s="111">
        <f>IF(RES_hhdet_in_tes!I69=0,"",RES_hhdet_in_tes!I69/RES_hhdet_in_fec!I69)</f>
        <v>0.68733392373343294</v>
      </c>
      <c r="J69" s="111">
        <f>IF(RES_hhdet_in_tes!J69=0,"",RES_hhdet_in_tes!J69/RES_hhdet_in_fec!J69)</f>
        <v>0.69430880643838266</v>
      </c>
      <c r="K69" s="111">
        <f>IF(RES_hhdet_in_tes!K69=0,"",RES_hhdet_in_tes!K69/RES_hhdet_in_fec!K69)</f>
        <v>0.7018374248018342</v>
      </c>
      <c r="L69" s="111">
        <f>IF(RES_hhdet_in_tes!L69=0,"",RES_hhdet_in_tes!L69/RES_hhdet_in_fec!L69)</f>
        <v>0.70995317964794336</v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>
        <f>IF(RES_hhdet_in_tes!O69=0,"",RES_hhdet_in_tes!O69/RES_hhdet_in_fec!O69)</f>
        <v>0.7633528232097222</v>
      </c>
      <c r="P69" s="111">
        <f>IF(RES_hhdet_in_tes!P69=0,"",RES_hhdet_in_tes!P69/RES_hhdet_in_fec!P69)</f>
        <v>0.79081185993197145</v>
      </c>
      <c r="Q69" s="111">
        <f>IF(RES_hhdet_in_tes!Q69=0,"",RES_hhdet_in_tes!Q69/RES_hhdet_in_fec!Q69)</f>
        <v>0.8152126595321223</v>
      </c>
      <c r="R69" s="111">
        <f>IF(RES_hhdet_in_tes!R69=0,"",RES_hhdet_in_tes!R69/RES_hhdet_in_fec!R69)</f>
        <v>0.83125680242187538</v>
      </c>
      <c r="S69" s="111">
        <f>IF(RES_hhdet_in_tes!S69=0,"",RES_hhdet_in_tes!S69/RES_hhdet_in_fec!S69)</f>
        <v>0.84589604956820652</v>
      </c>
      <c r="T69" s="111">
        <f>IF(RES_hhdet_in_tes!T69=0,"",RES_hhdet_in_tes!T69/RES_hhdet_in_fec!T69)</f>
        <v>0.85875036768479496</v>
      </c>
      <c r="U69" s="111">
        <f>IF(RES_hhdet_in_tes!U69=0,"",RES_hhdet_in_tes!U69/RES_hhdet_in_fec!U69)</f>
        <v>0.86939633341072453</v>
      </c>
      <c r="V69" s="111">
        <f>IF(RES_hhdet_in_tes!V69=0,"",RES_hhdet_in_tes!V69/RES_hhdet_in_fec!V69)</f>
        <v>0.8773693051709347</v>
      </c>
      <c r="W69" s="111">
        <f>IF(RES_hhdet_in_tes!W69=0,"",RES_hhdet_in_tes!W69/RES_hhdet_in_fec!W69)</f>
        <v>0.88148427391827944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>
        <f>IF(RES_hhdet_in_tes!I70=0,"",RES_hhdet_in_tes!I70/RES_hhdet_in_fec!I70)</f>
        <v>0.73021487729923873</v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>
        <f>IF(RES_hhdet_in_tes!T70=0,"",RES_hhdet_in_tes!T70/RES_hhdet_in_fec!T70)</f>
        <v>0.88307403875323764</v>
      </c>
      <c r="U70" s="111">
        <f>IF(RES_hhdet_in_tes!U70=0,"",RES_hhdet_in_tes!U70/RES_hhdet_in_fec!U70)</f>
        <v>0.89222957492860544</v>
      </c>
      <c r="V70" s="111">
        <f>IF(RES_hhdet_in_tes!V70=0,"",RES_hhdet_in_tes!V70/RES_hhdet_in_fec!V70)</f>
        <v>0.89907206788963001</v>
      </c>
      <c r="W70" s="111">
        <f>IF(RES_hhdet_in_tes!W70=0,"",RES_hhdet_in_tes!W70/RES_hhdet_in_fec!W70)</f>
        <v>0.90461943460109706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>
        <f>IF(RES_hhdet_in_tes!I71=0,"",RES_hhdet_in_tes!I71/RES_hhdet_in_fec!I71)</f>
        <v>0.68733392373343294</v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>
        <f>IF(RES_hhdet_in_tes!T71=0,"",RES_hhdet_in_tes!T71/RES_hhdet_in_fec!T71)</f>
        <v>0.85875036768479496</v>
      </c>
      <c r="U71" s="112">
        <f>IF(RES_hhdet_in_tes!U71=0,"",RES_hhdet_in_tes!U71/RES_hhdet_in_fec!U71)</f>
        <v>0.86939633341072464</v>
      </c>
      <c r="V71" s="112">
        <f>IF(RES_hhdet_in_tes!V71=0,"",RES_hhdet_in_tes!V71/RES_hhdet_in_fec!V71)</f>
        <v>0.87736930517093481</v>
      </c>
      <c r="W71" s="112">
        <f>IF(RES_hhdet_in_tes!W71=0,"",RES_hhdet_in_tes!W71/RES_hhdet_in_fec!W71)</f>
        <v>0.88148427391827955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>
        <f>IF(RES_hhdet_in_tes!I72=0,"",RES_hhdet_in_tes!I72/RES_hhdet_in_fec!I72)</f>
        <v>1</v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0.73344689178143962</v>
      </c>
      <c r="D73" s="112">
        <f>IF(RES_hhdet_in_tes!D73=0,"",RES_hhdet_in_tes!D73/RES_hhdet_in_fec!D73)</f>
        <v>0.73453423822831942</v>
      </c>
      <c r="E73" s="112">
        <f>IF(RES_hhdet_in_tes!E73=0,"",RES_hhdet_in_tes!E73/RES_hhdet_in_fec!E73)</f>
        <v>0.73570521699447644</v>
      </c>
      <c r="F73" s="112">
        <f>IF(RES_hhdet_in_tes!F73=0,"",RES_hhdet_in_tes!F73/RES_hhdet_in_fec!F73)</f>
        <v>0.73688744408128148</v>
      </c>
      <c r="G73" s="112">
        <f>IF(RES_hhdet_in_tes!G73=0,"",RES_hhdet_in_tes!G73/RES_hhdet_in_fec!G73)</f>
        <v>0.73814736198744557</v>
      </c>
      <c r="H73" s="112">
        <f>IF(RES_hhdet_in_tes!H73=0,"",RES_hhdet_in_tes!H73/RES_hhdet_in_fec!H73)</f>
        <v>0.73947752340218154</v>
      </c>
      <c r="I73" s="112">
        <f>IF(RES_hhdet_in_tes!I73=0,"",RES_hhdet_in_tes!I73/RES_hhdet_in_fec!I73)</f>
        <v>0.74089523287264392</v>
      </c>
      <c r="J73" s="112">
        <f>IF(RES_hhdet_in_tes!J73=0,"",RES_hhdet_in_tes!J73/RES_hhdet_in_fec!J73)</f>
        <v>0.74246975773927804</v>
      </c>
      <c r="K73" s="112">
        <f>IF(RES_hhdet_in_tes!K73=0,"",RES_hhdet_in_tes!K73/RES_hhdet_in_fec!K73)</f>
        <v>0.74426248273978046</v>
      </c>
      <c r="L73" s="112">
        <f>IF(RES_hhdet_in_tes!L73=0,"",RES_hhdet_in_tes!L73/RES_hhdet_in_fec!L73)</f>
        <v>0.74629489174981389</v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0.76492974485767051</v>
      </c>
      <c r="P73" s="112">
        <f>IF(RES_hhdet_in_tes!P73=0,"",RES_hhdet_in_tes!P73/RES_hhdet_in_fec!P73)</f>
        <v>0.77664717093799374</v>
      </c>
      <c r="Q73" s="112">
        <f>IF(RES_hhdet_in_tes!Q73=0,"",RES_hhdet_in_tes!Q73/RES_hhdet_in_fec!Q73)</f>
        <v>0.78814478398383947</v>
      </c>
      <c r="R73" s="112">
        <f>IF(RES_hhdet_in_tes!R73=0,"",RES_hhdet_in_tes!R73/RES_hhdet_in_fec!R73)</f>
        <v>0.7963869131609308</v>
      </c>
      <c r="S73" s="112">
        <f>IF(RES_hhdet_in_tes!S73=0,"",RES_hhdet_in_tes!S73/RES_hhdet_in_fec!S73)</f>
        <v>0.80454778746107891</v>
      </c>
      <c r="T73" s="112">
        <f>IF(RES_hhdet_in_tes!T73=0,"",RES_hhdet_in_tes!T73/RES_hhdet_in_fec!T73)</f>
        <v>0.81245628850961704</v>
      </c>
      <c r="U73" s="112">
        <f>IF(RES_hhdet_in_tes!U73=0,"",RES_hhdet_in_tes!U73/RES_hhdet_in_fec!U73)</f>
        <v>0.81988531049050206</v>
      </c>
      <c r="V73" s="112">
        <f>IF(RES_hhdet_in_tes!V73=0,"",RES_hhdet_in_tes!V73/RES_hhdet_in_fec!V73)</f>
        <v>0.82648642761070379</v>
      </c>
      <c r="W73" s="112">
        <f>IF(RES_hhdet_in_tes!W73=0,"",RES_hhdet_in_tes!W73/RES_hhdet_in_fec!W73)</f>
        <v>0.8316827829345087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0.77521120602320537</v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>
        <f>IF(RES_hhdet_in_tes!F74=0,"",RES_hhdet_in_tes!F74/RES_hhdet_in_fec!F74)</f>
        <v>0.77831917082071411</v>
      </c>
      <c r="G74" s="113">
        <f>IF(RES_hhdet_in_tes!G74=0,"",RES_hhdet_in_tes!G74/RES_hhdet_in_fec!G74)</f>
        <v>0.77866744593576054</v>
      </c>
      <c r="H74" s="113">
        <f>IF(RES_hhdet_in_tes!H74=0,"",RES_hhdet_in_tes!H74/RES_hhdet_in_fec!H74)</f>
        <v>0.77996177803700684</v>
      </c>
      <c r="I74" s="113">
        <f>IF(RES_hhdet_in_tes!I74=0,"",RES_hhdet_in_tes!I74/RES_hhdet_in_fec!I74)</f>
        <v>0.77879932022590559</v>
      </c>
      <c r="J74" s="113">
        <f>IF(RES_hhdet_in_tes!J74=0,"",RES_hhdet_in_tes!J74/RES_hhdet_in_fec!J74)</f>
        <v>0.78184733855302091</v>
      </c>
      <c r="K74" s="113">
        <f>IF(RES_hhdet_in_tes!K74=0,"",RES_hhdet_in_tes!K74/RES_hhdet_in_fec!K74)</f>
        <v>0.7833724054850516</v>
      </c>
      <c r="L74" s="113">
        <f>IF(RES_hhdet_in_tes!L74=0,"",RES_hhdet_in_tes!L74/RES_hhdet_in_fec!L74)</f>
        <v>0.78570578734269514</v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0.80203561261339773</v>
      </c>
      <c r="P74" s="113">
        <f>IF(RES_hhdet_in_tes!P74=0,"",RES_hhdet_in_tes!P74/RES_hhdet_in_fec!P74)</f>
        <v>0.81225809156680973</v>
      </c>
      <c r="Q74" s="113">
        <f>IF(RES_hhdet_in_tes!Q74=0,"",RES_hhdet_in_tes!Q74/RES_hhdet_in_fec!Q74)</f>
        <v>0.82259867543772514</v>
      </c>
      <c r="R74" s="113">
        <f>IF(RES_hhdet_in_tes!R74=0,"",RES_hhdet_in_tes!R74/RES_hhdet_in_fec!R74)</f>
        <v>0.8294327130099729</v>
      </c>
      <c r="S74" s="113">
        <f>IF(RES_hhdet_in_tes!S74=0,"",RES_hhdet_in_tes!S74/RES_hhdet_in_fec!S74)</f>
        <v>0.83655123151767252</v>
      </c>
      <c r="T74" s="113">
        <f>IF(RES_hhdet_in_tes!T74=0,"",RES_hhdet_in_tes!T74/RES_hhdet_in_fec!T74)</f>
        <v>0.84329651244404247</v>
      </c>
      <c r="U74" s="113">
        <f>IF(RES_hhdet_in_tes!U74=0,"",RES_hhdet_in_tes!U74/RES_hhdet_in_fec!U74)</f>
        <v>0.8498810519022596</v>
      </c>
      <c r="V74" s="113">
        <f>IF(RES_hhdet_in_tes!V74=0,"",RES_hhdet_in_tes!V74/RES_hhdet_in_fec!V74)</f>
        <v>0.85568523573978539</v>
      </c>
      <c r="W74" s="113">
        <f>IF(RES_hhdet_in_tes!W74=0,"",RES_hhdet_in_tes!W74/RES_hhdet_in_fec!W74)</f>
        <v>0.86302489558437423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0.73344689178143962</v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>
        <f>IF(RES_hhdet_in_tes!F75=0,"",RES_hhdet_in_tes!F75/RES_hhdet_in_fec!F75)</f>
        <v>0.73688744408128148</v>
      </c>
      <c r="G75" s="111">
        <f>IF(RES_hhdet_in_tes!G75=0,"",RES_hhdet_in_tes!G75/RES_hhdet_in_fec!G75)</f>
        <v>0.73814736198744557</v>
      </c>
      <c r="H75" s="111">
        <f>IF(RES_hhdet_in_tes!H75=0,"",RES_hhdet_in_tes!H75/RES_hhdet_in_fec!H75)</f>
        <v>0.73947752340218142</v>
      </c>
      <c r="I75" s="111">
        <f>IF(RES_hhdet_in_tes!I75=0,"",RES_hhdet_in_tes!I75/RES_hhdet_in_fec!I75)</f>
        <v>0.74089523287264392</v>
      </c>
      <c r="J75" s="111">
        <f>IF(RES_hhdet_in_tes!J75=0,"",RES_hhdet_in_tes!J75/RES_hhdet_in_fec!J75)</f>
        <v>0.74246975773927804</v>
      </c>
      <c r="K75" s="111">
        <f>IF(RES_hhdet_in_tes!K75=0,"",RES_hhdet_in_tes!K75/RES_hhdet_in_fec!K75)</f>
        <v>0.74426248273978046</v>
      </c>
      <c r="L75" s="111">
        <f>IF(RES_hhdet_in_tes!L75=0,"",RES_hhdet_in_tes!L75/RES_hhdet_in_fec!L75)</f>
        <v>0.74629489174981389</v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0.76492974485767051</v>
      </c>
      <c r="P75" s="111">
        <f>IF(RES_hhdet_in_tes!P75=0,"",RES_hhdet_in_tes!P75/RES_hhdet_in_fec!P75)</f>
        <v>0.77664717093799385</v>
      </c>
      <c r="Q75" s="111">
        <f>IF(RES_hhdet_in_tes!Q75=0,"",RES_hhdet_in_tes!Q75/RES_hhdet_in_fec!Q75)</f>
        <v>0.78814478398383947</v>
      </c>
      <c r="R75" s="111">
        <f>IF(RES_hhdet_in_tes!R75=0,"",RES_hhdet_in_tes!R75/RES_hhdet_in_fec!R75)</f>
        <v>0.7963869131609308</v>
      </c>
      <c r="S75" s="111">
        <f>IF(RES_hhdet_in_tes!S75=0,"",RES_hhdet_in_tes!S75/RES_hhdet_in_fec!S75)</f>
        <v>0.80454778746107891</v>
      </c>
      <c r="T75" s="111">
        <f>IF(RES_hhdet_in_tes!T75=0,"",RES_hhdet_in_tes!T75/RES_hhdet_in_fec!T75)</f>
        <v>0.81245628850961704</v>
      </c>
      <c r="U75" s="111">
        <f>IF(RES_hhdet_in_tes!U75=0,"",RES_hhdet_in_tes!U75/RES_hhdet_in_fec!U75)</f>
        <v>0.81988531049050206</v>
      </c>
      <c r="V75" s="111">
        <f>IF(RES_hhdet_in_tes!V75=0,"",RES_hhdet_in_tes!V75/RES_hhdet_in_fec!V75)</f>
        <v>0.82648642761070379</v>
      </c>
      <c r="W75" s="111">
        <f>IF(RES_hhdet_in_tes!W75=0,"",RES_hhdet_in_tes!W75/RES_hhdet_in_fec!W75)</f>
        <v>0.83168278293450859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0.63828662435703076</v>
      </c>
      <c r="D77" s="124">
        <f>IF(RES_hhdet_in_tes!D77=0,"",RES_hhdet_in_tes!D77/RES_hhdet_in_fec!D77)</f>
        <v>0.63709449554784081</v>
      </c>
      <c r="E77" s="124">
        <f>IF(RES_hhdet_in_tes!E77=0,"",RES_hhdet_in_tes!E77/RES_hhdet_in_fec!E77)</f>
        <v>0.63930054012090076</v>
      </c>
      <c r="F77" s="124">
        <f>IF(RES_hhdet_in_tes!F77=0,"",RES_hhdet_in_tes!F77/RES_hhdet_in_fec!F77)</f>
        <v>0.64052180983198126</v>
      </c>
      <c r="G77" s="124">
        <f>IF(RES_hhdet_in_tes!G77=0,"",RES_hhdet_in_tes!G77/RES_hhdet_in_fec!G77)</f>
        <v>0.64100919970076908</v>
      </c>
      <c r="H77" s="124">
        <f>IF(RES_hhdet_in_tes!H77=0,"",RES_hhdet_in_tes!H77/RES_hhdet_in_fec!H77)</f>
        <v>0.64111961390818284</v>
      </c>
      <c r="I77" s="124">
        <f>IF(RES_hhdet_in_tes!I77=0,"",RES_hhdet_in_tes!I77/RES_hhdet_in_fec!I77)</f>
        <v>0.63827601024434144</v>
      </c>
      <c r="J77" s="124">
        <f>IF(RES_hhdet_in_tes!J77=0,"",RES_hhdet_in_tes!J77/RES_hhdet_in_fec!J77)</f>
        <v>0.63580401180439194</v>
      </c>
      <c r="K77" s="124">
        <f>IF(RES_hhdet_in_tes!K77=0,"",RES_hhdet_in_tes!K77/RES_hhdet_in_fec!K77)</f>
        <v>0.64025785470888119</v>
      </c>
      <c r="L77" s="124">
        <f>IF(RES_hhdet_in_tes!L77=0,"",RES_hhdet_in_tes!L77/RES_hhdet_in_fec!L77)</f>
        <v>0.64305894915707762</v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>
        <f>IF(RES_hhdet_in_tes!O77=0,"",RES_hhdet_in_tes!O77/RES_hhdet_in_fec!O77)</f>
        <v>0.65928689385029438</v>
      </c>
      <c r="P77" s="124">
        <f>IF(RES_hhdet_in_tes!P77=0,"",RES_hhdet_in_tes!P77/RES_hhdet_in_fec!P77)</f>
        <v>0.65297174547833603</v>
      </c>
      <c r="Q77" s="124">
        <f>IF(RES_hhdet_in_tes!Q77=0,"",RES_hhdet_in_tes!Q77/RES_hhdet_in_fec!Q77)</f>
        <v>0.64649742582192149</v>
      </c>
      <c r="R77" s="124">
        <f>IF(RES_hhdet_in_tes!R77=0,"",RES_hhdet_in_tes!R77/RES_hhdet_in_fec!R77)</f>
        <v>0.64190127846202427</v>
      </c>
      <c r="S77" s="124">
        <f>IF(RES_hhdet_in_tes!S77=0,"",RES_hhdet_in_tes!S77/RES_hhdet_in_fec!S77)</f>
        <v>0.64297121988693295</v>
      </c>
      <c r="T77" s="124">
        <f>IF(RES_hhdet_in_tes!T77=0,"",RES_hhdet_in_tes!T77/RES_hhdet_in_fec!T77)</f>
        <v>0.64699923096378842</v>
      </c>
      <c r="U77" s="124">
        <f>IF(RES_hhdet_in_tes!U77=0,"",RES_hhdet_in_tes!U77/RES_hhdet_in_fec!U77)</f>
        <v>0.64580814052262858</v>
      </c>
      <c r="V77" s="124">
        <f>IF(RES_hhdet_in_tes!V77=0,"",RES_hhdet_in_tes!V77/RES_hhdet_in_fec!V77)</f>
        <v>0.65102421347572625</v>
      </c>
      <c r="W77" s="124">
        <f>IF(RES_hhdet_in_tes!W77=0,"",RES_hhdet_in_tes!W77/RES_hhdet_in_fec!W77)</f>
        <v>0.65459942531161319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0.62326907498251871</v>
      </c>
      <c r="D78" s="111">
        <f>IF(RES_hhdet_in_tes!D78=0,"",RES_hhdet_in_tes!D78/RES_hhdet_in_fec!D78)</f>
        <v>0.62356744258504915</v>
      </c>
      <c r="E78" s="111">
        <f>IF(RES_hhdet_in_tes!E78=0,"",RES_hhdet_in_tes!E78/RES_hhdet_in_fec!E78)</f>
        <v>0.62386160229509457</v>
      </c>
      <c r="F78" s="111">
        <f>IF(RES_hhdet_in_tes!F78=0,"",RES_hhdet_in_tes!F78/RES_hhdet_in_fec!F78)</f>
        <v>0.62415518820161919</v>
      </c>
      <c r="G78" s="111">
        <f>IF(RES_hhdet_in_tes!G78=0,"",RES_hhdet_in_tes!G78/RES_hhdet_in_fec!G78)</f>
        <v>0.62444489888666932</v>
      </c>
      <c r="H78" s="111">
        <f>IF(RES_hhdet_in_tes!H78=0,"",RES_hhdet_in_tes!H78/RES_hhdet_in_fec!H78)</f>
        <v>0.62473113840177319</v>
      </c>
      <c r="I78" s="111">
        <f>IF(RES_hhdet_in_tes!I78=0,"",RES_hhdet_in_tes!I78/RES_hhdet_in_fec!I78)</f>
        <v>0.62501309327745025</v>
      </c>
      <c r="J78" s="111">
        <f>IF(RES_hhdet_in_tes!J78=0,"",RES_hhdet_in_tes!J78/RES_hhdet_in_fec!J78)</f>
        <v>0.62528743101636908</v>
      </c>
      <c r="K78" s="111">
        <f>IF(RES_hhdet_in_tes!K78=0,"",RES_hhdet_in_tes!K78/RES_hhdet_in_fec!K78)</f>
        <v>0.62555131811924625</v>
      </c>
      <c r="L78" s="111">
        <f>IF(RES_hhdet_in_tes!L78=0,"",RES_hhdet_in_tes!L78/RES_hhdet_in_fec!L78)</f>
        <v>0.62580399650885576</v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>
        <f>IF(RES_hhdet_in_tes!O78=0,"",RES_hhdet_in_tes!O78/RES_hhdet_in_fec!O78)</f>
        <v>0.62593997093641396</v>
      </c>
      <c r="P78" s="111">
        <f>IF(RES_hhdet_in_tes!P78=0,"",RES_hhdet_in_tes!P78/RES_hhdet_in_fec!P78)</f>
        <v>0.62593997093641396</v>
      </c>
      <c r="Q78" s="111">
        <f>IF(RES_hhdet_in_tes!Q78=0,"",RES_hhdet_in_tes!Q78/RES_hhdet_in_fec!Q78)</f>
        <v>0.62593997093641396</v>
      </c>
      <c r="R78" s="111">
        <f>IF(RES_hhdet_in_tes!R78=0,"",RES_hhdet_in_tes!R78/RES_hhdet_in_fec!R78)</f>
        <v>0.62679901637043922</v>
      </c>
      <c r="S78" s="111">
        <f>IF(RES_hhdet_in_tes!S78=0,"",RES_hhdet_in_tes!S78/RES_hhdet_in_fec!S78)</f>
        <v>0.62820375029267583</v>
      </c>
      <c r="T78" s="111">
        <f>IF(RES_hhdet_in_tes!T78=0,"",RES_hhdet_in_tes!T78/RES_hhdet_in_fec!T78)</f>
        <v>0.62984260653528423</v>
      </c>
      <c r="U78" s="111">
        <f>IF(RES_hhdet_in_tes!U78=0,"",RES_hhdet_in_tes!U78/RES_hhdet_in_fec!U78)</f>
        <v>0.63153999335798594</v>
      </c>
      <c r="V78" s="111">
        <f>IF(RES_hhdet_in_tes!V78=0,"",RES_hhdet_in_tes!V78/RES_hhdet_in_fec!V78)</f>
        <v>0.63312031902050137</v>
      </c>
      <c r="W78" s="111">
        <f>IF(RES_hhdet_in_tes!W78=0,"",RES_hhdet_in_tes!W78/RES_hhdet_in_fec!W78)</f>
        <v>0.63458358352282973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0.77595422524990443</v>
      </c>
      <c r="D79" s="45">
        <f>IF(RES_hhdet_in_tes!D79=0,"",RES_hhdet_in_tes!D79/RES_hhdet_in_fec!D79)</f>
        <v>0.77736637071022452</v>
      </c>
      <c r="E79" s="45">
        <f>IF(RES_hhdet_in_tes!E79=0,"",RES_hhdet_in_tes!E79/RES_hhdet_in_fec!E79)</f>
        <v>0.77883073388688506</v>
      </c>
      <c r="F79" s="45">
        <f>IF(RES_hhdet_in_tes!F79=0,"",RES_hhdet_in_tes!F79/RES_hhdet_in_fec!F79)</f>
        <v>0.78030221766122865</v>
      </c>
      <c r="G79" s="45">
        <f>IF(RES_hhdet_in_tes!G79=0,"",RES_hhdet_in_tes!G79/RES_hhdet_in_fec!G79)</f>
        <v>0.78182179088092563</v>
      </c>
      <c r="H79" s="45">
        <f>IF(RES_hhdet_in_tes!H79=0,"",RES_hhdet_in_tes!H79/RES_hhdet_in_fec!H79)</f>
        <v>0.78338443948058412</v>
      </c>
      <c r="I79" s="45">
        <f>IF(RES_hhdet_in_tes!I79=0,"",RES_hhdet_in_tes!I79/RES_hhdet_in_fec!I79)</f>
        <v>0.78500025818546737</v>
      </c>
      <c r="J79" s="45">
        <f>IF(RES_hhdet_in_tes!J79=0,"",RES_hhdet_in_tes!J79/RES_hhdet_in_fec!J79)</f>
        <v>0.78671060152186123</v>
      </c>
      <c r="K79" s="45">
        <f>IF(RES_hhdet_in_tes!K79=0,"",RES_hhdet_in_tes!K79/RES_hhdet_in_fec!K79)</f>
        <v>0.78855063171464257</v>
      </c>
      <c r="L79" s="45">
        <f>IF(RES_hhdet_in_tes!L79=0,"",RES_hhdet_in_tes!L79/RES_hhdet_in_fec!L79)</f>
        <v>0.79052975610054421</v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>
        <f>IF(RES_hhdet_in_tes!O79=0,"",RES_hhdet_in_tes!O79/RES_hhdet_in_fec!O79)</f>
        <v>0.80163306891523167</v>
      </c>
      <c r="P79" s="45">
        <f>IF(RES_hhdet_in_tes!P79=0,"",RES_hhdet_in_tes!P79/RES_hhdet_in_fec!P79)</f>
        <v>0.80795512052433238</v>
      </c>
      <c r="Q79" s="45">
        <f>IF(RES_hhdet_in_tes!Q79=0,"",RES_hhdet_in_tes!Q79/RES_hhdet_in_fec!Q79)</f>
        <v>0.81610340274311877</v>
      </c>
      <c r="R79" s="45">
        <f>IF(RES_hhdet_in_tes!R79=0,"",RES_hhdet_in_tes!R79/RES_hhdet_in_fec!R79)</f>
        <v>0.82718788427896217</v>
      </c>
      <c r="S79" s="45">
        <f>IF(RES_hhdet_in_tes!S79=0,"",RES_hhdet_in_tes!S79/RES_hhdet_in_fec!S79)</f>
        <v>0.8410223539858428</v>
      </c>
      <c r="T79" s="45">
        <f>IF(RES_hhdet_in_tes!T79=0,"",RES_hhdet_in_tes!T79/RES_hhdet_in_fec!T79)</f>
        <v>0.85589665263443293</v>
      </c>
      <c r="U79" s="45">
        <f>IF(RES_hhdet_in_tes!U79=0,"",RES_hhdet_in_tes!U79/RES_hhdet_in_fec!U79)</f>
        <v>0.87010062099544727</v>
      </c>
      <c r="V79" s="45">
        <f>IF(RES_hhdet_in_tes!V79=0,"",RES_hhdet_in_tes!V79/RES_hhdet_in_fec!V79)</f>
        <v>0.88192409983958153</v>
      </c>
      <c r="W79" s="45">
        <f>IF(RES_hhdet_in_tes!W79=0,"",RES_hhdet_in_tes!W79/RES_hhdet_in_fec!W79)</f>
        <v>0.89076636538515686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0.63421278020568406</v>
      </c>
      <c r="D81" s="119">
        <f>IF(RES_hhdet_in_tes!D81=0,"",RES_hhdet_in_tes!D81/RES_hhdet_in_fec!D81)</f>
        <v>0.64544091070783383</v>
      </c>
      <c r="E81" s="119">
        <f>IF(RES_hhdet_in_tes!E81=0,"",RES_hhdet_in_tes!E81/RES_hhdet_in_fec!E81)</f>
        <v>0.65672777517235859</v>
      </c>
      <c r="F81" s="119">
        <f>IF(RES_hhdet_in_tes!F81=0,"",RES_hhdet_in_tes!F81/RES_hhdet_in_fec!F81)</f>
        <v>0.66871977063679711</v>
      </c>
      <c r="G81" s="119">
        <f>IF(RES_hhdet_in_tes!G81=0,"",RES_hhdet_in_tes!G81/RES_hhdet_in_fec!G81)</f>
        <v>0.68063718071636781</v>
      </c>
      <c r="H81" s="119">
        <f>IF(RES_hhdet_in_tes!H81=0,"",RES_hhdet_in_tes!H81/RES_hhdet_in_fec!H81)</f>
        <v>0.69252320176895821</v>
      </c>
      <c r="I81" s="119">
        <f>IF(RES_hhdet_in_tes!I81=0,"",RES_hhdet_in_tes!I81/RES_hhdet_in_fec!I81)</f>
        <v>0.70418736553721473</v>
      </c>
      <c r="J81" s="119">
        <f>IF(RES_hhdet_in_tes!J81=0,"",RES_hhdet_in_tes!J81/RES_hhdet_in_fec!J81)</f>
        <v>0.71729079548152697</v>
      </c>
      <c r="K81" s="119">
        <f>IF(RES_hhdet_in_tes!K81=0,"",RES_hhdet_in_tes!K81/RES_hhdet_in_fec!K81)</f>
        <v>0.72852285180028531</v>
      </c>
      <c r="L81" s="119">
        <f>IF(RES_hhdet_in_tes!L81=0,"",RES_hhdet_in_tes!L81/RES_hhdet_in_fec!L81)</f>
        <v>0.74077332804692153</v>
      </c>
      <c r="M81" s="119">
        <f>IF(RES_hhdet_in_tes!M81=0,"",RES_hhdet_in_tes!M81/RES_hhdet_in_fec!M81)</f>
        <v>0.75134644821936047</v>
      </c>
      <c r="N81" s="119">
        <f>IF(RES_hhdet_in_tes!N81=0,"",RES_hhdet_in_tes!N81/RES_hhdet_in_fec!N81)</f>
        <v>0.76170624570170209</v>
      </c>
      <c r="O81" s="119">
        <f>IF(RES_hhdet_in_tes!O81=0,"",RES_hhdet_in_tes!O81/RES_hhdet_in_fec!O81)</f>
        <v>0.77035117654404495</v>
      </c>
      <c r="P81" s="119">
        <f>IF(RES_hhdet_in_tes!P81=0,"",RES_hhdet_in_tes!P81/RES_hhdet_in_fec!P81)</f>
        <v>0.77691251135526129</v>
      </c>
      <c r="Q81" s="119">
        <f>IF(RES_hhdet_in_tes!Q81=0,"",RES_hhdet_in_tes!Q81/RES_hhdet_in_fec!Q81)</f>
        <v>0.78654016867418219</v>
      </c>
      <c r="R81" s="119">
        <f>IF(RES_hhdet_in_tes!R81=0,"",RES_hhdet_in_tes!R81/RES_hhdet_in_fec!R81)</f>
        <v>0.79861186395117201</v>
      </c>
      <c r="S81" s="119">
        <f>IF(RES_hhdet_in_tes!S81=0,"",RES_hhdet_in_tes!S81/RES_hhdet_in_fec!S81)</f>
        <v>0.81269356407224236</v>
      </c>
      <c r="T81" s="119">
        <f>IF(RES_hhdet_in_tes!T81=0,"",RES_hhdet_in_tes!T81/RES_hhdet_in_fec!T81)</f>
        <v>0.82768882830187374</v>
      </c>
      <c r="U81" s="119">
        <f>IF(RES_hhdet_in_tes!U81=0,"",RES_hhdet_in_tes!U81/RES_hhdet_in_fec!U81)</f>
        <v>0.84113366482257412</v>
      </c>
      <c r="V81" s="119">
        <f>IF(RES_hhdet_in_tes!V81=0,"",RES_hhdet_in_tes!V81/RES_hhdet_in_fec!V81)</f>
        <v>0.85445445434512846</v>
      </c>
      <c r="W81" s="119">
        <f>IF(RES_hhdet_in_tes!W81=0,"",RES_hhdet_in_tes!W81/RES_hhdet_in_fec!W81)</f>
        <v>0.86438323652396853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0.62450617733237279</v>
      </c>
      <c r="D82" s="124">
        <f>IF(RES_hhdet_in_tes!D82=0,"",RES_hhdet_in_tes!D82/RES_hhdet_in_fec!D82)</f>
        <v>0.63676454554136186</v>
      </c>
      <c r="E82" s="124">
        <f>IF(RES_hhdet_in_tes!E82=0,"",RES_hhdet_in_tes!E82/RES_hhdet_in_fec!E82)</f>
        <v>0.64916079481198186</v>
      </c>
      <c r="F82" s="124">
        <f>IF(RES_hhdet_in_tes!F82=0,"",RES_hhdet_in_tes!F82/RES_hhdet_in_fec!F82)</f>
        <v>0.66163386962849569</v>
      </c>
      <c r="G82" s="124">
        <f>IF(RES_hhdet_in_tes!G82=0,"",RES_hhdet_in_tes!G82/RES_hhdet_in_fec!G82)</f>
        <v>0.67422002326632957</v>
      </c>
      <c r="H82" s="124">
        <f>IF(RES_hhdet_in_tes!H82=0,"",RES_hhdet_in_tes!H82/RES_hhdet_in_fec!H82)</f>
        <v>0.68688795060714325</v>
      </c>
      <c r="I82" s="124">
        <f>IF(RES_hhdet_in_tes!I82=0,"",RES_hhdet_in_tes!I82/RES_hhdet_in_fec!I82)</f>
        <v>0.69961802441564647</v>
      </c>
      <c r="J82" s="124">
        <f>IF(RES_hhdet_in_tes!J82=0,"",RES_hhdet_in_tes!J82/RES_hhdet_in_fec!J82)</f>
        <v>0.71236183527343044</v>
      </c>
      <c r="K82" s="124">
        <f>IF(RES_hhdet_in_tes!K82=0,"",RES_hhdet_in_tes!K82/RES_hhdet_in_fec!K82)</f>
        <v>0.72508513686702769</v>
      </c>
      <c r="L82" s="124">
        <f>IF(RES_hhdet_in_tes!L82=0,"",RES_hhdet_in_tes!L82/RES_hhdet_in_fec!L82)</f>
        <v>0.73773391933800891</v>
      </c>
      <c r="M82" s="124">
        <f>IF(RES_hhdet_in_tes!M82=0,"",RES_hhdet_in_tes!M82/RES_hhdet_in_fec!M82)</f>
        <v>0.74935852491198995</v>
      </c>
      <c r="N82" s="124">
        <f>IF(RES_hhdet_in_tes!N82=0,"",RES_hhdet_in_tes!N82/RES_hhdet_in_fec!N82)</f>
        <v>0.75950908384337568</v>
      </c>
      <c r="O82" s="124">
        <f>IF(RES_hhdet_in_tes!O82=0,"",RES_hhdet_in_tes!O82/RES_hhdet_in_fec!O82)</f>
        <v>0.76788731614879069</v>
      </c>
      <c r="P82" s="124">
        <f>IF(RES_hhdet_in_tes!P82=0,"",RES_hhdet_in_tes!P82/RES_hhdet_in_fec!P82)</f>
        <v>0.77522850551396505</v>
      </c>
      <c r="Q82" s="124">
        <f>IF(RES_hhdet_in_tes!Q82=0,"",RES_hhdet_in_tes!Q82/RES_hhdet_in_fec!Q82)</f>
        <v>0.78397001994840676</v>
      </c>
      <c r="R82" s="124">
        <f>IF(RES_hhdet_in_tes!R82=0,"",RES_hhdet_in_tes!R82/RES_hhdet_in_fec!R82)</f>
        <v>0.79687518114225442</v>
      </c>
      <c r="S82" s="124">
        <f>IF(RES_hhdet_in_tes!S82=0,"",RES_hhdet_in_tes!S82/RES_hhdet_in_fec!S82)</f>
        <v>0.81126279609644281</v>
      </c>
      <c r="T82" s="124">
        <f>IF(RES_hhdet_in_tes!T82=0,"",RES_hhdet_in_tes!T82/RES_hhdet_in_fec!T82)</f>
        <v>0.82578800284183351</v>
      </c>
      <c r="U82" s="124">
        <f>IF(RES_hhdet_in_tes!U82=0,"",RES_hhdet_in_tes!U82/RES_hhdet_in_fec!U82)</f>
        <v>0.83914987528836671</v>
      </c>
      <c r="V82" s="124">
        <f>IF(RES_hhdet_in_tes!V82=0,"",RES_hhdet_in_tes!V82/RES_hhdet_in_fec!V82)</f>
        <v>0.85038720659138778</v>
      </c>
      <c r="W82" s="124">
        <f>IF(RES_hhdet_in_tes!W82=0,"",RES_hhdet_in_tes!W82/RES_hhdet_in_fec!W82)</f>
        <v>0.85941972979765069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0.62233971721229353</v>
      </c>
      <c r="D83" s="111">
        <f>IF(RES_hhdet_in_tes!D83=0,"",RES_hhdet_in_tes!D83/RES_hhdet_in_fec!D83)</f>
        <v>0.6346807133949578</v>
      </c>
      <c r="E83" s="111">
        <f>IF(RES_hhdet_in_tes!E83=0,"",RES_hhdet_in_tes!E83/RES_hhdet_in_fec!E83)</f>
        <v>0.64713902896460485</v>
      </c>
      <c r="F83" s="111">
        <f>IF(RES_hhdet_in_tes!F83=0,"",RES_hhdet_in_tes!F83/RES_hhdet_in_fec!F83)</f>
        <v>0.65970268775558905</v>
      </c>
      <c r="G83" s="111">
        <f>IF(RES_hhdet_in_tes!G83=0,"",RES_hhdet_in_tes!G83/RES_hhdet_in_fec!G83)</f>
        <v>0.67235978476675862</v>
      </c>
      <c r="H83" s="111">
        <f>IF(RES_hhdet_in_tes!H83=0,"",RES_hhdet_in_tes!H83/RES_hhdet_in_fec!H83)</f>
        <v>0.68509613611479514</v>
      </c>
      <c r="I83" s="111">
        <f>IF(RES_hhdet_in_tes!I83=0,"",RES_hhdet_in_tes!I83/RES_hhdet_in_fec!I83)</f>
        <v>0.69789309099919139</v>
      </c>
      <c r="J83" s="111">
        <f>IF(RES_hhdet_in_tes!J83=0,"",RES_hhdet_in_tes!J83/RES_hhdet_in_fec!J83)</f>
        <v>0.7107104354266317</v>
      </c>
      <c r="K83" s="111">
        <f>IF(RES_hhdet_in_tes!K83=0,"",RES_hhdet_in_tes!K83/RES_hhdet_in_fec!K83)</f>
        <v>0.72349497308823607</v>
      </c>
      <c r="L83" s="111">
        <f>IF(RES_hhdet_in_tes!L83=0,"",RES_hhdet_in_tes!L83/RES_hhdet_in_fec!L83)</f>
        <v>0.73619948911844291</v>
      </c>
      <c r="M83" s="111">
        <f>IF(RES_hhdet_in_tes!M83=0,"",RES_hhdet_in_tes!M83/RES_hhdet_in_fec!M83)</f>
        <v>0.7478998449769052</v>
      </c>
      <c r="N83" s="111">
        <f>IF(RES_hhdet_in_tes!N83=0,"",RES_hhdet_in_tes!N83/RES_hhdet_in_fec!N83)</f>
        <v>0.75809994189027352</v>
      </c>
      <c r="O83" s="111">
        <f>IF(RES_hhdet_in_tes!O83=0,"",RES_hhdet_in_tes!O83/RES_hhdet_in_fec!O83)</f>
        <v>0.76653139940863135</v>
      </c>
      <c r="P83" s="111">
        <f>IF(RES_hhdet_in_tes!P83=0,"",RES_hhdet_in_tes!P83/RES_hhdet_in_fec!P83)</f>
        <v>0.77391658323124857</v>
      </c>
      <c r="Q83" s="111">
        <f>IF(RES_hhdet_in_tes!Q83=0,"",RES_hhdet_in_tes!Q83/RES_hhdet_in_fec!Q83)</f>
        <v>0.78270880677073584</v>
      </c>
      <c r="R83" s="111">
        <f>IF(RES_hhdet_in_tes!R83=0,"",RES_hhdet_in_tes!R83/RES_hhdet_in_fec!R83)</f>
        <v>0.79567266274469373</v>
      </c>
      <c r="S83" s="111">
        <f>IF(RES_hhdet_in_tes!S83=0,"",RES_hhdet_in_tes!S83/RES_hhdet_in_fec!S83)</f>
        <v>0.8102021788909235</v>
      </c>
      <c r="T83" s="111">
        <f>IF(RES_hhdet_in_tes!T83=0,"",RES_hhdet_in_tes!T83/RES_hhdet_in_fec!T83)</f>
        <v>0.82480217131074962</v>
      </c>
      <c r="U83" s="111">
        <f>IF(RES_hhdet_in_tes!U83=0,"",RES_hhdet_in_tes!U83/RES_hhdet_in_fec!U83)</f>
        <v>0.8382507269590409</v>
      </c>
      <c r="V83" s="111">
        <f>IF(RES_hhdet_in_tes!V83=0,"",RES_hhdet_in_tes!V83/RES_hhdet_in_fec!V83)</f>
        <v>0.84952366362912812</v>
      </c>
      <c r="W83" s="111">
        <f>IF(RES_hhdet_in_tes!W83=0,"",RES_hhdet_in_tes!W83/RES_hhdet_in_fec!W83)</f>
        <v>0.85859118036365611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2.548045878563455</v>
      </c>
      <c r="D85" s="124">
        <f>IF(RES_hhdet_in_tes!D85=0,"",RES_hhdet_in_tes!D85/RES_hhdet_in_fec!D85)</f>
        <v>2.6388099445350144</v>
      </c>
      <c r="E85" s="124">
        <f>IF(RES_hhdet_in_tes!E85=0,"",RES_hhdet_in_tes!E85/RES_hhdet_in_fec!E85)</f>
        <v>2.730532354056864</v>
      </c>
      <c r="F85" s="124">
        <f>IF(RES_hhdet_in_tes!F85=0,"",RES_hhdet_in_tes!F85/RES_hhdet_in_fec!F85)</f>
        <v>2.8223532708120138</v>
      </c>
      <c r="G85" s="124">
        <f>IF(RES_hhdet_in_tes!G85=0,"",RES_hhdet_in_tes!G85/RES_hhdet_in_fec!G85)</f>
        <v>2.9150467135060754</v>
      </c>
      <c r="H85" s="124">
        <f>IF(RES_hhdet_in_tes!H85=0,"",RES_hhdet_in_tes!H85/RES_hhdet_in_fec!H85)</f>
        <v>3.0085129219369846</v>
      </c>
      <c r="I85" s="124">
        <f>IF(RES_hhdet_in_tes!I85=0,"",RES_hhdet_in_tes!I85/RES_hhdet_in_fec!I85)</f>
        <v>3.1029373859398572</v>
      </c>
      <c r="J85" s="124">
        <f>IF(RES_hhdet_in_tes!J85=0,"",RES_hhdet_in_tes!J85/RES_hhdet_in_fec!J85)</f>
        <v>3.199091659324131</v>
      </c>
      <c r="K85" s="124">
        <f>IF(RES_hhdet_in_tes!K85=0,"",RES_hhdet_in_tes!K85/RES_hhdet_in_fec!K85)</f>
        <v>3.2976244810094912</v>
      </c>
      <c r="L85" s="124">
        <f>IF(RES_hhdet_in_tes!L85=0,"",RES_hhdet_in_tes!L85/RES_hhdet_in_fec!L85)</f>
        <v>3.3986962478950575</v>
      </c>
      <c r="M85" s="124">
        <f>IF(RES_hhdet_in_tes!M85=0,"",RES_hhdet_in_tes!M85/RES_hhdet_in_fec!M85)</f>
        <v>3.5194169495669638</v>
      </c>
      <c r="N85" s="124">
        <f>IF(RES_hhdet_in_tes!N85=0,"",RES_hhdet_in_tes!N85/RES_hhdet_in_fec!N85)</f>
        <v>3.665386001946076</v>
      </c>
      <c r="O85" s="124">
        <f>IF(RES_hhdet_in_tes!O85=0,"",RES_hhdet_in_tes!O85/RES_hhdet_in_fec!O85)</f>
        <v>3.8396990298683029</v>
      </c>
      <c r="P85" s="124">
        <f>IF(RES_hhdet_in_tes!P85=0,"",RES_hhdet_in_tes!P85/RES_hhdet_in_fec!P85)</f>
        <v>4.0287377551515959</v>
      </c>
      <c r="Q85" s="124">
        <f>IF(RES_hhdet_in_tes!Q85=0,"",RES_hhdet_in_tes!Q85/RES_hhdet_in_fec!Q85)</f>
        <v>4.1911945328093179</v>
      </c>
      <c r="R85" s="124">
        <f>IF(RES_hhdet_in_tes!R85=0,"",RES_hhdet_in_tes!R85/RES_hhdet_in_fec!R85)</f>
        <v>4.2931131270953831</v>
      </c>
      <c r="S85" s="124">
        <f>IF(RES_hhdet_in_tes!S85=0,"",RES_hhdet_in_tes!S85/RES_hhdet_in_fec!S85)</f>
        <v>4.3742353240049638</v>
      </c>
      <c r="T85" s="124">
        <f>IF(RES_hhdet_in_tes!T85=0,"",RES_hhdet_in_tes!T85/RES_hhdet_in_fec!T85)</f>
        <v>4.4420160076136908</v>
      </c>
      <c r="U85" s="124">
        <f>IF(RES_hhdet_in_tes!U85=0,"",RES_hhdet_in_tes!U85/RES_hhdet_in_fec!U85)</f>
        <v>4.5037216243666993</v>
      </c>
      <c r="V85" s="124">
        <f>IF(RES_hhdet_in_tes!V85=0,"",RES_hhdet_in_tes!V85/RES_hhdet_in_fec!V85)</f>
        <v>4.5666372507817847</v>
      </c>
      <c r="W85" s="124">
        <f>IF(RES_hhdet_in_tes!W85=0,"",RES_hhdet_in_tes!W85/RES_hhdet_in_fec!W85)</f>
        <v>4.6282325278830978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2.548045878563455</v>
      </c>
      <c r="D86" s="111">
        <f>IF(RES_hhdet_in_tes!D86=0,"",RES_hhdet_in_tes!D86/RES_hhdet_in_fec!D86)</f>
        <v>2.6388099445350144</v>
      </c>
      <c r="E86" s="111">
        <f>IF(RES_hhdet_in_tes!E86=0,"",RES_hhdet_in_tes!E86/RES_hhdet_in_fec!E86)</f>
        <v>2.730532354056864</v>
      </c>
      <c r="F86" s="111">
        <f>IF(RES_hhdet_in_tes!F86=0,"",RES_hhdet_in_tes!F86/RES_hhdet_in_fec!F86)</f>
        <v>2.8223532708120138</v>
      </c>
      <c r="G86" s="111">
        <f>IF(RES_hhdet_in_tes!G86=0,"",RES_hhdet_in_tes!G86/RES_hhdet_in_fec!G86)</f>
        <v>2.9150467135060754</v>
      </c>
      <c r="H86" s="111">
        <f>IF(RES_hhdet_in_tes!H86=0,"",RES_hhdet_in_tes!H86/RES_hhdet_in_fec!H86)</f>
        <v>3.0085129219369846</v>
      </c>
      <c r="I86" s="111">
        <f>IF(RES_hhdet_in_tes!I86=0,"",RES_hhdet_in_tes!I86/RES_hhdet_in_fec!I86)</f>
        <v>3.1029373859398572</v>
      </c>
      <c r="J86" s="111">
        <f>IF(RES_hhdet_in_tes!J86=0,"",RES_hhdet_in_tes!J86/RES_hhdet_in_fec!J86)</f>
        <v>3.199091659324131</v>
      </c>
      <c r="K86" s="111">
        <f>IF(RES_hhdet_in_tes!K86=0,"",RES_hhdet_in_tes!K86/RES_hhdet_in_fec!K86)</f>
        <v>3.2976244810094912</v>
      </c>
      <c r="L86" s="111">
        <f>IF(RES_hhdet_in_tes!L86=0,"",RES_hhdet_in_tes!L86/RES_hhdet_in_fec!L86)</f>
        <v>3.3986962478950575</v>
      </c>
      <c r="M86" s="111">
        <f>IF(RES_hhdet_in_tes!M86=0,"",RES_hhdet_in_tes!M86/RES_hhdet_in_fec!M86)</f>
        <v>3.5194169495669638</v>
      </c>
      <c r="N86" s="111">
        <f>IF(RES_hhdet_in_tes!N86=0,"",RES_hhdet_in_tes!N86/RES_hhdet_in_fec!N86)</f>
        <v>3.665386001946076</v>
      </c>
      <c r="O86" s="111">
        <f>IF(RES_hhdet_in_tes!O86=0,"",RES_hhdet_in_tes!O86/RES_hhdet_in_fec!O86)</f>
        <v>3.8396990298683029</v>
      </c>
      <c r="P86" s="111">
        <f>IF(RES_hhdet_in_tes!P86=0,"",RES_hhdet_in_tes!P86/RES_hhdet_in_fec!P86)</f>
        <v>4.0287377551515959</v>
      </c>
      <c r="Q86" s="111">
        <f>IF(RES_hhdet_in_tes!Q86=0,"",RES_hhdet_in_tes!Q86/RES_hhdet_in_fec!Q86)</f>
        <v>4.1911945328093179</v>
      </c>
      <c r="R86" s="111">
        <f>IF(RES_hhdet_in_tes!R86=0,"",RES_hhdet_in_tes!R86/RES_hhdet_in_fec!R86)</f>
        <v>4.2931131270953831</v>
      </c>
      <c r="S86" s="111">
        <f>IF(RES_hhdet_in_tes!S86=0,"",RES_hhdet_in_tes!S86/RES_hhdet_in_fec!S86)</f>
        <v>4.3742353240049638</v>
      </c>
      <c r="T86" s="111">
        <f>IF(RES_hhdet_in_tes!T86=0,"",RES_hhdet_in_tes!T86/RES_hhdet_in_fec!T86)</f>
        <v>4.4420160076136908</v>
      </c>
      <c r="U86" s="111">
        <f>IF(RES_hhdet_in_tes!U86=0,"",RES_hhdet_in_tes!U86/RES_hhdet_in_fec!U86)</f>
        <v>4.5037216243666993</v>
      </c>
      <c r="V86" s="111">
        <f>IF(RES_hhdet_in_tes!V86=0,"",RES_hhdet_in_tes!V86/RES_hhdet_in_fec!V86)</f>
        <v>4.5666372507817847</v>
      </c>
      <c r="W86" s="111">
        <f>IF(RES_hhdet_in_tes!W86=0,"",RES_hhdet_in_tes!W86/RES_hhdet_in_fec!W86)</f>
        <v>4.6282325278830978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0.73177109610307167</v>
      </c>
      <c r="D87" s="124">
        <f>IF(RES_hhdet_in_tes!D87=0,"",RES_hhdet_in_tes!D87/RES_hhdet_in_fec!D87)</f>
        <v>0.7312409755814252</v>
      </c>
      <c r="E87" s="124">
        <f>IF(RES_hhdet_in_tes!E87=0,"",RES_hhdet_in_tes!E87/RES_hhdet_in_fec!E87)</f>
        <v>0.73244488928185048</v>
      </c>
      <c r="F87" s="124">
        <f>IF(RES_hhdet_in_tes!F87=0,"",RES_hhdet_in_tes!F87/RES_hhdet_in_fec!F87)</f>
        <v>0.73433844481175115</v>
      </c>
      <c r="G87" s="124">
        <f>IF(RES_hhdet_in_tes!G87=0,"",RES_hhdet_in_tes!G87/RES_hhdet_in_fec!G87)</f>
        <v>0.73705350986613327</v>
      </c>
      <c r="H87" s="124">
        <f>IF(RES_hhdet_in_tes!H87=0,"",RES_hhdet_in_tes!H87/RES_hhdet_in_fec!H87)</f>
        <v>0.74022814982802521</v>
      </c>
      <c r="I87" s="124">
        <f>IF(RES_hhdet_in_tes!I87=0,"",RES_hhdet_in_tes!I87/RES_hhdet_in_fec!I87)</f>
        <v>0.74318515118022133</v>
      </c>
      <c r="J87" s="124">
        <f>IF(RES_hhdet_in_tes!J87=0,"",RES_hhdet_in_tes!J87/RES_hhdet_in_fec!J87)</f>
        <v>0.74956069837055206</v>
      </c>
      <c r="K87" s="124">
        <f>IF(RES_hhdet_in_tes!K87=0,"",RES_hhdet_in_tes!K87/RES_hhdet_in_fec!K87)</f>
        <v>0.7521666860034093</v>
      </c>
      <c r="L87" s="124">
        <f>IF(RES_hhdet_in_tes!L87=0,"",RES_hhdet_in_tes!L87/RES_hhdet_in_fec!L87)</f>
        <v>0.75670504132638206</v>
      </c>
      <c r="M87" s="124">
        <f>IF(RES_hhdet_in_tes!M87=0,"",RES_hhdet_in_tes!M87/RES_hhdet_in_fec!M87)</f>
        <v>0.75991650082912354</v>
      </c>
      <c r="N87" s="124">
        <f>IF(RES_hhdet_in_tes!N87=0,"",RES_hhdet_in_tes!N87/RES_hhdet_in_fec!N87)</f>
        <v>0.76727771905206199</v>
      </c>
      <c r="O87" s="124">
        <f>IF(RES_hhdet_in_tes!O87=0,"",RES_hhdet_in_tes!O87/RES_hhdet_in_fec!O87)</f>
        <v>0.77613632848343872</v>
      </c>
      <c r="P87" s="124">
        <f>IF(RES_hhdet_in_tes!P87=0,"",RES_hhdet_in_tes!P87/RES_hhdet_in_fec!P87)</f>
        <v>0.78310937192777685</v>
      </c>
      <c r="Q87" s="124">
        <f>IF(RES_hhdet_in_tes!Q87=0,"",RES_hhdet_in_tes!Q87/RES_hhdet_in_fec!Q87)</f>
        <v>0.79460359758349008</v>
      </c>
      <c r="R87" s="124">
        <f>IF(RES_hhdet_in_tes!R87=0,"",RES_hhdet_in_tes!R87/RES_hhdet_in_fec!R87)</f>
        <v>0.80560419700790875</v>
      </c>
      <c r="S87" s="124">
        <f>IF(RES_hhdet_in_tes!S87=0,"",RES_hhdet_in_tes!S87/RES_hhdet_in_fec!S87)</f>
        <v>0.81699367558531544</v>
      </c>
      <c r="T87" s="124">
        <f>IF(RES_hhdet_in_tes!T87=0,"",RES_hhdet_in_tes!T87/RES_hhdet_in_fec!T87)</f>
        <v>0.8280855707336604</v>
      </c>
      <c r="U87" s="124">
        <f>IF(RES_hhdet_in_tes!U87=0,"",RES_hhdet_in_tes!U87/RES_hhdet_in_fec!U87)</f>
        <v>0.83648588374419797</v>
      </c>
      <c r="V87" s="124">
        <f>IF(RES_hhdet_in_tes!V87=0,"",RES_hhdet_in_tes!V87/RES_hhdet_in_fec!V87)</f>
        <v>0.84489842558807793</v>
      </c>
      <c r="W87" s="124">
        <f>IF(RES_hhdet_in_tes!W87=0,"",RES_hhdet_in_tes!W87/RES_hhdet_in_fec!W87)</f>
        <v>0.85210236630262859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0.67029364574560202</v>
      </c>
      <c r="D88" s="111">
        <f>IF(RES_hhdet_in_tes!D88=0,"",RES_hhdet_in_tes!D88/RES_hhdet_in_fec!D88)</f>
        <v>0.68282180773608847</v>
      </c>
      <c r="E88" s="111">
        <f>IF(RES_hhdet_in_tes!E88=0,"",RES_hhdet_in_tes!E88/RES_hhdet_in_fec!E88)</f>
        <v>0.69546906840086242</v>
      </c>
      <c r="F88" s="111">
        <f>IF(RES_hhdet_in_tes!F88=0,"",RES_hhdet_in_tes!F88/RES_hhdet_in_fec!F88)</f>
        <v>0.70822326994155727</v>
      </c>
      <c r="G88" s="111">
        <f>IF(RES_hhdet_in_tes!G88=0,"",RES_hhdet_in_tes!G88/RES_hhdet_in_fec!G88)</f>
        <v>0.72107232680359412</v>
      </c>
      <c r="H88" s="111">
        <f>IF(RES_hhdet_in_tes!H88=0,"",RES_hhdet_in_tes!H88/RES_hhdet_in_fec!H88)</f>
        <v>0.73400183998828272</v>
      </c>
      <c r="I88" s="111">
        <f>IF(RES_hhdet_in_tes!I88=0,"",RES_hhdet_in_tes!I88/RES_hhdet_in_fec!I88)</f>
        <v>0.74699287583366036</v>
      </c>
      <c r="J88" s="111">
        <f>IF(RES_hhdet_in_tes!J88=0,"",RES_hhdet_in_tes!J88/RES_hhdet_in_fec!J88)</f>
        <v>0.76000461045362533</v>
      </c>
      <c r="K88" s="111">
        <f>IF(RES_hhdet_in_tes!K88=0,"",RES_hhdet_in_tes!K88/RES_hhdet_in_fec!K88)</f>
        <v>0.77298304075433655</v>
      </c>
      <c r="L88" s="111">
        <f>IF(RES_hhdet_in_tes!L88=0,"",RES_hhdet_in_tes!L88/RES_hhdet_in_fec!L88)</f>
        <v>0.78588023580093613</v>
      </c>
      <c r="M88" s="111">
        <f>IF(RES_hhdet_in_tes!M88=0,"",RES_hhdet_in_tes!M88/RES_hhdet_in_fec!M88)</f>
        <v>0.79775804139875828</v>
      </c>
      <c r="N88" s="111">
        <f>IF(RES_hhdet_in_tes!N88=0,"",RES_hhdet_in_tes!N88/RES_hhdet_in_fec!N88)</f>
        <v>0.80811283484961793</v>
      </c>
      <c r="O88" s="111">
        <f>IF(RES_hhdet_in_tes!O88=0,"",RES_hhdet_in_tes!O88/RES_hhdet_in_fec!O88)</f>
        <v>0.8166721653965533</v>
      </c>
      <c r="P88" s="111">
        <f>IF(RES_hhdet_in_tes!P88=0,"",RES_hhdet_in_tes!P88/RES_hhdet_in_fec!P88)</f>
        <v>0.82416935426929894</v>
      </c>
      <c r="Q88" s="111">
        <f>IF(RES_hhdet_in_tes!Q88=0,"",RES_hhdet_in_tes!Q88/RES_hhdet_in_fec!Q88)</f>
        <v>0.83309492228089888</v>
      </c>
      <c r="R88" s="111">
        <f>IF(RES_hhdet_in_tes!R88=0,"",RES_hhdet_in_tes!R88/RES_hhdet_in_fec!R88)</f>
        <v>0.84625539046832299</v>
      </c>
      <c r="S88" s="111">
        <f>IF(RES_hhdet_in_tes!S88=0,"",RES_hhdet_in_tes!S88/RES_hhdet_in_fec!S88)</f>
        <v>0.86100526391687415</v>
      </c>
      <c r="T88" s="111">
        <f>IF(RES_hhdet_in_tes!T88=0,"",RES_hhdet_in_tes!T88/RES_hhdet_in_fec!T88)</f>
        <v>0.87582668249509188</v>
      </c>
      <c r="U88" s="111">
        <f>IF(RES_hhdet_in_tes!U88=0,"",RES_hhdet_in_tes!U88/RES_hhdet_in_fec!U88)</f>
        <v>0.88947920140086212</v>
      </c>
      <c r="V88" s="111">
        <f>IF(RES_hhdet_in_tes!V88=0,"",RES_hhdet_in_tes!V88/RES_hhdet_in_fec!V88)</f>
        <v>0.90092310549263488</v>
      </c>
      <c r="W88" s="111">
        <f>IF(RES_hhdet_in_tes!W88=0,"",RES_hhdet_in_tes!W88/RES_hhdet_in_fec!W88)</f>
        <v>0.91012814184627933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>
        <f>IF(RES_hhdet_in_tes!F89=0,"",RES_hhdet_in_tes!F89/RES_hhdet_in_fec!F89)</f>
        <v>0.75265332804694507</v>
      </c>
      <c r="G89" s="111" t="str">
        <f>IF(RES_hhdet_in_tes!G89=0,"",RES_hhdet_in_tes!G89/RES_hhdet_in_fec!G89)</f>
        <v/>
      </c>
      <c r="H89" s="111">
        <f>IF(RES_hhdet_in_tes!H89=0,"",RES_hhdet_in_tes!H89/RES_hhdet_in_fec!H89)</f>
        <v>0.77507890776644517</v>
      </c>
      <c r="I89" s="111">
        <f>IF(RES_hhdet_in_tes!I89=0,"",RES_hhdet_in_tes!I89/RES_hhdet_in_fec!I89)</f>
        <v>0.78426623154556063</v>
      </c>
      <c r="J89" s="111">
        <f>IF(RES_hhdet_in_tes!J89=0,"",RES_hhdet_in_tes!J89/RES_hhdet_in_fec!J89)</f>
        <v>0.79743217465089766</v>
      </c>
      <c r="K89" s="111">
        <f>IF(RES_hhdet_in_tes!K89=0,"",RES_hhdet_in_tes!K89/RES_hhdet_in_fec!K89)</f>
        <v>0.80882944131786183</v>
      </c>
      <c r="L89" s="111">
        <f>IF(RES_hhdet_in_tes!L89=0,"",RES_hhdet_in_tes!L89/RES_hhdet_in_fec!L89)</f>
        <v>0.82061927632608234</v>
      </c>
      <c r="M89" s="111">
        <f>IF(RES_hhdet_in_tes!M89=0,"",RES_hhdet_in_tes!M89/RES_hhdet_in_fec!M89)</f>
        <v>0.83048554793612628</v>
      </c>
      <c r="N89" s="111">
        <f>IF(RES_hhdet_in_tes!N89=0,"",RES_hhdet_in_tes!N89/RES_hhdet_in_fec!N89)</f>
        <v>0.8396405395232287</v>
      </c>
      <c r="O89" s="111">
        <f>IF(RES_hhdet_in_tes!O89=0,"",RES_hhdet_in_tes!O89/RES_hhdet_in_fec!O89)</f>
        <v>0.84724154441022304</v>
      </c>
      <c r="P89" s="111">
        <f>IF(RES_hhdet_in_tes!P89=0,"",RES_hhdet_in_tes!P89/RES_hhdet_in_fec!P89)</f>
        <v>0.85363169312196574</v>
      </c>
      <c r="Q89" s="111">
        <f>IF(RES_hhdet_in_tes!Q89=0,"",RES_hhdet_in_tes!Q89/RES_hhdet_in_fec!Q89)</f>
        <v>0.86152294841168964</v>
      </c>
      <c r="R89" s="111">
        <f>IF(RES_hhdet_in_tes!R89=0,"",RES_hhdet_in_tes!R89/RES_hhdet_in_fec!R89)</f>
        <v>0.87250336993809996</v>
      </c>
      <c r="S89" s="111">
        <f>IF(RES_hhdet_in_tes!S89=0,"",RES_hhdet_in_tes!S89/RES_hhdet_in_fec!S89)</f>
        <v>0.88508510235114823</v>
      </c>
      <c r="T89" s="111">
        <f>IF(RES_hhdet_in_tes!T89=0,"",RES_hhdet_in_tes!T89/RES_hhdet_in_fec!T89)</f>
        <v>0.89756147171301104</v>
      </c>
      <c r="U89" s="111">
        <f>IF(RES_hhdet_in_tes!U89=0,"",RES_hhdet_in_tes!U89/RES_hhdet_in_fec!U89)</f>
        <v>0.9091703828183948</v>
      </c>
      <c r="V89" s="111">
        <f>IF(RES_hhdet_in_tes!V89=0,"",RES_hhdet_in_tes!V89/RES_hhdet_in_fec!V89)</f>
        <v>0.91882782870957769</v>
      </c>
      <c r="W89" s="111">
        <f>IF(RES_hhdet_in_tes!W89=0,"",RES_hhdet_in_tes!W89/RES_hhdet_in_fec!W89)</f>
        <v>0.92812679117151164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>
        <f>IF(RES_hhdet_in_tes!F90=0,"",RES_hhdet_in_tes!F90/RES_hhdet_in_fec!F90)</f>
        <v>0.70822326994155727</v>
      </c>
      <c r="G90" s="112" t="str">
        <f>IF(RES_hhdet_in_tes!G90=0,"",RES_hhdet_in_tes!G90/RES_hhdet_in_fec!G90)</f>
        <v/>
      </c>
      <c r="H90" s="112">
        <f>IF(RES_hhdet_in_tes!H90=0,"",RES_hhdet_in_tes!H90/RES_hhdet_in_fec!H90)</f>
        <v>0.73400183998828272</v>
      </c>
      <c r="I90" s="112">
        <f>IF(RES_hhdet_in_tes!I90=0,"",RES_hhdet_in_tes!I90/RES_hhdet_in_fec!I90)</f>
        <v>0.74699287583366036</v>
      </c>
      <c r="J90" s="112">
        <f>IF(RES_hhdet_in_tes!J90=0,"",RES_hhdet_in_tes!J90/RES_hhdet_in_fec!J90)</f>
        <v>0.76000461045362533</v>
      </c>
      <c r="K90" s="112">
        <f>IF(RES_hhdet_in_tes!K90=0,"",RES_hhdet_in_tes!K90/RES_hhdet_in_fec!K90)</f>
        <v>0.77298304075433655</v>
      </c>
      <c r="L90" s="112">
        <f>IF(RES_hhdet_in_tes!L90=0,"",RES_hhdet_in_tes!L90/RES_hhdet_in_fec!L90)</f>
        <v>0.78588023580093613</v>
      </c>
      <c r="M90" s="112">
        <f>IF(RES_hhdet_in_tes!M90=0,"",RES_hhdet_in_tes!M90/RES_hhdet_in_fec!M90)</f>
        <v>0.79775804139875828</v>
      </c>
      <c r="N90" s="112">
        <f>IF(RES_hhdet_in_tes!N90=0,"",RES_hhdet_in_tes!N90/RES_hhdet_in_fec!N90)</f>
        <v>0.80811283484961793</v>
      </c>
      <c r="O90" s="112">
        <f>IF(RES_hhdet_in_tes!O90=0,"",RES_hhdet_in_tes!O90/RES_hhdet_in_fec!O90)</f>
        <v>0.8166721653965533</v>
      </c>
      <c r="P90" s="112">
        <f>IF(RES_hhdet_in_tes!P90=0,"",RES_hhdet_in_tes!P90/RES_hhdet_in_fec!P90)</f>
        <v>0.82416935426929894</v>
      </c>
      <c r="Q90" s="112">
        <f>IF(RES_hhdet_in_tes!Q90=0,"",RES_hhdet_in_tes!Q90/RES_hhdet_in_fec!Q90)</f>
        <v>0.83309492228089888</v>
      </c>
      <c r="R90" s="112">
        <f>IF(RES_hhdet_in_tes!R90=0,"",RES_hhdet_in_tes!R90/RES_hhdet_in_fec!R90)</f>
        <v>0.84625539046832299</v>
      </c>
      <c r="S90" s="112">
        <f>IF(RES_hhdet_in_tes!S90=0,"",RES_hhdet_in_tes!S90/RES_hhdet_in_fec!S90)</f>
        <v>0.86100526391687415</v>
      </c>
      <c r="T90" s="112">
        <f>IF(RES_hhdet_in_tes!T90=0,"",RES_hhdet_in_tes!T90/RES_hhdet_in_fec!T90)</f>
        <v>0.87582668249509188</v>
      </c>
      <c r="U90" s="112">
        <f>IF(RES_hhdet_in_tes!U90=0,"",RES_hhdet_in_tes!U90/RES_hhdet_in_fec!U90)</f>
        <v>0.88947920140086212</v>
      </c>
      <c r="V90" s="112">
        <f>IF(RES_hhdet_in_tes!V90=0,"",RES_hhdet_in_tes!V90/RES_hhdet_in_fec!V90)</f>
        <v>0.90092310549263488</v>
      </c>
      <c r="W90" s="112">
        <f>IF(RES_hhdet_in_tes!W90=0,"",RES_hhdet_in_tes!W90/RES_hhdet_in_fec!W90)</f>
        <v>0.91012814184627933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>
        <f>IF(RES_hhdet_in_tes!F91=0,"",RES_hhdet_in_tes!F91/RES_hhdet_in_fec!F91)</f>
        <v>1</v>
      </c>
      <c r="G91" s="113" t="str">
        <f>IF(RES_hhdet_in_tes!G91=0,"",RES_hhdet_in_tes!G91/RES_hhdet_in_fec!G91)</f>
        <v/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0.73344689178143962</v>
      </c>
      <c r="D96" s="112">
        <f>IF(RES_hhdet_in_tes!D96=0,"",RES_hhdet_in_tes!D96/RES_hhdet_in_fec!D96)</f>
        <v>0.73453423822831954</v>
      </c>
      <c r="E96" s="112">
        <f>IF(RES_hhdet_in_tes!E96=0,"",RES_hhdet_in_tes!E96/RES_hhdet_in_fec!E96)</f>
        <v>0.73570521699447633</v>
      </c>
      <c r="F96" s="112">
        <f>IF(RES_hhdet_in_tes!F96=0,"",RES_hhdet_in_tes!F96/RES_hhdet_in_fec!F96)</f>
        <v>0.73688744408128148</v>
      </c>
      <c r="G96" s="112">
        <f>IF(RES_hhdet_in_tes!G96=0,"",RES_hhdet_in_tes!G96/RES_hhdet_in_fec!G96)</f>
        <v>0.73814736198744557</v>
      </c>
      <c r="H96" s="112">
        <f>IF(RES_hhdet_in_tes!H96=0,"",RES_hhdet_in_tes!H96/RES_hhdet_in_fec!H96)</f>
        <v>0.73947752340218142</v>
      </c>
      <c r="I96" s="112">
        <f>IF(RES_hhdet_in_tes!I96=0,"",RES_hhdet_in_tes!I96/RES_hhdet_in_fec!I96)</f>
        <v>0.74089523287264392</v>
      </c>
      <c r="J96" s="112">
        <f>IF(RES_hhdet_in_tes!J96=0,"",RES_hhdet_in_tes!J96/RES_hhdet_in_fec!J96)</f>
        <v>0.74246975773927804</v>
      </c>
      <c r="K96" s="112">
        <f>IF(RES_hhdet_in_tes!K96=0,"",RES_hhdet_in_tes!K96/RES_hhdet_in_fec!K96)</f>
        <v>0.74426248273978046</v>
      </c>
      <c r="L96" s="112">
        <f>IF(RES_hhdet_in_tes!L96=0,"",RES_hhdet_in_tes!L96/RES_hhdet_in_fec!L96)</f>
        <v>0.74629489174981389</v>
      </c>
      <c r="M96" s="112">
        <f>IF(RES_hhdet_in_tes!M96=0,"",RES_hhdet_in_tes!M96/RES_hhdet_in_fec!M96)</f>
        <v>0.74997526494553712</v>
      </c>
      <c r="N96" s="112">
        <f>IF(RES_hhdet_in_tes!N96=0,"",RES_hhdet_in_tes!N96/RES_hhdet_in_fec!N96)</f>
        <v>0.75592237947805163</v>
      </c>
      <c r="O96" s="112">
        <f>IF(RES_hhdet_in_tes!O96=0,"",RES_hhdet_in_tes!O96/RES_hhdet_in_fec!O96)</f>
        <v>0.76492974485767051</v>
      </c>
      <c r="P96" s="112">
        <f>IF(RES_hhdet_in_tes!P96=0,"",RES_hhdet_in_tes!P96/RES_hhdet_in_fec!P96)</f>
        <v>0.77664717093799385</v>
      </c>
      <c r="Q96" s="112">
        <f>IF(RES_hhdet_in_tes!Q96=0,"",RES_hhdet_in_tes!Q96/RES_hhdet_in_fec!Q96)</f>
        <v>0.78814478398383947</v>
      </c>
      <c r="R96" s="112">
        <f>IF(RES_hhdet_in_tes!R96=0,"",RES_hhdet_in_tes!R96/RES_hhdet_in_fec!R96)</f>
        <v>0.7963869131609308</v>
      </c>
      <c r="S96" s="112">
        <f>IF(RES_hhdet_in_tes!S96=0,"",RES_hhdet_in_tes!S96/RES_hhdet_in_fec!S96)</f>
        <v>0.80454778746107891</v>
      </c>
      <c r="T96" s="112">
        <f>IF(RES_hhdet_in_tes!T96=0,"",RES_hhdet_in_tes!T96/RES_hhdet_in_fec!T96)</f>
        <v>0.81245628850961715</v>
      </c>
      <c r="U96" s="112">
        <f>IF(RES_hhdet_in_tes!U96=0,"",RES_hhdet_in_tes!U96/RES_hhdet_in_fec!U96)</f>
        <v>0.81988531049050206</v>
      </c>
      <c r="V96" s="112">
        <f>IF(RES_hhdet_in_tes!V96=0,"",RES_hhdet_in_tes!V96/RES_hhdet_in_fec!V96)</f>
        <v>0.82648642761070379</v>
      </c>
      <c r="W96" s="112">
        <f>IF(RES_hhdet_in_tes!W96=0,"",RES_hhdet_in_tes!W96/RES_hhdet_in_fec!W96)</f>
        <v>0.8316827829345087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0.77521120602320537</v>
      </c>
      <c r="D97" s="113">
        <f>IF(RES_hhdet_in_tes!D97=0,"",RES_hhdet_in_tes!D97/RES_hhdet_in_fec!D97)</f>
        <v>0.77570294787731897</v>
      </c>
      <c r="E97" s="113">
        <f>IF(RES_hhdet_in_tes!E97=0,"",RES_hhdet_in_tes!E97/RES_hhdet_in_fec!E97)</f>
        <v>0.77751914399536759</v>
      </c>
      <c r="F97" s="113">
        <f>IF(RES_hhdet_in_tes!F97=0,"",RES_hhdet_in_tes!F97/RES_hhdet_in_fec!F97)</f>
        <v>0.778319170820714</v>
      </c>
      <c r="G97" s="113">
        <f>IF(RES_hhdet_in_tes!G97=0,"",RES_hhdet_in_tes!G97/RES_hhdet_in_fec!G97)</f>
        <v>0.77866744593576043</v>
      </c>
      <c r="H97" s="113">
        <f>IF(RES_hhdet_in_tes!H97=0,"",RES_hhdet_in_tes!H97/RES_hhdet_in_fec!H97)</f>
        <v>0.77996177803700661</v>
      </c>
      <c r="I97" s="113">
        <f>IF(RES_hhdet_in_tes!I97=0,"",RES_hhdet_in_tes!I97/RES_hhdet_in_fec!I97)</f>
        <v>0.77879932022590559</v>
      </c>
      <c r="J97" s="113">
        <f>IF(RES_hhdet_in_tes!J97=0,"",RES_hhdet_in_tes!J97/RES_hhdet_in_fec!J97)</f>
        <v>0.78184733855302091</v>
      </c>
      <c r="K97" s="113">
        <f>IF(RES_hhdet_in_tes!K97=0,"",RES_hhdet_in_tes!K97/RES_hhdet_in_fec!K97)</f>
        <v>0.78337240548505149</v>
      </c>
      <c r="L97" s="113">
        <f>IF(RES_hhdet_in_tes!L97=0,"",RES_hhdet_in_tes!L97/RES_hhdet_in_fec!L97)</f>
        <v>0.78570578734269525</v>
      </c>
      <c r="M97" s="113">
        <f>IF(RES_hhdet_in_tes!M97=0,"",RES_hhdet_in_tes!M97/RES_hhdet_in_fec!M97)</f>
        <v>0.78838357083891109</v>
      </c>
      <c r="N97" s="113">
        <f>IF(RES_hhdet_in_tes!N97=0,"",RES_hhdet_in_tes!N97/RES_hhdet_in_fec!N97)</f>
        <v>0.79383755439310277</v>
      </c>
      <c r="O97" s="113">
        <f>IF(RES_hhdet_in_tes!O97=0,"",RES_hhdet_in_tes!O97/RES_hhdet_in_fec!O97)</f>
        <v>0.80203561261339773</v>
      </c>
      <c r="P97" s="113">
        <f>IF(RES_hhdet_in_tes!P97=0,"",RES_hhdet_in_tes!P97/RES_hhdet_in_fec!P97)</f>
        <v>0.81225809156680973</v>
      </c>
      <c r="Q97" s="113">
        <f>IF(RES_hhdet_in_tes!Q97=0,"",RES_hhdet_in_tes!Q97/RES_hhdet_in_fec!Q97)</f>
        <v>0.82259867543772502</v>
      </c>
      <c r="R97" s="113">
        <f>IF(RES_hhdet_in_tes!R97=0,"",RES_hhdet_in_tes!R97/RES_hhdet_in_fec!R97)</f>
        <v>0.8294327130099729</v>
      </c>
      <c r="S97" s="113">
        <f>IF(RES_hhdet_in_tes!S97=0,"",RES_hhdet_in_tes!S97/RES_hhdet_in_fec!S97)</f>
        <v>0.83655123151767252</v>
      </c>
      <c r="T97" s="113">
        <f>IF(RES_hhdet_in_tes!T97=0,"",RES_hhdet_in_tes!T97/RES_hhdet_in_fec!T97)</f>
        <v>0.84329651244404236</v>
      </c>
      <c r="U97" s="113">
        <f>IF(RES_hhdet_in_tes!U97=0,"",RES_hhdet_in_tes!U97/RES_hhdet_in_fec!U97)</f>
        <v>0.84988105190225971</v>
      </c>
      <c r="V97" s="113">
        <f>IF(RES_hhdet_in_tes!V97=0,"",RES_hhdet_in_tes!V97/RES_hhdet_in_fec!V97)</f>
        <v>0.8556852357397855</v>
      </c>
      <c r="W97" s="113">
        <f>IF(RES_hhdet_in_tes!W97=0,"",RES_hhdet_in_tes!W97/RES_hhdet_in_fec!W97)</f>
        <v>0.86302489558437434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0.73344689178143962</v>
      </c>
      <c r="D98" s="111">
        <f>IF(RES_hhdet_in_tes!D98=0,"",RES_hhdet_in_tes!D98/RES_hhdet_in_fec!D98)</f>
        <v>0.73453423822831954</v>
      </c>
      <c r="E98" s="111">
        <f>IF(RES_hhdet_in_tes!E98=0,"",RES_hhdet_in_tes!E98/RES_hhdet_in_fec!E98)</f>
        <v>0.73570521699447644</v>
      </c>
      <c r="F98" s="111">
        <f>IF(RES_hhdet_in_tes!F98=0,"",RES_hhdet_in_tes!F98/RES_hhdet_in_fec!F98)</f>
        <v>0.73688744408128148</v>
      </c>
      <c r="G98" s="111">
        <f>IF(RES_hhdet_in_tes!G98=0,"",RES_hhdet_in_tes!G98/RES_hhdet_in_fec!G98)</f>
        <v>0.73814736198744557</v>
      </c>
      <c r="H98" s="111">
        <f>IF(RES_hhdet_in_tes!H98=0,"",RES_hhdet_in_tes!H98/RES_hhdet_in_fec!H98)</f>
        <v>0.73947752340218131</v>
      </c>
      <c r="I98" s="111">
        <f>IF(RES_hhdet_in_tes!I98=0,"",RES_hhdet_in_tes!I98/RES_hhdet_in_fec!I98)</f>
        <v>0.74089523287264392</v>
      </c>
      <c r="J98" s="111">
        <f>IF(RES_hhdet_in_tes!J98=0,"",RES_hhdet_in_tes!J98/RES_hhdet_in_fec!J98)</f>
        <v>0.74246975773927804</v>
      </c>
      <c r="K98" s="111">
        <f>IF(RES_hhdet_in_tes!K98=0,"",RES_hhdet_in_tes!K98/RES_hhdet_in_fec!K98)</f>
        <v>0.74426248273978035</v>
      </c>
      <c r="L98" s="111">
        <f>IF(RES_hhdet_in_tes!L98=0,"",RES_hhdet_in_tes!L98/RES_hhdet_in_fec!L98)</f>
        <v>0.74629489174981389</v>
      </c>
      <c r="M98" s="111">
        <f>IF(RES_hhdet_in_tes!M98=0,"",RES_hhdet_in_tes!M98/RES_hhdet_in_fec!M98)</f>
        <v>0.74997526494553712</v>
      </c>
      <c r="N98" s="111">
        <f>IF(RES_hhdet_in_tes!N98=0,"",RES_hhdet_in_tes!N98/RES_hhdet_in_fec!N98)</f>
        <v>0.75592237947805163</v>
      </c>
      <c r="O98" s="111">
        <f>IF(RES_hhdet_in_tes!O98=0,"",RES_hhdet_in_tes!O98/RES_hhdet_in_fec!O98)</f>
        <v>0.76492974485767051</v>
      </c>
      <c r="P98" s="111">
        <f>IF(RES_hhdet_in_tes!P98=0,"",RES_hhdet_in_tes!P98/RES_hhdet_in_fec!P98)</f>
        <v>0.77664717093799385</v>
      </c>
      <c r="Q98" s="111">
        <f>IF(RES_hhdet_in_tes!Q98=0,"",RES_hhdet_in_tes!Q98/RES_hhdet_in_fec!Q98)</f>
        <v>0.78814478398383947</v>
      </c>
      <c r="R98" s="111">
        <f>IF(RES_hhdet_in_tes!R98=0,"",RES_hhdet_in_tes!R98/RES_hhdet_in_fec!R98)</f>
        <v>0.79638691316093069</v>
      </c>
      <c r="S98" s="111">
        <f>IF(RES_hhdet_in_tes!S98=0,"",RES_hhdet_in_tes!S98/RES_hhdet_in_fec!S98)</f>
        <v>0.80454778746107891</v>
      </c>
      <c r="T98" s="111">
        <f>IF(RES_hhdet_in_tes!T98=0,"",RES_hhdet_in_tes!T98/RES_hhdet_in_fec!T98)</f>
        <v>0.81245628850961704</v>
      </c>
      <c r="U98" s="111">
        <f>IF(RES_hhdet_in_tes!U98=0,"",RES_hhdet_in_tes!U98/RES_hhdet_in_fec!U98)</f>
        <v>0.81988531049050206</v>
      </c>
      <c r="V98" s="111">
        <f>IF(RES_hhdet_in_tes!V98=0,"",RES_hhdet_in_tes!V98/RES_hhdet_in_fec!V98)</f>
        <v>0.82648642761070379</v>
      </c>
      <c r="W98" s="111">
        <f>IF(RES_hhdet_in_tes!W98=0,"",RES_hhdet_in_tes!W98/RES_hhdet_in_fec!W98)</f>
        <v>0.8316827829345087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0.74868200484395664</v>
      </c>
      <c r="D100" s="124">
        <f>IF(RES_hhdet_in_tes!D100=0,"",RES_hhdet_in_tes!D100/RES_hhdet_in_fec!D100)</f>
        <v>0.75281680249957472</v>
      </c>
      <c r="E100" s="124">
        <f>IF(RES_hhdet_in_tes!E100=0,"",RES_hhdet_in_tes!E100/RES_hhdet_in_fec!E100)</f>
        <v>0.75169372012176883</v>
      </c>
      <c r="F100" s="124">
        <f>IF(RES_hhdet_in_tes!F100=0,"",RES_hhdet_in_tes!F100/RES_hhdet_in_fec!F100)</f>
        <v>0.76594764216937072</v>
      </c>
      <c r="G100" s="124">
        <f>IF(RES_hhdet_in_tes!G100=0,"",RES_hhdet_in_tes!G100/RES_hhdet_in_fec!G100)</f>
        <v>0.76312265855246597</v>
      </c>
      <c r="H100" s="124">
        <f>IF(RES_hhdet_in_tes!H100=0,"",RES_hhdet_in_tes!H100/RES_hhdet_in_fec!H100)</f>
        <v>0.77389995900094977</v>
      </c>
      <c r="I100" s="124">
        <f>IF(RES_hhdet_in_tes!I100=0,"",RES_hhdet_in_tes!I100/RES_hhdet_in_fec!I100)</f>
        <v>0.76746968806003302</v>
      </c>
      <c r="J100" s="124">
        <f>IF(RES_hhdet_in_tes!J100=0,"",RES_hhdet_in_tes!J100/RES_hhdet_in_fec!J100)</f>
        <v>0.75300502345044462</v>
      </c>
      <c r="K100" s="124">
        <f>IF(RES_hhdet_in_tes!K100=0,"",RES_hhdet_in_tes!K100/RES_hhdet_in_fec!K100)</f>
        <v>0.76186074350473965</v>
      </c>
      <c r="L100" s="124">
        <f>IF(RES_hhdet_in_tes!L100=0,"",RES_hhdet_in_tes!L100/RES_hhdet_in_fec!L100)</f>
        <v>0.78144873709441232</v>
      </c>
      <c r="M100" s="124">
        <f>IF(RES_hhdet_in_tes!M100=0,"",RES_hhdet_in_tes!M100/RES_hhdet_in_fec!M100)</f>
        <v>0.79101407810777657</v>
      </c>
      <c r="N100" s="124">
        <f>IF(RES_hhdet_in_tes!N100=0,"",RES_hhdet_in_tes!N100/RES_hhdet_in_fec!N100)</f>
        <v>0.79294435505200056</v>
      </c>
      <c r="O100" s="124">
        <f>IF(RES_hhdet_in_tes!O100=0,"",RES_hhdet_in_tes!O100/RES_hhdet_in_fec!O100)</f>
        <v>0.78496603571480994</v>
      </c>
      <c r="P100" s="124">
        <f>IF(RES_hhdet_in_tes!P100=0,"",RES_hhdet_in_tes!P100/RES_hhdet_in_fec!P100)</f>
        <v>0.7830824740136354</v>
      </c>
      <c r="Q100" s="124">
        <f>IF(RES_hhdet_in_tes!Q100=0,"",RES_hhdet_in_tes!Q100/RES_hhdet_in_fec!Q100)</f>
        <v>0.78911069155403624</v>
      </c>
      <c r="R100" s="124">
        <f>IF(RES_hhdet_in_tes!R100=0,"",RES_hhdet_in_tes!R100/RES_hhdet_in_fec!R100)</f>
        <v>0.80517800291181107</v>
      </c>
      <c r="S100" s="124">
        <f>IF(RES_hhdet_in_tes!S100=0,"",RES_hhdet_in_tes!S100/RES_hhdet_in_fec!S100)</f>
        <v>0.8276360819273566</v>
      </c>
      <c r="T100" s="124">
        <f>IF(RES_hhdet_in_tes!T100=0,"",RES_hhdet_in_tes!T100/RES_hhdet_in_fec!T100)</f>
        <v>0.84757572165136508</v>
      </c>
      <c r="U100" s="124">
        <f>IF(RES_hhdet_in_tes!U100=0,"",RES_hhdet_in_tes!U100/RES_hhdet_in_fec!U100)</f>
        <v>0.85862984390276464</v>
      </c>
      <c r="V100" s="124">
        <f>IF(RES_hhdet_in_tes!V100=0,"",RES_hhdet_in_tes!V100/RES_hhdet_in_fec!V100)</f>
        <v>0.8655766708797813</v>
      </c>
      <c r="W100" s="124">
        <f>IF(RES_hhdet_in_tes!W100=0,"",RES_hhdet_in_tes!W100/RES_hhdet_in_fec!W100)</f>
        <v>0.86640030792719858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0.62281760388402618</v>
      </c>
      <c r="D102" s="111">
        <f>IF(RES_hhdet_in_tes!D102=0,"",RES_hhdet_in_tes!D102/RES_hhdet_in_fec!D102)</f>
        <v>0.62297919774596666</v>
      </c>
      <c r="E102" s="111">
        <f>IF(RES_hhdet_in_tes!E102=0,"",RES_hhdet_in_tes!E102/RES_hhdet_in_fec!E102)</f>
        <v>0.62313851264198861</v>
      </c>
      <c r="F102" s="111">
        <f>IF(RES_hhdet_in_tes!F102=0,"",RES_hhdet_in_tes!F102/RES_hhdet_in_fec!F102)</f>
        <v>0.62329751676993084</v>
      </c>
      <c r="G102" s="111">
        <f>IF(RES_hhdet_in_tes!G102=0,"",RES_hhdet_in_tes!G102/RES_hhdet_in_fec!G102)</f>
        <v>0.6234544221043089</v>
      </c>
      <c r="H102" s="111">
        <f>IF(RES_hhdet_in_tes!H102=0,"",RES_hhdet_in_tes!H102/RES_hhdet_in_fec!H102)</f>
        <v>0.62360944747667935</v>
      </c>
      <c r="I102" s="111">
        <f>IF(RES_hhdet_in_tes!I102=0,"",RES_hhdet_in_tes!I102/RES_hhdet_in_fec!I102)</f>
        <v>0.62376215231751042</v>
      </c>
      <c r="J102" s="111">
        <f>IF(RES_hhdet_in_tes!J102=0,"",RES_hhdet_in_tes!J102/RES_hhdet_in_fec!J102)</f>
        <v>0.62391073176893841</v>
      </c>
      <c r="K102" s="111">
        <f>IF(RES_hhdet_in_tes!K102=0,"",RES_hhdet_in_tes!K102/RES_hhdet_in_fec!K102)</f>
        <v>0.62405365122704481</v>
      </c>
      <c r="L102" s="111">
        <f>IF(RES_hhdet_in_tes!L102=0,"",RES_hhdet_in_tes!L102/RES_hhdet_in_fec!L102)</f>
        <v>0.62419050012236588</v>
      </c>
      <c r="M102" s="111">
        <f>IF(RES_hhdet_in_tes!M102=0,"",RES_hhdet_in_tes!M102/RES_hhdet_in_fec!M102)</f>
        <v>0.62426414294647903</v>
      </c>
      <c r="N102" s="111">
        <f>IF(RES_hhdet_in_tes!N102=0,"",RES_hhdet_in_tes!N102/RES_hhdet_in_fec!N102)</f>
        <v>0.62426414294647903</v>
      </c>
      <c r="O102" s="111">
        <f>IF(RES_hhdet_in_tes!O102=0,"",RES_hhdet_in_tes!O102/RES_hhdet_in_fec!O102)</f>
        <v>0.62426414294647903</v>
      </c>
      <c r="P102" s="111">
        <f>IF(RES_hhdet_in_tes!P102=0,"",RES_hhdet_in_tes!P102/RES_hhdet_in_fec!P102)</f>
        <v>0.62426414294647903</v>
      </c>
      <c r="Q102" s="111">
        <f>IF(RES_hhdet_in_tes!Q102=0,"",RES_hhdet_in_tes!Q102/RES_hhdet_in_fec!Q102)</f>
        <v>0.62426414294647903</v>
      </c>
      <c r="R102" s="111">
        <f>IF(RES_hhdet_in_tes!R102=0,"",RES_hhdet_in_tes!R102/RES_hhdet_in_fec!R102)</f>
        <v>0.6247293961042919</v>
      </c>
      <c r="S102" s="111">
        <f>IF(RES_hhdet_in_tes!S102=0,"",RES_hhdet_in_tes!S102/RES_hhdet_in_fec!S102)</f>
        <v>0.62549019043171761</v>
      </c>
      <c r="T102" s="111">
        <f>IF(RES_hhdet_in_tes!T102=0,"",RES_hhdet_in_tes!T102/RES_hhdet_in_fec!T102)</f>
        <v>0.62637778381371367</v>
      </c>
      <c r="U102" s="111">
        <f>IF(RES_hhdet_in_tes!U102=0,"",RES_hhdet_in_tes!U102/RES_hhdet_in_fec!U102)</f>
        <v>0.62729707695935255</v>
      </c>
      <c r="V102" s="111">
        <f>IF(RES_hhdet_in_tes!V102=0,"",RES_hhdet_in_tes!V102/RES_hhdet_in_fec!V102)</f>
        <v>0.62815297057770614</v>
      </c>
      <c r="W102" s="111">
        <f>IF(RES_hhdet_in_tes!W102=0,"",RES_hhdet_in_tes!W102/RES_hhdet_in_fec!W102)</f>
        <v>0.62894546466877377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0.77595422524990443</v>
      </c>
      <c r="D103" s="45">
        <f>IF(RES_hhdet_in_tes!D103=0,"",RES_hhdet_in_tes!D103/RES_hhdet_in_fec!D103)</f>
        <v>0.77736637071022452</v>
      </c>
      <c r="E103" s="45">
        <f>IF(RES_hhdet_in_tes!E103=0,"",RES_hhdet_in_tes!E103/RES_hhdet_in_fec!E103)</f>
        <v>0.77883073388688506</v>
      </c>
      <c r="F103" s="45">
        <f>IF(RES_hhdet_in_tes!F103=0,"",RES_hhdet_in_tes!F103/RES_hhdet_in_fec!F103)</f>
        <v>0.78030221766122876</v>
      </c>
      <c r="G103" s="45">
        <f>IF(RES_hhdet_in_tes!G103=0,"",RES_hhdet_in_tes!G103/RES_hhdet_in_fec!G103)</f>
        <v>0.78182179088092563</v>
      </c>
      <c r="H103" s="45">
        <f>IF(RES_hhdet_in_tes!H103=0,"",RES_hhdet_in_tes!H103/RES_hhdet_in_fec!H103)</f>
        <v>0.78338443948058412</v>
      </c>
      <c r="I103" s="45">
        <f>IF(RES_hhdet_in_tes!I103=0,"",RES_hhdet_in_tes!I103/RES_hhdet_in_fec!I103)</f>
        <v>0.78500025818546726</v>
      </c>
      <c r="J103" s="45">
        <f>IF(RES_hhdet_in_tes!J103=0,"",RES_hhdet_in_tes!J103/RES_hhdet_in_fec!J103)</f>
        <v>0.78671060152186123</v>
      </c>
      <c r="K103" s="45">
        <f>IF(RES_hhdet_in_tes!K103=0,"",RES_hhdet_in_tes!K103/RES_hhdet_in_fec!K103)</f>
        <v>0.78855063171464257</v>
      </c>
      <c r="L103" s="45">
        <f>IF(RES_hhdet_in_tes!L103=0,"",RES_hhdet_in_tes!L103/RES_hhdet_in_fec!L103)</f>
        <v>0.7905297561005441</v>
      </c>
      <c r="M103" s="45">
        <f>IF(RES_hhdet_in_tes!M103=0,"",RES_hhdet_in_tes!M103/RES_hhdet_in_fec!M103)</f>
        <v>0.79322241869391019</v>
      </c>
      <c r="N103" s="45">
        <f>IF(RES_hhdet_in_tes!N103=0,"",RES_hhdet_in_tes!N103/RES_hhdet_in_fec!N103)</f>
        <v>0.79679150521773612</v>
      </c>
      <c r="O103" s="45">
        <f>IF(RES_hhdet_in_tes!O103=0,"",RES_hhdet_in_tes!O103/RES_hhdet_in_fec!O103)</f>
        <v>0.80163306891523167</v>
      </c>
      <c r="P103" s="45">
        <f>IF(RES_hhdet_in_tes!P103=0,"",RES_hhdet_in_tes!P103/RES_hhdet_in_fec!P103)</f>
        <v>0.80795512052433238</v>
      </c>
      <c r="Q103" s="45">
        <f>IF(RES_hhdet_in_tes!Q103=0,"",RES_hhdet_in_tes!Q103/RES_hhdet_in_fec!Q103)</f>
        <v>0.81610340274311877</v>
      </c>
      <c r="R103" s="45">
        <f>IF(RES_hhdet_in_tes!R103=0,"",RES_hhdet_in_tes!R103/RES_hhdet_in_fec!R103)</f>
        <v>0.82718788427896217</v>
      </c>
      <c r="S103" s="45">
        <f>IF(RES_hhdet_in_tes!S103=0,"",RES_hhdet_in_tes!S103/RES_hhdet_in_fec!S103)</f>
        <v>0.8410223539858428</v>
      </c>
      <c r="T103" s="45">
        <f>IF(RES_hhdet_in_tes!T103=0,"",RES_hhdet_in_tes!T103/RES_hhdet_in_fec!T103)</f>
        <v>0.85589665263443293</v>
      </c>
      <c r="U103" s="45">
        <f>IF(RES_hhdet_in_tes!U103=0,"",RES_hhdet_in_tes!U103/RES_hhdet_in_fec!U103)</f>
        <v>0.87010062099544727</v>
      </c>
      <c r="V103" s="45">
        <f>IF(RES_hhdet_in_tes!V103=0,"",RES_hhdet_in_tes!V103/RES_hhdet_in_fec!V103)</f>
        <v>0.88192409983958153</v>
      </c>
      <c r="W103" s="45">
        <f>IF(RES_hhdet_in_tes!W103=0,"",RES_hhdet_in_tes!W103/RES_hhdet_in_fec!W103)</f>
        <v>0.89076636538515686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0.86070953380342341</v>
      </c>
      <c r="D124" s="119">
        <f>IF(RES_hhdet_in_tes!D124=0,"",RES_hhdet_in_tes!D124/RES_hhdet_in_fec!D124)</f>
        <v>0.86585326874716917</v>
      </c>
      <c r="E124" s="119">
        <f>IF(RES_hhdet_in_tes!E124=0,"",RES_hhdet_in_tes!E124/RES_hhdet_in_fec!E124)</f>
        <v>0.86705527558972872</v>
      </c>
      <c r="F124" s="119">
        <f>IF(RES_hhdet_in_tes!F124=0,"",RES_hhdet_in_tes!F124/RES_hhdet_in_fec!F124)</f>
        <v>0.8679154159290432</v>
      </c>
      <c r="G124" s="119">
        <f>IF(RES_hhdet_in_tes!G124=0,"",RES_hhdet_in_tes!G124/RES_hhdet_in_fec!G124)</f>
        <v>0.87258566403482929</v>
      </c>
      <c r="H124" s="119">
        <f>IF(RES_hhdet_in_tes!H124=0,"",RES_hhdet_in_tes!H124/RES_hhdet_in_fec!H124)</f>
        <v>0.87448338171890516</v>
      </c>
      <c r="I124" s="119">
        <f>IF(RES_hhdet_in_tes!I124=0,"",RES_hhdet_in_tes!I124/RES_hhdet_in_fec!I124)</f>
        <v>0.8754125004071055</v>
      </c>
      <c r="J124" s="119">
        <f>IF(RES_hhdet_in_tes!J124=0,"",RES_hhdet_in_tes!J124/RES_hhdet_in_fec!J124)</f>
        <v>0.87631856080412163</v>
      </c>
      <c r="K124" s="119">
        <f>IF(RES_hhdet_in_tes!K124=0,"",RES_hhdet_in_tes!K124/RES_hhdet_in_fec!K124)</f>
        <v>0.87813777028497542</v>
      </c>
      <c r="L124" s="119">
        <f>IF(RES_hhdet_in_tes!L124=0,"",RES_hhdet_in_tes!L124/RES_hhdet_in_fec!L124)</f>
        <v>0.88252001019366066</v>
      </c>
      <c r="M124" s="119">
        <f>IF(RES_hhdet_in_tes!M124=0,"",RES_hhdet_in_tes!M124/RES_hhdet_in_fec!M124)</f>
        <v>0.88604967398671231</v>
      </c>
      <c r="N124" s="119">
        <f>IF(RES_hhdet_in_tes!N124=0,"",RES_hhdet_in_tes!N124/RES_hhdet_in_fec!N124)</f>
        <v>0.89097662655397747</v>
      </c>
      <c r="O124" s="119">
        <f>IF(RES_hhdet_in_tes!O124=0,"",RES_hhdet_in_tes!O124/RES_hhdet_in_fec!O124)</f>
        <v>0.8968795993637616</v>
      </c>
      <c r="P124" s="119">
        <f>IF(RES_hhdet_in_tes!P124=0,"",RES_hhdet_in_tes!P124/RES_hhdet_in_fec!P124)</f>
        <v>0.90285768649477982</v>
      </c>
      <c r="Q124" s="119">
        <f>IF(RES_hhdet_in_tes!Q124=0,"",RES_hhdet_in_tes!Q124/RES_hhdet_in_fec!Q124)</f>
        <v>0.90748133860087155</v>
      </c>
      <c r="R124" s="119">
        <f>IF(RES_hhdet_in_tes!R124=0,"",RES_hhdet_in_tes!R124/RES_hhdet_in_fec!R124)</f>
        <v>0.91415280904240837</v>
      </c>
      <c r="S124" s="119">
        <f>IF(RES_hhdet_in_tes!S124=0,"",RES_hhdet_in_tes!S124/RES_hhdet_in_fec!S124)</f>
        <v>0.91832234933930879</v>
      </c>
      <c r="T124" s="119">
        <f>IF(RES_hhdet_in_tes!T124=0,"",RES_hhdet_in_tes!T124/RES_hhdet_in_fec!T124)</f>
        <v>0.92448598248385883</v>
      </c>
      <c r="U124" s="119">
        <f>IF(RES_hhdet_in_tes!U124=0,"",RES_hhdet_in_tes!U124/RES_hhdet_in_fec!U124)</f>
        <v>0.92725318300302073</v>
      </c>
      <c r="V124" s="119">
        <f>IF(RES_hhdet_in_tes!V124=0,"",RES_hhdet_in_tes!V124/RES_hhdet_in_fec!V124)</f>
        <v>0.93608249423780088</v>
      </c>
      <c r="W124" s="119">
        <f>IF(RES_hhdet_in_tes!W124=0,"",RES_hhdet_in_tes!W124/RES_hhdet_in_fec!W124)</f>
        <v>0.93777297605642973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0.8643860697528899</v>
      </c>
      <c r="D125" s="124">
        <f>IF(RES_hhdet_in_tes!D125=0,"",RES_hhdet_in_tes!D125/RES_hhdet_in_fec!D125)</f>
        <v>0.86617340985301849</v>
      </c>
      <c r="E125" s="124">
        <f>IF(RES_hhdet_in_tes!E125=0,"",RES_hhdet_in_tes!E125/RES_hhdet_in_fec!E125)</f>
        <v>0.86801521820311023</v>
      </c>
      <c r="F125" s="124">
        <f>IF(RES_hhdet_in_tes!F125=0,"",RES_hhdet_in_tes!F125/RES_hhdet_in_fec!F125)</f>
        <v>0.86985708780468429</v>
      </c>
      <c r="G125" s="124">
        <f>IF(RES_hhdet_in_tes!G125=0,"",RES_hhdet_in_tes!G125/RES_hhdet_in_fec!G125)</f>
        <v>0.87174931954609636</v>
      </c>
      <c r="H125" s="124">
        <f>IF(RES_hhdet_in_tes!H125=0,"",RES_hhdet_in_tes!H125/RES_hhdet_in_fec!H125)</f>
        <v>0.87368290907242541</v>
      </c>
      <c r="I125" s="124">
        <f>IF(RES_hhdet_in_tes!I125=0,"",RES_hhdet_in_tes!I125/RES_hhdet_in_fec!I125)</f>
        <v>0.87566699487490707</v>
      </c>
      <c r="J125" s="124">
        <f>IF(RES_hhdet_in_tes!J125=0,"",RES_hhdet_in_tes!J125/RES_hhdet_in_fec!J125)</f>
        <v>0.87773790543170593</v>
      </c>
      <c r="K125" s="124">
        <f>IF(RES_hhdet_in_tes!K125=0,"",RES_hhdet_in_tes!K125/RES_hhdet_in_fec!K125)</f>
        <v>0.87993331082920667</v>
      </c>
      <c r="L125" s="124">
        <f>IF(RES_hhdet_in_tes!L125=0,"",RES_hhdet_in_tes!L125/RES_hhdet_in_fec!L125)</f>
        <v>0.88226020457044585</v>
      </c>
      <c r="M125" s="124">
        <f>IF(RES_hhdet_in_tes!M125=0,"",RES_hhdet_in_tes!M125/RES_hhdet_in_fec!M125)</f>
        <v>0.88547711912818849</v>
      </c>
      <c r="N125" s="124">
        <f>IF(RES_hhdet_in_tes!N125=0,"",RES_hhdet_in_tes!N125/RES_hhdet_in_fec!N125)</f>
        <v>0.88983822589952888</v>
      </c>
      <c r="O125" s="124">
        <f>IF(RES_hhdet_in_tes!O125=0,"",RES_hhdet_in_tes!O125/RES_hhdet_in_fec!O125)</f>
        <v>0.89554744104618889</v>
      </c>
      <c r="P125" s="124">
        <f>IF(RES_hhdet_in_tes!P125=0,"",RES_hhdet_in_tes!P125/RES_hhdet_in_fec!P125)</f>
        <v>0.90220472324382361</v>
      </c>
      <c r="Q125" s="124">
        <f>IF(RES_hhdet_in_tes!Q125=0,"",RES_hhdet_in_tes!Q125/RES_hhdet_in_fec!Q125)</f>
        <v>0.90848545517425161</v>
      </c>
      <c r="R125" s="124">
        <f>IF(RES_hhdet_in_tes!R125=0,"",RES_hhdet_in_tes!R125/RES_hhdet_in_fec!R125)</f>
        <v>0.91330003138375304</v>
      </c>
      <c r="S125" s="124">
        <f>IF(RES_hhdet_in_tes!S125=0,"",RES_hhdet_in_tes!S125/RES_hhdet_in_fec!S125)</f>
        <v>0.91796546865541695</v>
      </c>
      <c r="T125" s="124">
        <f>IF(RES_hhdet_in_tes!T125=0,"",RES_hhdet_in_tes!T125/RES_hhdet_in_fec!T125)</f>
        <v>0.92248583566754161</v>
      </c>
      <c r="U125" s="124">
        <f>IF(RES_hhdet_in_tes!U125=0,"",RES_hhdet_in_tes!U125/RES_hhdet_in_fec!U125)</f>
        <v>0.92680894347456055</v>
      </c>
      <c r="V125" s="124">
        <f>IF(RES_hhdet_in_tes!V125=0,"",RES_hhdet_in_tes!V125/RES_hhdet_in_fec!V125)</f>
        <v>0.93091803969028097</v>
      </c>
      <c r="W125" s="124">
        <f>IF(RES_hhdet_in_tes!W125=0,"",RES_hhdet_in_tes!W125/RES_hhdet_in_fec!W125)</f>
        <v>0.93470143380275572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0.86384303262245821</v>
      </c>
      <c r="D126" s="111">
        <f>IF(RES_hhdet_in_tes!D126=0,"",RES_hhdet_in_tes!D126/RES_hhdet_in_fec!D126)</f>
        <v>0.86564984091839592</v>
      </c>
      <c r="E126" s="111">
        <f>IF(RES_hhdet_in_tes!E126=0,"",RES_hhdet_in_tes!E126/RES_hhdet_in_fec!E126)</f>
        <v>0.86750542832451571</v>
      </c>
      <c r="F126" s="111">
        <f>IF(RES_hhdet_in_tes!F126=0,"",RES_hhdet_in_tes!F126/RES_hhdet_in_fec!F126)</f>
        <v>0.86936766742747851</v>
      </c>
      <c r="G126" s="111">
        <f>IF(RES_hhdet_in_tes!G126=0,"",RES_hhdet_in_tes!G126/RES_hhdet_in_fec!G126)</f>
        <v>0.87127482922177868</v>
      </c>
      <c r="H126" s="111">
        <f>IF(RES_hhdet_in_tes!H126=0,"",RES_hhdet_in_tes!H126/RES_hhdet_in_fec!H126)</f>
        <v>0.87322222982490738</v>
      </c>
      <c r="I126" s="111">
        <f>IF(RES_hhdet_in_tes!I126=0,"",RES_hhdet_in_tes!I126/RES_hhdet_in_fec!I126)</f>
        <v>0.87521929921102604</v>
      </c>
      <c r="J126" s="111">
        <f>IF(RES_hhdet_in_tes!J126=0,"",RES_hhdet_in_tes!J126/RES_hhdet_in_fec!J126)</f>
        <v>0.87730466865579426</v>
      </c>
      <c r="K126" s="111">
        <f>IF(RES_hhdet_in_tes!K126=0,"",RES_hhdet_in_tes!K126/RES_hhdet_in_fec!K126)</f>
        <v>0.87951118490475566</v>
      </c>
      <c r="L126" s="111">
        <f>IF(RES_hhdet_in_tes!L126=0,"",RES_hhdet_in_tes!L126/RES_hhdet_in_fec!L126)</f>
        <v>0.8818476358089915</v>
      </c>
      <c r="M126" s="111">
        <f>IF(RES_hhdet_in_tes!M126=0,"",RES_hhdet_in_tes!M126/RES_hhdet_in_fec!M126)</f>
        <v>0.88508274377074059</v>
      </c>
      <c r="N126" s="111">
        <f>IF(RES_hhdet_in_tes!N126=0,"",RES_hhdet_in_tes!N126/RES_hhdet_in_fec!N126)</f>
        <v>0.88945955952847655</v>
      </c>
      <c r="O126" s="111">
        <f>IF(RES_hhdet_in_tes!O126=0,"",RES_hhdet_in_tes!O126/RES_hhdet_in_fec!O126)</f>
        <v>0.89519114658862453</v>
      </c>
      <c r="P126" s="111">
        <f>IF(RES_hhdet_in_tes!P126=0,"",RES_hhdet_in_tes!P126/RES_hhdet_in_fec!P126)</f>
        <v>0.90187213600899918</v>
      </c>
      <c r="Q126" s="111">
        <f>IF(RES_hhdet_in_tes!Q126=0,"",RES_hhdet_in_tes!Q126/RES_hhdet_in_fec!Q126)</f>
        <v>0.90817549623779281</v>
      </c>
      <c r="R126" s="111">
        <f>IF(RES_hhdet_in_tes!R126=0,"",RES_hhdet_in_tes!R126/RES_hhdet_in_fec!R126)</f>
        <v>0.9130055508010021</v>
      </c>
      <c r="S126" s="111">
        <f>IF(RES_hhdet_in_tes!S126=0,"",RES_hhdet_in_tes!S126/RES_hhdet_in_fec!S126)</f>
        <v>0.9177043864589719</v>
      </c>
      <c r="T126" s="111">
        <f>IF(RES_hhdet_in_tes!T126=0,"",RES_hhdet_in_tes!T126/RES_hhdet_in_fec!T126)</f>
        <v>0.92224060760658177</v>
      </c>
      <c r="U126" s="111">
        <f>IF(RES_hhdet_in_tes!U126=0,"",RES_hhdet_in_tes!U126/RES_hhdet_in_fec!U126)</f>
        <v>0.92658281863872527</v>
      </c>
      <c r="V126" s="111">
        <f>IF(RES_hhdet_in_tes!V126=0,"",RES_hhdet_in_tes!V126/RES_hhdet_in_fec!V126)</f>
        <v>0.93069962395029082</v>
      </c>
      <c r="W126" s="111">
        <f>IF(RES_hhdet_in_tes!W126=0,"",RES_hhdet_in_tes!W126/RES_hhdet_in_fec!W126)</f>
        <v>0.93449199513654768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2.548045878563455</v>
      </c>
      <c r="D128" s="124">
        <f>IF(RES_hhdet_in_tes!D128=0,"",RES_hhdet_in_tes!D128/RES_hhdet_in_fec!D128)</f>
        <v>2.6388099445350144</v>
      </c>
      <c r="E128" s="124">
        <f>IF(RES_hhdet_in_tes!E128=0,"",RES_hhdet_in_tes!E128/RES_hhdet_in_fec!E128)</f>
        <v>2.730532354056864</v>
      </c>
      <c r="F128" s="124">
        <f>IF(RES_hhdet_in_tes!F128=0,"",RES_hhdet_in_tes!F128/RES_hhdet_in_fec!F128)</f>
        <v>2.8223532708120134</v>
      </c>
      <c r="G128" s="124">
        <f>IF(RES_hhdet_in_tes!G128=0,"",RES_hhdet_in_tes!G128/RES_hhdet_in_fec!G128)</f>
        <v>2.9150467135060754</v>
      </c>
      <c r="H128" s="124">
        <f>IF(RES_hhdet_in_tes!H128=0,"",RES_hhdet_in_tes!H128/RES_hhdet_in_fec!H128)</f>
        <v>3.0085129219369851</v>
      </c>
      <c r="I128" s="124">
        <f>IF(RES_hhdet_in_tes!I128=0,"",RES_hhdet_in_tes!I128/RES_hhdet_in_fec!I128)</f>
        <v>3.1029373859398577</v>
      </c>
      <c r="J128" s="124">
        <f>IF(RES_hhdet_in_tes!J128=0,"",RES_hhdet_in_tes!J128/RES_hhdet_in_fec!J128)</f>
        <v>3.199091659324131</v>
      </c>
      <c r="K128" s="124">
        <f>IF(RES_hhdet_in_tes!K128=0,"",RES_hhdet_in_tes!K128/RES_hhdet_in_fec!K128)</f>
        <v>3.2976244810094912</v>
      </c>
      <c r="L128" s="124">
        <f>IF(RES_hhdet_in_tes!L128=0,"",RES_hhdet_in_tes!L128/RES_hhdet_in_fec!L128)</f>
        <v>3.3986962478950575</v>
      </c>
      <c r="M128" s="124">
        <f>IF(RES_hhdet_in_tes!M128=0,"",RES_hhdet_in_tes!M128/RES_hhdet_in_fec!M128)</f>
        <v>3.5194169495669638</v>
      </c>
      <c r="N128" s="124">
        <f>IF(RES_hhdet_in_tes!N128=0,"",RES_hhdet_in_tes!N128/RES_hhdet_in_fec!N128)</f>
        <v>3.6653860019460764</v>
      </c>
      <c r="O128" s="124">
        <f>IF(RES_hhdet_in_tes!O128=0,"",RES_hhdet_in_tes!O128/RES_hhdet_in_fec!O128)</f>
        <v>3.8396990298683029</v>
      </c>
      <c r="P128" s="124">
        <f>IF(RES_hhdet_in_tes!P128=0,"",RES_hhdet_in_tes!P128/RES_hhdet_in_fec!P128)</f>
        <v>4.0287377551515959</v>
      </c>
      <c r="Q128" s="124">
        <f>IF(RES_hhdet_in_tes!Q128=0,"",RES_hhdet_in_tes!Q128/RES_hhdet_in_fec!Q128)</f>
        <v>4.1911945328093179</v>
      </c>
      <c r="R128" s="124">
        <f>IF(RES_hhdet_in_tes!R128=0,"",RES_hhdet_in_tes!R128/RES_hhdet_in_fec!R128)</f>
        <v>4.2931131270953831</v>
      </c>
      <c r="S128" s="124">
        <f>IF(RES_hhdet_in_tes!S128=0,"",RES_hhdet_in_tes!S128/RES_hhdet_in_fec!S128)</f>
        <v>4.3742353240049638</v>
      </c>
      <c r="T128" s="124">
        <f>IF(RES_hhdet_in_tes!T128=0,"",RES_hhdet_in_tes!T128/RES_hhdet_in_fec!T128)</f>
        <v>4.4420160076136908</v>
      </c>
      <c r="U128" s="124">
        <f>IF(RES_hhdet_in_tes!U128=0,"",RES_hhdet_in_tes!U128/RES_hhdet_in_fec!U128)</f>
        <v>4.5037216243666993</v>
      </c>
      <c r="V128" s="124">
        <f>IF(RES_hhdet_in_tes!V128=0,"",RES_hhdet_in_tes!V128/RES_hhdet_in_fec!V128)</f>
        <v>4.5666372507817847</v>
      </c>
      <c r="W128" s="124">
        <f>IF(RES_hhdet_in_tes!W128=0,"",RES_hhdet_in_tes!W128/RES_hhdet_in_fec!W128)</f>
        <v>4.6282325278830978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2.548045878563455</v>
      </c>
      <c r="D129" s="111">
        <f>IF(RES_hhdet_in_tes!D129=0,"",RES_hhdet_in_tes!D129/RES_hhdet_in_fec!D129)</f>
        <v>2.6388099445350144</v>
      </c>
      <c r="E129" s="111">
        <f>IF(RES_hhdet_in_tes!E129=0,"",RES_hhdet_in_tes!E129/RES_hhdet_in_fec!E129)</f>
        <v>2.730532354056864</v>
      </c>
      <c r="F129" s="111">
        <f>IF(RES_hhdet_in_tes!F129=0,"",RES_hhdet_in_tes!F129/RES_hhdet_in_fec!F129)</f>
        <v>2.8223532708120134</v>
      </c>
      <c r="G129" s="111">
        <f>IF(RES_hhdet_in_tes!G129=0,"",RES_hhdet_in_tes!G129/RES_hhdet_in_fec!G129)</f>
        <v>2.9150467135060754</v>
      </c>
      <c r="H129" s="111">
        <f>IF(RES_hhdet_in_tes!H129=0,"",RES_hhdet_in_tes!H129/RES_hhdet_in_fec!H129)</f>
        <v>3.0085129219369851</v>
      </c>
      <c r="I129" s="111">
        <f>IF(RES_hhdet_in_tes!I129=0,"",RES_hhdet_in_tes!I129/RES_hhdet_in_fec!I129)</f>
        <v>3.1029373859398577</v>
      </c>
      <c r="J129" s="111">
        <f>IF(RES_hhdet_in_tes!J129=0,"",RES_hhdet_in_tes!J129/RES_hhdet_in_fec!J129)</f>
        <v>3.199091659324131</v>
      </c>
      <c r="K129" s="111">
        <f>IF(RES_hhdet_in_tes!K129=0,"",RES_hhdet_in_tes!K129/RES_hhdet_in_fec!K129)</f>
        <v>3.2976244810094912</v>
      </c>
      <c r="L129" s="111">
        <f>IF(RES_hhdet_in_tes!L129=0,"",RES_hhdet_in_tes!L129/RES_hhdet_in_fec!L129)</f>
        <v>3.3986962478950575</v>
      </c>
      <c r="M129" s="111">
        <f>IF(RES_hhdet_in_tes!M129=0,"",RES_hhdet_in_tes!M129/RES_hhdet_in_fec!M129)</f>
        <v>3.5194169495669638</v>
      </c>
      <c r="N129" s="111">
        <f>IF(RES_hhdet_in_tes!N129=0,"",RES_hhdet_in_tes!N129/RES_hhdet_in_fec!N129)</f>
        <v>3.6653860019460764</v>
      </c>
      <c r="O129" s="111">
        <f>IF(RES_hhdet_in_tes!O129=0,"",RES_hhdet_in_tes!O129/RES_hhdet_in_fec!O129)</f>
        <v>3.8396990298683029</v>
      </c>
      <c r="P129" s="111">
        <f>IF(RES_hhdet_in_tes!P129=0,"",RES_hhdet_in_tes!P129/RES_hhdet_in_fec!P129)</f>
        <v>4.0287377551515959</v>
      </c>
      <c r="Q129" s="111">
        <f>IF(RES_hhdet_in_tes!Q129=0,"",RES_hhdet_in_tes!Q129/RES_hhdet_in_fec!Q129)</f>
        <v>4.1911945328093179</v>
      </c>
      <c r="R129" s="111">
        <f>IF(RES_hhdet_in_tes!R129=0,"",RES_hhdet_in_tes!R129/RES_hhdet_in_fec!R129)</f>
        <v>4.2931131270953831</v>
      </c>
      <c r="S129" s="111">
        <f>IF(RES_hhdet_in_tes!S129=0,"",RES_hhdet_in_tes!S129/RES_hhdet_in_fec!S129)</f>
        <v>4.3742353240049638</v>
      </c>
      <c r="T129" s="111">
        <f>IF(RES_hhdet_in_tes!T129=0,"",RES_hhdet_in_tes!T129/RES_hhdet_in_fec!T129)</f>
        <v>4.4420160076136908</v>
      </c>
      <c r="U129" s="111">
        <f>IF(RES_hhdet_in_tes!U129=0,"",RES_hhdet_in_tes!U129/RES_hhdet_in_fec!U129)</f>
        <v>4.5037216243666993</v>
      </c>
      <c r="V129" s="111">
        <f>IF(RES_hhdet_in_tes!V129=0,"",RES_hhdet_in_tes!V129/RES_hhdet_in_fec!V129)</f>
        <v>4.5666372507817847</v>
      </c>
      <c r="W129" s="111">
        <f>IF(RES_hhdet_in_tes!W129=0,"",RES_hhdet_in_tes!W129/RES_hhdet_in_fec!W129)</f>
        <v>4.6282325278830978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0.8271546691560322</v>
      </c>
      <c r="D130" s="124">
        <f>IF(RES_hhdet_in_tes!D130=0,"",RES_hhdet_in_tes!D130/RES_hhdet_in_fec!D130)</f>
        <v>0.86641588290460536</v>
      </c>
      <c r="E130" s="124">
        <f>IF(RES_hhdet_in_tes!E130=0,"",RES_hhdet_in_tes!E130/RES_hhdet_in_fec!E130)</f>
        <v>0.86272280947646862</v>
      </c>
      <c r="F130" s="124">
        <f>IF(RES_hhdet_in_tes!F130=0,"",RES_hhdet_in_tes!F130/RES_hhdet_in_fec!F130)</f>
        <v>0.85136810350703984</v>
      </c>
      <c r="G130" s="124">
        <f>IF(RES_hhdet_in_tes!G130=0,"",RES_hhdet_in_tes!G130/RES_hhdet_in_fec!G130)</f>
        <v>0.87998891180624783</v>
      </c>
      <c r="H130" s="124">
        <f>IF(RES_hhdet_in_tes!H130=0,"",RES_hhdet_in_tes!H130/RES_hhdet_in_fec!H130)</f>
        <v>0.88229284329193991</v>
      </c>
      <c r="I130" s="124">
        <f>IF(RES_hhdet_in_tes!I130=0,"",RES_hhdet_in_tes!I130/RES_hhdet_in_fec!I130)</f>
        <v>0.87555803493733486</v>
      </c>
      <c r="J130" s="124">
        <f>IF(RES_hhdet_in_tes!J130=0,"",RES_hhdet_in_tes!J130/RES_hhdet_in_fec!J130)</f>
        <v>0.86073291457828194</v>
      </c>
      <c r="K130" s="124">
        <f>IF(RES_hhdet_in_tes!K130=0,"",RES_hhdet_in_tes!K130/RES_hhdet_in_fec!K130)</f>
        <v>0.86821780050754416</v>
      </c>
      <c r="L130" s="124">
        <f>IF(RES_hhdet_in_tes!L130=0,"",RES_hhdet_in_tes!L130/RES_hhdet_in_fec!L130)</f>
        <v>0.88397556386887477</v>
      </c>
      <c r="M130" s="124">
        <f>IF(RES_hhdet_in_tes!M130=0,"",RES_hhdet_in_tes!M130/RES_hhdet_in_fec!M130)</f>
        <v>0.89624694168664587</v>
      </c>
      <c r="N130" s="124">
        <f>IF(RES_hhdet_in_tes!N130=0,"",RES_hhdet_in_tes!N130/RES_hhdet_in_fec!N130)</f>
        <v>0.90141079621196252</v>
      </c>
      <c r="O130" s="124">
        <f>IF(RES_hhdet_in_tes!O130=0,"",RES_hhdet_in_tes!O130/RES_hhdet_in_fec!O130)</f>
        <v>0.90816388930978331</v>
      </c>
      <c r="P130" s="124">
        <f>IF(RES_hhdet_in_tes!P130=0,"",RES_hhdet_in_tes!P130/RES_hhdet_in_fec!P130)</f>
        <v>0.9160309914287893</v>
      </c>
      <c r="Q130" s="124">
        <f>IF(RES_hhdet_in_tes!Q130=0,"",RES_hhdet_in_tes!Q130/RES_hhdet_in_fec!Q130)</f>
        <v>0.89997540792720265</v>
      </c>
      <c r="R130" s="124">
        <f>IF(RES_hhdet_in_tes!R130=0,"",RES_hhdet_in_tes!R130/RES_hhdet_in_fec!R130)</f>
        <v>0.92914016133038224</v>
      </c>
      <c r="S130" s="124">
        <f>IF(RES_hhdet_in_tes!S130=0,"",RES_hhdet_in_tes!S130/RES_hhdet_in_fec!S130)</f>
        <v>0.92850904012635238</v>
      </c>
      <c r="T130" s="124">
        <f>IF(RES_hhdet_in_tes!T130=0,"",RES_hhdet_in_tes!T130/RES_hhdet_in_fec!T130)</f>
        <v>0.94002576041110864</v>
      </c>
      <c r="U130" s="124">
        <f>IF(RES_hhdet_in_tes!U130=0,"",RES_hhdet_in_tes!U130/RES_hhdet_in_fec!U130)</f>
        <v>0.92417747522267513</v>
      </c>
      <c r="V130" s="124">
        <f>IF(RES_hhdet_in_tes!V130=0,"",RES_hhdet_in_tes!V130/RES_hhdet_in_fec!V130)</f>
        <v>0.94998815774286904</v>
      </c>
      <c r="W130" s="124">
        <f>IF(RES_hhdet_in_tes!W130=0,"",RES_hhdet_in_tes!W130/RES_hhdet_in_fec!W130)</f>
        <v>0.92460481404404449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0.87123056957608258</v>
      </c>
      <c r="D131" s="111">
        <f>IF(RES_hhdet_in_tes!D131=0,"",RES_hhdet_in_tes!D131/RES_hhdet_in_fec!D131)</f>
        <v>0.87335876482961072</v>
      </c>
      <c r="E131" s="111">
        <f>IF(RES_hhdet_in_tes!E131=0,"",RES_hhdet_in_tes!E131/RES_hhdet_in_fec!E131)</f>
        <v>0.87554441580270503</v>
      </c>
      <c r="F131" s="111">
        <f>IF(RES_hhdet_in_tes!F131=0,"",RES_hhdet_in_tes!F131/RES_hhdet_in_fec!F131)</f>
        <v>0.87773790164664911</v>
      </c>
      <c r="G131" s="111">
        <f>IF(RES_hhdet_in_tes!G131=0,"",RES_hhdet_in_tes!G131/RES_hhdet_in_fec!G131)</f>
        <v>0.8799843008288234</v>
      </c>
      <c r="H131" s="111">
        <f>IF(RES_hhdet_in_tes!H131=0,"",RES_hhdet_in_tes!H131/RES_hhdet_in_fec!H131)</f>
        <v>0.8822780963187018</v>
      </c>
      <c r="I131" s="111">
        <f>IF(RES_hhdet_in_tes!I131=0,"",RES_hhdet_in_tes!I131/RES_hhdet_in_fec!I131)</f>
        <v>0.88463039545196376</v>
      </c>
      <c r="J131" s="111">
        <f>IF(RES_hhdet_in_tes!J131=0,"",RES_hhdet_in_tes!J131/RES_hhdet_in_fec!J131)</f>
        <v>0.88708670106235243</v>
      </c>
      <c r="K131" s="111">
        <f>IF(RES_hhdet_in_tes!K131=0,"",RES_hhdet_in_tes!K131/RES_hhdet_in_fec!K131)</f>
        <v>0.88968570252721768</v>
      </c>
      <c r="L131" s="111">
        <f>IF(RES_hhdet_in_tes!L131=0,"",RES_hhdet_in_tes!L131/RES_hhdet_in_fec!L131)</f>
        <v>0.89243775084118437</v>
      </c>
      <c r="M131" s="111">
        <f>IF(RES_hhdet_in_tes!M131=0,"",RES_hhdet_in_tes!M131/RES_hhdet_in_fec!M131)</f>
        <v>0.89624830530029642</v>
      </c>
      <c r="N131" s="111">
        <f>IF(RES_hhdet_in_tes!N131=0,"",RES_hhdet_in_tes!N131/RES_hhdet_in_fec!N131)</f>
        <v>0.90140364941849871</v>
      </c>
      <c r="O131" s="111">
        <f>IF(RES_hhdet_in_tes!O131=0,"",RES_hhdet_in_tes!O131/RES_hhdet_in_fec!O131)</f>
        <v>0.90815474548331998</v>
      </c>
      <c r="P131" s="111">
        <f>IF(RES_hhdet_in_tes!P131=0,"",RES_hhdet_in_tes!P131/RES_hhdet_in_fec!P131)</f>
        <v>0.91602411934289418</v>
      </c>
      <c r="Q131" s="111">
        <f>IF(RES_hhdet_in_tes!Q131=0,"",RES_hhdet_in_tes!Q131/RES_hhdet_in_fec!Q131)</f>
        <v>0.92344869302365418</v>
      </c>
      <c r="R131" s="111">
        <f>IF(RES_hhdet_in_tes!R131=0,"",RES_hhdet_in_tes!R131/RES_hhdet_in_fec!R131)</f>
        <v>0.92913789603363373</v>
      </c>
      <c r="S131" s="111">
        <f>IF(RES_hhdet_in_tes!S131=0,"",RES_hhdet_in_tes!S131/RES_hhdet_in_fec!S131)</f>
        <v>0.93467253950792162</v>
      </c>
      <c r="T131" s="111">
        <f>IF(RES_hhdet_in_tes!T131=0,"",RES_hhdet_in_tes!T131/RES_hhdet_in_fec!T131)</f>
        <v>0.94001564333194265</v>
      </c>
      <c r="U131" s="111">
        <f>IF(RES_hhdet_in_tes!U131=0,"",RES_hhdet_in_tes!U131/RES_hhdet_in_fec!U131)</f>
        <v>0.94513022739113883</v>
      </c>
      <c r="V131" s="111">
        <f>IF(RES_hhdet_in_tes!V131=0,"",RES_hhdet_in_tes!V131/RES_hhdet_in_fec!V131)</f>
        <v>0.94997931157094495</v>
      </c>
      <c r="W131" s="111">
        <f>IF(RES_hhdet_in_tes!W131=0,"",RES_hhdet_in_tes!W131/RES_hhdet_in_fec!W131)</f>
        <v>0.95444625273806016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0.8945114931778938</v>
      </c>
      <c r="D132" s="111">
        <f>IF(RES_hhdet_in_tes!D132=0,"",RES_hhdet_in_tes!D132/RES_hhdet_in_fec!D132)</f>
        <v>0.8960453176041745</v>
      </c>
      <c r="E132" s="111">
        <f>IF(RES_hhdet_in_tes!E132=0,"",RES_hhdet_in_tes!E132/RES_hhdet_in_fec!E132)</f>
        <v>0.89829285125700586</v>
      </c>
      <c r="F132" s="111">
        <f>IF(RES_hhdet_in_tes!F132=0,"",RES_hhdet_in_tes!F132/RES_hhdet_in_fec!F132)</f>
        <v>0.89999987195552189</v>
      </c>
      <c r="G132" s="111">
        <f>IF(RES_hhdet_in_tes!G132=0,"",RES_hhdet_in_tes!G132/RES_hhdet_in_fec!G132)</f>
        <v>0.90148552358900202</v>
      </c>
      <c r="H132" s="111">
        <f>IF(RES_hhdet_in_tes!H132=0,"",RES_hhdet_in_tes!H132/RES_hhdet_in_fec!H132)</f>
        <v>0.90346873568968</v>
      </c>
      <c r="I132" s="111">
        <f>IF(RES_hhdet_in_tes!I132=0,"",RES_hhdet_in_tes!I132/RES_hhdet_in_fec!I132)</f>
        <v>0.90422589003836029</v>
      </c>
      <c r="J132" s="111">
        <f>IF(RES_hhdet_in_tes!J132=0,"",RES_hhdet_in_tes!J132/RES_hhdet_in_fec!J132)</f>
        <v>0.90711812729186436</v>
      </c>
      <c r="K132" s="111">
        <f>IF(RES_hhdet_in_tes!K132=0,"",RES_hhdet_in_tes!K132/RES_hhdet_in_fec!K132)</f>
        <v>0.90926786216698552</v>
      </c>
      <c r="L132" s="111">
        <f>IF(RES_hhdet_in_tes!L132=0,"",RES_hhdet_in_tes!L132/RES_hhdet_in_fec!L132)</f>
        <v>0.91182878020319125</v>
      </c>
      <c r="M132" s="111">
        <f>IF(RES_hhdet_in_tes!M132=0,"",RES_hhdet_in_tes!M132/RES_hhdet_in_fec!M132)</f>
        <v>0.91474130129222309</v>
      </c>
      <c r="N132" s="111">
        <f>IF(RES_hhdet_in_tes!N132=0,"",RES_hhdet_in_tes!N132/RES_hhdet_in_fec!N132)</f>
        <v>0.919137465665256</v>
      </c>
      <c r="O132" s="111">
        <f>IF(RES_hhdet_in_tes!O132=0,"",RES_hhdet_in_tes!O132/RES_hhdet_in_fec!O132)</f>
        <v>0.92487269579389897</v>
      </c>
      <c r="P132" s="111">
        <f>IF(RES_hhdet_in_tes!P132=0,"",RES_hhdet_in_tes!P132/RES_hhdet_in_fec!P132)</f>
        <v>0.93137687148583492</v>
      </c>
      <c r="Q132" s="111">
        <f>IF(RES_hhdet_in_tes!Q132=0,"",RES_hhdet_in_tes!Q132/RES_hhdet_in_fec!Q132)</f>
        <v>0.93763868816521656</v>
      </c>
      <c r="R132" s="111">
        <f>IF(RES_hhdet_in_tes!R132=0,"",RES_hhdet_in_tes!R132/RES_hhdet_in_fec!R132)</f>
        <v>0.94220243924366531</v>
      </c>
      <c r="S132" s="111">
        <f>IF(RES_hhdet_in_tes!S132=0,"",RES_hhdet_in_tes!S132/RES_hhdet_in_fec!S132)</f>
        <v>0.94677900818569105</v>
      </c>
      <c r="T132" s="111">
        <f>IF(RES_hhdet_in_tes!T132=0,"",RES_hhdet_in_tes!T132/RES_hhdet_in_fec!T132)</f>
        <v>0.9511419949769655</v>
      </c>
      <c r="U132" s="111">
        <f>IF(RES_hhdet_in_tes!U132=0,"",RES_hhdet_in_tes!U132/RES_hhdet_in_fec!U132)</f>
        <v>0.95540266119999417</v>
      </c>
      <c r="V132" s="111">
        <f>IF(RES_hhdet_in_tes!V132=0,"",RES_hhdet_in_tes!V132/RES_hhdet_in_fec!V132)</f>
        <v>0.95941811451292669</v>
      </c>
      <c r="W132" s="111">
        <f>IF(RES_hhdet_in_tes!W132=0,"",RES_hhdet_in_tes!W132/RES_hhdet_in_fec!W132)</f>
        <v>0.96392030953039665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0.87123056957608269</v>
      </c>
      <c r="D133" s="112">
        <f>IF(RES_hhdet_in_tes!D133=0,"",RES_hhdet_in_tes!D133/RES_hhdet_in_fec!D133)</f>
        <v>0.87335876482961083</v>
      </c>
      <c r="E133" s="112">
        <f>IF(RES_hhdet_in_tes!E133=0,"",RES_hhdet_in_tes!E133/RES_hhdet_in_fec!E133)</f>
        <v>0.87554441580270503</v>
      </c>
      <c r="F133" s="112">
        <f>IF(RES_hhdet_in_tes!F133=0,"",RES_hhdet_in_tes!F133/RES_hhdet_in_fec!F133)</f>
        <v>0.87773790164664911</v>
      </c>
      <c r="G133" s="112">
        <f>IF(RES_hhdet_in_tes!G133=0,"",RES_hhdet_in_tes!G133/RES_hhdet_in_fec!G133)</f>
        <v>0.8799843008288234</v>
      </c>
      <c r="H133" s="112">
        <f>IF(RES_hhdet_in_tes!H133=0,"",RES_hhdet_in_tes!H133/RES_hhdet_in_fec!H133)</f>
        <v>0.8822780963187018</v>
      </c>
      <c r="I133" s="112">
        <f>IF(RES_hhdet_in_tes!I133=0,"",RES_hhdet_in_tes!I133/RES_hhdet_in_fec!I133)</f>
        <v>0.88463039545196376</v>
      </c>
      <c r="J133" s="112">
        <f>IF(RES_hhdet_in_tes!J133=0,"",RES_hhdet_in_tes!J133/RES_hhdet_in_fec!J133)</f>
        <v>0.88708670106235243</v>
      </c>
      <c r="K133" s="112">
        <f>IF(RES_hhdet_in_tes!K133=0,"",RES_hhdet_in_tes!K133/RES_hhdet_in_fec!K133)</f>
        <v>0.88968570252721768</v>
      </c>
      <c r="L133" s="112">
        <f>IF(RES_hhdet_in_tes!L133=0,"",RES_hhdet_in_tes!L133/RES_hhdet_in_fec!L133)</f>
        <v>0.89243775084118426</v>
      </c>
      <c r="M133" s="112">
        <f>IF(RES_hhdet_in_tes!M133=0,"",RES_hhdet_in_tes!M133/RES_hhdet_in_fec!M133)</f>
        <v>0.89624830530029642</v>
      </c>
      <c r="N133" s="112">
        <f>IF(RES_hhdet_in_tes!N133=0,"",RES_hhdet_in_tes!N133/RES_hhdet_in_fec!N133)</f>
        <v>0.90140364941849871</v>
      </c>
      <c r="O133" s="112">
        <f>IF(RES_hhdet_in_tes!O133=0,"",RES_hhdet_in_tes!O133/RES_hhdet_in_fec!O133)</f>
        <v>0.90815474548331998</v>
      </c>
      <c r="P133" s="112">
        <f>IF(RES_hhdet_in_tes!P133=0,"",RES_hhdet_in_tes!P133/RES_hhdet_in_fec!P133)</f>
        <v>0.91602411934289418</v>
      </c>
      <c r="Q133" s="112">
        <f>IF(RES_hhdet_in_tes!Q133=0,"",RES_hhdet_in_tes!Q133/RES_hhdet_in_fec!Q133)</f>
        <v>0.92344869302365418</v>
      </c>
      <c r="R133" s="112">
        <f>IF(RES_hhdet_in_tes!R133=0,"",RES_hhdet_in_tes!R133/RES_hhdet_in_fec!R133)</f>
        <v>0.92913789603363361</v>
      </c>
      <c r="S133" s="112">
        <f>IF(RES_hhdet_in_tes!S133=0,"",RES_hhdet_in_tes!S133/RES_hhdet_in_fec!S133)</f>
        <v>0.93467253950792162</v>
      </c>
      <c r="T133" s="112">
        <f>IF(RES_hhdet_in_tes!T133=0,"",RES_hhdet_in_tes!T133/RES_hhdet_in_fec!T133)</f>
        <v>0.94001564333194265</v>
      </c>
      <c r="U133" s="112">
        <f>IF(RES_hhdet_in_tes!U133=0,"",RES_hhdet_in_tes!U133/RES_hhdet_in_fec!U133)</f>
        <v>0.94513022739113883</v>
      </c>
      <c r="V133" s="112">
        <f>IF(RES_hhdet_in_tes!V133=0,"",RES_hhdet_in_tes!V133/RES_hhdet_in_fec!V133)</f>
        <v>0.94997931157094484</v>
      </c>
      <c r="W133" s="112">
        <f>IF(RES_hhdet_in_tes!W133=0,"",RES_hhdet_in_tes!W133/RES_hhdet_in_fec!W133)</f>
        <v>0.95444625273806016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0.73344689178143962</v>
      </c>
      <c r="D135" s="112">
        <f>IF(RES_hhdet_in_tes!D135=0,"",RES_hhdet_in_tes!D135/RES_hhdet_in_fec!D135)</f>
        <v>0.73453423822831954</v>
      </c>
      <c r="E135" s="112">
        <f>IF(RES_hhdet_in_tes!E135=0,"",RES_hhdet_in_tes!E135/RES_hhdet_in_fec!E135)</f>
        <v>0.73570521699447633</v>
      </c>
      <c r="F135" s="112">
        <f>IF(RES_hhdet_in_tes!F135=0,"",RES_hhdet_in_tes!F135/RES_hhdet_in_fec!F135)</f>
        <v>0.73688744408128148</v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>
        <f>IF(RES_hhdet_in_tes!I135=0,"",RES_hhdet_in_tes!I135/RES_hhdet_in_fec!I135)</f>
        <v>0.74089523287264392</v>
      </c>
      <c r="J135" s="112">
        <f>IF(RES_hhdet_in_tes!J135=0,"",RES_hhdet_in_tes!J135/RES_hhdet_in_fec!J135)</f>
        <v>0.74246975773927804</v>
      </c>
      <c r="K135" s="112">
        <f>IF(RES_hhdet_in_tes!K135=0,"",RES_hhdet_in_tes!K135/RES_hhdet_in_fec!K135)</f>
        <v>0.74426248273978046</v>
      </c>
      <c r="L135" s="112">
        <f>IF(RES_hhdet_in_tes!L135=0,"",RES_hhdet_in_tes!L135/RES_hhdet_in_fec!L135)</f>
        <v>0.74629489174981389</v>
      </c>
      <c r="M135" s="112">
        <f>IF(RES_hhdet_in_tes!M135=0,"",RES_hhdet_in_tes!M135/RES_hhdet_in_fec!M135)</f>
        <v>0.74997526494553701</v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>
        <f>IF(RES_hhdet_in_tes!P135=0,"",RES_hhdet_in_tes!P135/RES_hhdet_in_fec!P135)</f>
        <v>0.77664717093799374</v>
      </c>
      <c r="Q135" s="112">
        <f>IF(RES_hhdet_in_tes!Q135=0,"",RES_hhdet_in_tes!Q135/RES_hhdet_in_fec!Q135)</f>
        <v>0.78814478398383958</v>
      </c>
      <c r="R135" s="112">
        <f>IF(RES_hhdet_in_tes!R135=0,"",RES_hhdet_in_tes!R135/RES_hhdet_in_fec!R135)</f>
        <v>0.7963869131609308</v>
      </c>
      <c r="S135" s="112">
        <f>IF(RES_hhdet_in_tes!S135=0,"",RES_hhdet_in_tes!S135/RES_hhdet_in_fec!S135)</f>
        <v>0.80454778746107891</v>
      </c>
      <c r="T135" s="112" t="str">
        <f>IF(RES_hhdet_in_tes!T135=0,"",RES_hhdet_in_tes!T135/RES_hhdet_in_fec!T135)</f>
        <v/>
      </c>
      <c r="U135" s="112">
        <f>IF(RES_hhdet_in_tes!U135=0,"",RES_hhdet_in_tes!U135/RES_hhdet_in_fec!U135)</f>
        <v>0.81988531049050206</v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0.8316827829345087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0.77521120602320526</v>
      </c>
      <c r="D136" s="113">
        <f>IF(RES_hhdet_in_tes!D136=0,"",RES_hhdet_in_tes!D136/RES_hhdet_in_fec!D136)</f>
        <v>0.77570294787731875</v>
      </c>
      <c r="E136" s="113">
        <f>IF(RES_hhdet_in_tes!E136=0,"",RES_hhdet_in_tes!E136/RES_hhdet_in_fec!E136)</f>
        <v>0.7775191439953677</v>
      </c>
      <c r="F136" s="113">
        <f>IF(RES_hhdet_in_tes!F136=0,"",RES_hhdet_in_tes!F136/RES_hhdet_in_fec!F136)</f>
        <v>0.778319170820714</v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>
        <f>IF(RES_hhdet_in_tes!I136=0,"",RES_hhdet_in_tes!I136/RES_hhdet_in_fec!I136)</f>
        <v>0.7787993202259057</v>
      </c>
      <c r="J136" s="113">
        <f>IF(RES_hhdet_in_tes!J136=0,"",RES_hhdet_in_tes!J136/RES_hhdet_in_fec!J136)</f>
        <v>0.78184733855302091</v>
      </c>
      <c r="K136" s="113">
        <f>IF(RES_hhdet_in_tes!K136=0,"",RES_hhdet_in_tes!K136/RES_hhdet_in_fec!K136)</f>
        <v>0.7833724054850516</v>
      </c>
      <c r="L136" s="113">
        <f>IF(RES_hhdet_in_tes!L136=0,"",RES_hhdet_in_tes!L136/RES_hhdet_in_fec!L136)</f>
        <v>0.78570578734269525</v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>
        <f>IF(RES_hhdet_in_tes!Q136=0,"",RES_hhdet_in_tes!Q136/RES_hhdet_in_fec!Q136)</f>
        <v>0.82259867543772514</v>
      </c>
      <c r="R136" s="113" t="str">
        <f>IF(RES_hhdet_in_tes!R136=0,"",RES_hhdet_in_tes!R136/RES_hhdet_in_fec!R136)</f>
        <v/>
      </c>
      <c r="S136" s="113">
        <f>IF(RES_hhdet_in_tes!S136=0,"",RES_hhdet_in_tes!S136/RES_hhdet_in_fec!S136)</f>
        <v>0.83655123151767241</v>
      </c>
      <c r="T136" s="113" t="str">
        <f>IF(RES_hhdet_in_tes!T136=0,"",RES_hhdet_in_tes!T136/RES_hhdet_in_fec!T136)</f>
        <v/>
      </c>
      <c r="U136" s="113">
        <f>IF(RES_hhdet_in_tes!U136=0,"",RES_hhdet_in_tes!U136/RES_hhdet_in_fec!U136)</f>
        <v>0.8498810519022596</v>
      </c>
      <c r="V136" s="113" t="str">
        <f>IF(RES_hhdet_in_tes!V136=0,"",RES_hhdet_in_tes!V136/RES_hhdet_in_fec!V136)</f>
        <v/>
      </c>
      <c r="W136" s="113">
        <f>IF(RES_hhdet_in_tes!W136=0,"",RES_hhdet_in_tes!W136/RES_hhdet_in_fec!W136)</f>
        <v>0.86302489558437434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0.73344689178143951</v>
      </c>
      <c r="D137" s="111">
        <f>IF(RES_hhdet_in_tes!D137=0,"",RES_hhdet_in_tes!D137/RES_hhdet_in_fec!D137)</f>
        <v>0.73453423822831942</v>
      </c>
      <c r="E137" s="111">
        <f>IF(RES_hhdet_in_tes!E137=0,"",RES_hhdet_in_tes!E137/RES_hhdet_in_fec!E137)</f>
        <v>0.73570521699447644</v>
      </c>
      <c r="F137" s="111">
        <f>IF(RES_hhdet_in_tes!F137=0,"",RES_hhdet_in_tes!F137/RES_hhdet_in_fec!F137)</f>
        <v>0.73688744408128148</v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>
        <f>IF(RES_hhdet_in_tes!I137=0,"",RES_hhdet_in_tes!I137/RES_hhdet_in_fec!I137)</f>
        <v>0.74089523287264392</v>
      </c>
      <c r="J137" s="111">
        <f>IF(RES_hhdet_in_tes!J137=0,"",RES_hhdet_in_tes!J137/RES_hhdet_in_fec!J137)</f>
        <v>0.74246975773927804</v>
      </c>
      <c r="K137" s="111">
        <f>IF(RES_hhdet_in_tes!K137=0,"",RES_hhdet_in_tes!K137/RES_hhdet_in_fec!K137)</f>
        <v>0.74426248273978046</v>
      </c>
      <c r="L137" s="111">
        <f>IF(RES_hhdet_in_tes!L137=0,"",RES_hhdet_in_tes!L137/RES_hhdet_in_fec!L137)</f>
        <v>0.74629489174981389</v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>
        <f>IF(RES_hhdet_in_tes!Q137=0,"",RES_hhdet_in_tes!Q137/RES_hhdet_in_fec!Q137)</f>
        <v>0.78814478398383947</v>
      </c>
      <c r="R137" s="111" t="str">
        <f>IF(RES_hhdet_in_tes!R137=0,"",RES_hhdet_in_tes!R137/RES_hhdet_in_fec!R137)</f>
        <v/>
      </c>
      <c r="S137" s="111">
        <f>IF(RES_hhdet_in_tes!S137=0,"",RES_hhdet_in_tes!S137/RES_hhdet_in_fec!S137)</f>
        <v>0.80454778746107891</v>
      </c>
      <c r="T137" s="111" t="str">
        <f>IF(RES_hhdet_in_tes!T137=0,"",RES_hhdet_in_tes!T137/RES_hhdet_in_fec!T137)</f>
        <v/>
      </c>
      <c r="U137" s="111">
        <f>IF(RES_hhdet_in_tes!U137=0,"",RES_hhdet_in_tes!U137/RES_hhdet_in_fec!U137)</f>
        <v>0.81988531049050206</v>
      </c>
      <c r="V137" s="111" t="str">
        <f>IF(RES_hhdet_in_tes!V137=0,"",RES_hhdet_in_tes!V137/RES_hhdet_in_fec!V137)</f>
        <v/>
      </c>
      <c r="W137" s="111">
        <f>IF(RES_hhdet_in_tes!W137=0,"",RES_hhdet_in_tes!W137/RES_hhdet_in_fec!W137)</f>
        <v>0.8316827829345087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>
        <f>IF(RES_hhdet_in_tes!Q138=0,"",RES_hhdet_in_tes!Q138/RES_hhdet_in_fec!Q138)</f>
        <v>1</v>
      </c>
      <c r="R138" s="111" t="str">
        <f>IF(RES_hhdet_in_tes!R138=0,"",RES_hhdet_in_tes!R138/RES_hhdet_in_fec!R138)</f>
        <v/>
      </c>
      <c r="S138" s="111">
        <f>IF(RES_hhdet_in_tes!S138=0,"",RES_hhdet_in_tes!S138/RES_hhdet_in_fec!S138)</f>
        <v>1</v>
      </c>
      <c r="T138" s="111" t="str">
        <f>IF(RES_hhdet_in_tes!T138=0,"",RES_hhdet_in_tes!T138/RES_hhdet_in_fec!T138)</f>
        <v/>
      </c>
      <c r="U138" s="111">
        <f>IF(RES_hhdet_in_tes!U138=0,"",RES_hhdet_in_tes!U138/RES_hhdet_in_fec!U138)</f>
        <v>1</v>
      </c>
      <c r="V138" s="111" t="str">
        <f>IF(RES_hhdet_in_tes!V138=0,"",RES_hhdet_in_tes!V138/RES_hhdet_in_fec!V138)</f>
        <v/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0.74867982365204455</v>
      </c>
      <c r="D139" s="124">
        <f>IF(RES_hhdet_in_tes!D139=0,"",RES_hhdet_in_tes!D139/RES_hhdet_in_fec!D139)</f>
        <v>0.75281996634349158</v>
      </c>
      <c r="E139" s="124">
        <f>IF(RES_hhdet_in_tes!E139=0,"",RES_hhdet_in_tes!E139/RES_hhdet_in_fec!E139)</f>
        <v>0.75168901084018547</v>
      </c>
      <c r="F139" s="124">
        <f>IF(RES_hhdet_in_tes!F139=0,"",RES_hhdet_in_tes!F139/RES_hhdet_in_fec!F139)</f>
        <v>0.7659491551466634</v>
      </c>
      <c r="G139" s="124">
        <f>IF(RES_hhdet_in_tes!G139=0,"",RES_hhdet_in_tes!G139/RES_hhdet_in_fec!G139)</f>
        <v>0.76312960457272672</v>
      </c>
      <c r="H139" s="124">
        <f>IF(RES_hhdet_in_tes!H139=0,"",RES_hhdet_in_tes!H139/RES_hhdet_in_fec!H139)</f>
        <v>0.77390052412619526</v>
      </c>
      <c r="I139" s="124">
        <f>IF(RES_hhdet_in_tes!I139=0,"",RES_hhdet_in_tes!I139/RES_hhdet_in_fec!I139)</f>
        <v>0.76746783343540037</v>
      </c>
      <c r="J139" s="124">
        <f>IF(RES_hhdet_in_tes!J139=0,"",RES_hhdet_in_tes!J139/RES_hhdet_in_fec!J139)</f>
        <v>0.75300852207982161</v>
      </c>
      <c r="K139" s="124">
        <f>IF(RES_hhdet_in_tes!K139=0,"",RES_hhdet_in_tes!K139/RES_hhdet_in_fec!K139)</f>
        <v>0.76185455449486417</v>
      </c>
      <c r="L139" s="124">
        <f>IF(RES_hhdet_in_tes!L139=0,"",RES_hhdet_in_tes!L139/RES_hhdet_in_fec!L139)</f>
        <v>0.78144296960442983</v>
      </c>
      <c r="M139" s="124">
        <f>IF(RES_hhdet_in_tes!M139=0,"",RES_hhdet_in_tes!M139/RES_hhdet_in_fec!M139)</f>
        <v>0.7910084245057748</v>
      </c>
      <c r="N139" s="124">
        <f>IF(RES_hhdet_in_tes!N139=0,"",RES_hhdet_in_tes!N139/RES_hhdet_in_fec!N139)</f>
        <v>0.79294537672800203</v>
      </c>
      <c r="O139" s="124">
        <f>IF(RES_hhdet_in_tes!O139=0,"",RES_hhdet_in_tes!O139/RES_hhdet_in_fec!O139)</f>
        <v>0.78496916925753746</v>
      </c>
      <c r="P139" s="124">
        <f>IF(RES_hhdet_in_tes!P139=0,"",RES_hhdet_in_tes!P139/RES_hhdet_in_fec!P139)</f>
        <v>0.78308363329015529</v>
      </c>
      <c r="Q139" s="124">
        <f>IF(RES_hhdet_in_tes!Q139=0,"",RES_hhdet_in_tes!Q139/RES_hhdet_in_fec!Q139)</f>
        <v>0.78910933300127706</v>
      </c>
      <c r="R139" s="124">
        <f>IF(RES_hhdet_in_tes!R139=0,"",RES_hhdet_in_tes!R139/RES_hhdet_in_fec!R139)</f>
        <v>0.80517690976381739</v>
      </c>
      <c r="S139" s="124">
        <f>IF(RES_hhdet_in_tes!S139=0,"",RES_hhdet_in_tes!S139/RES_hhdet_in_fec!S139)</f>
        <v>0.82764404798609936</v>
      </c>
      <c r="T139" s="124">
        <f>IF(RES_hhdet_in_tes!T139=0,"",RES_hhdet_in_tes!T139/RES_hhdet_in_fec!T139)</f>
        <v>0.84758396701154382</v>
      </c>
      <c r="U139" s="124">
        <f>IF(RES_hhdet_in_tes!U139=0,"",RES_hhdet_in_tes!U139/RES_hhdet_in_fec!U139)</f>
        <v>0.85862217566101806</v>
      </c>
      <c r="V139" s="124">
        <f>IF(RES_hhdet_in_tes!V139=0,"",RES_hhdet_in_tes!V139/RES_hhdet_in_fec!V139)</f>
        <v>0.86557154608559828</v>
      </c>
      <c r="W139" s="124">
        <f>IF(RES_hhdet_in_tes!W139=0,"",RES_hhdet_in_tes!W139/RES_hhdet_in_fec!W139)</f>
        <v>0.86639130354732319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0.62281760388402629</v>
      </c>
      <c r="D140" s="111">
        <f>IF(RES_hhdet_in_tes!D140=0,"",RES_hhdet_in_tes!D140/RES_hhdet_in_fec!D140)</f>
        <v>0.62297919774596666</v>
      </c>
      <c r="E140" s="111">
        <f>IF(RES_hhdet_in_tes!E140=0,"",RES_hhdet_in_tes!E140/RES_hhdet_in_fec!E140)</f>
        <v>0.62313851264198861</v>
      </c>
      <c r="F140" s="111">
        <f>IF(RES_hhdet_in_tes!F140=0,"",RES_hhdet_in_tes!F140/RES_hhdet_in_fec!F140)</f>
        <v>0.62329751676993084</v>
      </c>
      <c r="G140" s="111">
        <f>IF(RES_hhdet_in_tes!G140=0,"",RES_hhdet_in_tes!G140/RES_hhdet_in_fec!G140)</f>
        <v>0.6234544221043089</v>
      </c>
      <c r="H140" s="111">
        <f>IF(RES_hhdet_in_tes!H140=0,"",RES_hhdet_in_tes!H140/RES_hhdet_in_fec!H140)</f>
        <v>0.62360944747667935</v>
      </c>
      <c r="I140" s="111">
        <f>IF(RES_hhdet_in_tes!I140=0,"",RES_hhdet_in_tes!I140/RES_hhdet_in_fec!I140)</f>
        <v>0.62376215231751042</v>
      </c>
      <c r="J140" s="111">
        <f>IF(RES_hhdet_in_tes!J140=0,"",RES_hhdet_in_tes!J140/RES_hhdet_in_fec!J140)</f>
        <v>0.62391073176893841</v>
      </c>
      <c r="K140" s="111">
        <f>IF(RES_hhdet_in_tes!K140=0,"",RES_hhdet_in_tes!K140/RES_hhdet_in_fec!K140)</f>
        <v>0.62405365122704481</v>
      </c>
      <c r="L140" s="111">
        <f>IF(RES_hhdet_in_tes!L140=0,"",RES_hhdet_in_tes!L140/RES_hhdet_in_fec!L140)</f>
        <v>0.62419050012236588</v>
      </c>
      <c r="M140" s="111">
        <f>IF(RES_hhdet_in_tes!M140=0,"",RES_hhdet_in_tes!M140/RES_hhdet_in_fec!M140)</f>
        <v>0.62426414294647903</v>
      </c>
      <c r="N140" s="111">
        <f>IF(RES_hhdet_in_tes!N140=0,"",RES_hhdet_in_tes!N140/RES_hhdet_in_fec!N140)</f>
        <v>0.62426414294647903</v>
      </c>
      <c r="O140" s="111">
        <f>IF(RES_hhdet_in_tes!O140=0,"",RES_hhdet_in_tes!O140/RES_hhdet_in_fec!O140)</f>
        <v>0.62426414294647914</v>
      </c>
      <c r="P140" s="111">
        <f>IF(RES_hhdet_in_tes!P140=0,"",RES_hhdet_in_tes!P140/RES_hhdet_in_fec!P140)</f>
        <v>0.62426414294647903</v>
      </c>
      <c r="Q140" s="111">
        <f>IF(RES_hhdet_in_tes!Q140=0,"",RES_hhdet_in_tes!Q140/RES_hhdet_in_fec!Q140)</f>
        <v>0.62426414294647903</v>
      </c>
      <c r="R140" s="111">
        <f>IF(RES_hhdet_in_tes!R140=0,"",RES_hhdet_in_tes!R140/RES_hhdet_in_fec!R140)</f>
        <v>0.6247293961042919</v>
      </c>
      <c r="S140" s="111">
        <f>IF(RES_hhdet_in_tes!S140=0,"",RES_hhdet_in_tes!S140/RES_hhdet_in_fec!S140)</f>
        <v>0.62549019043171761</v>
      </c>
      <c r="T140" s="111">
        <f>IF(RES_hhdet_in_tes!T140=0,"",RES_hhdet_in_tes!T140/RES_hhdet_in_fec!T140)</f>
        <v>0.62637778381371367</v>
      </c>
      <c r="U140" s="111">
        <f>IF(RES_hhdet_in_tes!U140=0,"",RES_hhdet_in_tes!U140/RES_hhdet_in_fec!U140)</f>
        <v>0.62729707695935255</v>
      </c>
      <c r="V140" s="111">
        <f>IF(RES_hhdet_in_tes!V140=0,"",RES_hhdet_in_tes!V140/RES_hhdet_in_fec!V140)</f>
        <v>0.62815297057770614</v>
      </c>
      <c r="W140" s="111">
        <f>IF(RES_hhdet_in_tes!W140=0,"",RES_hhdet_in_tes!W140/RES_hhdet_in_fec!W140)</f>
        <v>0.62894546466877377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0.77595422524990443</v>
      </c>
      <c r="D141" s="45">
        <f>IF(RES_hhdet_in_tes!D141=0,"",RES_hhdet_in_tes!D141/RES_hhdet_in_fec!D141)</f>
        <v>0.77736637071022452</v>
      </c>
      <c r="E141" s="45">
        <f>IF(RES_hhdet_in_tes!E141=0,"",RES_hhdet_in_tes!E141/RES_hhdet_in_fec!E141)</f>
        <v>0.77883073388688506</v>
      </c>
      <c r="F141" s="45">
        <f>IF(RES_hhdet_in_tes!F141=0,"",RES_hhdet_in_tes!F141/RES_hhdet_in_fec!F141)</f>
        <v>0.78030221766122865</v>
      </c>
      <c r="G141" s="45">
        <f>IF(RES_hhdet_in_tes!G141=0,"",RES_hhdet_in_tes!G141/RES_hhdet_in_fec!G141)</f>
        <v>0.78182179088092563</v>
      </c>
      <c r="H141" s="45">
        <f>IF(RES_hhdet_in_tes!H141=0,"",RES_hhdet_in_tes!H141/RES_hhdet_in_fec!H141)</f>
        <v>0.78338443948058412</v>
      </c>
      <c r="I141" s="45">
        <f>IF(RES_hhdet_in_tes!I141=0,"",RES_hhdet_in_tes!I141/RES_hhdet_in_fec!I141)</f>
        <v>0.78500025818546726</v>
      </c>
      <c r="J141" s="45">
        <f>IF(RES_hhdet_in_tes!J141=0,"",RES_hhdet_in_tes!J141/RES_hhdet_in_fec!J141)</f>
        <v>0.78671060152186123</v>
      </c>
      <c r="K141" s="45">
        <f>IF(RES_hhdet_in_tes!K141=0,"",RES_hhdet_in_tes!K141/RES_hhdet_in_fec!K141)</f>
        <v>0.78855063171464257</v>
      </c>
      <c r="L141" s="45">
        <f>IF(RES_hhdet_in_tes!L141=0,"",RES_hhdet_in_tes!L141/RES_hhdet_in_fec!L141)</f>
        <v>0.79052975610054399</v>
      </c>
      <c r="M141" s="45">
        <f>IF(RES_hhdet_in_tes!M141=0,"",RES_hhdet_in_tes!M141/RES_hhdet_in_fec!M141)</f>
        <v>0.79322241869391019</v>
      </c>
      <c r="N141" s="45">
        <f>IF(RES_hhdet_in_tes!N141=0,"",RES_hhdet_in_tes!N141/RES_hhdet_in_fec!N141)</f>
        <v>0.79679150521773612</v>
      </c>
      <c r="O141" s="45">
        <f>IF(RES_hhdet_in_tes!O141=0,"",RES_hhdet_in_tes!O141/RES_hhdet_in_fec!O141)</f>
        <v>0.80163306891523167</v>
      </c>
      <c r="P141" s="45">
        <f>IF(RES_hhdet_in_tes!P141=0,"",RES_hhdet_in_tes!P141/RES_hhdet_in_fec!P141)</f>
        <v>0.80795512052433238</v>
      </c>
      <c r="Q141" s="45">
        <f>IF(RES_hhdet_in_tes!Q141=0,"",RES_hhdet_in_tes!Q141/RES_hhdet_in_fec!Q141)</f>
        <v>0.81610340274311877</v>
      </c>
      <c r="R141" s="45">
        <f>IF(RES_hhdet_in_tes!R141=0,"",RES_hhdet_in_tes!R141/RES_hhdet_in_fec!R141)</f>
        <v>0.82718788427896217</v>
      </c>
      <c r="S141" s="45">
        <f>IF(RES_hhdet_in_tes!S141=0,"",RES_hhdet_in_tes!S141/RES_hhdet_in_fec!S141)</f>
        <v>0.8410223539858428</v>
      </c>
      <c r="T141" s="45">
        <f>IF(RES_hhdet_in_tes!T141=0,"",RES_hhdet_in_tes!T141/RES_hhdet_in_fec!T141)</f>
        <v>0.85589665263443293</v>
      </c>
      <c r="U141" s="45">
        <f>IF(RES_hhdet_in_tes!U141=0,"",RES_hhdet_in_tes!U141/RES_hhdet_in_fec!U141)</f>
        <v>0.87010062099544727</v>
      </c>
      <c r="V141" s="45">
        <f>IF(RES_hhdet_in_tes!V141=0,"",RES_hhdet_in_tes!V141/RES_hhdet_in_fec!V141)</f>
        <v>0.88192409983958153</v>
      </c>
      <c r="W141" s="45">
        <f>IF(RES_hhdet_in_tes!W141=0,"",RES_hhdet_in_tes!W141/RES_hhdet_in_fec!W141)</f>
        <v>0.89076636538515686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1.3991308011101042</v>
      </c>
      <c r="D143" s="119">
        <f>IF(RES_hhdet_in_tes!D143=0,"",RES_hhdet_in_tes!D143/RES_hhdet_in_fec!D143)</f>
        <v>1.469245766781335</v>
      </c>
      <c r="E143" s="119">
        <f>IF(RES_hhdet_in_tes!E143=0,"",RES_hhdet_in_tes!E143/RES_hhdet_in_fec!E143)</f>
        <v>1.54932198378784</v>
      </c>
      <c r="F143" s="119">
        <f>IF(RES_hhdet_in_tes!F143=0,"",RES_hhdet_in_tes!F143/RES_hhdet_in_fec!F143)</f>
        <v>1.614022655148919</v>
      </c>
      <c r="G143" s="119">
        <f>IF(RES_hhdet_in_tes!G143=0,"",RES_hhdet_in_tes!G143/RES_hhdet_in_fec!G143)</f>
        <v>1.7059564668088503</v>
      </c>
      <c r="H143" s="119">
        <f>IF(RES_hhdet_in_tes!H143=0,"",RES_hhdet_in_tes!H143/RES_hhdet_in_fec!H143)</f>
        <v>1.77767982086134</v>
      </c>
      <c r="I143" s="119">
        <f>IF(RES_hhdet_in_tes!I143=0,"",RES_hhdet_in_tes!I143/RES_hhdet_in_fec!I143)</f>
        <v>1.8531321002114471</v>
      </c>
      <c r="J143" s="119">
        <f>IF(RES_hhdet_in_tes!J143=0,"",RES_hhdet_in_tes!J143/RES_hhdet_in_fec!J143)</f>
        <v>1.896733493502073</v>
      </c>
      <c r="K143" s="119">
        <f>IF(RES_hhdet_in_tes!K143=0,"",RES_hhdet_in_tes!K143/RES_hhdet_in_fec!K143)</f>
        <v>1.9510999170162342</v>
      </c>
      <c r="L143" s="119">
        <f>IF(RES_hhdet_in_tes!L143=0,"",RES_hhdet_in_tes!L143/RES_hhdet_in_fec!L143)</f>
        <v>2.0729909022207611</v>
      </c>
      <c r="M143" s="119">
        <f>IF(RES_hhdet_in_tes!M143=0,"",RES_hhdet_in_tes!M143/RES_hhdet_in_fec!M143)</f>
        <v>2.1161750763309293</v>
      </c>
      <c r="N143" s="119">
        <f>IF(RES_hhdet_in_tes!N143=0,"",RES_hhdet_in_tes!N143/RES_hhdet_in_fec!N143)</f>
        <v>2.2173798009653671</v>
      </c>
      <c r="O143" s="119">
        <f>IF(RES_hhdet_in_tes!O143=0,"",RES_hhdet_in_tes!O143/RES_hhdet_in_fec!O143)</f>
        <v>2.2641621721164036</v>
      </c>
      <c r="P143" s="119">
        <f>IF(RES_hhdet_in_tes!P143=0,"",RES_hhdet_in_tes!P143/RES_hhdet_in_fec!P143)</f>
        <v>2.3781690504673172</v>
      </c>
      <c r="Q143" s="119">
        <f>IF(RES_hhdet_in_tes!Q143=0,"",RES_hhdet_in_tes!Q143/RES_hhdet_in_fec!Q143)</f>
        <v>2.4219258358132496</v>
      </c>
      <c r="R143" s="119">
        <f>IF(RES_hhdet_in_tes!R143=0,"",RES_hhdet_in_tes!R143/RES_hhdet_in_fec!R143)</f>
        <v>2.4843777664689837</v>
      </c>
      <c r="S143" s="119">
        <f>IF(RES_hhdet_in_tes!S143=0,"",RES_hhdet_in_tes!S143/RES_hhdet_in_fec!S143)</f>
        <v>2.4544948037031014</v>
      </c>
      <c r="T143" s="119">
        <f>IF(RES_hhdet_in_tes!T143=0,"",RES_hhdet_in_tes!T143/RES_hhdet_in_fec!T143)</f>
        <v>2.4889796250248652</v>
      </c>
      <c r="U143" s="119">
        <f>IF(RES_hhdet_in_tes!U143=0,"",RES_hhdet_in_tes!U143/RES_hhdet_in_fec!U143)</f>
        <v>2.3774148228109611</v>
      </c>
      <c r="V143" s="119">
        <f>IF(RES_hhdet_in_tes!V143=0,"",RES_hhdet_in_tes!V143/RES_hhdet_in_fec!V143)</f>
        <v>2.4604168571410332</v>
      </c>
      <c r="W143" s="119">
        <f>IF(RES_hhdet_in_tes!W143=0,"",RES_hhdet_in_tes!W143/RES_hhdet_in_fec!W143)</f>
        <v>2.483501461706513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1.5345804079580894</v>
      </c>
      <c r="D144" s="124">
        <f>IF(RES_hhdet_in_tes!D144=0,"",RES_hhdet_in_tes!D144/RES_hhdet_in_fec!D144)</f>
        <v>1.6304149708529321</v>
      </c>
      <c r="E144" s="124">
        <f>IF(RES_hhdet_in_tes!E144=0,"",RES_hhdet_in_tes!E144/RES_hhdet_in_fec!E144)</f>
        <v>1.7289942516019365</v>
      </c>
      <c r="F144" s="124">
        <f>IF(RES_hhdet_in_tes!F144=0,"",RES_hhdet_in_tes!F144/RES_hhdet_in_fec!F144)</f>
        <v>1.8299084711996834</v>
      </c>
      <c r="G144" s="124">
        <f>IF(RES_hhdet_in_tes!G144=0,"",RES_hhdet_in_tes!G144/RES_hhdet_in_fec!G144)</f>
        <v>1.9334980695077948</v>
      </c>
      <c r="H144" s="124">
        <f>IF(RES_hhdet_in_tes!H144=0,"",RES_hhdet_in_tes!H144/RES_hhdet_in_fec!H144)</f>
        <v>2.0396988089649084</v>
      </c>
      <c r="I144" s="124">
        <f>IF(RES_hhdet_in_tes!I144=0,"",RES_hhdet_in_tes!I144/RES_hhdet_in_fec!I144)</f>
        <v>2.1485710631071768</v>
      </c>
      <c r="J144" s="124">
        <f>IF(RES_hhdet_in_tes!J144=0,"",RES_hhdet_in_tes!J144/RES_hhdet_in_fec!J144)</f>
        <v>2.2604145246480476</v>
      </c>
      <c r="K144" s="124">
        <f>IF(RES_hhdet_in_tes!K144=0,"",RES_hhdet_in_tes!K144/RES_hhdet_in_fec!K144)</f>
        <v>2.3754509891350448</v>
      </c>
      <c r="L144" s="124">
        <f>IF(RES_hhdet_in_tes!L144=0,"",RES_hhdet_in_tes!L144/RES_hhdet_in_fec!L144)</f>
        <v>2.4936799830755869</v>
      </c>
      <c r="M144" s="124">
        <f>IF(RES_hhdet_in_tes!M144=0,"",RES_hhdet_in_tes!M144/RES_hhdet_in_fec!M144)</f>
        <v>2.6236820769099021</v>
      </c>
      <c r="N144" s="124">
        <f>IF(RES_hhdet_in_tes!N144=0,"",RES_hhdet_in_tes!N144/RES_hhdet_in_fec!N144)</f>
        <v>2.7676370066722842</v>
      </c>
      <c r="O144" s="124">
        <f>IF(RES_hhdet_in_tes!O144=0,"",RES_hhdet_in_tes!O144/RES_hhdet_in_fec!O144)</f>
        <v>2.9240901628980014</v>
      </c>
      <c r="P144" s="124">
        <f>IF(RES_hhdet_in_tes!P144=0,"",RES_hhdet_in_tes!P144/RES_hhdet_in_fec!P144)</f>
        <v>3.0811300204754319</v>
      </c>
      <c r="Q144" s="124">
        <f>IF(RES_hhdet_in_tes!Q144=0,"",RES_hhdet_in_tes!Q144/RES_hhdet_in_fec!Q144)</f>
        <v>3.2098614523152156</v>
      </c>
      <c r="R144" s="124">
        <f>IF(RES_hhdet_in_tes!R144=0,"",RES_hhdet_in_tes!R144/RES_hhdet_in_fec!R144)</f>
        <v>3.2655357534423519</v>
      </c>
      <c r="S144" s="124">
        <f>IF(RES_hhdet_in_tes!S144=0,"",RES_hhdet_in_tes!S144/RES_hhdet_in_fec!S144)</f>
        <v>3.3007754009085133</v>
      </c>
      <c r="T144" s="124">
        <f>IF(RES_hhdet_in_tes!T144=0,"",RES_hhdet_in_tes!T144/RES_hhdet_in_fec!T144)</f>
        <v>3.3233769114091842</v>
      </c>
      <c r="U144" s="124">
        <f>IF(RES_hhdet_in_tes!U144=0,"",RES_hhdet_in_tes!U144/RES_hhdet_in_fec!U144)</f>
        <v>3.3413646138353688</v>
      </c>
      <c r="V144" s="124">
        <f>IF(RES_hhdet_in_tes!V144=0,"",RES_hhdet_in_tes!V144/RES_hhdet_in_fec!V144)</f>
        <v>3.363078035103189</v>
      </c>
      <c r="W144" s="124">
        <f>IF(RES_hhdet_in_tes!W144=0,"",RES_hhdet_in_tes!W144/RES_hhdet_in_fec!W144)</f>
        <v>3.3879009163610885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1.5345804079580894</v>
      </c>
      <c r="D145" s="111">
        <f>IF(RES_hhdet_in_tes!D145=0,"",RES_hhdet_in_tes!D145/RES_hhdet_in_fec!D145)</f>
        <v>1.6304149708529321</v>
      </c>
      <c r="E145" s="111">
        <f>IF(RES_hhdet_in_tes!E145=0,"",RES_hhdet_in_tes!E145/RES_hhdet_in_fec!E145)</f>
        <v>1.7289942516019365</v>
      </c>
      <c r="F145" s="111">
        <f>IF(RES_hhdet_in_tes!F145=0,"",RES_hhdet_in_tes!F145/RES_hhdet_in_fec!F145)</f>
        <v>1.8299084711996834</v>
      </c>
      <c r="G145" s="111">
        <f>IF(RES_hhdet_in_tes!G145=0,"",RES_hhdet_in_tes!G145/RES_hhdet_in_fec!G145)</f>
        <v>1.9334980695077948</v>
      </c>
      <c r="H145" s="111">
        <f>IF(RES_hhdet_in_tes!H145=0,"",RES_hhdet_in_tes!H145/RES_hhdet_in_fec!H145)</f>
        <v>2.0396988089649084</v>
      </c>
      <c r="I145" s="111">
        <f>IF(RES_hhdet_in_tes!I145=0,"",RES_hhdet_in_tes!I145/RES_hhdet_in_fec!I145)</f>
        <v>2.1485710631071768</v>
      </c>
      <c r="J145" s="111">
        <f>IF(RES_hhdet_in_tes!J145=0,"",RES_hhdet_in_tes!J145/RES_hhdet_in_fec!J145)</f>
        <v>2.2604145246480476</v>
      </c>
      <c r="K145" s="111">
        <f>IF(RES_hhdet_in_tes!K145=0,"",RES_hhdet_in_tes!K145/RES_hhdet_in_fec!K145)</f>
        <v>2.3754509891350448</v>
      </c>
      <c r="L145" s="111">
        <f>IF(RES_hhdet_in_tes!L145=0,"",RES_hhdet_in_tes!L145/RES_hhdet_in_fec!L145)</f>
        <v>2.4936799830755869</v>
      </c>
      <c r="M145" s="111">
        <f>IF(RES_hhdet_in_tes!M145=0,"",RES_hhdet_in_tes!M145/RES_hhdet_in_fec!M145)</f>
        <v>2.6236820769099021</v>
      </c>
      <c r="N145" s="111">
        <f>IF(RES_hhdet_in_tes!N145=0,"",RES_hhdet_in_tes!N145/RES_hhdet_in_fec!N145)</f>
        <v>2.7676370066722842</v>
      </c>
      <c r="O145" s="111">
        <f>IF(RES_hhdet_in_tes!O145=0,"",RES_hhdet_in_tes!O145/RES_hhdet_in_fec!O145)</f>
        <v>2.9240901628980014</v>
      </c>
      <c r="P145" s="111">
        <f>IF(RES_hhdet_in_tes!P145=0,"",RES_hhdet_in_tes!P145/RES_hhdet_in_fec!P145)</f>
        <v>3.0811300204754319</v>
      </c>
      <c r="Q145" s="111">
        <f>IF(RES_hhdet_in_tes!Q145=0,"",RES_hhdet_in_tes!Q145/RES_hhdet_in_fec!Q145)</f>
        <v>3.2098614523152156</v>
      </c>
      <c r="R145" s="111">
        <f>IF(RES_hhdet_in_tes!R145=0,"",RES_hhdet_in_tes!R145/RES_hhdet_in_fec!R145)</f>
        <v>3.2655357534423519</v>
      </c>
      <c r="S145" s="111">
        <f>IF(RES_hhdet_in_tes!S145=0,"",RES_hhdet_in_tes!S145/RES_hhdet_in_fec!S145)</f>
        <v>3.3007754009085133</v>
      </c>
      <c r="T145" s="111">
        <f>IF(RES_hhdet_in_tes!T145=0,"",RES_hhdet_in_tes!T145/RES_hhdet_in_fec!T145)</f>
        <v>3.3233769114091842</v>
      </c>
      <c r="U145" s="111">
        <f>IF(RES_hhdet_in_tes!U145=0,"",RES_hhdet_in_tes!U145/RES_hhdet_in_fec!U145)</f>
        <v>3.3413646138353688</v>
      </c>
      <c r="V145" s="111">
        <f>IF(RES_hhdet_in_tes!V145=0,"",RES_hhdet_in_tes!V145/RES_hhdet_in_fec!V145)</f>
        <v>3.363078035103189</v>
      </c>
      <c r="W145" s="111">
        <f>IF(RES_hhdet_in_tes!W145=0,"",RES_hhdet_in_tes!W145/RES_hhdet_in_fec!W145)</f>
        <v>3.3879009163610885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2.548045878563455</v>
      </c>
      <c r="D146" s="124">
        <f>IF(RES_hhdet_in_tes!D146=0,"",RES_hhdet_in_tes!D146/RES_hhdet_in_fec!D146)</f>
        <v>2.6388099445350144</v>
      </c>
      <c r="E146" s="124">
        <f>IF(RES_hhdet_in_tes!E146=0,"",RES_hhdet_in_tes!E146/RES_hhdet_in_fec!E146)</f>
        <v>2.730532354056864</v>
      </c>
      <c r="F146" s="124">
        <f>IF(RES_hhdet_in_tes!F146=0,"",RES_hhdet_in_tes!F146/RES_hhdet_in_fec!F146)</f>
        <v>2.8223532708120134</v>
      </c>
      <c r="G146" s="124">
        <f>IF(RES_hhdet_in_tes!G146=0,"",RES_hhdet_in_tes!G146/RES_hhdet_in_fec!G146)</f>
        <v>2.9150467135060754</v>
      </c>
      <c r="H146" s="124">
        <f>IF(RES_hhdet_in_tes!H146=0,"",RES_hhdet_in_tes!H146/RES_hhdet_in_fec!H146)</f>
        <v>3.0085129219369846</v>
      </c>
      <c r="I146" s="124">
        <f>IF(RES_hhdet_in_tes!I146=0,"",RES_hhdet_in_tes!I146/RES_hhdet_in_fec!I146)</f>
        <v>3.1029373859398577</v>
      </c>
      <c r="J146" s="124">
        <f>IF(RES_hhdet_in_tes!J146=0,"",RES_hhdet_in_tes!J146/RES_hhdet_in_fec!J146)</f>
        <v>3.199091659324131</v>
      </c>
      <c r="K146" s="124">
        <f>IF(RES_hhdet_in_tes!K146=0,"",RES_hhdet_in_tes!K146/RES_hhdet_in_fec!K146)</f>
        <v>3.2976244810094912</v>
      </c>
      <c r="L146" s="124">
        <f>IF(RES_hhdet_in_tes!L146=0,"",RES_hhdet_in_tes!L146/RES_hhdet_in_fec!L146)</f>
        <v>3.3986962478950575</v>
      </c>
      <c r="M146" s="124">
        <f>IF(RES_hhdet_in_tes!M146=0,"",RES_hhdet_in_tes!M146/RES_hhdet_in_fec!M146)</f>
        <v>3.5194169495669638</v>
      </c>
      <c r="N146" s="124">
        <f>IF(RES_hhdet_in_tes!N146=0,"",RES_hhdet_in_tes!N146/RES_hhdet_in_fec!N146)</f>
        <v>3.665386001946076</v>
      </c>
      <c r="O146" s="124">
        <f>IF(RES_hhdet_in_tes!O146=0,"",RES_hhdet_in_tes!O146/RES_hhdet_in_fec!O146)</f>
        <v>3.8396990298683034</v>
      </c>
      <c r="P146" s="124">
        <f>IF(RES_hhdet_in_tes!P146=0,"",RES_hhdet_in_tes!P146/RES_hhdet_in_fec!P146)</f>
        <v>4.0287377551515959</v>
      </c>
      <c r="Q146" s="124">
        <f>IF(RES_hhdet_in_tes!Q146=0,"",RES_hhdet_in_tes!Q146/RES_hhdet_in_fec!Q146)</f>
        <v>4.1911945328093179</v>
      </c>
      <c r="R146" s="124">
        <f>IF(RES_hhdet_in_tes!R146=0,"",RES_hhdet_in_tes!R146/RES_hhdet_in_fec!R146)</f>
        <v>4.2931131270953831</v>
      </c>
      <c r="S146" s="124">
        <f>IF(RES_hhdet_in_tes!S146=0,"",RES_hhdet_in_tes!S146/RES_hhdet_in_fec!S146)</f>
        <v>4.3742353240049638</v>
      </c>
      <c r="T146" s="124">
        <f>IF(RES_hhdet_in_tes!T146=0,"",RES_hhdet_in_tes!T146/RES_hhdet_in_fec!T146)</f>
        <v>4.4420160076136908</v>
      </c>
      <c r="U146" s="124">
        <f>IF(RES_hhdet_in_tes!U146=0,"",RES_hhdet_in_tes!U146/RES_hhdet_in_fec!U146)</f>
        <v>4.5037216243666993</v>
      </c>
      <c r="V146" s="124">
        <f>IF(RES_hhdet_in_tes!V146=0,"",RES_hhdet_in_tes!V146/RES_hhdet_in_fec!V146)</f>
        <v>4.5666372507817847</v>
      </c>
      <c r="W146" s="124">
        <f>IF(RES_hhdet_in_tes!W146=0,"",RES_hhdet_in_tes!W146/RES_hhdet_in_fec!W146)</f>
        <v>4.6282325278830978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2.548045878563455</v>
      </c>
      <c r="D147" s="111">
        <f>IF(RES_hhdet_in_tes!D147=0,"",RES_hhdet_in_tes!D147/RES_hhdet_in_fec!D147)</f>
        <v>2.6388099445350144</v>
      </c>
      <c r="E147" s="111">
        <f>IF(RES_hhdet_in_tes!E147=0,"",RES_hhdet_in_tes!E147/RES_hhdet_in_fec!E147)</f>
        <v>2.730532354056864</v>
      </c>
      <c r="F147" s="111">
        <f>IF(RES_hhdet_in_tes!F147=0,"",RES_hhdet_in_tes!F147/RES_hhdet_in_fec!F147)</f>
        <v>2.8223532708120134</v>
      </c>
      <c r="G147" s="111">
        <f>IF(RES_hhdet_in_tes!G147=0,"",RES_hhdet_in_tes!G147/RES_hhdet_in_fec!G147)</f>
        <v>2.9150467135060754</v>
      </c>
      <c r="H147" s="111">
        <f>IF(RES_hhdet_in_tes!H147=0,"",RES_hhdet_in_tes!H147/RES_hhdet_in_fec!H147)</f>
        <v>3.0085129219369846</v>
      </c>
      <c r="I147" s="111">
        <f>IF(RES_hhdet_in_tes!I147=0,"",RES_hhdet_in_tes!I147/RES_hhdet_in_fec!I147)</f>
        <v>3.1029373859398577</v>
      </c>
      <c r="J147" s="111">
        <f>IF(RES_hhdet_in_tes!J147=0,"",RES_hhdet_in_tes!J147/RES_hhdet_in_fec!J147)</f>
        <v>3.199091659324131</v>
      </c>
      <c r="K147" s="111">
        <f>IF(RES_hhdet_in_tes!K147=0,"",RES_hhdet_in_tes!K147/RES_hhdet_in_fec!K147)</f>
        <v>3.2976244810094912</v>
      </c>
      <c r="L147" s="111">
        <f>IF(RES_hhdet_in_tes!L147=0,"",RES_hhdet_in_tes!L147/RES_hhdet_in_fec!L147)</f>
        <v>3.3986962478950575</v>
      </c>
      <c r="M147" s="111">
        <f>IF(RES_hhdet_in_tes!M147=0,"",RES_hhdet_in_tes!M147/RES_hhdet_in_fec!M147)</f>
        <v>3.5194169495669638</v>
      </c>
      <c r="N147" s="111">
        <f>IF(RES_hhdet_in_tes!N147=0,"",RES_hhdet_in_tes!N147/RES_hhdet_in_fec!N147)</f>
        <v>3.665386001946076</v>
      </c>
      <c r="O147" s="111">
        <f>IF(RES_hhdet_in_tes!O147=0,"",RES_hhdet_in_tes!O147/RES_hhdet_in_fec!O147)</f>
        <v>3.8396990298683034</v>
      </c>
      <c r="P147" s="111">
        <f>IF(RES_hhdet_in_tes!P147=0,"",RES_hhdet_in_tes!P147/RES_hhdet_in_fec!P147)</f>
        <v>4.0287377551515959</v>
      </c>
      <c r="Q147" s="111">
        <f>IF(RES_hhdet_in_tes!Q147=0,"",RES_hhdet_in_tes!Q147/RES_hhdet_in_fec!Q147)</f>
        <v>4.1911945328093179</v>
      </c>
      <c r="R147" s="111">
        <f>IF(RES_hhdet_in_tes!R147=0,"",RES_hhdet_in_tes!R147/RES_hhdet_in_fec!R147)</f>
        <v>4.2931131270953831</v>
      </c>
      <c r="S147" s="111">
        <f>IF(RES_hhdet_in_tes!S147=0,"",RES_hhdet_in_tes!S147/RES_hhdet_in_fec!S147)</f>
        <v>4.3742353240049638</v>
      </c>
      <c r="T147" s="111">
        <f>IF(RES_hhdet_in_tes!T147=0,"",RES_hhdet_in_tes!T147/RES_hhdet_in_fec!T147)</f>
        <v>4.4420160076136908</v>
      </c>
      <c r="U147" s="111">
        <f>IF(RES_hhdet_in_tes!U147=0,"",RES_hhdet_in_tes!U147/RES_hhdet_in_fec!U147)</f>
        <v>4.5037216243666993</v>
      </c>
      <c r="V147" s="111">
        <f>IF(RES_hhdet_in_tes!V147=0,"",RES_hhdet_in_tes!V147/RES_hhdet_in_fec!V147)</f>
        <v>4.5666372507817847</v>
      </c>
      <c r="W147" s="111">
        <f>IF(RES_hhdet_in_tes!W147=0,"",RES_hhdet_in_tes!W147/RES_hhdet_in_fec!W147)</f>
        <v>4.6282325278830978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0.73409599308947127</v>
      </c>
      <c r="D148" s="124">
        <f>IF(RES_hhdet_in_tes!D148=0,"",RES_hhdet_in_tes!D148/RES_hhdet_in_fec!D148)</f>
        <v>0.73507794345500765</v>
      </c>
      <c r="E148" s="124">
        <f>IF(RES_hhdet_in_tes!E148=0,"",RES_hhdet_in_tes!E148/RES_hhdet_in_fec!E148)</f>
        <v>0.73622125243752712</v>
      </c>
      <c r="F148" s="124">
        <f>IF(RES_hhdet_in_tes!F148=0,"",RES_hhdet_in_tes!F148/RES_hhdet_in_fec!F148)</f>
        <v>0.73756161731023417</v>
      </c>
      <c r="G148" s="124">
        <f>IF(RES_hhdet_in_tes!G148=0,"",RES_hhdet_in_tes!G148/RES_hhdet_in_fec!G148)</f>
        <v>0.73898467337151985</v>
      </c>
      <c r="H148" s="124">
        <f>IF(RES_hhdet_in_tes!H148=0,"",RES_hhdet_in_tes!H148/RES_hhdet_in_fec!H148)</f>
        <v>0.74099866377473833</v>
      </c>
      <c r="I148" s="124">
        <f>IF(RES_hhdet_in_tes!I148=0,"",RES_hhdet_in_tes!I148/RES_hhdet_in_fec!I148)</f>
        <v>0.74189620274390777</v>
      </c>
      <c r="J148" s="124">
        <f>IF(RES_hhdet_in_tes!J148=0,"",RES_hhdet_in_tes!J148/RES_hhdet_in_fec!J148)</f>
        <v>0.74418250166832878</v>
      </c>
      <c r="K148" s="124">
        <f>IF(RES_hhdet_in_tes!K148=0,"",RES_hhdet_in_tes!K148/RES_hhdet_in_fec!K148)</f>
        <v>0.74523068974216655</v>
      </c>
      <c r="L148" s="124">
        <f>IF(RES_hhdet_in_tes!L148=0,"",RES_hhdet_in_tes!L148/RES_hhdet_in_fec!L148)</f>
        <v>0.74752819467341036</v>
      </c>
      <c r="M148" s="124">
        <f>IF(RES_hhdet_in_tes!M148=0,"",RES_hhdet_in_tes!M148/RES_hhdet_in_fec!M148)</f>
        <v>0.75112263217796182</v>
      </c>
      <c r="N148" s="124">
        <f>IF(RES_hhdet_in_tes!N148=0,"",RES_hhdet_in_tes!N148/RES_hhdet_in_fec!N148)</f>
        <v>0.75737463643754999</v>
      </c>
      <c r="O148" s="124">
        <f>IF(RES_hhdet_in_tes!O148=0,"",RES_hhdet_in_tes!O148/RES_hhdet_in_fec!O148)</f>
        <v>0.76669833173529522</v>
      </c>
      <c r="P148" s="124">
        <f>IF(RES_hhdet_in_tes!P148=0,"",RES_hhdet_in_tes!P148/RES_hhdet_in_fec!P148)</f>
        <v>0.77882052436781724</v>
      </c>
      <c r="Q148" s="124">
        <f>IF(RES_hhdet_in_tes!Q148=0,"",RES_hhdet_in_tes!Q148/RES_hhdet_in_fec!Q148)</f>
        <v>0.78985923509612943</v>
      </c>
      <c r="R148" s="124">
        <f>IF(RES_hhdet_in_tes!R148=0,"",RES_hhdet_in_tes!R148/RES_hhdet_in_fec!R148)</f>
        <v>0.79848790556380533</v>
      </c>
      <c r="S148" s="124">
        <f>IF(RES_hhdet_in_tes!S148=0,"",RES_hhdet_in_tes!S148/RES_hhdet_in_fec!S148)</f>
        <v>0.80641501419572303</v>
      </c>
      <c r="T148" s="124">
        <f>IF(RES_hhdet_in_tes!T148=0,"",RES_hhdet_in_tes!T148/RES_hhdet_in_fec!T148)</f>
        <v>0.81470708967146821</v>
      </c>
      <c r="U148" s="124">
        <f>IF(RES_hhdet_in_tes!U148=0,"",RES_hhdet_in_tes!U148/RES_hhdet_in_fec!U148)</f>
        <v>0.82201878412072449</v>
      </c>
      <c r="V148" s="124">
        <f>IF(RES_hhdet_in_tes!V148=0,"",RES_hhdet_in_tes!V148/RES_hhdet_in_fec!V148)</f>
        <v>0.82890666137516467</v>
      </c>
      <c r="W148" s="124">
        <f>IF(RES_hhdet_in_tes!W148=0,"",RES_hhdet_in_tes!W148/RES_hhdet_in_fec!W148)</f>
        <v>0.83346898700272609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0.73344689178143962</v>
      </c>
      <c r="D153" s="112">
        <f>IF(RES_hhdet_in_tes!D153=0,"",RES_hhdet_in_tes!D153/RES_hhdet_in_fec!D153)</f>
        <v>0.73453423822831954</v>
      </c>
      <c r="E153" s="112">
        <f>IF(RES_hhdet_in_tes!E153=0,"",RES_hhdet_in_tes!E153/RES_hhdet_in_fec!E153)</f>
        <v>0.73570521699447644</v>
      </c>
      <c r="F153" s="112">
        <f>IF(RES_hhdet_in_tes!F153=0,"",RES_hhdet_in_tes!F153/RES_hhdet_in_fec!F153)</f>
        <v>0.73688744408128148</v>
      </c>
      <c r="G153" s="112">
        <f>IF(RES_hhdet_in_tes!G153=0,"",RES_hhdet_in_tes!G153/RES_hhdet_in_fec!G153)</f>
        <v>0.73814736198744557</v>
      </c>
      <c r="H153" s="112">
        <f>IF(RES_hhdet_in_tes!H153=0,"",RES_hhdet_in_tes!H153/RES_hhdet_in_fec!H153)</f>
        <v>0.73947752340218142</v>
      </c>
      <c r="I153" s="112">
        <f>IF(RES_hhdet_in_tes!I153=0,"",RES_hhdet_in_tes!I153/RES_hhdet_in_fec!I153)</f>
        <v>0.74089523287264392</v>
      </c>
      <c r="J153" s="112">
        <f>IF(RES_hhdet_in_tes!J153=0,"",RES_hhdet_in_tes!J153/RES_hhdet_in_fec!J153)</f>
        <v>0.74246975773927804</v>
      </c>
      <c r="K153" s="112">
        <f>IF(RES_hhdet_in_tes!K153=0,"",RES_hhdet_in_tes!K153/RES_hhdet_in_fec!K153)</f>
        <v>0.74426248273978046</v>
      </c>
      <c r="L153" s="112">
        <f>IF(RES_hhdet_in_tes!L153=0,"",RES_hhdet_in_tes!L153/RES_hhdet_in_fec!L153)</f>
        <v>0.74629489174981389</v>
      </c>
      <c r="M153" s="112">
        <f>IF(RES_hhdet_in_tes!M153=0,"",RES_hhdet_in_tes!M153/RES_hhdet_in_fec!M153)</f>
        <v>0.74997526494553712</v>
      </c>
      <c r="N153" s="112">
        <f>IF(RES_hhdet_in_tes!N153=0,"",RES_hhdet_in_tes!N153/RES_hhdet_in_fec!N153)</f>
        <v>0.75592237947805163</v>
      </c>
      <c r="O153" s="112">
        <f>IF(RES_hhdet_in_tes!O153=0,"",RES_hhdet_in_tes!O153/RES_hhdet_in_fec!O153)</f>
        <v>0.76492974485767051</v>
      </c>
      <c r="P153" s="112">
        <f>IF(RES_hhdet_in_tes!P153=0,"",RES_hhdet_in_tes!P153/RES_hhdet_in_fec!P153)</f>
        <v>0.77664717093799385</v>
      </c>
      <c r="Q153" s="112">
        <f>IF(RES_hhdet_in_tes!Q153=0,"",RES_hhdet_in_tes!Q153/RES_hhdet_in_fec!Q153)</f>
        <v>0.78814478398383947</v>
      </c>
      <c r="R153" s="112">
        <f>IF(RES_hhdet_in_tes!R153=0,"",RES_hhdet_in_tes!R153/RES_hhdet_in_fec!R153)</f>
        <v>0.7963869131609308</v>
      </c>
      <c r="S153" s="112">
        <f>IF(RES_hhdet_in_tes!S153=0,"",RES_hhdet_in_tes!S153/RES_hhdet_in_fec!S153)</f>
        <v>0.80454778746107891</v>
      </c>
      <c r="T153" s="112">
        <f>IF(RES_hhdet_in_tes!T153=0,"",RES_hhdet_in_tes!T153/RES_hhdet_in_fec!T153)</f>
        <v>0.81245628850961704</v>
      </c>
      <c r="U153" s="112">
        <f>IF(RES_hhdet_in_tes!U153=0,"",RES_hhdet_in_tes!U153/RES_hhdet_in_fec!U153)</f>
        <v>0.81988531049050206</v>
      </c>
      <c r="V153" s="112">
        <f>IF(RES_hhdet_in_tes!V153=0,"",RES_hhdet_in_tes!V153/RES_hhdet_in_fec!V153)</f>
        <v>0.82648642761070379</v>
      </c>
      <c r="W153" s="112">
        <f>IF(RES_hhdet_in_tes!W153=0,"",RES_hhdet_in_tes!W153/RES_hhdet_in_fec!W153)</f>
        <v>0.8316827829345087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0.77521120602320526</v>
      </c>
      <c r="D154" s="113">
        <f>IF(RES_hhdet_in_tes!D154=0,"",RES_hhdet_in_tes!D154/RES_hhdet_in_fec!D154)</f>
        <v>0.77570294787731897</v>
      </c>
      <c r="E154" s="113">
        <f>IF(RES_hhdet_in_tes!E154=0,"",RES_hhdet_in_tes!E154/RES_hhdet_in_fec!E154)</f>
        <v>0.7775191439953677</v>
      </c>
      <c r="F154" s="113">
        <f>IF(RES_hhdet_in_tes!F154=0,"",RES_hhdet_in_tes!F154/RES_hhdet_in_fec!F154)</f>
        <v>0.77831917082071411</v>
      </c>
      <c r="G154" s="113">
        <f>IF(RES_hhdet_in_tes!G154=0,"",RES_hhdet_in_tes!G154/RES_hhdet_in_fec!G154)</f>
        <v>0.77866744593576054</v>
      </c>
      <c r="H154" s="113">
        <f>IF(RES_hhdet_in_tes!H154=0,"",RES_hhdet_in_tes!H154/RES_hhdet_in_fec!H154)</f>
        <v>0.77996177803700661</v>
      </c>
      <c r="I154" s="113">
        <f>IF(RES_hhdet_in_tes!I154=0,"",RES_hhdet_in_tes!I154/RES_hhdet_in_fec!I154)</f>
        <v>0.7787993202259057</v>
      </c>
      <c r="J154" s="113">
        <f>IF(RES_hhdet_in_tes!J154=0,"",RES_hhdet_in_tes!J154/RES_hhdet_in_fec!J154)</f>
        <v>0.7818473385530208</v>
      </c>
      <c r="K154" s="113">
        <f>IF(RES_hhdet_in_tes!K154=0,"",RES_hhdet_in_tes!K154/RES_hhdet_in_fec!K154)</f>
        <v>0.78337240548505149</v>
      </c>
      <c r="L154" s="113">
        <f>IF(RES_hhdet_in_tes!L154=0,"",RES_hhdet_in_tes!L154/RES_hhdet_in_fec!L154)</f>
        <v>0.78570578734269503</v>
      </c>
      <c r="M154" s="113">
        <f>IF(RES_hhdet_in_tes!M154=0,"",RES_hhdet_in_tes!M154/RES_hhdet_in_fec!M154)</f>
        <v>0.78838357083891109</v>
      </c>
      <c r="N154" s="113">
        <f>IF(RES_hhdet_in_tes!N154=0,"",RES_hhdet_in_tes!N154/RES_hhdet_in_fec!N154)</f>
        <v>0.79383755439310288</v>
      </c>
      <c r="O154" s="113">
        <f>IF(RES_hhdet_in_tes!O154=0,"",RES_hhdet_in_tes!O154/RES_hhdet_in_fec!O154)</f>
        <v>0.80203561261339762</v>
      </c>
      <c r="P154" s="113">
        <f>IF(RES_hhdet_in_tes!P154=0,"",RES_hhdet_in_tes!P154/RES_hhdet_in_fec!P154)</f>
        <v>0.81225809156680984</v>
      </c>
      <c r="Q154" s="113">
        <f>IF(RES_hhdet_in_tes!Q154=0,"",RES_hhdet_in_tes!Q154/RES_hhdet_in_fec!Q154)</f>
        <v>0.82259867543772514</v>
      </c>
      <c r="R154" s="113">
        <f>IF(RES_hhdet_in_tes!R154=0,"",RES_hhdet_in_tes!R154/RES_hhdet_in_fec!R154)</f>
        <v>0.82943271300997301</v>
      </c>
      <c r="S154" s="113">
        <f>IF(RES_hhdet_in_tes!S154=0,"",RES_hhdet_in_tes!S154/RES_hhdet_in_fec!S154)</f>
        <v>0.83655123151767263</v>
      </c>
      <c r="T154" s="113">
        <f>IF(RES_hhdet_in_tes!T154=0,"",RES_hhdet_in_tes!T154/RES_hhdet_in_fec!T154)</f>
        <v>0.84329651244404236</v>
      </c>
      <c r="U154" s="113">
        <f>IF(RES_hhdet_in_tes!U154=0,"",RES_hhdet_in_tes!U154/RES_hhdet_in_fec!U154)</f>
        <v>0.8498810519022596</v>
      </c>
      <c r="V154" s="113">
        <f>IF(RES_hhdet_in_tes!V154=0,"",RES_hhdet_in_tes!V154/RES_hhdet_in_fec!V154)</f>
        <v>0.85568523573978561</v>
      </c>
      <c r="W154" s="113">
        <f>IF(RES_hhdet_in_tes!W154=0,"",RES_hhdet_in_tes!W154/RES_hhdet_in_fec!W154)</f>
        <v>0.86302489558437423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0.73344689178143962</v>
      </c>
      <c r="D155" s="111">
        <f>IF(RES_hhdet_in_tes!D155=0,"",RES_hhdet_in_tes!D155/RES_hhdet_in_fec!D155)</f>
        <v>0.73453423822831954</v>
      </c>
      <c r="E155" s="111">
        <f>IF(RES_hhdet_in_tes!E155=0,"",RES_hhdet_in_tes!E155/RES_hhdet_in_fec!E155)</f>
        <v>0.73570521699447644</v>
      </c>
      <c r="F155" s="111">
        <f>IF(RES_hhdet_in_tes!F155=0,"",RES_hhdet_in_tes!F155/RES_hhdet_in_fec!F155)</f>
        <v>0.73688744408128148</v>
      </c>
      <c r="G155" s="111">
        <f>IF(RES_hhdet_in_tes!G155=0,"",RES_hhdet_in_tes!G155/RES_hhdet_in_fec!G155)</f>
        <v>0.73814736198744557</v>
      </c>
      <c r="H155" s="111">
        <f>IF(RES_hhdet_in_tes!H155=0,"",RES_hhdet_in_tes!H155/RES_hhdet_in_fec!H155)</f>
        <v>0.73947752340218142</v>
      </c>
      <c r="I155" s="111">
        <f>IF(RES_hhdet_in_tes!I155=0,"",RES_hhdet_in_tes!I155/RES_hhdet_in_fec!I155)</f>
        <v>0.74089523287264392</v>
      </c>
      <c r="J155" s="111">
        <f>IF(RES_hhdet_in_tes!J155=0,"",RES_hhdet_in_tes!J155/RES_hhdet_in_fec!J155)</f>
        <v>0.74246975773927804</v>
      </c>
      <c r="K155" s="111">
        <f>IF(RES_hhdet_in_tes!K155=0,"",RES_hhdet_in_tes!K155/RES_hhdet_in_fec!K155)</f>
        <v>0.74426248273978046</v>
      </c>
      <c r="L155" s="111">
        <f>IF(RES_hhdet_in_tes!L155=0,"",RES_hhdet_in_tes!L155/RES_hhdet_in_fec!L155)</f>
        <v>0.74629489174981378</v>
      </c>
      <c r="M155" s="111">
        <f>IF(RES_hhdet_in_tes!M155=0,"",RES_hhdet_in_tes!M155/RES_hhdet_in_fec!M155)</f>
        <v>0.74997526494553712</v>
      </c>
      <c r="N155" s="111">
        <f>IF(RES_hhdet_in_tes!N155=0,"",RES_hhdet_in_tes!N155/RES_hhdet_in_fec!N155)</f>
        <v>0.75592237947805163</v>
      </c>
      <c r="O155" s="111">
        <f>IF(RES_hhdet_in_tes!O155=0,"",RES_hhdet_in_tes!O155/RES_hhdet_in_fec!O155)</f>
        <v>0.76492974485767051</v>
      </c>
      <c r="P155" s="111">
        <f>IF(RES_hhdet_in_tes!P155=0,"",RES_hhdet_in_tes!P155/RES_hhdet_in_fec!P155)</f>
        <v>0.77664717093799385</v>
      </c>
      <c r="Q155" s="111">
        <f>IF(RES_hhdet_in_tes!Q155=0,"",RES_hhdet_in_tes!Q155/RES_hhdet_in_fec!Q155)</f>
        <v>0.78814478398383947</v>
      </c>
      <c r="R155" s="111">
        <f>IF(RES_hhdet_in_tes!R155=0,"",RES_hhdet_in_tes!R155/RES_hhdet_in_fec!R155)</f>
        <v>0.7963869131609308</v>
      </c>
      <c r="S155" s="111">
        <f>IF(RES_hhdet_in_tes!S155=0,"",RES_hhdet_in_tes!S155/RES_hhdet_in_fec!S155)</f>
        <v>0.80454778746107891</v>
      </c>
      <c r="T155" s="111">
        <f>IF(RES_hhdet_in_tes!T155=0,"",RES_hhdet_in_tes!T155/RES_hhdet_in_fec!T155)</f>
        <v>0.81245628850961704</v>
      </c>
      <c r="U155" s="111">
        <f>IF(RES_hhdet_in_tes!U155=0,"",RES_hhdet_in_tes!U155/RES_hhdet_in_fec!U155)</f>
        <v>0.81988531049050206</v>
      </c>
      <c r="V155" s="111">
        <f>IF(RES_hhdet_in_tes!V155=0,"",RES_hhdet_in_tes!V155/RES_hhdet_in_fec!V155)</f>
        <v>0.82648642761070379</v>
      </c>
      <c r="W155" s="111">
        <f>IF(RES_hhdet_in_tes!W155=0,"",RES_hhdet_in_tes!W155/RES_hhdet_in_fec!W155)</f>
        <v>0.8316827829345087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0.74867355013424397</v>
      </c>
      <c r="D157" s="124">
        <f>IF(RES_hhdet_in_tes!D157=0,"",RES_hhdet_in_tes!D157/RES_hhdet_in_fec!D157)</f>
        <v>0.752824659741263</v>
      </c>
      <c r="E157" s="124">
        <f>IF(RES_hhdet_in_tes!E157=0,"",RES_hhdet_in_tes!E157/RES_hhdet_in_fec!E157)</f>
        <v>0.75169162009079515</v>
      </c>
      <c r="F157" s="124">
        <f>IF(RES_hhdet_in_tes!F157=0,"",RES_hhdet_in_tes!F157/RES_hhdet_in_fec!F157)</f>
        <v>0.765946448934405</v>
      </c>
      <c r="G157" s="124">
        <f>IF(RES_hhdet_in_tes!G157=0,"",RES_hhdet_in_tes!G157/RES_hhdet_in_fec!G157)</f>
        <v>0.7631274846367776</v>
      </c>
      <c r="H157" s="124">
        <f>IF(RES_hhdet_in_tes!H157=0,"",RES_hhdet_in_tes!H157/RES_hhdet_in_fec!H157)</f>
        <v>0.77389928188281265</v>
      </c>
      <c r="I157" s="124">
        <f>IF(RES_hhdet_in_tes!I157=0,"",RES_hhdet_in_tes!I157/RES_hhdet_in_fec!I157)</f>
        <v>0.76746336975309781</v>
      </c>
      <c r="J157" s="124">
        <f>IF(RES_hhdet_in_tes!J157=0,"",RES_hhdet_in_tes!J157/RES_hhdet_in_fec!J157)</f>
        <v>0.75300572980082126</v>
      </c>
      <c r="K157" s="124">
        <f>IF(RES_hhdet_in_tes!K157=0,"",RES_hhdet_in_tes!K157/RES_hhdet_in_fec!K157)</f>
        <v>0.76186054274424719</v>
      </c>
      <c r="L157" s="124">
        <f>IF(RES_hhdet_in_tes!L157=0,"",RES_hhdet_in_tes!L157/RES_hhdet_in_fec!L157)</f>
        <v>0.78144417353707218</v>
      </c>
      <c r="M157" s="124">
        <f>IF(RES_hhdet_in_tes!M157=0,"",RES_hhdet_in_tes!M157/RES_hhdet_in_fec!M157)</f>
        <v>0.79100775698306314</v>
      </c>
      <c r="N157" s="124">
        <f>IF(RES_hhdet_in_tes!N157=0,"",RES_hhdet_in_tes!N157/RES_hhdet_in_fec!N157)</f>
        <v>0.79294723336569528</v>
      </c>
      <c r="O157" s="124">
        <f>IF(RES_hhdet_in_tes!O157=0,"",RES_hhdet_in_tes!O157/RES_hhdet_in_fec!O157)</f>
        <v>0.78496961462982229</v>
      </c>
      <c r="P157" s="124">
        <f>IF(RES_hhdet_in_tes!P157=0,"",RES_hhdet_in_tes!P157/RES_hhdet_in_fec!P157)</f>
        <v>0.78307894803737277</v>
      </c>
      <c r="Q157" s="124">
        <f>IF(RES_hhdet_in_tes!Q157=0,"",RES_hhdet_in_tes!Q157/RES_hhdet_in_fec!Q157)</f>
        <v>0.7891151205537239</v>
      </c>
      <c r="R157" s="124">
        <f>IF(RES_hhdet_in_tes!R157=0,"",RES_hhdet_in_tes!R157/RES_hhdet_in_fec!R157)</f>
        <v>0.80519048618199174</v>
      </c>
      <c r="S157" s="124">
        <f>IF(RES_hhdet_in_tes!S157=0,"",RES_hhdet_in_tes!S157/RES_hhdet_in_fec!S157)</f>
        <v>0.82764386035810666</v>
      </c>
      <c r="T157" s="124">
        <f>IF(RES_hhdet_in_tes!T157=0,"",RES_hhdet_in_tes!T157/RES_hhdet_in_fec!T157)</f>
        <v>0.8475741511485303</v>
      </c>
      <c r="U157" s="124">
        <f>IF(RES_hhdet_in_tes!U157=0,"",RES_hhdet_in_tes!U157/RES_hhdet_in_fec!U157)</f>
        <v>0.85862078581767465</v>
      </c>
      <c r="V157" s="124">
        <f>IF(RES_hhdet_in_tes!V157=0,"",RES_hhdet_in_tes!V157/RES_hhdet_in_fec!V157)</f>
        <v>0.86557551489779971</v>
      </c>
      <c r="W157" s="124">
        <f>IF(RES_hhdet_in_tes!W157=0,"",RES_hhdet_in_tes!W157/RES_hhdet_in_fec!W157)</f>
        <v>0.86639046397497232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0.62281760388402629</v>
      </c>
      <c r="D158" s="111">
        <f>IF(RES_hhdet_in_tes!D158=0,"",RES_hhdet_in_tes!D158/RES_hhdet_in_fec!D158)</f>
        <v>0.62297919774596666</v>
      </c>
      <c r="E158" s="111">
        <f>IF(RES_hhdet_in_tes!E158=0,"",RES_hhdet_in_tes!E158/RES_hhdet_in_fec!E158)</f>
        <v>0.62313851264198861</v>
      </c>
      <c r="F158" s="111">
        <f>IF(RES_hhdet_in_tes!F158=0,"",RES_hhdet_in_tes!F158/RES_hhdet_in_fec!F158)</f>
        <v>0.62329751676993084</v>
      </c>
      <c r="G158" s="111">
        <f>IF(RES_hhdet_in_tes!G158=0,"",RES_hhdet_in_tes!G158/RES_hhdet_in_fec!G158)</f>
        <v>0.6234544221043089</v>
      </c>
      <c r="H158" s="111">
        <f>IF(RES_hhdet_in_tes!H158=0,"",RES_hhdet_in_tes!H158/RES_hhdet_in_fec!H158)</f>
        <v>0.62360944747667935</v>
      </c>
      <c r="I158" s="111">
        <f>IF(RES_hhdet_in_tes!I158=0,"",RES_hhdet_in_tes!I158/RES_hhdet_in_fec!I158)</f>
        <v>0.62376215231751042</v>
      </c>
      <c r="J158" s="111">
        <f>IF(RES_hhdet_in_tes!J158=0,"",RES_hhdet_in_tes!J158/RES_hhdet_in_fec!J158)</f>
        <v>0.62391073176893841</v>
      </c>
      <c r="K158" s="111">
        <f>IF(RES_hhdet_in_tes!K158=0,"",RES_hhdet_in_tes!K158/RES_hhdet_in_fec!K158)</f>
        <v>0.62405365122704481</v>
      </c>
      <c r="L158" s="111">
        <f>IF(RES_hhdet_in_tes!L158=0,"",RES_hhdet_in_tes!L158/RES_hhdet_in_fec!L158)</f>
        <v>0.62419050012236577</v>
      </c>
      <c r="M158" s="111">
        <f>IF(RES_hhdet_in_tes!M158=0,"",RES_hhdet_in_tes!M158/RES_hhdet_in_fec!M158)</f>
        <v>0.62426414294647903</v>
      </c>
      <c r="N158" s="111">
        <f>IF(RES_hhdet_in_tes!N158=0,"",RES_hhdet_in_tes!N158/RES_hhdet_in_fec!N158)</f>
        <v>0.62426414294647903</v>
      </c>
      <c r="O158" s="111">
        <f>IF(RES_hhdet_in_tes!O158=0,"",RES_hhdet_in_tes!O158/RES_hhdet_in_fec!O158)</f>
        <v>0.62426414294647903</v>
      </c>
      <c r="P158" s="111">
        <f>IF(RES_hhdet_in_tes!P158=0,"",RES_hhdet_in_tes!P158/RES_hhdet_in_fec!P158)</f>
        <v>0.62426414294647903</v>
      </c>
      <c r="Q158" s="111">
        <f>IF(RES_hhdet_in_tes!Q158=0,"",RES_hhdet_in_tes!Q158/RES_hhdet_in_fec!Q158)</f>
        <v>0.62426414294647903</v>
      </c>
      <c r="R158" s="111">
        <f>IF(RES_hhdet_in_tes!R158=0,"",RES_hhdet_in_tes!R158/RES_hhdet_in_fec!R158)</f>
        <v>0.6247293961042919</v>
      </c>
      <c r="S158" s="111">
        <f>IF(RES_hhdet_in_tes!S158=0,"",RES_hhdet_in_tes!S158/RES_hhdet_in_fec!S158)</f>
        <v>0.62549019043171761</v>
      </c>
      <c r="T158" s="111">
        <f>IF(RES_hhdet_in_tes!T158=0,"",RES_hhdet_in_tes!T158/RES_hhdet_in_fec!T158)</f>
        <v>0.62637778381371378</v>
      </c>
      <c r="U158" s="111">
        <f>IF(RES_hhdet_in_tes!U158=0,"",RES_hhdet_in_tes!U158/RES_hhdet_in_fec!U158)</f>
        <v>0.62729707695935255</v>
      </c>
      <c r="V158" s="111">
        <f>IF(RES_hhdet_in_tes!V158=0,"",RES_hhdet_in_tes!V158/RES_hhdet_in_fec!V158)</f>
        <v>0.62815297057770614</v>
      </c>
      <c r="W158" s="111">
        <f>IF(RES_hhdet_in_tes!W158=0,"",RES_hhdet_in_tes!W158/RES_hhdet_in_fec!W158)</f>
        <v>0.62894546466877377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0.77595422524990443</v>
      </c>
      <c r="D159" s="45">
        <f>IF(RES_hhdet_in_tes!D159=0,"",RES_hhdet_in_tes!D159/RES_hhdet_in_fec!D159)</f>
        <v>0.77736637071022452</v>
      </c>
      <c r="E159" s="45">
        <f>IF(RES_hhdet_in_tes!E159=0,"",RES_hhdet_in_tes!E159/RES_hhdet_in_fec!E159)</f>
        <v>0.77883073388688506</v>
      </c>
      <c r="F159" s="45">
        <f>IF(RES_hhdet_in_tes!F159=0,"",RES_hhdet_in_tes!F159/RES_hhdet_in_fec!F159)</f>
        <v>0.78030221766122865</v>
      </c>
      <c r="G159" s="45">
        <f>IF(RES_hhdet_in_tes!G159=0,"",RES_hhdet_in_tes!G159/RES_hhdet_in_fec!G159)</f>
        <v>0.78182179088092563</v>
      </c>
      <c r="H159" s="45">
        <f>IF(RES_hhdet_in_tes!H159=0,"",RES_hhdet_in_tes!H159/RES_hhdet_in_fec!H159)</f>
        <v>0.78338443948058412</v>
      </c>
      <c r="I159" s="45">
        <f>IF(RES_hhdet_in_tes!I159=0,"",RES_hhdet_in_tes!I159/RES_hhdet_in_fec!I159)</f>
        <v>0.78500025818546715</v>
      </c>
      <c r="J159" s="45">
        <f>IF(RES_hhdet_in_tes!J159=0,"",RES_hhdet_in_tes!J159/RES_hhdet_in_fec!J159)</f>
        <v>0.78671060152186123</v>
      </c>
      <c r="K159" s="45">
        <f>IF(RES_hhdet_in_tes!K159=0,"",RES_hhdet_in_tes!K159/RES_hhdet_in_fec!K159)</f>
        <v>0.78855063171464257</v>
      </c>
      <c r="L159" s="45">
        <f>IF(RES_hhdet_in_tes!L159=0,"",RES_hhdet_in_tes!L159/RES_hhdet_in_fec!L159)</f>
        <v>0.7905297561005441</v>
      </c>
      <c r="M159" s="45">
        <f>IF(RES_hhdet_in_tes!M159=0,"",RES_hhdet_in_tes!M159/RES_hhdet_in_fec!M159)</f>
        <v>0.79322241869391019</v>
      </c>
      <c r="N159" s="45">
        <f>IF(RES_hhdet_in_tes!N159=0,"",RES_hhdet_in_tes!N159/RES_hhdet_in_fec!N159)</f>
        <v>0.79679150521773612</v>
      </c>
      <c r="O159" s="45">
        <f>IF(RES_hhdet_in_tes!O159=0,"",RES_hhdet_in_tes!O159/RES_hhdet_in_fec!O159)</f>
        <v>0.80163306891523167</v>
      </c>
      <c r="P159" s="45">
        <f>IF(RES_hhdet_in_tes!P159=0,"",RES_hhdet_in_tes!P159/RES_hhdet_in_fec!P159)</f>
        <v>0.80795512052433238</v>
      </c>
      <c r="Q159" s="45">
        <f>IF(RES_hhdet_in_tes!Q159=0,"",RES_hhdet_in_tes!Q159/RES_hhdet_in_fec!Q159)</f>
        <v>0.81610340274311888</v>
      </c>
      <c r="R159" s="45">
        <f>IF(RES_hhdet_in_tes!R159=0,"",RES_hhdet_in_tes!R159/RES_hhdet_in_fec!R159)</f>
        <v>0.82718788427896228</v>
      </c>
      <c r="S159" s="45">
        <f>IF(RES_hhdet_in_tes!S159=0,"",RES_hhdet_in_tes!S159/RES_hhdet_in_fec!S159)</f>
        <v>0.8410223539858428</v>
      </c>
      <c r="T159" s="45">
        <f>IF(RES_hhdet_in_tes!T159=0,"",RES_hhdet_in_tes!T159/RES_hhdet_in_fec!T159)</f>
        <v>0.85589665263443293</v>
      </c>
      <c r="U159" s="45">
        <f>IF(RES_hhdet_in_tes!U159=0,"",RES_hhdet_in_tes!U159/RES_hhdet_in_fec!U159)</f>
        <v>0.87010062099544727</v>
      </c>
      <c r="V159" s="45">
        <f>IF(RES_hhdet_in_tes!V159=0,"",RES_hhdet_in_tes!V159/RES_hhdet_in_fec!V159)</f>
        <v>0.88192409983958164</v>
      </c>
      <c r="W159" s="45">
        <f>IF(RES_hhdet_in_tes!W159=0,"",RES_hhdet_in_tes!W159/RES_hhdet_in_fec!W159)</f>
        <v>0.89076636538515686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0.78818929983330455</v>
      </c>
      <c r="D161" s="119">
        <f>IF(RES_hhdet_in_tes!D161=0,"",RES_hhdet_in_tes!D161/RES_hhdet_in_fec!D161)</f>
        <v>0.79108793774719965</v>
      </c>
      <c r="E161" s="119">
        <f>IF(RES_hhdet_in_tes!E161=0,"",RES_hhdet_in_tes!E161/RES_hhdet_in_fec!E161)</f>
        <v>0.79375638996740994</v>
      </c>
      <c r="F161" s="119">
        <f>IF(RES_hhdet_in_tes!F161=0,"",RES_hhdet_in_tes!F161/RES_hhdet_in_fec!F161)</f>
        <v>0.79746148582132981</v>
      </c>
      <c r="G161" s="119">
        <f>IF(RES_hhdet_in_tes!G161=0,"",RES_hhdet_in_tes!G161/RES_hhdet_in_fec!G161)</f>
        <v>0.80331582723601613</v>
      </c>
      <c r="H161" s="119">
        <f>IF(RES_hhdet_in_tes!H161=0,"",RES_hhdet_in_tes!H161/RES_hhdet_in_fec!H161)</f>
        <v>0.80607483401597013</v>
      </c>
      <c r="I161" s="119">
        <f>IF(RES_hhdet_in_tes!I161=0,"",RES_hhdet_in_tes!I161/RES_hhdet_in_fec!I161)</f>
        <v>0.80832972867622865</v>
      </c>
      <c r="J161" s="119">
        <f>IF(RES_hhdet_in_tes!J161=0,"",RES_hhdet_in_tes!J161/RES_hhdet_in_fec!J161)</f>
        <v>0.81491298906145082</v>
      </c>
      <c r="K161" s="119">
        <f>IF(RES_hhdet_in_tes!K161=0,"",RES_hhdet_in_tes!K161/RES_hhdet_in_fec!K161)</f>
        <v>0.81453545766546442</v>
      </c>
      <c r="L161" s="119">
        <f>IF(RES_hhdet_in_tes!L161=0,"",RES_hhdet_in_tes!L161/RES_hhdet_in_fec!L161)</f>
        <v>0.82192705614676631</v>
      </c>
      <c r="M161" s="119">
        <f>IF(RES_hhdet_in_tes!M161=0,"",RES_hhdet_in_tes!M161/RES_hhdet_in_fec!M161)</f>
        <v>0.82468832389495783</v>
      </c>
      <c r="N161" s="119">
        <f>IF(RES_hhdet_in_tes!N161=0,"",RES_hhdet_in_tes!N161/RES_hhdet_in_fec!N161)</f>
        <v>0.83467876366790528</v>
      </c>
      <c r="O161" s="119">
        <f>IF(RES_hhdet_in_tes!O161=0,"",RES_hhdet_in_tes!O161/RES_hhdet_in_fec!O161)</f>
        <v>0.84486099462005304</v>
      </c>
      <c r="P161" s="119">
        <f>IF(RES_hhdet_in_tes!P161=0,"",RES_hhdet_in_tes!P161/RES_hhdet_in_fec!P161)</f>
        <v>0.85385532300942757</v>
      </c>
      <c r="Q161" s="119">
        <f>IF(RES_hhdet_in_tes!Q161=0,"",RES_hhdet_in_tes!Q161/RES_hhdet_in_fec!Q161)</f>
        <v>0.86824490141544075</v>
      </c>
      <c r="R161" s="119">
        <f>IF(RES_hhdet_in_tes!R161=0,"",RES_hhdet_in_tes!R161/RES_hhdet_in_fec!R161)</f>
        <v>0.87837163151411046</v>
      </c>
      <c r="S161" s="119">
        <f>IF(RES_hhdet_in_tes!S161=0,"",RES_hhdet_in_tes!S161/RES_hhdet_in_fec!S161)</f>
        <v>0.8911153701593626</v>
      </c>
      <c r="T161" s="119">
        <f>IF(RES_hhdet_in_tes!T161=0,"",RES_hhdet_in_tes!T161/RES_hhdet_in_fec!T161)</f>
        <v>0.91021076929205724</v>
      </c>
      <c r="U161" s="119">
        <f>IF(RES_hhdet_in_tes!U161=0,"",RES_hhdet_in_tes!U161/RES_hhdet_in_fec!U161)</f>
        <v>0.92337626610198686</v>
      </c>
      <c r="V161" s="119">
        <f>IF(RES_hhdet_in_tes!V161=0,"",RES_hhdet_in_tes!V161/RES_hhdet_in_fec!V161)</f>
        <v>0.94656117032363551</v>
      </c>
      <c r="W161" s="119">
        <f>IF(RES_hhdet_in_tes!W161=0,"",RES_hhdet_in_tes!W161/RES_hhdet_in_fec!W161)</f>
        <v>0.95722687943163431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0.78960606684228274</v>
      </c>
      <c r="D162" s="124">
        <f>IF(RES_hhdet_in_tes!D162=0,"",RES_hhdet_in_tes!D162/RES_hhdet_in_fec!D162)</f>
        <v>0.79298907151966957</v>
      </c>
      <c r="E162" s="124">
        <f>IF(RES_hhdet_in_tes!E162=0,"",RES_hhdet_in_tes!E162/RES_hhdet_in_fec!E162)</f>
        <v>0.79645886925480336</v>
      </c>
      <c r="F162" s="124">
        <f>IF(RES_hhdet_in_tes!F162=0,"",RES_hhdet_in_tes!F162/RES_hhdet_in_fec!F162)</f>
        <v>0.79994038952078061</v>
      </c>
      <c r="G162" s="124">
        <f>IF(RES_hhdet_in_tes!G162=0,"",RES_hhdet_in_tes!G162/RES_hhdet_in_fec!G162)</f>
        <v>0.80350178701651054</v>
      </c>
      <c r="H162" s="124">
        <f>IF(RES_hhdet_in_tes!H162=0,"",RES_hhdet_in_tes!H162/RES_hhdet_in_fec!H162)</f>
        <v>0.80713467210426915</v>
      </c>
      <c r="I162" s="124">
        <f>IF(RES_hhdet_in_tes!I162=0,"",RES_hhdet_in_tes!I162/RES_hhdet_in_fec!I162)</f>
        <v>0.81085576850281771</v>
      </c>
      <c r="J162" s="124">
        <f>IF(RES_hhdet_in_tes!J162=0,"",RES_hhdet_in_tes!J162/RES_hhdet_in_fec!J162)</f>
        <v>0.81473370270014933</v>
      </c>
      <c r="K162" s="124">
        <f>IF(RES_hhdet_in_tes!K162=0,"",RES_hhdet_in_tes!K162/RES_hhdet_in_fec!K162)</f>
        <v>0.81882662464937439</v>
      </c>
      <c r="L162" s="124">
        <f>IF(RES_hhdet_in_tes!L162=0,"",RES_hhdet_in_tes!L162/RES_hhdet_in_fec!L162)</f>
        <v>0.82314968029863544</v>
      </c>
      <c r="M162" s="124">
        <f>IF(RES_hhdet_in_tes!M162=0,"",RES_hhdet_in_tes!M162/RES_hhdet_in_fec!M162)</f>
        <v>0.82889759947736363</v>
      </c>
      <c r="N162" s="124">
        <f>IF(RES_hhdet_in_tes!N162=0,"",RES_hhdet_in_tes!N162/RES_hhdet_in_fec!N162)</f>
        <v>0.83642496286131429</v>
      </c>
      <c r="O162" s="124">
        <f>IF(RES_hhdet_in_tes!O162=0,"",RES_hhdet_in_tes!O162/RES_hhdet_in_fec!O162)</f>
        <v>0.84619717929981875</v>
      </c>
      <c r="P162" s="124">
        <f>IF(RES_hhdet_in_tes!P162=0,"",RES_hhdet_in_tes!P162/RES_hhdet_in_fec!P162)</f>
        <v>0.85788975888283137</v>
      </c>
      <c r="Q162" s="124">
        <f>IF(RES_hhdet_in_tes!Q162=0,"",RES_hhdet_in_tes!Q162/RES_hhdet_in_fec!Q162)</f>
        <v>0.87031767823584771</v>
      </c>
      <c r="R162" s="124">
        <f>IF(RES_hhdet_in_tes!R162=0,"",RES_hhdet_in_tes!R162/RES_hhdet_in_fec!R162)</f>
        <v>0.88367430776480793</v>
      </c>
      <c r="S162" s="124">
        <f>IF(RES_hhdet_in_tes!S162=0,"",RES_hhdet_in_tes!S162/RES_hhdet_in_fec!S162)</f>
        <v>0.8992283311758027</v>
      </c>
      <c r="T162" s="124">
        <f>IF(RES_hhdet_in_tes!T162=0,"",RES_hhdet_in_tes!T162/RES_hhdet_in_fec!T162)</f>
        <v>0.91496636310720825</v>
      </c>
      <c r="U162" s="124">
        <f>IF(RES_hhdet_in_tes!U162=0,"",RES_hhdet_in_tes!U162/RES_hhdet_in_fec!U162)</f>
        <v>0.92888082921487658</v>
      </c>
      <c r="V162" s="124">
        <f>IF(RES_hhdet_in_tes!V162=0,"",RES_hhdet_in_tes!V162/RES_hhdet_in_fec!V162)</f>
        <v>0.93895839193106934</v>
      </c>
      <c r="W162" s="124">
        <f>IF(RES_hhdet_in_tes!W162=0,"",RES_hhdet_in_tes!W162/RES_hhdet_in_fec!W162)</f>
        <v>0.94402092131494098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0.78960606684228274</v>
      </c>
      <c r="D163" s="45">
        <f>IF(RES_hhdet_in_tes!D163=0,"",RES_hhdet_in_tes!D163/RES_hhdet_in_fec!D163)</f>
        <v>0.79298907151966957</v>
      </c>
      <c r="E163" s="45">
        <f>IF(RES_hhdet_in_tes!E163=0,"",RES_hhdet_in_tes!E163/RES_hhdet_in_fec!E163)</f>
        <v>0.79645886925480336</v>
      </c>
      <c r="F163" s="45">
        <f>IF(RES_hhdet_in_tes!F163=0,"",RES_hhdet_in_tes!F163/RES_hhdet_in_fec!F163)</f>
        <v>0.79994038952078061</v>
      </c>
      <c r="G163" s="45">
        <f>IF(RES_hhdet_in_tes!G163=0,"",RES_hhdet_in_tes!G163/RES_hhdet_in_fec!G163)</f>
        <v>0.80350178701651054</v>
      </c>
      <c r="H163" s="45">
        <f>IF(RES_hhdet_in_tes!H163=0,"",RES_hhdet_in_tes!H163/RES_hhdet_in_fec!H163)</f>
        <v>0.80713467210426915</v>
      </c>
      <c r="I163" s="45">
        <f>IF(RES_hhdet_in_tes!I163=0,"",RES_hhdet_in_tes!I163/RES_hhdet_in_fec!I163)</f>
        <v>0.81085576850281771</v>
      </c>
      <c r="J163" s="45">
        <f>IF(RES_hhdet_in_tes!J163=0,"",RES_hhdet_in_tes!J163/RES_hhdet_in_fec!J163)</f>
        <v>0.81473370270014933</v>
      </c>
      <c r="K163" s="45">
        <f>IF(RES_hhdet_in_tes!K163=0,"",RES_hhdet_in_tes!K163/RES_hhdet_in_fec!K163)</f>
        <v>0.81882662464937439</v>
      </c>
      <c r="L163" s="45">
        <f>IF(RES_hhdet_in_tes!L163=0,"",RES_hhdet_in_tes!L163/RES_hhdet_in_fec!L163)</f>
        <v>0.82314968029863544</v>
      </c>
      <c r="M163" s="45">
        <f>IF(RES_hhdet_in_tes!M163=0,"",RES_hhdet_in_tes!M163/RES_hhdet_in_fec!M163)</f>
        <v>0.82889759947736363</v>
      </c>
      <c r="N163" s="45">
        <f>IF(RES_hhdet_in_tes!N163=0,"",RES_hhdet_in_tes!N163/RES_hhdet_in_fec!N163)</f>
        <v>0.83642496286131429</v>
      </c>
      <c r="O163" s="45">
        <f>IF(RES_hhdet_in_tes!O163=0,"",RES_hhdet_in_tes!O163/RES_hhdet_in_fec!O163)</f>
        <v>0.84619717929981875</v>
      </c>
      <c r="P163" s="45">
        <f>IF(RES_hhdet_in_tes!P163=0,"",RES_hhdet_in_tes!P163/RES_hhdet_in_fec!P163)</f>
        <v>0.85788975888283137</v>
      </c>
      <c r="Q163" s="45">
        <f>IF(RES_hhdet_in_tes!Q163=0,"",RES_hhdet_in_tes!Q163/RES_hhdet_in_fec!Q163)</f>
        <v>0.87031767823584771</v>
      </c>
      <c r="R163" s="45">
        <f>IF(RES_hhdet_in_tes!R163=0,"",RES_hhdet_in_tes!R163/RES_hhdet_in_fec!R163)</f>
        <v>0.88367430776480793</v>
      </c>
      <c r="S163" s="45">
        <f>IF(RES_hhdet_in_tes!S163=0,"",RES_hhdet_in_tes!S163/RES_hhdet_in_fec!S163)</f>
        <v>0.8992283311758027</v>
      </c>
      <c r="T163" s="45">
        <f>IF(RES_hhdet_in_tes!T163=0,"",RES_hhdet_in_tes!T163/RES_hhdet_in_fec!T163)</f>
        <v>0.91496636310720825</v>
      </c>
      <c r="U163" s="45">
        <f>IF(RES_hhdet_in_tes!U163=0,"",RES_hhdet_in_tes!U163/RES_hhdet_in_fec!U163)</f>
        <v>0.92888082921487658</v>
      </c>
      <c r="V163" s="45">
        <f>IF(RES_hhdet_in_tes!V163=0,"",RES_hhdet_in_tes!V163/RES_hhdet_in_fec!V163)</f>
        <v>0.93895839193106934</v>
      </c>
      <c r="W163" s="45">
        <f>IF(RES_hhdet_in_tes!W163=0,"",RES_hhdet_in_tes!W163/RES_hhdet_in_fec!W163)</f>
        <v>0.94402092131494098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2.548045878563455</v>
      </c>
      <c r="D164" s="124">
        <f>IF(RES_hhdet_in_tes!D164=0,"",RES_hhdet_in_tes!D164/RES_hhdet_in_fec!D164)</f>
        <v>2.6388099445350144</v>
      </c>
      <c r="E164" s="124">
        <f>IF(RES_hhdet_in_tes!E164=0,"",RES_hhdet_in_tes!E164/RES_hhdet_in_fec!E164)</f>
        <v>2.730532354056864</v>
      </c>
      <c r="F164" s="124">
        <f>IF(RES_hhdet_in_tes!F164=0,"",RES_hhdet_in_tes!F164/RES_hhdet_in_fec!F164)</f>
        <v>2.8223532708120134</v>
      </c>
      <c r="G164" s="124">
        <f>IF(RES_hhdet_in_tes!G164=0,"",RES_hhdet_in_tes!G164/RES_hhdet_in_fec!G164)</f>
        <v>2.9150467135060754</v>
      </c>
      <c r="H164" s="124">
        <f>IF(RES_hhdet_in_tes!H164=0,"",RES_hhdet_in_tes!H164/RES_hhdet_in_fec!H164)</f>
        <v>3.0085129219369846</v>
      </c>
      <c r="I164" s="124">
        <f>IF(RES_hhdet_in_tes!I164=0,"",RES_hhdet_in_tes!I164/RES_hhdet_in_fec!I164)</f>
        <v>3.1029373859398577</v>
      </c>
      <c r="J164" s="124">
        <f>IF(RES_hhdet_in_tes!J164=0,"",RES_hhdet_in_tes!J164/RES_hhdet_in_fec!J164)</f>
        <v>3.199091659324131</v>
      </c>
      <c r="K164" s="124">
        <f>IF(RES_hhdet_in_tes!K164=0,"",RES_hhdet_in_tes!K164/RES_hhdet_in_fec!K164)</f>
        <v>3.2976244810094912</v>
      </c>
      <c r="L164" s="124">
        <f>IF(RES_hhdet_in_tes!L164=0,"",RES_hhdet_in_tes!L164/RES_hhdet_in_fec!L164)</f>
        <v>3.398696247895058</v>
      </c>
      <c r="M164" s="124">
        <f>IF(RES_hhdet_in_tes!M164=0,"",RES_hhdet_in_tes!M164/RES_hhdet_in_fec!M164)</f>
        <v>3.5194169495669638</v>
      </c>
      <c r="N164" s="124">
        <f>IF(RES_hhdet_in_tes!N164=0,"",RES_hhdet_in_tes!N164/RES_hhdet_in_fec!N164)</f>
        <v>3.665386001946076</v>
      </c>
      <c r="O164" s="124">
        <f>IF(RES_hhdet_in_tes!O164=0,"",RES_hhdet_in_tes!O164/RES_hhdet_in_fec!O164)</f>
        <v>3.8396990298683029</v>
      </c>
      <c r="P164" s="124">
        <f>IF(RES_hhdet_in_tes!P164=0,"",RES_hhdet_in_tes!P164/RES_hhdet_in_fec!P164)</f>
        <v>4.0287377551515959</v>
      </c>
      <c r="Q164" s="124">
        <f>IF(RES_hhdet_in_tes!Q164=0,"",RES_hhdet_in_tes!Q164/RES_hhdet_in_fec!Q164)</f>
        <v>4.1911945328093179</v>
      </c>
      <c r="R164" s="124">
        <f>IF(RES_hhdet_in_tes!R164=0,"",RES_hhdet_in_tes!R164/RES_hhdet_in_fec!R164)</f>
        <v>4.2931131270953831</v>
      </c>
      <c r="S164" s="124">
        <f>IF(RES_hhdet_in_tes!S164=0,"",RES_hhdet_in_tes!S164/RES_hhdet_in_fec!S164)</f>
        <v>4.3742353240049638</v>
      </c>
      <c r="T164" s="124">
        <f>IF(RES_hhdet_in_tes!T164=0,"",RES_hhdet_in_tes!T164/RES_hhdet_in_fec!T164)</f>
        <v>4.4420160076136908</v>
      </c>
      <c r="U164" s="124">
        <f>IF(RES_hhdet_in_tes!U164=0,"",RES_hhdet_in_tes!U164/RES_hhdet_in_fec!U164)</f>
        <v>4.5037216243666993</v>
      </c>
      <c r="V164" s="124">
        <f>IF(RES_hhdet_in_tes!V164=0,"",RES_hhdet_in_tes!V164/RES_hhdet_in_fec!V164)</f>
        <v>4.5666372507817847</v>
      </c>
      <c r="W164" s="124">
        <f>IF(RES_hhdet_in_tes!W164=0,"",RES_hhdet_in_tes!W164/RES_hhdet_in_fec!W164)</f>
        <v>4.6282325278830978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2.548045878563455</v>
      </c>
      <c r="D165" s="111">
        <f>IF(RES_hhdet_in_tes!D165=0,"",RES_hhdet_in_tes!D165/RES_hhdet_in_fec!D165)</f>
        <v>2.6388099445350144</v>
      </c>
      <c r="E165" s="111">
        <f>IF(RES_hhdet_in_tes!E165=0,"",RES_hhdet_in_tes!E165/RES_hhdet_in_fec!E165)</f>
        <v>2.730532354056864</v>
      </c>
      <c r="F165" s="111">
        <f>IF(RES_hhdet_in_tes!F165=0,"",RES_hhdet_in_tes!F165/RES_hhdet_in_fec!F165)</f>
        <v>2.8223532708120134</v>
      </c>
      <c r="G165" s="111">
        <f>IF(RES_hhdet_in_tes!G165=0,"",RES_hhdet_in_tes!G165/RES_hhdet_in_fec!G165)</f>
        <v>2.9150467135060754</v>
      </c>
      <c r="H165" s="111">
        <f>IF(RES_hhdet_in_tes!H165=0,"",RES_hhdet_in_tes!H165/RES_hhdet_in_fec!H165)</f>
        <v>3.0085129219369846</v>
      </c>
      <c r="I165" s="111">
        <f>IF(RES_hhdet_in_tes!I165=0,"",RES_hhdet_in_tes!I165/RES_hhdet_in_fec!I165)</f>
        <v>3.1029373859398577</v>
      </c>
      <c r="J165" s="111">
        <f>IF(RES_hhdet_in_tes!J165=0,"",RES_hhdet_in_tes!J165/RES_hhdet_in_fec!J165)</f>
        <v>3.199091659324131</v>
      </c>
      <c r="K165" s="111">
        <f>IF(RES_hhdet_in_tes!K165=0,"",RES_hhdet_in_tes!K165/RES_hhdet_in_fec!K165)</f>
        <v>3.2976244810094912</v>
      </c>
      <c r="L165" s="111">
        <f>IF(RES_hhdet_in_tes!L165=0,"",RES_hhdet_in_tes!L165/RES_hhdet_in_fec!L165)</f>
        <v>3.398696247895058</v>
      </c>
      <c r="M165" s="111">
        <f>IF(RES_hhdet_in_tes!M165=0,"",RES_hhdet_in_tes!M165/RES_hhdet_in_fec!M165)</f>
        <v>3.5194169495669638</v>
      </c>
      <c r="N165" s="111">
        <f>IF(RES_hhdet_in_tes!N165=0,"",RES_hhdet_in_tes!N165/RES_hhdet_in_fec!N165)</f>
        <v>3.665386001946076</v>
      </c>
      <c r="O165" s="111">
        <f>IF(RES_hhdet_in_tes!O165=0,"",RES_hhdet_in_tes!O165/RES_hhdet_in_fec!O165)</f>
        <v>3.8396990298683029</v>
      </c>
      <c r="P165" s="111">
        <f>IF(RES_hhdet_in_tes!P165=0,"",RES_hhdet_in_tes!P165/RES_hhdet_in_fec!P165)</f>
        <v>4.0287377551515959</v>
      </c>
      <c r="Q165" s="111">
        <f>IF(RES_hhdet_in_tes!Q165=0,"",RES_hhdet_in_tes!Q165/RES_hhdet_in_fec!Q165)</f>
        <v>4.1911945328093179</v>
      </c>
      <c r="R165" s="111">
        <f>IF(RES_hhdet_in_tes!R165=0,"",RES_hhdet_in_tes!R165/RES_hhdet_in_fec!R165)</f>
        <v>4.2931131270953831</v>
      </c>
      <c r="S165" s="111">
        <f>IF(RES_hhdet_in_tes!S165=0,"",RES_hhdet_in_tes!S165/RES_hhdet_in_fec!S165)</f>
        <v>4.3742353240049638</v>
      </c>
      <c r="T165" s="111">
        <f>IF(RES_hhdet_in_tes!T165=0,"",RES_hhdet_in_tes!T165/RES_hhdet_in_fec!T165)</f>
        <v>4.4420160076136908</v>
      </c>
      <c r="U165" s="111">
        <f>IF(RES_hhdet_in_tes!U165=0,"",RES_hhdet_in_tes!U165/RES_hhdet_in_fec!U165)</f>
        <v>4.5037216243666993</v>
      </c>
      <c r="V165" s="111">
        <f>IF(RES_hhdet_in_tes!V165=0,"",RES_hhdet_in_tes!V165/RES_hhdet_in_fec!V165)</f>
        <v>4.5666372507817847</v>
      </c>
      <c r="W165" s="111">
        <f>IF(RES_hhdet_in_tes!W165=0,"",RES_hhdet_in_tes!W165/RES_hhdet_in_fec!W165)</f>
        <v>4.6282325278830978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0.73409281942204863</v>
      </c>
      <c r="D166" s="124">
        <f>IF(RES_hhdet_in_tes!D166=0,"",RES_hhdet_in_tes!D166/RES_hhdet_in_fec!D166)</f>
        <v>0.73507914536424823</v>
      </c>
      <c r="E166" s="124">
        <f>IF(RES_hhdet_in_tes!E166=0,"",RES_hhdet_in_tes!E166/RES_hhdet_in_fec!E166)</f>
        <v>0.73622033747670934</v>
      </c>
      <c r="F166" s="124">
        <f>IF(RES_hhdet_in_tes!F166=0,"",RES_hhdet_in_tes!F166/RES_hhdet_in_fec!F166)</f>
        <v>0.7375628824853947</v>
      </c>
      <c r="G166" s="124">
        <f>IF(RES_hhdet_in_tes!G166=0,"",RES_hhdet_in_tes!G166/RES_hhdet_in_fec!G166)</f>
        <v>0.73898298193122713</v>
      </c>
      <c r="H166" s="124">
        <f>IF(RES_hhdet_in_tes!H166=0,"",RES_hhdet_in_tes!H166/RES_hhdet_in_fec!H166)</f>
        <v>0.74100110609833514</v>
      </c>
      <c r="I166" s="124">
        <f>IF(RES_hhdet_in_tes!I166=0,"",RES_hhdet_in_tes!I166/RES_hhdet_in_fec!I166)</f>
        <v>0.74189767107874116</v>
      </c>
      <c r="J166" s="124">
        <f>IF(RES_hhdet_in_tes!J166=0,"",RES_hhdet_in_tes!J166/RES_hhdet_in_fec!J166)</f>
        <v>0.74418163143772731</v>
      </c>
      <c r="K166" s="124">
        <f>IF(RES_hhdet_in_tes!K166=0,"",RES_hhdet_in_tes!K166/RES_hhdet_in_fec!K166)</f>
        <v>0.74523141274930316</v>
      </c>
      <c r="L166" s="124">
        <f>IF(RES_hhdet_in_tes!L166=0,"",RES_hhdet_in_tes!L166/RES_hhdet_in_fec!L166)</f>
        <v>0.7475289440014804</v>
      </c>
      <c r="M166" s="124">
        <f>IF(RES_hhdet_in_tes!M166=0,"",RES_hhdet_in_tes!M166/RES_hhdet_in_fec!M166)</f>
        <v>0.75112197097134803</v>
      </c>
      <c r="N166" s="124">
        <f>IF(RES_hhdet_in_tes!N166=0,"",RES_hhdet_in_tes!N166/RES_hhdet_in_fec!N166)</f>
        <v>0.75737199880924566</v>
      </c>
      <c r="O166" s="124">
        <f>IF(RES_hhdet_in_tes!O166=0,"",RES_hhdet_in_tes!O166/RES_hhdet_in_fec!O166)</f>
        <v>0.76669651615343659</v>
      </c>
      <c r="P166" s="124">
        <f>IF(RES_hhdet_in_tes!P166=0,"",RES_hhdet_in_tes!P166/RES_hhdet_in_fec!P166)</f>
        <v>0.77881762377290498</v>
      </c>
      <c r="Q166" s="124">
        <f>IF(RES_hhdet_in_tes!Q166=0,"",RES_hhdet_in_tes!Q166/RES_hhdet_in_fec!Q166)</f>
        <v>0.7898603921120172</v>
      </c>
      <c r="R166" s="124">
        <f>IF(RES_hhdet_in_tes!R166=0,"",RES_hhdet_in_tes!R166/RES_hhdet_in_fec!R166)</f>
        <v>0.79848876444478756</v>
      </c>
      <c r="S166" s="124">
        <f>IF(RES_hhdet_in_tes!S166=0,"",RES_hhdet_in_tes!S166/RES_hhdet_in_fec!S166)</f>
        <v>0.80641455546273244</v>
      </c>
      <c r="T166" s="124">
        <f>IF(RES_hhdet_in_tes!T166=0,"",RES_hhdet_in_tes!T166/RES_hhdet_in_fec!T166)</f>
        <v>0.814706075482589</v>
      </c>
      <c r="U166" s="124">
        <f>IF(RES_hhdet_in_tes!U166=0,"",RES_hhdet_in_tes!U166/RES_hhdet_in_fec!U166)</f>
        <v>0.82201893694454653</v>
      </c>
      <c r="V166" s="124">
        <f>IF(RES_hhdet_in_tes!V166=0,"",RES_hhdet_in_tes!V166/RES_hhdet_in_fec!V166)</f>
        <v>0.82890563288341879</v>
      </c>
      <c r="W166" s="124">
        <f>IF(RES_hhdet_in_tes!W166=0,"",RES_hhdet_in_tes!W166/RES_hhdet_in_fec!W166)</f>
        <v>0.83346935153347679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0.73344689178143951</v>
      </c>
      <c r="D171" s="112">
        <f>IF(RES_hhdet_in_tes!D171=0,"",RES_hhdet_in_tes!D171/RES_hhdet_in_fec!D171)</f>
        <v>0.73453423822831954</v>
      </c>
      <c r="E171" s="112">
        <f>IF(RES_hhdet_in_tes!E171=0,"",RES_hhdet_in_tes!E171/RES_hhdet_in_fec!E171)</f>
        <v>0.73570521699447644</v>
      </c>
      <c r="F171" s="112">
        <f>IF(RES_hhdet_in_tes!F171=0,"",RES_hhdet_in_tes!F171/RES_hhdet_in_fec!F171)</f>
        <v>0.73688744408128148</v>
      </c>
      <c r="G171" s="112">
        <f>IF(RES_hhdet_in_tes!G171=0,"",RES_hhdet_in_tes!G171/RES_hhdet_in_fec!G171)</f>
        <v>0.73814736198744557</v>
      </c>
      <c r="H171" s="112">
        <f>IF(RES_hhdet_in_tes!H171=0,"",RES_hhdet_in_tes!H171/RES_hhdet_in_fec!H171)</f>
        <v>0.73947752340218142</v>
      </c>
      <c r="I171" s="112">
        <f>IF(RES_hhdet_in_tes!I171=0,"",RES_hhdet_in_tes!I171/RES_hhdet_in_fec!I171)</f>
        <v>0.74089523287264392</v>
      </c>
      <c r="J171" s="112">
        <f>IF(RES_hhdet_in_tes!J171=0,"",RES_hhdet_in_tes!J171/RES_hhdet_in_fec!J171)</f>
        <v>0.74246975773927815</v>
      </c>
      <c r="K171" s="112">
        <f>IF(RES_hhdet_in_tes!K171=0,"",RES_hhdet_in_tes!K171/RES_hhdet_in_fec!K171)</f>
        <v>0.74426248273978046</v>
      </c>
      <c r="L171" s="112">
        <f>IF(RES_hhdet_in_tes!L171=0,"",RES_hhdet_in_tes!L171/RES_hhdet_in_fec!L171)</f>
        <v>0.74629489174981389</v>
      </c>
      <c r="M171" s="112">
        <f>IF(RES_hhdet_in_tes!M171=0,"",RES_hhdet_in_tes!M171/RES_hhdet_in_fec!M171)</f>
        <v>0.74997526494553712</v>
      </c>
      <c r="N171" s="112">
        <f>IF(RES_hhdet_in_tes!N171=0,"",RES_hhdet_in_tes!N171/RES_hhdet_in_fec!N171)</f>
        <v>0.75592237947805163</v>
      </c>
      <c r="O171" s="112">
        <f>IF(RES_hhdet_in_tes!O171=0,"",RES_hhdet_in_tes!O171/RES_hhdet_in_fec!O171)</f>
        <v>0.76492974485767062</v>
      </c>
      <c r="P171" s="112">
        <f>IF(RES_hhdet_in_tes!P171=0,"",RES_hhdet_in_tes!P171/RES_hhdet_in_fec!P171)</f>
        <v>0.77664717093799385</v>
      </c>
      <c r="Q171" s="112">
        <f>IF(RES_hhdet_in_tes!Q171=0,"",RES_hhdet_in_tes!Q171/RES_hhdet_in_fec!Q171)</f>
        <v>0.78814478398383947</v>
      </c>
      <c r="R171" s="112">
        <f>IF(RES_hhdet_in_tes!R171=0,"",RES_hhdet_in_tes!R171/RES_hhdet_in_fec!R171)</f>
        <v>0.7963869131609308</v>
      </c>
      <c r="S171" s="112">
        <f>IF(RES_hhdet_in_tes!S171=0,"",RES_hhdet_in_tes!S171/RES_hhdet_in_fec!S171)</f>
        <v>0.80454778746107891</v>
      </c>
      <c r="T171" s="112">
        <f>IF(RES_hhdet_in_tes!T171=0,"",RES_hhdet_in_tes!T171/RES_hhdet_in_fec!T171)</f>
        <v>0.81245628850961704</v>
      </c>
      <c r="U171" s="112">
        <f>IF(RES_hhdet_in_tes!U171=0,"",RES_hhdet_in_tes!U171/RES_hhdet_in_fec!U171)</f>
        <v>0.81988531049050206</v>
      </c>
      <c r="V171" s="112">
        <f>IF(RES_hhdet_in_tes!V171=0,"",RES_hhdet_in_tes!V171/RES_hhdet_in_fec!V171)</f>
        <v>0.82648642761070379</v>
      </c>
      <c r="W171" s="112">
        <f>IF(RES_hhdet_in_tes!W171=0,"",RES_hhdet_in_tes!W171/RES_hhdet_in_fec!W171)</f>
        <v>0.8316827829345087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0.77521120602320537</v>
      </c>
      <c r="D172" s="113">
        <f>IF(RES_hhdet_in_tes!D172=0,"",RES_hhdet_in_tes!D172/RES_hhdet_in_fec!D172)</f>
        <v>0.77570294787731886</v>
      </c>
      <c r="E172" s="113">
        <f>IF(RES_hhdet_in_tes!E172=0,"",RES_hhdet_in_tes!E172/RES_hhdet_in_fec!E172)</f>
        <v>0.77751914399536748</v>
      </c>
      <c r="F172" s="113">
        <f>IF(RES_hhdet_in_tes!F172=0,"",RES_hhdet_in_tes!F172/RES_hhdet_in_fec!F172)</f>
        <v>0.778319170820714</v>
      </c>
      <c r="G172" s="113">
        <f>IF(RES_hhdet_in_tes!G172=0,"",RES_hhdet_in_tes!G172/RES_hhdet_in_fec!G172)</f>
        <v>0.77866744593576054</v>
      </c>
      <c r="H172" s="113">
        <f>IF(RES_hhdet_in_tes!H172=0,"",RES_hhdet_in_tes!H172/RES_hhdet_in_fec!H172)</f>
        <v>0.77996177803700673</v>
      </c>
      <c r="I172" s="113">
        <f>IF(RES_hhdet_in_tes!I172=0,"",RES_hhdet_in_tes!I172/RES_hhdet_in_fec!I172)</f>
        <v>0.7787993202259057</v>
      </c>
      <c r="J172" s="113">
        <f>IF(RES_hhdet_in_tes!J172=0,"",RES_hhdet_in_tes!J172/RES_hhdet_in_fec!J172)</f>
        <v>0.7818473385530208</v>
      </c>
      <c r="K172" s="113">
        <f>IF(RES_hhdet_in_tes!K172=0,"",RES_hhdet_in_tes!K172/RES_hhdet_in_fec!K172)</f>
        <v>0.78337240548505149</v>
      </c>
      <c r="L172" s="113">
        <f>IF(RES_hhdet_in_tes!L172=0,"",RES_hhdet_in_tes!L172/RES_hhdet_in_fec!L172)</f>
        <v>0.78570578734269503</v>
      </c>
      <c r="M172" s="113">
        <f>IF(RES_hhdet_in_tes!M172=0,"",RES_hhdet_in_tes!M172/RES_hhdet_in_fec!M172)</f>
        <v>0.78838357083891109</v>
      </c>
      <c r="N172" s="113">
        <f>IF(RES_hhdet_in_tes!N172=0,"",RES_hhdet_in_tes!N172/RES_hhdet_in_fec!N172)</f>
        <v>0.79383755439310277</v>
      </c>
      <c r="O172" s="113">
        <f>IF(RES_hhdet_in_tes!O172=0,"",RES_hhdet_in_tes!O172/RES_hhdet_in_fec!O172)</f>
        <v>0.80203561261339784</v>
      </c>
      <c r="P172" s="113">
        <f>IF(RES_hhdet_in_tes!P172=0,"",RES_hhdet_in_tes!P172/RES_hhdet_in_fec!P172)</f>
        <v>0.81225809156680995</v>
      </c>
      <c r="Q172" s="113">
        <f>IF(RES_hhdet_in_tes!Q172=0,"",RES_hhdet_in_tes!Q172/RES_hhdet_in_fec!Q172)</f>
        <v>0.82259867543772514</v>
      </c>
      <c r="R172" s="113">
        <f>IF(RES_hhdet_in_tes!R172=0,"",RES_hhdet_in_tes!R172/RES_hhdet_in_fec!R172)</f>
        <v>0.82943271300997301</v>
      </c>
      <c r="S172" s="113">
        <f>IF(RES_hhdet_in_tes!S172=0,"",RES_hhdet_in_tes!S172/RES_hhdet_in_fec!S172)</f>
        <v>0.83655123151767241</v>
      </c>
      <c r="T172" s="113">
        <f>IF(RES_hhdet_in_tes!T172=0,"",RES_hhdet_in_tes!T172/RES_hhdet_in_fec!T172)</f>
        <v>0.84329651244404236</v>
      </c>
      <c r="U172" s="113">
        <f>IF(RES_hhdet_in_tes!U172=0,"",RES_hhdet_in_tes!U172/RES_hhdet_in_fec!U172)</f>
        <v>0.84988105190225949</v>
      </c>
      <c r="V172" s="113">
        <f>IF(RES_hhdet_in_tes!V172=0,"",RES_hhdet_in_tes!V172/RES_hhdet_in_fec!V172)</f>
        <v>0.8556852357397855</v>
      </c>
      <c r="W172" s="113">
        <f>IF(RES_hhdet_in_tes!W172=0,"",RES_hhdet_in_tes!W172/RES_hhdet_in_fec!W172)</f>
        <v>0.86302489558437423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0.73344689178143974</v>
      </c>
      <c r="D173" s="111">
        <f>IF(RES_hhdet_in_tes!D173=0,"",RES_hhdet_in_tes!D173/RES_hhdet_in_fec!D173)</f>
        <v>0.73453423822831954</v>
      </c>
      <c r="E173" s="111">
        <f>IF(RES_hhdet_in_tes!E173=0,"",RES_hhdet_in_tes!E173/RES_hhdet_in_fec!E173)</f>
        <v>0.73570521699447644</v>
      </c>
      <c r="F173" s="111">
        <f>IF(RES_hhdet_in_tes!F173=0,"",RES_hhdet_in_tes!F173/RES_hhdet_in_fec!F173)</f>
        <v>0.73688744408128148</v>
      </c>
      <c r="G173" s="111">
        <f>IF(RES_hhdet_in_tes!G173=0,"",RES_hhdet_in_tes!G173/RES_hhdet_in_fec!G173)</f>
        <v>0.73814736198744557</v>
      </c>
      <c r="H173" s="111">
        <f>IF(RES_hhdet_in_tes!H173=0,"",RES_hhdet_in_tes!H173/RES_hhdet_in_fec!H173)</f>
        <v>0.73947752340218142</v>
      </c>
      <c r="I173" s="111">
        <f>IF(RES_hhdet_in_tes!I173=0,"",RES_hhdet_in_tes!I173/RES_hhdet_in_fec!I173)</f>
        <v>0.74089523287264392</v>
      </c>
      <c r="J173" s="111">
        <f>IF(RES_hhdet_in_tes!J173=0,"",RES_hhdet_in_tes!J173/RES_hhdet_in_fec!J173)</f>
        <v>0.74246975773927804</v>
      </c>
      <c r="K173" s="111">
        <f>IF(RES_hhdet_in_tes!K173=0,"",RES_hhdet_in_tes!K173/RES_hhdet_in_fec!K173)</f>
        <v>0.74426248273978035</v>
      </c>
      <c r="L173" s="111">
        <f>IF(RES_hhdet_in_tes!L173=0,"",RES_hhdet_in_tes!L173/RES_hhdet_in_fec!L173)</f>
        <v>0.74629489174981389</v>
      </c>
      <c r="M173" s="111">
        <f>IF(RES_hhdet_in_tes!M173=0,"",RES_hhdet_in_tes!M173/RES_hhdet_in_fec!M173)</f>
        <v>0.74997526494553712</v>
      </c>
      <c r="N173" s="111">
        <f>IF(RES_hhdet_in_tes!N173=0,"",RES_hhdet_in_tes!N173/RES_hhdet_in_fec!N173)</f>
        <v>0.75592237947805163</v>
      </c>
      <c r="O173" s="111">
        <f>IF(RES_hhdet_in_tes!O173=0,"",RES_hhdet_in_tes!O173/RES_hhdet_in_fec!O173)</f>
        <v>0.76492974485767051</v>
      </c>
      <c r="P173" s="111">
        <f>IF(RES_hhdet_in_tes!P173=0,"",RES_hhdet_in_tes!P173/RES_hhdet_in_fec!P173)</f>
        <v>0.77664717093799385</v>
      </c>
      <c r="Q173" s="111">
        <f>IF(RES_hhdet_in_tes!Q173=0,"",RES_hhdet_in_tes!Q173/RES_hhdet_in_fec!Q173)</f>
        <v>0.78814478398383947</v>
      </c>
      <c r="R173" s="111">
        <f>IF(RES_hhdet_in_tes!R173=0,"",RES_hhdet_in_tes!R173/RES_hhdet_in_fec!R173)</f>
        <v>0.7963869131609308</v>
      </c>
      <c r="S173" s="111">
        <f>IF(RES_hhdet_in_tes!S173=0,"",RES_hhdet_in_tes!S173/RES_hhdet_in_fec!S173)</f>
        <v>0.80454778746107891</v>
      </c>
      <c r="T173" s="111">
        <f>IF(RES_hhdet_in_tes!T173=0,"",RES_hhdet_in_tes!T173/RES_hhdet_in_fec!T173)</f>
        <v>0.81245628850961693</v>
      </c>
      <c r="U173" s="111">
        <f>IF(RES_hhdet_in_tes!U173=0,"",RES_hhdet_in_tes!U173/RES_hhdet_in_fec!U173)</f>
        <v>0.81988531049050195</v>
      </c>
      <c r="V173" s="111">
        <f>IF(RES_hhdet_in_tes!V173=0,"",RES_hhdet_in_tes!V173/RES_hhdet_in_fec!V173)</f>
        <v>0.82648642761070379</v>
      </c>
      <c r="W173" s="111">
        <f>IF(RES_hhdet_in_tes!W173=0,"",RES_hhdet_in_tes!W173/RES_hhdet_in_fec!W173)</f>
        <v>0.8316827829345087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0.74868531341102063</v>
      </c>
      <c r="D175" s="124">
        <f>IF(RES_hhdet_in_tes!D175=0,"",RES_hhdet_in_tes!D175/RES_hhdet_in_fec!D175)</f>
        <v>0.75281132710581722</v>
      </c>
      <c r="E175" s="124">
        <f>IF(RES_hhdet_in_tes!E175=0,"",RES_hhdet_in_tes!E175/RES_hhdet_in_fec!E175)</f>
        <v>0.7516861200966396</v>
      </c>
      <c r="F175" s="124">
        <f>IF(RES_hhdet_in_tes!F175=0,"",RES_hhdet_in_tes!F175/RES_hhdet_in_fec!F175)</f>
        <v>0.76594833520477767</v>
      </c>
      <c r="G175" s="124">
        <f>IF(RES_hhdet_in_tes!G175=0,"",RES_hhdet_in_tes!G175/RES_hhdet_in_fec!G175)</f>
        <v>0.76313411295917821</v>
      </c>
      <c r="H175" s="124">
        <f>IF(RES_hhdet_in_tes!H175=0,"",RES_hhdet_in_tes!H175/RES_hhdet_in_fec!H175)</f>
        <v>0.77389561397808426</v>
      </c>
      <c r="I175" s="124">
        <f>IF(RES_hhdet_in_tes!I175=0,"",RES_hhdet_in_tes!I175/RES_hhdet_in_fec!I175)</f>
        <v>0.76746657517874461</v>
      </c>
      <c r="J175" s="124">
        <f>IF(RES_hhdet_in_tes!J175=0,"",RES_hhdet_in_tes!J175/RES_hhdet_in_fec!J175)</f>
        <v>0.75301160266107015</v>
      </c>
      <c r="K175" s="124">
        <f>IF(RES_hhdet_in_tes!K175=0,"",RES_hhdet_in_tes!K175/RES_hhdet_in_fec!K175)</f>
        <v>0.76184911994978066</v>
      </c>
      <c r="L175" s="124">
        <f>IF(RES_hhdet_in_tes!L175=0,"",RES_hhdet_in_tes!L175/RES_hhdet_in_fec!L175)</f>
        <v>0.78143899497692237</v>
      </c>
      <c r="M175" s="124">
        <f>IF(RES_hhdet_in_tes!M175=0,"",RES_hhdet_in_tes!M175/RES_hhdet_in_fec!M175)</f>
        <v>0.7910147366960979</v>
      </c>
      <c r="N175" s="124">
        <f>IF(RES_hhdet_in_tes!N175=0,"",RES_hhdet_in_tes!N175/RES_hhdet_in_fec!N175)</f>
        <v>0.79294348540121451</v>
      </c>
      <c r="O175" s="124">
        <f>IF(RES_hhdet_in_tes!O175=0,"",RES_hhdet_in_tes!O175/RES_hhdet_in_fec!O175)</f>
        <v>0.78496483876873779</v>
      </c>
      <c r="P175" s="124">
        <f>IF(RES_hhdet_in_tes!P175=0,"",RES_hhdet_in_tes!P175/RES_hhdet_in_fec!P175)</f>
        <v>0.78307944354164705</v>
      </c>
      <c r="Q175" s="124">
        <f>IF(RES_hhdet_in_tes!Q175=0,"",RES_hhdet_in_tes!Q175/RES_hhdet_in_fec!Q175)</f>
        <v>0.78910782274294289</v>
      </c>
      <c r="R175" s="124">
        <f>IF(RES_hhdet_in_tes!R175=0,"",RES_hhdet_in_tes!R175/RES_hhdet_in_fec!R175)</f>
        <v>0.80519075447945931</v>
      </c>
      <c r="S175" s="124">
        <f>IF(RES_hhdet_in_tes!S175=0,"",RES_hhdet_in_tes!S175/RES_hhdet_in_fec!S175)</f>
        <v>0.82763612074324699</v>
      </c>
      <c r="T175" s="124">
        <f>IF(RES_hhdet_in_tes!T175=0,"",RES_hhdet_in_tes!T175/RES_hhdet_in_fec!T175)</f>
        <v>0.84757536226660024</v>
      </c>
      <c r="U175" s="124">
        <f>IF(RES_hhdet_in_tes!U175=0,"",RES_hhdet_in_tes!U175/RES_hhdet_in_fec!U175)</f>
        <v>0.85862561837018225</v>
      </c>
      <c r="V175" s="124">
        <f>IF(RES_hhdet_in_tes!V175=0,"",RES_hhdet_in_tes!V175/RES_hhdet_in_fec!V175)</f>
        <v>0.86558049233931023</v>
      </c>
      <c r="W175" s="124">
        <f>IF(RES_hhdet_in_tes!W175=0,"",RES_hhdet_in_tes!W175/RES_hhdet_in_fec!W175)</f>
        <v>0.86638977762865033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0.62281760388402629</v>
      </c>
      <c r="D176" s="111">
        <f>IF(RES_hhdet_in_tes!D176=0,"",RES_hhdet_in_tes!D176/RES_hhdet_in_fec!D176)</f>
        <v>0.62297919774596666</v>
      </c>
      <c r="E176" s="111">
        <f>IF(RES_hhdet_in_tes!E176=0,"",RES_hhdet_in_tes!E176/RES_hhdet_in_fec!E176)</f>
        <v>0.62313851264198861</v>
      </c>
      <c r="F176" s="111">
        <f>IF(RES_hhdet_in_tes!F176=0,"",RES_hhdet_in_tes!F176/RES_hhdet_in_fec!F176)</f>
        <v>0.62329751676993084</v>
      </c>
      <c r="G176" s="111">
        <f>IF(RES_hhdet_in_tes!G176=0,"",RES_hhdet_in_tes!G176/RES_hhdet_in_fec!G176)</f>
        <v>0.6234544221043089</v>
      </c>
      <c r="H176" s="111">
        <f>IF(RES_hhdet_in_tes!H176=0,"",RES_hhdet_in_tes!H176/RES_hhdet_in_fec!H176)</f>
        <v>0.62360944747667935</v>
      </c>
      <c r="I176" s="111">
        <f>IF(RES_hhdet_in_tes!I176=0,"",RES_hhdet_in_tes!I176/RES_hhdet_in_fec!I176)</f>
        <v>0.62376215231751042</v>
      </c>
      <c r="J176" s="111">
        <f>IF(RES_hhdet_in_tes!J176=0,"",RES_hhdet_in_tes!J176/RES_hhdet_in_fec!J176)</f>
        <v>0.62391073176893841</v>
      </c>
      <c r="K176" s="111">
        <f>IF(RES_hhdet_in_tes!K176=0,"",RES_hhdet_in_tes!K176/RES_hhdet_in_fec!K176)</f>
        <v>0.62405365122704481</v>
      </c>
      <c r="L176" s="111">
        <f>IF(RES_hhdet_in_tes!L176=0,"",RES_hhdet_in_tes!L176/RES_hhdet_in_fec!L176)</f>
        <v>0.62419050012236588</v>
      </c>
      <c r="M176" s="111">
        <f>IF(RES_hhdet_in_tes!M176=0,"",RES_hhdet_in_tes!M176/RES_hhdet_in_fec!M176)</f>
        <v>0.62426414294647903</v>
      </c>
      <c r="N176" s="111">
        <f>IF(RES_hhdet_in_tes!N176=0,"",RES_hhdet_in_tes!N176/RES_hhdet_in_fec!N176)</f>
        <v>0.62426414294647903</v>
      </c>
      <c r="O176" s="111">
        <f>IF(RES_hhdet_in_tes!O176=0,"",RES_hhdet_in_tes!O176/RES_hhdet_in_fec!O176)</f>
        <v>0.62426414294647903</v>
      </c>
      <c r="P176" s="111">
        <f>IF(RES_hhdet_in_tes!P176=0,"",RES_hhdet_in_tes!P176/RES_hhdet_in_fec!P176)</f>
        <v>0.62426414294647903</v>
      </c>
      <c r="Q176" s="111">
        <f>IF(RES_hhdet_in_tes!Q176=0,"",RES_hhdet_in_tes!Q176/RES_hhdet_in_fec!Q176)</f>
        <v>0.62426414294647903</v>
      </c>
      <c r="R176" s="111">
        <f>IF(RES_hhdet_in_tes!R176=0,"",RES_hhdet_in_tes!R176/RES_hhdet_in_fec!R176)</f>
        <v>0.6247293961042919</v>
      </c>
      <c r="S176" s="111">
        <f>IF(RES_hhdet_in_tes!S176=0,"",RES_hhdet_in_tes!S176/RES_hhdet_in_fec!S176)</f>
        <v>0.62549019043171761</v>
      </c>
      <c r="T176" s="111">
        <f>IF(RES_hhdet_in_tes!T176=0,"",RES_hhdet_in_tes!T176/RES_hhdet_in_fec!T176)</f>
        <v>0.62637778381371367</v>
      </c>
      <c r="U176" s="111">
        <f>IF(RES_hhdet_in_tes!U176=0,"",RES_hhdet_in_tes!U176/RES_hhdet_in_fec!U176)</f>
        <v>0.62729707695935255</v>
      </c>
      <c r="V176" s="111">
        <f>IF(RES_hhdet_in_tes!V176=0,"",RES_hhdet_in_tes!V176/RES_hhdet_in_fec!V176)</f>
        <v>0.62815297057770614</v>
      </c>
      <c r="W176" s="111">
        <f>IF(RES_hhdet_in_tes!W176=0,"",RES_hhdet_in_tes!W176/RES_hhdet_in_fec!W176)</f>
        <v>0.62894546466877377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0.77595422524990443</v>
      </c>
      <c r="D177" s="45">
        <f>IF(RES_hhdet_in_tes!D177=0,"",RES_hhdet_in_tes!D177/RES_hhdet_in_fec!D177)</f>
        <v>0.77736637071022452</v>
      </c>
      <c r="E177" s="45">
        <f>IF(RES_hhdet_in_tes!E177=0,"",RES_hhdet_in_tes!E177/RES_hhdet_in_fec!E177)</f>
        <v>0.77883073388688517</v>
      </c>
      <c r="F177" s="45">
        <f>IF(RES_hhdet_in_tes!F177=0,"",RES_hhdet_in_tes!F177/RES_hhdet_in_fec!F177)</f>
        <v>0.78030221766122854</v>
      </c>
      <c r="G177" s="45">
        <f>IF(RES_hhdet_in_tes!G177=0,"",RES_hhdet_in_tes!G177/RES_hhdet_in_fec!G177)</f>
        <v>0.78182179088092563</v>
      </c>
      <c r="H177" s="45">
        <f>IF(RES_hhdet_in_tes!H177=0,"",RES_hhdet_in_tes!H177/RES_hhdet_in_fec!H177)</f>
        <v>0.78338443948058412</v>
      </c>
      <c r="I177" s="45">
        <f>IF(RES_hhdet_in_tes!I177=0,"",RES_hhdet_in_tes!I177/RES_hhdet_in_fec!I177)</f>
        <v>0.78500025818546726</v>
      </c>
      <c r="J177" s="45">
        <f>IF(RES_hhdet_in_tes!J177=0,"",RES_hhdet_in_tes!J177/RES_hhdet_in_fec!J177)</f>
        <v>0.78671060152186123</v>
      </c>
      <c r="K177" s="45">
        <f>IF(RES_hhdet_in_tes!K177=0,"",RES_hhdet_in_tes!K177/RES_hhdet_in_fec!K177)</f>
        <v>0.78855063171464246</v>
      </c>
      <c r="L177" s="45">
        <f>IF(RES_hhdet_in_tes!L177=0,"",RES_hhdet_in_tes!L177/RES_hhdet_in_fec!L177)</f>
        <v>0.7905297561005441</v>
      </c>
      <c r="M177" s="45">
        <f>IF(RES_hhdet_in_tes!M177=0,"",RES_hhdet_in_tes!M177/RES_hhdet_in_fec!M177)</f>
        <v>0.79322241869391019</v>
      </c>
      <c r="N177" s="45">
        <f>IF(RES_hhdet_in_tes!N177=0,"",RES_hhdet_in_tes!N177/RES_hhdet_in_fec!N177)</f>
        <v>0.79679150521773612</v>
      </c>
      <c r="O177" s="45">
        <f>IF(RES_hhdet_in_tes!O177=0,"",RES_hhdet_in_tes!O177/RES_hhdet_in_fec!O177)</f>
        <v>0.80163306891523167</v>
      </c>
      <c r="P177" s="45">
        <f>IF(RES_hhdet_in_tes!P177=0,"",RES_hhdet_in_tes!P177/RES_hhdet_in_fec!P177)</f>
        <v>0.80795512052433238</v>
      </c>
      <c r="Q177" s="45">
        <f>IF(RES_hhdet_in_tes!Q177=0,"",RES_hhdet_in_tes!Q177/RES_hhdet_in_fec!Q177)</f>
        <v>0.81610340274311877</v>
      </c>
      <c r="R177" s="45">
        <f>IF(RES_hhdet_in_tes!R177=0,"",RES_hhdet_in_tes!R177/RES_hhdet_in_fec!R177)</f>
        <v>0.82718788427896217</v>
      </c>
      <c r="S177" s="45">
        <f>IF(RES_hhdet_in_tes!S177=0,"",RES_hhdet_in_tes!S177/RES_hhdet_in_fec!S177)</f>
        <v>0.8410223539858428</v>
      </c>
      <c r="T177" s="45">
        <f>IF(RES_hhdet_in_tes!T177=0,"",RES_hhdet_in_tes!T177/RES_hhdet_in_fec!T177)</f>
        <v>0.85589665263443293</v>
      </c>
      <c r="U177" s="45">
        <f>IF(RES_hhdet_in_tes!U177=0,"",RES_hhdet_in_tes!U177/RES_hhdet_in_fec!U177)</f>
        <v>0.87010062099544727</v>
      </c>
      <c r="V177" s="45">
        <f>IF(RES_hhdet_in_tes!V177=0,"",RES_hhdet_in_tes!V177/RES_hhdet_in_fec!V177)</f>
        <v>0.88192409983958142</v>
      </c>
      <c r="W177" s="45">
        <f>IF(RES_hhdet_in_tes!W177=0,"",RES_hhdet_in_tes!W177/RES_hhdet_in_fec!W177)</f>
        <v>0.89076636538515686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1.4093457348871403</v>
      </c>
      <c r="D3" s="117">
        <f t="shared" si="0"/>
        <v>1.0294384929439915</v>
      </c>
      <c r="E3" s="117">
        <f t="shared" si="0"/>
        <v>1.2257622580460406</v>
      </c>
      <c r="F3" s="117">
        <f t="shared" si="0"/>
        <v>1.7822864877266122</v>
      </c>
      <c r="G3" s="117">
        <f t="shared" si="0"/>
        <v>1.3470172295355669</v>
      </c>
      <c r="H3" s="117">
        <f t="shared" si="0"/>
        <v>0.74311279083231019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0.24035690225869183</v>
      </c>
      <c r="N3" s="117">
        <f t="shared" si="0"/>
        <v>0.59606748717577829</v>
      </c>
      <c r="O3" s="117">
        <f t="shared" si="0"/>
        <v>0.44663403616877773</v>
      </c>
      <c r="P3" s="117">
        <f t="shared" si="0"/>
        <v>0</v>
      </c>
      <c r="Q3" s="117">
        <f t="shared" si="0"/>
        <v>0</v>
      </c>
      <c r="R3" s="117">
        <f t="shared" ref="R3:V3" si="1">R4+R7+R9+R19</f>
        <v>0.21368619504747868</v>
      </c>
      <c r="S3" s="117">
        <f t="shared" si="1"/>
        <v>0.52172970920958484</v>
      </c>
      <c r="T3" s="117">
        <f t="shared" si="1"/>
        <v>0.61778579015293611</v>
      </c>
      <c r="U3" s="117">
        <f t="shared" si="1"/>
        <v>0.61201915432094856</v>
      </c>
      <c r="V3" s="117">
        <f t="shared" si="1"/>
        <v>0.47644069833349684</v>
      </c>
      <c r="W3" s="117">
        <f t="shared" ref="W3" si="2">W4+W7+W9+W19</f>
        <v>0.34889980217526961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1.400081952763824</v>
      </c>
      <c r="D4" s="122">
        <f t="shared" si="3"/>
        <v>1.0121695142477516</v>
      </c>
      <c r="E4" s="122">
        <f t="shared" si="3"/>
        <v>1.1983407504079502</v>
      </c>
      <c r="F4" s="122">
        <f t="shared" si="3"/>
        <v>1.7214482546649437</v>
      </c>
      <c r="G4" s="122">
        <f t="shared" si="3"/>
        <v>1.3280066378727653</v>
      </c>
      <c r="H4" s="122">
        <f t="shared" si="3"/>
        <v>0.73401129495241568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0.21693417116653202</v>
      </c>
      <c r="N4" s="122">
        <f t="shared" si="3"/>
        <v>0.53673896466427828</v>
      </c>
      <c r="O4" s="122">
        <f t="shared" si="3"/>
        <v>0.39760453738368307</v>
      </c>
      <c r="P4" s="122">
        <f t="shared" si="3"/>
        <v>0</v>
      </c>
      <c r="Q4" s="122">
        <f t="shared" si="3"/>
        <v>0</v>
      </c>
      <c r="R4" s="122">
        <f t="shared" ref="R4:V4" si="4">SUM(R5:R6)</f>
        <v>0.19061949197001427</v>
      </c>
      <c r="S4" s="122">
        <f t="shared" si="4"/>
        <v>0.46131159920444315</v>
      </c>
      <c r="T4" s="122">
        <f t="shared" si="4"/>
        <v>0.54871510724195882</v>
      </c>
      <c r="U4" s="122">
        <f t="shared" si="4"/>
        <v>0.52808801517470649</v>
      </c>
      <c r="V4" s="122">
        <f t="shared" si="4"/>
        <v>0.41730677266521021</v>
      </c>
      <c r="W4" s="122">
        <f t="shared" ref="W4" si="5">SUM(W5:W6)</f>
        <v>0.30454003504442595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1.400081952763824</v>
      </c>
      <c r="D5" s="98">
        <v>1.0121695142477516</v>
      </c>
      <c r="E5" s="98">
        <v>1.1983407504079502</v>
      </c>
      <c r="F5" s="98">
        <v>1.7214482546649437</v>
      </c>
      <c r="G5" s="98">
        <v>1.3280066378727653</v>
      </c>
      <c r="H5" s="98">
        <v>0.73401129495241568</v>
      </c>
      <c r="I5" s="98">
        <v>0</v>
      </c>
      <c r="J5" s="98">
        <v>0</v>
      </c>
      <c r="K5" s="98">
        <v>0</v>
      </c>
      <c r="L5" s="98">
        <v>0</v>
      </c>
      <c r="M5" s="98">
        <v>0.21693417116653202</v>
      </c>
      <c r="N5" s="98">
        <v>0.53673896466427828</v>
      </c>
      <c r="O5" s="98">
        <v>0.39760453738368307</v>
      </c>
      <c r="P5" s="98">
        <v>0</v>
      </c>
      <c r="Q5" s="98">
        <v>0</v>
      </c>
      <c r="R5" s="98">
        <v>0.19061949197001427</v>
      </c>
      <c r="S5" s="98">
        <v>0.46131159920444315</v>
      </c>
      <c r="T5" s="98">
        <v>0.54871510724195882</v>
      </c>
      <c r="U5" s="98">
        <v>0.52808801517470649</v>
      </c>
      <c r="V5" s="98">
        <v>0.41730677266521021</v>
      </c>
      <c r="W5" s="98">
        <v>0.30454003504442595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7.8956178645058876E-3</v>
      </c>
      <c r="D9" s="122">
        <v>1.6371283751989388E-2</v>
      </c>
      <c r="E9" s="122">
        <v>2.6206594179787403E-2</v>
      </c>
      <c r="F9" s="122">
        <v>5.9962389391262604E-2</v>
      </c>
      <c r="G9" s="122">
        <v>1.8195263380645598E-2</v>
      </c>
      <c r="H9" s="122">
        <v>8.8866551686512946E-3</v>
      </c>
      <c r="I9" s="122">
        <v>0</v>
      </c>
      <c r="J9" s="122">
        <v>0</v>
      </c>
      <c r="K9" s="122">
        <v>0</v>
      </c>
      <c r="L9" s="122">
        <v>0</v>
      </c>
      <c r="M9" s="122">
        <v>2.342273109215982E-2</v>
      </c>
      <c r="N9" s="122">
        <v>5.9227337258556965E-2</v>
      </c>
      <c r="O9" s="122">
        <v>4.875330913028459E-2</v>
      </c>
      <c r="P9" s="122">
        <v>0</v>
      </c>
      <c r="Q9" s="122">
        <v>0</v>
      </c>
      <c r="R9" s="122">
        <v>2.2872807114429222E-2</v>
      </c>
      <c r="S9" s="122">
        <v>6.0152442327314218E-2</v>
      </c>
      <c r="T9" s="122">
        <v>6.886363833697956E-2</v>
      </c>
      <c r="U9" s="122">
        <v>8.3580695432583618E-2</v>
      </c>
      <c r="V9" s="122">
        <v>5.868316527295097E-2</v>
      </c>
      <c r="W9" s="122">
        <v>4.390454357890259E-2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7.8956178645058876E-3</v>
      </c>
      <c r="D10" s="98">
        <v>1.6371283751989388E-2</v>
      </c>
      <c r="E10" s="98">
        <v>2.6206594179787403E-2</v>
      </c>
      <c r="F10" s="98">
        <v>5.9962389391262604E-2</v>
      </c>
      <c r="G10" s="98">
        <v>1.8195263380645598E-2</v>
      </c>
      <c r="H10" s="98">
        <v>8.8866551686512946E-3</v>
      </c>
      <c r="I10" s="98">
        <v>0</v>
      </c>
      <c r="J10" s="98">
        <v>0</v>
      </c>
      <c r="K10" s="98">
        <v>0</v>
      </c>
      <c r="L10" s="98">
        <v>0</v>
      </c>
      <c r="M10" s="98">
        <v>2.342273109215982E-2</v>
      </c>
      <c r="N10" s="98">
        <v>5.9227337258556965E-2</v>
      </c>
      <c r="O10" s="98">
        <v>4.875330913028459E-2</v>
      </c>
      <c r="P10" s="98">
        <v>0</v>
      </c>
      <c r="Q10" s="98">
        <v>0</v>
      </c>
      <c r="R10" s="98">
        <v>2.2872807114429222E-2</v>
      </c>
      <c r="S10" s="98">
        <v>6.0152442327314218E-2</v>
      </c>
      <c r="T10" s="98">
        <v>6.886363833697956E-2</v>
      </c>
      <c r="U10" s="98">
        <v>8.3580695432583618E-2</v>
      </c>
      <c r="V10" s="98">
        <v>5.868316527295097E-2</v>
      </c>
      <c r="W10" s="98">
        <v>4.390454357890259E-2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1.3681642588104673E-3</v>
      </c>
      <c r="D19" s="122">
        <v>8.9769494425042849E-4</v>
      </c>
      <c r="E19" s="122">
        <v>1.2149134583030689E-3</v>
      </c>
      <c r="F19" s="122">
        <v>8.7584367040598231E-4</v>
      </c>
      <c r="G19" s="122">
        <v>8.1532828215598199E-4</v>
      </c>
      <c r="H19" s="122">
        <v>2.1484071124326336E-4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1.0118525294304216E-4</v>
      </c>
      <c r="O19" s="122">
        <v>2.7618965481007485E-4</v>
      </c>
      <c r="P19" s="122">
        <v>0</v>
      </c>
      <c r="Q19" s="122">
        <v>0</v>
      </c>
      <c r="R19" s="122">
        <v>1.9389596303520339E-4</v>
      </c>
      <c r="S19" s="122">
        <v>2.6566767782739678E-4</v>
      </c>
      <c r="T19" s="122">
        <v>2.0704457399776678E-4</v>
      </c>
      <c r="U19" s="122">
        <v>3.5044371365846526E-4</v>
      </c>
      <c r="V19" s="122">
        <v>4.5076039533563936E-4</v>
      </c>
      <c r="W19" s="122">
        <v>4.552235519410463E-4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1.3681642588104673E-3</v>
      </c>
      <c r="D21" s="98">
        <v>8.9769494425042849E-4</v>
      </c>
      <c r="E21" s="98">
        <v>1.2149134583030689E-3</v>
      </c>
      <c r="F21" s="98">
        <v>8.7584367040598231E-4</v>
      </c>
      <c r="G21" s="98">
        <v>8.1532828215598199E-4</v>
      </c>
      <c r="H21" s="98">
        <v>2.1484071124326336E-4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1.0118525294304216E-4</v>
      </c>
      <c r="O21" s="98">
        <v>2.7618965481007485E-4</v>
      </c>
      <c r="P21" s="98">
        <v>0</v>
      </c>
      <c r="Q21" s="98">
        <v>0</v>
      </c>
      <c r="R21" s="98">
        <v>1.9389596303520339E-4</v>
      </c>
      <c r="S21" s="98">
        <v>2.6566767782739678E-4</v>
      </c>
      <c r="T21" s="98">
        <v>2.0704457399776678E-4</v>
      </c>
      <c r="U21" s="98">
        <v>3.5044371365846526E-4</v>
      </c>
      <c r="V21" s="98">
        <v>4.5076039533563936E-4</v>
      </c>
      <c r="W21" s="98">
        <v>4.552235519410463E-4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97.377141332243312</v>
      </c>
      <c r="D43" s="117">
        <f t="shared" si="14"/>
        <v>74.576917221196794</v>
      </c>
      <c r="E43" s="117">
        <f t="shared" si="14"/>
        <v>80.952865840789713</v>
      </c>
      <c r="F43" s="117">
        <f t="shared" si="14"/>
        <v>17.300683632905489</v>
      </c>
      <c r="G43" s="117">
        <f t="shared" si="14"/>
        <v>22.82791404153021</v>
      </c>
      <c r="H43" s="117">
        <f t="shared" si="14"/>
        <v>18.646209322541413</v>
      </c>
      <c r="I43" s="117">
        <f t="shared" si="14"/>
        <v>38.21648329197113</v>
      </c>
      <c r="J43" s="117">
        <f t="shared" si="14"/>
        <v>19.111440511050031</v>
      </c>
      <c r="K43" s="117">
        <f t="shared" si="14"/>
        <v>39.309239139369019</v>
      </c>
      <c r="L43" s="117">
        <f t="shared" si="14"/>
        <v>71.446317312178934</v>
      </c>
      <c r="M43" s="117">
        <f t="shared" si="14"/>
        <v>59.708711841087606</v>
      </c>
      <c r="N43" s="117">
        <f t="shared" si="14"/>
        <v>62.278683455651631</v>
      </c>
      <c r="O43" s="117">
        <f t="shared" si="14"/>
        <v>46.101929761224071</v>
      </c>
      <c r="P43" s="117">
        <f t="shared" si="14"/>
        <v>17.869859269296498</v>
      </c>
      <c r="Q43" s="117">
        <f t="shared" si="14"/>
        <v>13.36854814949414</v>
      </c>
      <c r="R43" s="117">
        <f t="shared" ref="R43:V43" si="15">R44+R47+R49+R58</f>
        <v>7.4869336880444051</v>
      </c>
      <c r="S43" s="117">
        <f t="shared" si="15"/>
        <v>13.060179245913695</v>
      </c>
      <c r="T43" s="117">
        <f t="shared" si="15"/>
        <v>14.380271524612096</v>
      </c>
      <c r="U43" s="117">
        <f t="shared" si="15"/>
        <v>10.957422685984888</v>
      </c>
      <c r="V43" s="117">
        <f t="shared" si="15"/>
        <v>15.944773620638093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89.563109008249697</v>
      </c>
      <c r="D44" s="122">
        <f t="shared" si="17"/>
        <v>68.570301653777875</v>
      </c>
      <c r="E44" s="122">
        <f t="shared" si="17"/>
        <v>74.714095442675173</v>
      </c>
      <c r="F44" s="122">
        <f t="shared" si="17"/>
        <v>16.105894103891629</v>
      </c>
      <c r="G44" s="122">
        <f t="shared" si="17"/>
        <v>21.26807654793987</v>
      </c>
      <c r="H44" s="122">
        <f t="shared" si="17"/>
        <v>17.480015380623897</v>
      </c>
      <c r="I44" s="122">
        <f t="shared" si="17"/>
        <v>35.372516547800458</v>
      </c>
      <c r="J44" s="122">
        <f t="shared" si="17"/>
        <v>17.449372930349206</v>
      </c>
      <c r="K44" s="122">
        <f t="shared" si="17"/>
        <v>35.890251963737832</v>
      </c>
      <c r="L44" s="122">
        <f t="shared" si="17"/>
        <v>65.795418826911174</v>
      </c>
      <c r="M44" s="122">
        <f t="shared" si="17"/>
        <v>54.669488601321753</v>
      </c>
      <c r="N44" s="122">
        <f t="shared" si="17"/>
        <v>57.022212176047347</v>
      </c>
      <c r="O44" s="122">
        <f t="shared" si="17"/>
        <v>41.799425161569921</v>
      </c>
      <c r="P44" s="122">
        <f t="shared" si="17"/>
        <v>16.503101006073802</v>
      </c>
      <c r="Q44" s="122">
        <f t="shared" si="17"/>
        <v>12.221784147110744</v>
      </c>
      <c r="R44" s="122">
        <f t="shared" ref="R44:V44" si="18">SUM(R45:R46)</f>
        <v>6.9107336254040179</v>
      </c>
      <c r="S44" s="122">
        <f t="shared" si="18"/>
        <v>11.93252351409993</v>
      </c>
      <c r="T44" s="122">
        <f t="shared" si="18"/>
        <v>13.163817736716291</v>
      </c>
      <c r="U44" s="122">
        <f t="shared" si="18"/>
        <v>9.8057488313026546</v>
      </c>
      <c r="V44" s="122">
        <f t="shared" si="18"/>
        <v>14.378085319451333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89.563109008249697</v>
      </c>
      <c r="D45" s="98">
        <v>68.570301653777875</v>
      </c>
      <c r="E45" s="98">
        <v>74.714095442675173</v>
      </c>
      <c r="F45" s="98">
        <v>16.105894103891629</v>
      </c>
      <c r="G45" s="98">
        <v>21.26807654793987</v>
      </c>
      <c r="H45" s="98">
        <v>17.480015380623897</v>
      </c>
      <c r="I45" s="98">
        <v>35.372516547800458</v>
      </c>
      <c r="J45" s="98">
        <v>17.449372930349206</v>
      </c>
      <c r="K45" s="98">
        <v>35.890251963737832</v>
      </c>
      <c r="L45" s="98">
        <v>65.795418826911174</v>
      </c>
      <c r="M45" s="98">
        <v>54.669488601321753</v>
      </c>
      <c r="N45" s="98">
        <v>57.022212176047347</v>
      </c>
      <c r="O45" s="98">
        <v>41.799425161569921</v>
      </c>
      <c r="P45" s="98">
        <v>16.503101006073802</v>
      </c>
      <c r="Q45" s="98">
        <v>12.221784147110744</v>
      </c>
      <c r="R45" s="98">
        <v>6.9107336254040179</v>
      </c>
      <c r="S45" s="98">
        <v>11.93252351409993</v>
      </c>
      <c r="T45" s="98">
        <v>13.163817736716291</v>
      </c>
      <c r="U45" s="98">
        <v>9.8057488313026546</v>
      </c>
      <c r="V45" s="98">
        <v>14.378085319451333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7.7170116324231843</v>
      </c>
      <c r="D49" s="122">
        <v>5.9362587261632846</v>
      </c>
      <c r="E49" s="122">
        <v>6.1612717080375159</v>
      </c>
      <c r="F49" s="122">
        <v>1.1852099888687961</v>
      </c>
      <c r="G49" s="122">
        <v>1.5441424241588384</v>
      </c>
      <c r="H49" s="122">
        <v>1.1598203341506355</v>
      </c>
      <c r="I49" s="122">
        <v>2.8213978770879398</v>
      </c>
      <c r="J49" s="122">
        <v>1.6320448428831864</v>
      </c>
      <c r="K49" s="122">
        <v>3.3665543880322928</v>
      </c>
      <c r="L49" s="122">
        <v>5.6245934962673392</v>
      </c>
      <c r="M49" s="122">
        <v>5.0334917841159781</v>
      </c>
      <c r="N49" s="122">
        <v>5.2457456427923237</v>
      </c>
      <c r="O49" s="122">
        <v>4.2632856686711147</v>
      </c>
      <c r="P49" s="122">
        <v>1.3451042561916211</v>
      </c>
      <c r="Q49" s="122">
        <v>1.1276480038313423</v>
      </c>
      <c r="R49" s="122">
        <v>0.56818569616826531</v>
      </c>
      <c r="S49" s="122">
        <v>1.118755864606547</v>
      </c>
      <c r="T49" s="122">
        <v>1.2105185101078701</v>
      </c>
      <c r="U49" s="122">
        <v>1.1439640929817465</v>
      </c>
      <c r="V49" s="122">
        <v>1.5503707748756097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7.7142644943072654</v>
      </c>
      <c r="D50" s="98">
        <v>5.9362587261632846</v>
      </c>
      <c r="E50" s="98">
        <v>6.1601898415407712</v>
      </c>
      <c r="F50" s="98">
        <v>1.1852099888687961</v>
      </c>
      <c r="G50" s="98">
        <v>1.5441424241588384</v>
      </c>
      <c r="H50" s="98">
        <v>1.1583004881606911</v>
      </c>
      <c r="I50" s="98">
        <v>2.8192342150542857</v>
      </c>
      <c r="J50" s="98">
        <v>1.6315758187457519</v>
      </c>
      <c r="K50" s="98">
        <v>3.3656188691684834</v>
      </c>
      <c r="L50" s="98">
        <v>5.622072138720311</v>
      </c>
      <c r="M50" s="98">
        <v>5.0325019256156294</v>
      </c>
      <c r="N50" s="98">
        <v>5.2442917030158087</v>
      </c>
      <c r="O50" s="98">
        <v>4.2619024332006799</v>
      </c>
      <c r="P50" s="98">
        <v>1.3420356031435494</v>
      </c>
      <c r="Q50" s="98">
        <v>1.1263924908464316</v>
      </c>
      <c r="R50" s="98">
        <v>0.56702810823784522</v>
      </c>
      <c r="S50" s="98">
        <v>1.1176635000419759</v>
      </c>
      <c r="T50" s="98">
        <v>1.209162412401944</v>
      </c>
      <c r="U50" s="98">
        <v>1.1423668422160047</v>
      </c>
      <c r="V50" s="98">
        <v>1.5468424248948041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2.7471381159192634E-3</v>
      </c>
      <c r="D51" s="98">
        <v>0</v>
      </c>
      <c r="E51" s="98">
        <v>1.0818664967442717E-3</v>
      </c>
      <c r="F51" s="98">
        <v>0</v>
      </c>
      <c r="G51" s="98">
        <v>0</v>
      </c>
      <c r="H51" s="98">
        <v>1.5198459899443439E-3</v>
      </c>
      <c r="I51" s="98">
        <v>2.1636620336538378E-3</v>
      </c>
      <c r="J51" s="98">
        <v>4.6902413743444307E-4</v>
      </c>
      <c r="K51" s="98">
        <v>9.3551886380929643E-4</v>
      </c>
      <c r="L51" s="98">
        <v>2.5213575470286031E-3</v>
      </c>
      <c r="M51" s="98">
        <v>9.8985850034871356E-4</v>
      </c>
      <c r="N51" s="98">
        <v>1.4539397765153442E-3</v>
      </c>
      <c r="O51" s="98">
        <v>1.3832354704345312E-3</v>
      </c>
      <c r="P51" s="98">
        <v>3.068653048071723E-3</v>
      </c>
      <c r="Q51" s="98">
        <v>1.255512984910682E-3</v>
      </c>
      <c r="R51" s="98">
        <v>1.1575879304200909E-3</v>
      </c>
      <c r="S51" s="98">
        <v>1.0923645645710823E-3</v>
      </c>
      <c r="T51" s="98">
        <v>1.3560977059261991E-3</v>
      </c>
      <c r="U51" s="98">
        <v>1.5972507657418301E-3</v>
      </c>
      <c r="V51" s="98">
        <v>3.5283499808055978E-3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2.7471381159192634E-3</v>
      </c>
      <c r="D52" s="101">
        <v>0</v>
      </c>
      <c r="E52" s="101">
        <v>1.0818664967442717E-3</v>
      </c>
      <c r="F52" s="101">
        <v>0</v>
      </c>
      <c r="G52" s="101">
        <v>0</v>
      </c>
      <c r="H52" s="101">
        <v>1.5198459899443439E-3</v>
      </c>
      <c r="I52" s="101">
        <v>2.1636620336538378E-3</v>
      </c>
      <c r="J52" s="101">
        <v>4.6902413743444307E-4</v>
      </c>
      <c r="K52" s="101">
        <v>9.3551886380929643E-4</v>
      </c>
      <c r="L52" s="101">
        <v>2.5213575470286031E-3</v>
      </c>
      <c r="M52" s="101">
        <v>9.8985850034871356E-4</v>
      </c>
      <c r="N52" s="101">
        <v>1.4539397765153442E-3</v>
      </c>
      <c r="O52" s="101">
        <v>1.3832354704345312E-3</v>
      </c>
      <c r="P52" s="101">
        <v>3.068653048071723E-3</v>
      </c>
      <c r="Q52" s="101">
        <v>1.255512984910682E-3</v>
      </c>
      <c r="R52" s="101">
        <v>1.1575879304200909E-3</v>
      </c>
      <c r="S52" s="101">
        <v>1.0923645645710823E-3</v>
      </c>
      <c r="T52" s="101">
        <v>1.3560977059261991E-3</v>
      </c>
      <c r="U52" s="101">
        <v>1.5972507657418301E-3</v>
      </c>
      <c r="V52" s="101">
        <v>3.5283499808055978E-3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9.7020691570429224E-2</v>
      </c>
      <c r="D58" s="122">
        <v>7.0356841255627342E-2</v>
      </c>
      <c r="E58" s="122">
        <v>7.7498690077016819E-2</v>
      </c>
      <c r="F58" s="122">
        <v>9.5795401450654294E-3</v>
      </c>
      <c r="G58" s="122">
        <v>1.5695069431502656E-2</v>
      </c>
      <c r="H58" s="122">
        <v>6.3736077668834785E-3</v>
      </c>
      <c r="I58" s="122">
        <v>2.2568867082733535E-2</v>
      </c>
      <c r="J58" s="122">
        <v>3.0022737817638288E-2</v>
      </c>
      <c r="K58" s="122">
        <v>5.2432787598898592E-2</v>
      </c>
      <c r="L58" s="122">
        <v>2.6304989000419325E-2</v>
      </c>
      <c r="M58" s="122">
        <v>5.7314556498690239E-3</v>
      </c>
      <c r="N58" s="122">
        <v>1.072563681196247E-2</v>
      </c>
      <c r="O58" s="122">
        <v>3.9218930983030635E-2</v>
      </c>
      <c r="P58" s="122">
        <v>2.1654007031075829E-2</v>
      </c>
      <c r="Q58" s="122">
        <v>1.9115998552053537E-2</v>
      </c>
      <c r="R58" s="122">
        <v>8.0143664721217412E-3</v>
      </c>
      <c r="S58" s="122">
        <v>8.8998672072177921E-3</v>
      </c>
      <c r="T58" s="122">
        <v>5.9352777879359813E-3</v>
      </c>
      <c r="U58" s="122">
        <v>7.7097617004862357E-3</v>
      </c>
      <c r="V58" s="122">
        <v>1.6317526311150143E-2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9.7020691570429224E-2</v>
      </c>
      <c r="D59" s="98">
        <v>7.0356841255627342E-2</v>
      </c>
      <c r="E59" s="98">
        <v>7.7498690077016819E-2</v>
      </c>
      <c r="F59" s="98">
        <v>9.5795401450654294E-3</v>
      </c>
      <c r="G59" s="98">
        <v>1.5695069431502656E-2</v>
      </c>
      <c r="H59" s="98">
        <v>6.3736077668834785E-3</v>
      </c>
      <c r="I59" s="98">
        <v>2.2568867082733535E-2</v>
      </c>
      <c r="J59" s="98">
        <v>3.0022737817638288E-2</v>
      </c>
      <c r="K59" s="98">
        <v>5.2432787598898592E-2</v>
      </c>
      <c r="L59" s="98">
        <v>2.6304989000419325E-2</v>
      </c>
      <c r="M59" s="98">
        <v>5.7314556498690239E-3</v>
      </c>
      <c r="N59" s="98">
        <v>1.072563681196247E-2</v>
      </c>
      <c r="O59" s="98">
        <v>3.9218930983030635E-2</v>
      </c>
      <c r="P59" s="98">
        <v>2.1654007031075829E-2</v>
      </c>
      <c r="Q59" s="98">
        <v>1.9115998552053537E-2</v>
      </c>
      <c r="R59" s="98">
        <v>8.0143664721217412E-3</v>
      </c>
      <c r="S59" s="98">
        <v>8.8998672072177921E-3</v>
      </c>
      <c r="T59" s="98">
        <v>5.9352777879359813E-3</v>
      </c>
      <c r="U59" s="98">
        <v>7.7097617004862357E-3</v>
      </c>
      <c r="V59" s="98">
        <v>1.6317526311150143E-2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2.8754174209348102</v>
      </c>
      <c r="D62" s="117">
        <f t="shared" si="21"/>
        <v>3.2526482608282485</v>
      </c>
      <c r="E62" s="117">
        <f t="shared" si="21"/>
        <v>2.6914828784858709</v>
      </c>
      <c r="F62" s="117">
        <f t="shared" si="21"/>
        <v>3.6268827568873627</v>
      </c>
      <c r="G62" s="117">
        <f t="shared" si="21"/>
        <v>3.1973980998371943</v>
      </c>
      <c r="H62" s="117">
        <f t="shared" si="21"/>
        <v>4.4749582501123406</v>
      </c>
      <c r="I62" s="117">
        <f t="shared" si="21"/>
        <v>3.9636197202044636</v>
      </c>
      <c r="J62" s="117">
        <f t="shared" si="21"/>
        <v>2.7761165098419385</v>
      </c>
      <c r="K62" s="117">
        <f t="shared" si="21"/>
        <v>1.4524399154676484</v>
      </c>
      <c r="L62" s="117">
        <f t="shared" si="21"/>
        <v>0.67370021758585719</v>
      </c>
      <c r="M62" s="117">
        <f t="shared" si="21"/>
        <v>0</v>
      </c>
      <c r="N62" s="117">
        <f t="shared" si="21"/>
        <v>0</v>
      </c>
      <c r="O62" s="117">
        <f t="shared" si="21"/>
        <v>0.1848253079005111</v>
      </c>
      <c r="P62" s="117">
        <f t="shared" si="21"/>
        <v>0.51492675536587984</v>
      </c>
      <c r="Q62" s="117">
        <f t="shared" si="21"/>
        <v>0.63791578195273213</v>
      </c>
      <c r="R62" s="117">
        <f t="shared" ref="R62:V62" si="22">R63+R66+R68+R77</f>
        <v>0.98820366448389507</v>
      </c>
      <c r="S62" s="117">
        <f t="shared" si="22"/>
        <v>1.6896077210699434</v>
      </c>
      <c r="T62" s="117">
        <f t="shared" si="22"/>
        <v>1.7634118513598862</v>
      </c>
      <c r="U62" s="117">
        <f t="shared" si="22"/>
        <v>2.2494249909965327</v>
      </c>
      <c r="V62" s="117">
        <f t="shared" si="22"/>
        <v>1.7588980833380088</v>
      </c>
      <c r="W62" s="117">
        <f t="shared" ref="W62" si="23">W63+W66+W68+W77</f>
        <v>1.7559393738640965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2.6078240260069396</v>
      </c>
      <c r="D63" s="122">
        <f t="shared" si="24"/>
        <v>2.9495752117421672</v>
      </c>
      <c r="E63" s="122">
        <f t="shared" si="24"/>
        <v>2.4518216834776387</v>
      </c>
      <c r="F63" s="122">
        <f t="shared" si="24"/>
        <v>3.2861728438842408</v>
      </c>
      <c r="G63" s="122">
        <f t="shared" si="24"/>
        <v>2.9164263739323641</v>
      </c>
      <c r="H63" s="122">
        <f t="shared" si="24"/>
        <v>4.0816537759570624</v>
      </c>
      <c r="I63" s="122">
        <f t="shared" si="24"/>
        <v>3.6156023498700449</v>
      </c>
      <c r="J63" s="122">
        <f t="shared" si="24"/>
        <v>2.4982240246180627</v>
      </c>
      <c r="K63" s="122">
        <f t="shared" si="24"/>
        <v>1.3084813063452843</v>
      </c>
      <c r="L63" s="122">
        <f t="shared" si="24"/>
        <v>0.6174141593870508</v>
      </c>
      <c r="M63" s="122">
        <f t="shared" si="24"/>
        <v>0</v>
      </c>
      <c r="N63" s="122">
        <f t="shared" si="24"/>
        <v>0</v>
      </c>
      <c r="O63" s="122">
        <f t="shared" si="24"/>
        <v>0.16893684212852486</v>
      </c>
      <c r="P63" s="122">
        <f t="shared" si="24"/>
        <v>0.47277223944652663</v>
      </c>
      <c r="Q63" s="122">
        <f t="shared" si="24"/>
        <v>0.57252019636798135</v>
      </c>
      <c r="R63" s="122">
        <f t="shared" ref="R63:V63" si="25">SUM(R64:R65)</f>
        <v>0.88920421584227471</v>
      </c>
      <c r="S63" s="122">
        <f t="shared" si="25"/>
        <v>1.5003416046617468</v>
      </c>
      <c r="T63" s="122">
        <f t="shared" si="25"/>
        <v>1.5695965999519117</v>
      </c>
      <c r="U63" s="122">
        <f t="shared" si="25"/>
        <v>1.9438860339481678</v>
      </c>
      <c r="V63" s="122">
        <f t="shared" si="25"/>
        <v>1.5361755371345804</v>
      </c>
      <c r="W63" s="122">
        <f t="shared" ref="W63" si="26">SUM(W64:W65)</f>
        <v>1.5238607629012269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2.6078240260069396</v>
      </c>
      <c r="D64" s="98">
        <v>2.9495752117421672</v>
      </c>
      <c r="E64" s="98">
        <v>2.4518216834776387</v>
      </c>
      <c r="F64" s="98">
        <v>3.2861728438842408</v>
      </c>
      <c r="G64" s="98">
        <v>2.9164263739323641</v>
      </c>
      <c r="H64" s="98">
        <v>4.0816537759570624</v>
      </c>
      <c r="I64" s="98">
        <v>3.6156023498700449</v>
      </c>
      <c r="J64" s="98">
        <v>2.4982240246180627</v>
      </c>
      <c r="K64" s="98">
        <v>1.3084813063452843</v>
      </c>
      <c r="L64" s="98">
        <v>0.6174141593870508</v>
      </c>
      <c r="M64" s="98">
        <v>0</v>
      </c>
      <c r="N64" s="98">
        <v>0</v>
      </c>
      <c r="O64" s="98">
        <v>0.16893684212852486</v>
      </c>
      <c r="P64" s="98">
        <v>0.47277223944652663</v>
      </c>
      <c r="Q64" s="98">
        <v>0.57252019636798135</v>
      </c>
      <c r="R64" s="98">
        <v>0.88920421584227471</v>
      </c>
      <c r="S64" s="98">
        <v>1.5003416046617468</v>
      </c>
      <c r="T64" s="98">
        <v>1.5695965999519117</v>
      </c>
      <c r="U64" s="98">
        <v>1.9438860339481678</v>
      </c>
      <c r="V64" s="98">
        <v>1.5361755371345804</v>
      </c>
      <c r="W64" s="98">
        <v>1.5238607629012269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0.24362099800274656</v>
      </c>
      <c r="D68" s="122">
        <v>0.2753248185142293</v>
      </c>
      <c r="E68" s="122">
        <v>0.21727219499329159</v>
      </c>
      <c r="F68" s="122">
        <v>0.30914996338125439</v>
      </c>
      <c r="G68" s="122">
        <v>0.25407848599369154</v>
      </c>
      <c r="H68" s="122">
        <v>0.35626812234795985</v>
      </c>
      <c r="I68" s="122">
        <v>0.31350168630859931</v>
      </c>
      <c r="J68" s="122">
        <v>0.24756513980196349</v>
      </c>
      <c r="K68" s="122">
        <v>0.12738432238393568</v>
      </c>
      <c r="L68" s="122">
        <v>4.9343284042463083E-2</v>
      </c>
      <c r="M68" s="122">
        <v>0</v>
      </c>
      <c r="N68" s="122">
        <v>0</v>
      </c>
      <c r="O68" s="122">
        <v>1.3687687868309201E-2</v>
      </c>
      <c r="P68" s="122">
        <v>3.5765529377237197E-2</v>
      </c>
      <c r="Q68" s="122">
        <v>5.5996194103777493E-2</v>
      </c>
      <c r="R68" s="122">
        <v>8.4442093239705446E-2</v>
      </c>
      <c r="S68" s="122">
        <v>0.16107775235094346</v>
      </c>
      <c r="T68" s="122">
        <v>0.16376021793032763</v>
      </c>
      <c r="U68" s="122">
        <v>0.25543585047033046</v>
      </c>
      <c r="V68" s="122">
        <v>0.17687962954877798</v>
      </c>
      <c r="W68" s="122">
        <v>0.18312186706342046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0.24362099800274656</v>
      </c>
      <c r="D69" s="98">
        <v>0.2753248185142293</v>
      </c>
      <c r="E69" s="98">
        <v>0.21727219499329159</v>
      </c>
      <c r="F69" s="98">
        <v>0.30914996338125439</v>
      </c>
      <c r="G69" s="98">
        <v>0.25407848599369154</v>
      </c>
      <c r="H69" s="98">
        <v>0.35626812234795985</v>
      </c>
      <c r="I69" s="98">
        <v>0.31314831999289389</v>
      </c>
      <c r="J69" s="98">
        <v>0.24756513980196349</v>
      </c>
      <c r="K69" s="98">
        <v>0.12738432238393568</v>
      </c>
      <c r="L69" s="98">
        <v>4.9343284042463083E-2</v>
      </c>
      <c r="M69" s="98">
        <v>0</v>
      </c>
      <c r="N69" s="98">
        <v>0</v>
      </c>
      <c r="O69" s="98">
        <v>1.3687687868309201E-2</v>
      </c>
      <c r="P69" s="98">
        <v>3.5765529377237197E-2</v>
      </c>
      <c r="Q69" s="98">
        <v>5.5996194103777493E-2</v>
      </c>
      <c r="R69" s="98">
        <v>8.4442093239705446E-2</v>
      </c>
      <c r="S69" s="98">
        <v>0.16107775235094346</v>
      </c>
      <c r="T69" s="98">
        <v>0.16352223442476782</v>
      </c>
      <c r="U69" s="98">
        <v>0.25518911156940022</v>
      </c>
      <c r="V69" s="98">
        <v>0.17664895930779226</v>
      </c>
      <c r="W69" s="98">
        <v>0.18289861203084753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3.5336631570540066E-4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2.3798350555982419E-4</v>
      </c>
      <c r="U70" s="98">
        <v>2.4673890093021686E-4</v>
      </c>
      <c r="V70" s="98">
        <v>2.3067024098571217E-4</v>
      </c>
      <c r="W70" s="98">
        <v>2.2325503257293106E-4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3.5336631570540066E-4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2.3798350555982419E-4</v>
      </c>
      <c r="U71" s="101">
        <v>2.4673890093021686E-4</v>
      </c>
      <c r="V71" s="101">
        <v>2.3067024098571217E-4</v>
      </c>
      <c r="W71" s="101">
        <v>2.2325503257293106E-4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2.3972396925124199E-2</v>
      </c>
      <c r="D77" s="122">
        <v>2.7748230571852248E-2</v>
      </c>
      <c r="E77" s="122">
        <v>2.238900001494027E-2</v>
      </c>
      <c r="F77" s="122">
        <v>3.1559949621867429E-2</v>
      </c>
      <c r="G77" s="122">
        <v>2.6893239911138254E-2</v>
      </c>
      <c r="H77" s="122">
        <v>3.7036351807318374E-2</v>
      </c>
      <c r="I77" s="122">
        <v>3.4515684025819379E-2</v>
      </c>
      <c r="J77" s="122">
        <v>3.0327345421912091E-2</v>
      </c>
      <c r="K77" s="122">
        <v>1.6574286738428493E-2</v>
      </c>
      <c r="L77" s="122">
        <v>6.9427741563432488E-3</v>
      </c>
      <c r="M77" s="122">
        <v>0</v>
      </c>
      <c r="N77" s="122">
        <v>0</v>
      </c>
      <c r="O77" s="122">
        <v>2.2007779036770448E-3</v>
      </c>
      <c r="P77" s="122">
        <v>6.3889865421160683E-3</v>
      </c>
      <c r="Q77" s="122">
        <v>9.3993914809732595E-3</v>
      </c>
      <c r="R77" s="122">
        <v>1.4557355401914936E-2</v>
      </c>
      <c r="S77" s="122">
        <v>2.8188364057253189E-2</v>
      </c>
      <c r="T77" s="122">
        <v>3.0055033477646754E-2</v>
      </c>
      <c r="U77" s="122">
        <v>5.0103106578034622E-2</v>
      </c>
      <c r="V77" s="122">
        <v>4.5842916654650276E-2</v>
      </c>
      <c r="W77" s="122">
        <v>4.8956743899449102E-2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2.3972396925124199E-2</v>
      </c>
      <c r="D78" s="98">
        <v>2.7748230571852248E-2</v>
      </c>
      <c r="E78" s="98">
        <v>2.238900001494027E-2</v>
      </c>
      <c r="F78" s="98">
        <v>3.1559949621867429E-2</v>
      </c>
      <c r="G78" s="98">
        <v>2.6893239911138254E-2</v>
      </c>
      <c r="H78" s="98">
        <v>3.7036351807318374E-2</v>
      </c>
      <c r="I78" s="98">
        <v>3.4515684025819379E-2</v>
      </c>
      <c r="J78" s="98">
        <v>3.0327345421912091E-2</v>
      </c>
      <c r="K78" s="98">
        <v>1.6574286738428493E-2</v>
      </c>
      <c r="L78" s="98">
        <v>6.9427741563432488E-3</v>
      </c>
      <c r="M78" s="98">
        <v>0</v>
      </c>
      <c r="N78" s="98">
        <v>0</v>
      </c>
      <c r="O78" s="98">
        <v>2.2007779036770448E-3</v>
      </c>
      <c r="P78" s="98">
        <v>6.3889865421160683E-3</v>
      </c>
      <c r="Q78" s="98">
        <v>9.3993914809732595E-3</v>
      </c>
      <c r="R78" s="98">
        <v>1.4557355401914936E-2</v>
      </c>
      <c r="S78" s="98">
        <v>2.8188364057253189E-2</v>
      </c>
      <c r="T78" s="98">
        <v>3.0055033477646754E-2</v>
      </c>
      <c r="U78" s="98">
        <v>5.0103106578034622E-2</v>
      </c>
      <c r="V78" s="98">
        <v>4.5842916654650276E-2</v>
      </c>
      <c r="W78" s="98">
        <v>4.8956743899449102E-2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0.13419906816853974</v>
      </c>
      <c r="D81" s="117">
        <f t="shared" si="28"/>
        <v>0.13241000427693822</v>
      </c>
      <c r="E81" s="117">
        <f t="shared" si="28"/>
        <v>0.14598144343715297</v>
      </c>
      <c r="F81" s="117">
        <f t="shared" si="28"/>
        <v>9.212780608082928E-2</v>
      </c>
      <c r="G81" s="117">
        <f t="shared" si="28"/>
        <v>9.0161719201749022E-2</v>
      </c>
      <c r="H81" s="117">
        <f t="shared" si="28"/>
        <v>5.0523373927374091E-2</v>
      </c>
      <c r="I81" s="117">
        <f t="shared" si="28"/>
        <v>9.6600501143929526E-2</v>
      </c>
      <c r="J81" s="117">
        <f t="shared" si="28"/>
        <v>0.23775309678507262</v>
      </c>
      <c r="K81" s="117">
        <f t="shared" si="28"/>
        <v>0.15563759576867636</v>
      </c>
      <c r="L81" s="117">
        <f t="shared" si="28"/>
        <v>4.744847897711571E-2</v>
      </c>
      <c r="M81" s="117">
        <f t="shared" si="28"/>
        <v>1.0135626833452592E-2</v>
      </c>
      <c r="N81" s="117">
        <f t="shared" si="28"/>
        <v>1.9427568565064095E-2</v>
      </c>
      <c r="O81" s="117">
        <f t="shared" si="28"/>
        <v>8.2511659374509869E-2</v>
      </c>
      <c r="P81" s="117">
        <f t="shared" si="28"/>
        <v>0.12701923636521309</v>
      </c>
      <c r="Q81" s="117">
        <f t="shared" si="28"/>
        <v>0.11721767622769848</v>
      </c>
      <c r="R81" s="117">
        <f t="shared" ref="R81:V81" si="29">R82+R85+R87+R100</f>
        <v>7.3615833965698901E-2</v>
      </c>
      <c r="S81" s="117">
        <f t="shared" si="29"/>
        <v>5.4993209310271129E-2</v>
      </c>
      <c r="T81" s="117">
        <f t="shared" si="29"/>
        <v>3.4714473573625559E-2</v>
      </c>
      <c r="U81" s="117">
        <f t="shared" si="29"/>
        <v>5.684197035540306E-2</v>
      </c>
      <c r="V81" s="117">
        <f t="shared" si="29"/>
        <v>8.4111889769630299E-2</v>
      </c>
      <c r="W81" s="117">
        <f t="shared" ref="W81" si="30">W82+W85+W87+W100</f>
        <v>0.13702228913425493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0.13419906816853974</v>
      </c>
      <c r="D100" s="122">
        <v>0.13241000427693822</v>
      </c>
      <c r="E100" s="122">
        <v>0.14598144343715297</v>
      </c>
      <c r="F100" s="122">
        <v>9.212780608082928E-2</v>
      </c>
      <c r="G100" s="122">
        <v>9.0161719201749022E-2</v>
      </c>
      <c r="H100" s="122">
        <v>5.0523373927374091E-2</v>
      </c>
      <c r="I100" s="122">
        <v>9.6600501143929526E-2</v>
      </c>
      <c r="J100" s="122">
        <v>0.23775309678507262</v>
      </c>
      <c r="K100" s="122">
        <v>0.15563759576867636</v>
      </c>
      <c r="L100" s="122">
        <v>4.744847897711571E-2</v>
      </c>
      <c r="M100" s="122">
        <v>1.0135626833452592E-2</v>
      </c>
      <c r="N100" s="122">
        <v>1.9427568565064095E-2</v>
      </c>
      <c r="O100" s="122">
        <v>8.2511659374509869E-2</v>
      </c>
      <c r="P100" s="122">
        <v>0.12701923636521309</v>
      </c>
      <c r="Q100" s="122">
        <v>0.11721767622769848</v>
      </c>
      <c r="R100" s="122">
        <v>7.3615833965698901E-2</v>
      </c>
      <c r="S100" s="122">
        <v>5.4993209310271129E-2</v>
      </c>
      <c r="T100" s="122">
        <v>3.4714473573625559E-2</v>
      </c>
      <c r="U100" s="122">
        <v>5.684197035540306E-2</v>
      </c>
      <c r="V100" s="122">
        <v>8.4111889769630299E-2</v>
      </c>
      <c r="W100" s="122">
        <v>0.13702228913425493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0.13419906816853974</v>
      </c>
      <c r="D102" s="98">
        <v>0.13241000427693822</v>
      </c>
      <c r="E102" s="98">
        <v>0.14598144343715297</v>
      </c>
      <c r="F102" s="98">
        <v>9.212780608082928E-2</v>
      </c>
      <c r="G102" s="98">
        <v>9.0161719201749022E-2</v>
      </c>
      <c r="H102" s="98">
        <v>5.0523373927374091E-2</v>
      </c>
      <c r="I102" s="98">
        <v>9.6600501143929526E-2</v>
      </c>
      <c r="J102" s="98">
        <v>0.23775309678507262</v>
      </c>
      <c r="K102" s="98">
        <v>0.15563759576867636</v>
      </c>
      <c r="L102" s="98">
        <v>4.744847897711571E-2</v>
      </c>
      <c r="M102" s="98">
        <v>1.0135626833452592E-2</v>
      </c>
      <c r="N102" s="98">
        <v>1.9427568565064095E-2</v>
      </c>
      <c r="O102" s="98">
        <v>8.2511659374509869E-2</v>
      </c>
      <c r="P102" s="98">
        <v>0.12701923636521309</v>
      </c>
      <c r="Q102" s="98">
        <v>0.11721767622769848</v>
      </c>
      <c r="R102" s="98">
        <v>7.3615833965698901E-2</v>
      </c>
      <c r="S102" s="98">
        <v>5.4993209310271129E-2</v>
      </c>
      <c r="T102" s="98">
        <v>3.4714473573625559E-2</v>
      </c>
      <c r="U102" s="98">
        <v>5.684197035540306E-2</v>
      </c>
      <c r="V102" s="98">
        <v>8.4111889769630299E-2</v>
      </c>
      <c r="W102" s="98">
        <v>0.13702228913425493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0.28529199066326089</v>
      </c>
      <c r="D124" s="117">
        <f t="shared" si="42"/>
        <v>0.23609377033786266</v>
      </c>
      <c r="E124" s="117">
        <f t="shared" si="42"/>
        <v>0.26504296235085367</v>
      </c>
      <c r="F124" s="117">
        <f t="shared" si="42"/>
        <v>0.14779861938100952</v>
      </c>
      <c r="G124" s="117">
        <f t="shared" si="42"/>
        <v>9.8518834093847846E-2</v>
      </c>
      <c r="H124" s="117">
        <f t="shared" si="42"/>
        <v>6.3127362320312214E-2</v>
      </c>
      <c r="I124" s="117">
        <f t="shared" si="42"/>
        <v>0.1281298313784065</v>
      </c>
      <c r="J124" s="117">
        <f t="shared" si="42"/>
        <v>0.30886313197561366</v>
      </c>
      <c r="K124" s="117">
        <f t="shared" si="42"/>
        <v>0.21226184300971915</v>
      </c>
      <c r="L124" s="117">
        <f t="shared" si="42"/>
        <v>7.1265998568511943E-2</v>
      </c>
      <c r="M124" s="117">
        <f t="shared" si="42"/>
        <v>1.568608914700996E-2</v>
      </c>
      <c r="N124" s="117">
        <f t="shared" si="42"/>
        <v>3.1822762050586761E-2</v>
      </c>
      <c r="O124" s="117">
        <f t="shared" si="42"/>
        <v>0.13643768947617699</v>
      </c>
      <c r="P124" s="117">
        <f t="shared" si="42"/>
        <v>0.1610186681365669</v>
      </c>
      <c r="Q124" s="117">
        <f t="shared" si="42"/>
        <v>0.24533553886380197</v>
      </c>
      <c r="R124" s="117">
        <f t="shared" ref="R124:V124" si="43">R125+R128+R130+R139</f>
        <v>9.5590709776355282E-2</v>
      </c>
      <c r="S124" s="117">
        <f t="shared" si="43"/>
        <v>8.7670333683040932E-2</v>
      </c>
      <c r="T124" s="117">
        <f t="shared" si="43"/>
        <v>4.2168078237545169E-2</v>
      </c>
      <c r="U124" s="117">
        <f t="shared" si="43"/>
        <v>8.9012703269250162E-2</v>
      </c>
      <c r="V124" s="117">
        <f t="shared" si="43"/>
        <v>8.6365691746308509E-2</v>
      </c>
      <c r="W124" s="117">
        <f t="shared" ref="W124" si="44">W125+W128+W130+W139</f>
        <v>0.26330130244270117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0.28529199066326089</v>
      </c>
      <c r="D139" s="122">
        <v>0.23609377033786266</v>
      </c>
      <c r="E139" s="122">
        <v>0.26504296235085367</v>
      </c>
      <c r="F139" s="122">
        <v>0.14779861938100952</v>
      </c>
      <c r="G139" s="122">
        <v>9.8518834093847846E-2</v>
      </c>
      <c r="H139" s="122">
        <v>6.3127362320312214E-2</v>
      </c>
      <c r="I139" s="122">
        <v>0.1281298313784065</v>
      </c>
      <c r="J139" s="122">
        <v>0.30886313197561366</v>
      </c>
      <c r="K139" s="122">
        <v>0.21226184300971915</v>
      </c>
      <c r="L139" s="122">
        <v>7.1265998568511943E-2</v>
      </c>
      <c r="M139" s="122">
        <v>1.568608914700996E-2</v>
      </c>
      <c r="N139" s="122">
        <v>3.1822762050586761E-2</v>
      </c>
      <c r="O139" s="122">
        <v>0.13643768947617699</v>
      </c>
      <c r="P139" s="122">
        <v>0.1610186681365669</v>
      </c>
      <c r="Q139" s="122">
        <v>0.24533553886380197</v>
      </c>
      <c r="R139" s="122">
        <v>9.5590709776355282E-2</v>
      </c>
      <c r="S139" s="122">
        <v>8.7670333683040932E-2</v>
      </c>
      <c r="T139" s="122">
        <v>4.2168078237545169E-2</v>
      </c>
      <c r="U139" s="122">
        <v>8.9012703269250162E-2</v>
      </c>
      <c r="V139" s="122">
        <v>8.6365691746308509E-2</v>
      </c>
      <c r="W139" s="122">
        <v>0.26330130244270117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0.28529199066326089</v>
      </c>
      <c r="D140" s="98">
        <v>0.23609377033786266</v>
      </c>
      <c r="E140" s="98">
        <v>0.26504296235085367</v>
      </c>
      <c r="F140" s="98">
        <v>0.14779861938100952</v>
      </c>
      <c r="G140" s="98">
        <v>9.8518834093847846E-2</v>
      </c>
      <c r="H140" s="98">
        <v>6.3127362320312214E-2</v>
      </c>
      <c r="I140" s="98">
        <v>0.1281298313784065</v>
      </c>
      <c r="J140" s="98">
        <v>0.30886313197561366</v>
      </c>
      <c r="K140" s="98">
        <v>0.21226184300971915</v>
      </c>
      <c r="L140" s="98">
        <v>7.1265998568511943E-2</v>
      </c>
      <c r="M140" s="98">
        <v>1.568608914700996E-2</v>
      </c>
      <c r="N140" s="98">
        <v>3.1822762050586761E-2</v>
      </c>
      <c r="O140" s="98">
        <v>0.13643768947617699</v>
      </c>
      <c r="P140" s="98">
        <v>0.1610186681365669</v>
      </c>
      <c r="Q140" s="98">
        <v>0.24533553886380197</v>
      </c>
      <c r="R140" s="98">
        <v>9.5590709776355282E-2</v>
      </c>
      <c r="S140" s="98">
        <v>8.7670333683040932E-2</v>
      </c>
      <c r="T140" s="98">
        <v>4.2168078237545169E-2</v>
      </c>
      <c r="U140" s="98">
        <v>8.9012703269250162E-2</v>
      </c>
      <c r="V140" s="98">
        <v>8.6365691746308509E-2</v>
      </c>
      <c r="W140" s="98">
        <v>0.26330130244270117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9.6485322947416449E-2</v>
      </c>
      <c r="D143" s="117">
        <f t="shared" si="49"/>
        <v>0.12376969043852784</v>
      </c>
      <c r="E143" s="117">
        <f t="shared" si="49"/>
        <v>0.14355161652054682</v>
      </c>
      <c r="F143" s="117">
        <f t="shared" si="49"/>
        <v>7.5213075196113727E-2</v>
      </c>
      <c r="G143" s="117">
        <f t="shared" si="49"/>
        <v>7.5553754146454349E-2</v>
      </c>
      <c r="H143" s="117">
        <f t="shared" si="49"/>
        <v>3.4123866302471655E-2</v>
      </c>
      <c r="I143" s="117">
        <f t="shared" si="49"/>
        <v>5.9177390333706822E-2</v>
      </c>
      <c r="J143" s="117">
        <f t="shared" si="49"/>
        <v>0.1225197570265868</v>
      </c>
      <c r="K143" s="117">
        <f t="shared" si="49"/>
        <v>9.5454562039020488E-2</v>
      </c>
      <c r="L143" s="117">
        <f t="shared" si="49"/>
        <v>3.3891770697939798E-2</v>
      </c>
      <c r="M143" s="117">
        <f t="shared" si="49"/>
        <v>8.2653623582321714E-3</v>
      </c>
      <c r="N143" s="117">
        <f t="shared" si="49"/>
        <v>1.7252085626788687E-2</v>
      </c>
      <c r="O143" s="117">
        <f t="shared" si="49"/>
        <v>8.1683090410079637E-2</v>
      </c>
      <c r="P143" s="117">
        <f t="shared" si="49"/>
        <v>0.18379498650766801</v>
      </c>
      <c r="Q143" s="117">
        <f t="shared" si="49"/>
        <v>0.19335629173715427</v>
      </c>
      <c r="R143" s="117">
        <f t="shared" ref="R143:V143" si="50">R144+R146+R148+R157</f>
        <v>9.9791788975451365E-2</v>
      </c>
      <c r="S143" s="117">
        <f t="shared" si="50"/>
        <v>6.2232653531067696E-2</v>
      </c>
      <c r="T143" s="117">
        <f t="shared" si="50"/>
        <v>3.2989102123644171E-2</v>
      </c>
      <c r="U143" s="117">
        <f t="shared" si="50"/>
        <v>5.5510284243500886E-2</v>
      </c>
      <c r="V143" s="117">
        <f t="shared" si="50"/>
        <v>7.5457290179186023E-2</v>
      </c>
      <c r="W143" s="117">
        <f t="shared" ref="W143" si="51">W144+W146+W148+W157</f>
        <v>0.15177153221714484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9.6485322947416449E-2</v>
      </c>
      <c r="D157" s="122">
        <v>0.12376969043852784</v>
      </c>
      <c r="E157" s="122">
        <v>0.14355161652054682</v>
      </c>
      <c r="F157" s="122">
        <v>7.5213075196113727E-2</v>
      </c>
      <c r="G157" s="122">
        <v>7.5553754146454349E-2</v>
      </c>
      <c r="H157" s="122">
        <v>3.4123866302471655E-2</v>
      </c>
      <c r="I157" s="122">
        <v>5.9177390333706822E-2</v>
      </c>
      <c r="J157" s="122">
        <v>0.1225197570265868</v>
      </c>
      <c r="K157" s="122">
        <v>9.5454562039020488E-2</v>
      </c>
      <c r="L157" s="122">
        <v>3.3891770697939798E-2</v>
      </c>
      <c r="M157" s="122">
        <v>8.2653623582321714E-3</v>
      </c>
      <c r="N157" s="122">
        <v>1.7252085626788687E-2</v>
      </c>
      <c r="O157" s="122">
        <v>8.1683090410079637E-2</v>
      </c>
      <c r="P157" s="122">
        <v>0.18379498650766801</v>
      </c>
      <c r="Q157" s="122">
        <v>0.19335629173715427</v>
      </c>
      <c r="R157" s="122">
        <v>9.9791788975451365E-2</v>
      </c>
      <c r="S157" s="122">
        <v>6.2232653531067696E-2</v>
      </c>
      <c r="T157" s="122">
        <v>3.2989102123644171E-2</v>
      </c>
      <c r="U157" s="122">
        <v>5.5510284243500886E-2</v>
      </c>
      <c r="V157" s="122">
        <v>7.5457290179186023E-2</v>
      </c>
      <c r="W157" s="122">
        <v>0.15177153221714484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9.6485322947416449E-2</v>
      </c>
      <c r="D158" s="98">
        <v>0.12376969043852784</v>
      </c>
      <c r="E158" s="98">
        <v>0.14355161652054682</v>
      </c>
      <c r="F158" s="98">
        <v>7.5213075196113727E-2</v>
      </c>
      <c r="G158" s="98">
        <v>7.5553754146454349E-2</v>
      </c>
      <c r="H158" s="98">
        <v>3.4123866302471655E-2</v>
      </c>
      <c r="I158" s="98">
        <v>5.9177390333706822E-2</v>
      </c>
      <c r="J158" s="98">
        <v>0.1225197570265868</v>
      </c>
      <c r="K158" s="98">
        <v>9.5454562039020488E-2</v>
      </c>
      <c r="L158" s="98">
        <v>3.3891770697939798E-2</v>
      </c>
      <c r="M158" s="98">
        <v>8.2653623582321714E-3</v>
      </c>
      <c r="N158" s="98">
        <v>1.7252085626788687E-2</v>
      </c>
      <c r="O158" s="98">
        <v>8.1683090410079637E-2</v>
      </c>
      <c r="P158" s="98">
        <v>0.18379498650766801</v>
      </c>
      <c r="Q158" s="98">
        <v>0.19335629173715427</v>
      </c>
      <c r="R158" s="98">
        <v>9.9791788975451365E-2</v>
      </c>
      <c r="S158" s="98">
        <v>6.2232653531067696E-2</v>
      </c>
      <c r="T158" s="98">
        <v>3.2989102123644171E-2</v>
      </c>
      <c r="U158" s="98">
        <v>5.5510284243500886E-2</v>
      </c>
      <c r="V158" s="98">
        <v>7.5457290179186023E-2</v>
      </c>
      <c r="W158" s="98">
        <v>0.15177153221714484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7.9294041608450119E-2</v>
      </c>
      <c r="D161" s="117">
        <f t="shared" si="54"/>
        <v>8.0343697510413342E-2</v>
      </c>
      <c r="E161" s="117">
        <f t="shared" si="54"/>
        <v>9.6297877273916921E-2</v>
      </c>
      <c r="F161" s="117">
        <f t="shared" si="54"/>
        <v>5.8407824770198936E-2</v>
      </c>
      <c r="G161" s="117">
        <f t="shared" si="54"/>
        <v>6.0741957020620671E-2</v>
      </c>
      <c r="H161" s="117">
        <f t="shared" si="54"/>
        <v>2.8000906032038652E-2</v>
      </c>
      <c r="I161" s="117">
        <f t="shared" si="54"/>
        <v>4.7725247588965174E-2</v>
      </c>
      <c r="J161" s="117">
        <f t="shared" si="54"/>
        <v>0.10990346046052309</v>
      </c>
      <c r="K161" s="117">
        <f t="shared" si="54"/>
        <v>0.10383748132330896</v>
      </c>
      <c r="L161" s="117">
        <f t="shared" si="54"/>
        <v>3.5508625813804817E-2</v>
      </c>
      <c r="M161" s="117">
        <f t="shared" si="54"/>
        <v>8.2653623582321714E-3</v>
      </c>
      <c r="N161" s="117">
        <f t="shared" si="54"/>
        <v>1.2344600859051143E-2</v>
      </c>
      <c r="O161" s="117">
        <f t="shared" si="54"/>
        <v>4.5778435284769908E-2</v>
      </c>
      <c r="P161" s="117">
        <f t="shared" si="54"/>
        <v>3.3669340200758145E-2</v>
      </c>
      <c r="Q161" s="117">
        <f t="shared" si="54"/>
        <v>8.4679806351862688E-2</v>
      </c>
      <c r="R161" s="117">
        <f t="shared" ref="R161:V161" si="55">R162+R164+R166+R175</f>
        <v>7.9368080869076596E-2</v>
      </c>
      <c r="S161" s="117">
        <f t="shared" si="55"/>
        <v>5.7251384571804016E-2</v>
      </c>
      <c r="T161" s="117">
        <f t="shared" si="55"/>
        <v>3.5887726159612908E-2</v>
      </c>
      <c r="U161" s="117">
        <f t="shared" si="55"/>
        <v>5.0323717281355609E-2</v>
      </c>
      <c r="V161" s="117">
        <f t="shared" si="55"/>
        <v>7.2752727807172179E-2</v>
      </c>
      <c r="W161" s="117">
        <f t="shared" ref="W161" si="56">W162+W164+W166+W175</f>
        <v>0.10652231115420484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7.9294041608450119E-2</v>
      </c>
      <c r="D175" s="122">
        <v>8.0343697510413342E-2</v>
      </c>
      <c r="E175" s="122">
        <v>9.6297877273916921E-2</v>
      </c>
      <c r="F175" s="122">
        <v>5.8407824770198936E-2</v>
      </c>
      <c r="G175" s="122">
        <v>6.0741957020620671E-2</v>
      </c>
      <c r="H175" s="122">
        <v>2.8000906032038652E-2</v>
      </c>
      <c r="I175" s="122">
        <v>4.7725247588965174E-2</v>
      </c>
      <c r="J175" s="122">
        <v>0.10990346046052309</v>
      </c>
      <c r="K175" s="122">
        <v>0.10383748132330896</v>
      </c>
      <c r="L175" s="122">
        <v>3.5508625813804817E-2</v>
      </c>
      <c r="M175" s="122">
        <v>8.2653623582321714E-3</v>
      </c>
      <c r="N175" s="122">
        <v>1.2344600859051143E-2</v>
      </c>
      <c r="O175" s="122">
        <v>4.5778435284769908E-2</v>
      </c>
      <c r="P175" s="122">
        <v>3.3669340200758145E-2</v>
      </c>
      <c r="Q175" s="122">
        <v>8.4679806351862688E-2</v>
      </c>
      <c r="R175" s="122">
        <v>7.9368080869076596E-2</v>
      </c>
      <c r="S175" s="122">
        <v>5.7251384571804016E-2</v>
      </c>
      <c r="T175" s="122">
        <v>3.5887726159612908E-2</v>
      </c>
      <c r="U175" s="122">
        <v>5.0323717281355609E-2</v>
      </c>
      <c r="V175" s="122">
        <v>7.2752727807172179E-2</v>
      </c>
      <c r="W175" s="122">
        <v>0.10652231115420484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7.9294041608450119E-2</v>
      </c>
      <c r="D176" s="98">
        <v>8.0343697510413342E-2</v>
      </c>
      <c r="E176" s="98">
        <v>9.6297877273916921E-2</v>
      </c>
      <c r="F176" s="98">
        <v>5.8407824770198936E-2</v>
      </c>
      <c r="G176" s="98">
        <v>6.0741957020620671E-2</v>
      </c>
      <c r="H176" s="98">
        <v>2.8000906032038652E-2</v>
      </c>
      <c r="I176" s="98">
        <v>4.7725247588965174E-2</v>
      </c>
      <c r="J176" s="98">
        <v>0.10990346046052309</v>
      </c>
      <c r="K176" s="98">
        <v>0.10383748132330896</v>
      </c>
      <c r="L176" s="98">
        <v>3.5508625813804817E-2</v>
      </c>
      <c r="M176" s="98">
        <v>8.2653623582321714E-3</v>
      </c>
      <c r="N176" s="98">
        <v>1.2344600859051143E-2</v>
      </c>
      <c r="O176" s="98">
        <v>4.5778435284769908E-2</v>
      </c>
      <c r="P176" s="98">
        <v>3.3669340200758145E-2</v>
      </c>
      <c r="Q176" s="98">
        <v>8.4679806351862688E-2</v>
      </c>
      <c r="R176" s="98">
        <v>7.9368080869076596E-2</v>
      </c>
      <c r="S176" s="98">
        <v>5.7251384571804016E-2</v>
      </c>
      <c r="T176" s="98">
        <v>3.5887726159612908E-2</v>
      </c>
      <c r="U176" s="98">
        <v>5.0323717281355609E-2</v>
      </c>
      <c r="V176" s="98">
        <v>7.2752727807172179E-2</v>
      </c>
      <c r="W176" s="98">
        <v>0.10652231115420484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23934.41359880651</v>
      </c>
      <c r="D3" s="117">
        <f t="shared" si="0"/>
        <v>23649.527931315002</v>
      </c>
      <c r="E3" s="117">
        <f t="shared" si="0"/>
        <v>23669.02517029149</v>
      </c>
      <c r="F3" s="117">
        <f t="shared" si="0"/>
        <v>23265.253694705898</v>
      </c>
      <c r="G3" s="117">
        <f t="shared" si="0"/>
        <v>25295.147418080312</v>
      </c>
      <c r="H3" s="117">
        <f t="shared" si="0"/>
        <v>26030.089157925388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21762.141245614108</v>
      </c>
      <c r="N3" s="117">
        <f t="shared" si="0"/>
        <v>22259.220459561428</v>
      </c>
      <c r="O3" s="117">
        <f t="shared" si="0"/>
        <v>19874.180389866935</v>
      </c>
      <c r="P3" s="117">
        <f t="shared" si="0"/>
        <v>0</v>
      </c>
      <c r="Q3" s="117">
        <f t="shared" si="0"/>
        <v>0</v>
      </c>
      <c r="R3" s="117">
        <f t="shared" ref="R3:V3" si="1">R4+R7+R9+R19</f>
        <v>18384.562878102755</v>
      </c>
      <c r="S3" s="117">
        <f t="shared" si="1"/>
        <v>15678.983767861919</v>
      </c>
      <c r="T3" s="117">
        <f t="shared" si="1"/>
        <v>15662.225412364454</v>
      </c>
      <c r="U3" s="117">
        <f t="shared" si="1"/>
        <v>12502.433049513675</v>
      </c>
      <c r="V3" s="117">
        <f t="shared" si="1"/>
        <v>13402.259447062366</v>
      </c>
      <c r="W3" s="117">
        <f t="shared" ref="W3" si="2">W4+W7+W9+W19</f>
        <v>12233.016623442289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21738.68218568157</v>
      </c>
      <c r="D4" s="122">
        <f t="shared" si="3"/>
        <v>21423.824784755179</v>
      </c>
      <c r="E4" s="122">
        <f t="shared" si="3"/>
        <v>21475.928624956694</v>
      </c>
      <c r="F4" s="122">
        <f t="shared" si="3"/>
        <v>21032.274002112234</v>
      </c>
      <c r="G4" s="122">
        <f t="shared" si="3"/>
        <v>23036.691239302061</v>
      </c>
      <c r="H4" s="122">
        <f t="shared" si="3"/>
        <v>23774.906698919953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19389.094887066105</v>
      </c>
      <c r="N4" s="122">
        <f t="shared" si="3"/>
        <v>19840.089331725794</v>
      </c>
      <c r="O4" s="122">
        <f t="shared" si="3"/>
        <v>17467.559727152995</v>
      </c>
      <c r="P4" s="122">
        <f t="shared" si="3"/>
        <v>0</v>
      </c>
      <c r="Q4" s="122">
        <f t="shared" si="3"/>
        <v>0</v>
      </c>
      <c r="R4" s="122">
        <f t="shared" ref="R4:V4" si="4">SUM(R5:R6)</f>
        <v>16211.167859819783</v>
      </c>
      <c r="S4" s="122">
        <f t="shared" si="4"/>
        <v>13661.562103584647</v>
      </c>
      <c r="T4" s="122">
        <f t="shared" si="4"/>
        <v>13691.955500209882</v>
      </c>
      <c r="U4" s="122">
        <f t="shared" si="4"/>
        <v>10574.54772891143</v>
      </c>
      <c r="V4" s="122">
        <f t="shared" si="4"/>
        <v>11460.020198723301</v>
      </c>
      <c r="W4" s="122">
        <f t="shared" ref="W4" si="5">SUM(W5:W6)</f>
        <v>10366.032665738659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21598.14602878892</v>
      </c>
      <c r="D5" s="98">
        <v>21287.801123025514</v>
      </c>
      <c r="E5" s="98">
        <v>21340.584997892118</v>
      </c>
      <c r="F5" s="98">
        <v>20902.490364494766</v>
      </c>
      <c r="G5" s="98">
        <v>22896.03150528319</v>
      </c>
      <c r="H5" s="98">
        <v>23630.955877299257</v>
      </c>
      <c r="I5" s="98">
        <v>0</v>
      </c>
      <c r="J5" s="98">
        <v>0</v>
      </c>
      <c r="K5" s="98">
        <v>0</v>
      </c>
      <c r="L5" s="98">
        <v>0</v>
      </c>
      <c r="M5" s="98">
        <v>19274.877798249872</v>
      </c>
      <c r="N5" s="98">
        <v>19722.998899233255</v>
      </c>
      <c r="O5" s="98">
        <v>17365.07673798325</v>
      </c>
      <c r="P5" s="98">
        <v>0</v>
      </c>
      <c r="Q5" s="98">
        <v>0</v>
      </c>
      <c r="R5" s="98">
        <v>16114.38133409767</v>
      </c>
      <c r="S5" s="98">
        <v>13583.522008051512</v>
      </c>
      <c r="T5" s="98">
        <v>13612.532740426701</v>
      </c>
      <c r="U5" s="98">
        <v>10513.509267628977</v>
      </c>
      <c r="V5" s="98">
        <v>11391.390249779248</v>
      </c>
      <c r="W5" s="98">
        <v>10302.501038721821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140.53615689264853</v>
      </c>
      <c r="D6" s="98">
        <v>136.02366172966495</v>
      </c>
      <c r="E6" s="98">
        <v>135.34362706457557</v>
      </c>
      <c r="F6" s="98">
        <v>129.78363761746903</v>
      </c>
      <c r="G6" s="98">
        <v>140.65973401886927</v>
      </c>
      <c r="H6" s="98">
        <v>143.95082162069471</v>
      </c>
      <c r="I6" s="98">
        <v>0</v>
      </c>
      <c r="J6" s="98">
        <v>0</v>
      </c>
      <c r="K6" s="98">
        <v>0</v>
      </c>
      <c r="L6" s="98">
        <v>0</v>
      </c>
      <c r="M6" s="98">
        <v>114.21708881623258</v>
      </c>
      <c r="N6" s="98">
        <v>117.09043249253776</v>
      </c>
      <c r="O6" s="98">
        <v>102.48298916974498</v>
      </c>
      <c r="P6" s="98">
        <v>0</v>
      </c>
      <c r="Q6" s="98">
        <v>0</v>
      </c>
      <c r="R6" s="98">
        <v>96.786525722113367</v>
      </c>
      <c r="S6" s="98">
        <v>78.040095533135812</v>
      </c>
      <c r="T6" s="98">
        <v>79.422759783181505</v>
      </c>
      <c r="U6" s="98">
        <v>61.038461282453085</v>
      </c>
      <c r="V6" s="98">
        <v>68.629948944053424</v>
      </c>
      <c r="W6" s="98">
        <v>63.531627016837987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9.896020450771104</v>
      </c>
      <c r="D7" s="122">
        <f t="shared" si="6"/>
        <v>8.0836300995084382</v>
      </c>
      <c r="E7" s="122">
        <f t="shared" si="6"/>
        <v>5.496689849327332</v>
      </c>
      <c r="F7" s="122">
        <f t="shared" si="6"/>
        <v>7.7110471459723984</v>
      </c>
      <c r="G7" s="122">
        <f t="shared" si="6"/>
        <v>12.04276689510832</v>
      </c>
      <c r="H7" s="122">
        <f t="shared" si="6"/>
        <v>8.8093890628829232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8.1097378154475113</v>
      </c>
      <c r="O7" s="122">
        <f t="shared" si="6"/>
        <v>8.681350884560544</v>
      </c>
      <c r="P7" s="122">
        <f t="shared" si="6"/>
        <v>0</v>
      </c>
      <c r="Q7" s="122">
        <f t="shared" si="6"/>
        <v>0</v>
      </c>
      <c r="R7" s="122">
        <f t="shared" si="6"/>
        <v>8.1666975936424713</v>
      </c>
      <c r="S7" s="122">
        <f t="shared" si="6"/>
        <v>2.4912959541084403</v>
      </c>
      <c r="T7" s="122">
        <f t="shared" si="6"/>
        <v>6.6497543620569735</v>
      </c>
      <c r="U7" s="122">
        <f t="shared" si="6"/>
        <v>6.2000139625508996</v>
      </c>
      <c r="V7" s="122">
        <f t="shared" si="6"/>
        <v>14.648866802733446</v>
      </c>
      <c r="W7" s="122">
        <f t="shared" si="6"/>
        <v>17.671691583023719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9.896020450771104</v>
      </c>
      <c r="D8" s="98">
        <f>IF(RES_hhdet_in_fec!D8=0,0,RES_hhdet_in_fec!D8*1000*11630/RES_hhdet_in_new!D5)</f>
        <v>8.0836300995084382</v>
      </c>
      <c r="E8" s="98">
        <f>IF(RES_hhdet_in_fec!E8=0,0,RES_hhdet_in_fec!E8*1000*11630/RES_hhdet_in_new!E5)</f>
        <v>5.496689849327332</v>
      </c>
      <c r="F8" s="98">
        <f>IF(RES_hhdet_in_fec!F8=0,0,RES_hhdet_in_fec!F8*1000*11630/RES_hhdet_in_new!F5)</f>
        <v>7.7110471459723984</v>
      </c>
      <c r="G8" s="98">
        <f>IF(RES_hhdet_in_fec!G8=0,0,RES_hhdet_in_fec!G8*1000*11630/RES_hhdet_in_new!G5)</f>
        <v>12.04276689510832</v>
      </c>
      <c r="H8" s="98">
        <f>IF(RES_hhdet_in_fec!H8=0,0,RES_hhdet_in_fec!H8*1000*11630/RES_hhdet_in_new!H5)</f>
        <v>8.8093890628829232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8.1097378154475113</v>
      </c>
      <c r="O8" s="98">
        <f>IF(RES_hhdet_in_fec!O8=0,0,RES_hhdet_in_fec!O8*1000*11630/RES_hhdet_in_new!O5)</f>
        <v>8.681350884560544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8.1666975936424713</v>
      </c>
      <c r="S8" s="98">
        <f>IF(RES_hhdet_in_fec!S8=0,0,RES_hhdet_in_fec!S8*1000*11630/RES_hhdet_in_new!S5)</f>
        <v>2.4912959541084403</v>
      </c>
      <c r="T8" s="98">
        <f>IF(RES_hhdet_in_fec!T8=0,0,RES_hhdet_in_fec!T8*1000*11630/RES_hhdet_in_new!T5)</f>
        <v>6.6497543620569735</v>
      </c>
      <c r="U8" s="98">
        <f>IF(RES_hhdet_in_fec!U8=0,0,RES_hhdet_in_fec!U8*1000*11630/RES_hhdet_in_new!U5)</f>
        <v>6.2000139625508996</v>
      </c>
      <c r="V8" s="98">
        <f>IF(RES_hhdet_in_fec!V8=0,0,RES_hhdet_in_fec!V8*1000*11630/RES_hhdet_in_new!V5)</f>
        <v>14.648866802733446</v>
      </c>
      <c r="W8" s="98">
        <f>IF(RES_hhdet_in_fec!W8=0,0,RES_hhdet_in_fec!W8*1000*11630/RES_hhdet_in_new!W5)</f>
        <v>17.671691583023719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1988.369366514263</v>
      </c>
      <c r="D9" s="122">
        <v>2021.0692337309818</v>
      </c>
      <c r="E9" s="122">
        <v>1987.1340730239417</v>
      </c>
      <c r="F9" s="122">
        <v>2031.0091505664238</v>
      </c>
      <c r="G9" s="122">
        <v>2044.8432167622993</v>
      </c>
      <c r="H9" s="122">
        <v>2050.0894620913032</v>
      </c>
      <c r="I9" s="122">
        <v>0</v>
      </c>
      <c r="J9" s="122">
        <v>0</v>
      </c>
      <c r="K9" s="122">
        <v>0</v>
      </c>
      <c r="L9" s="122">
        <v>0</v>
      </c>
      <c r="M9" s="122">
        <v>2148.0173256941084</v>
      </c>
      <c r="N9" s="122">
        <v>2176.3665104613551</v>
      </c>
      <c r="O9" s="122">
        <v>2161.1506943656395</v>
      </c>
      <c r="P9" s="122">
        <v>0</v>
      </c>
      <c r="Q9" s="122">
        <v>0</v>
      </c>
      <c r="R9" s="122">
        <v>1933.5962561538827</v>
      </c>
      <c r="S9" s="122">
        <v>1790.3121427316457</v>
      </c>
      <c r="T9" s="122">
        <v>1739.0884555523335</v>
      </c>
      <c r="U9" s="122">
        <v>1699.1366741219738</v>
      </c>
      <c r="V9" s="122">
        <v>1633.4698402560787</v>
      </c>
      <c r="W9" s="122">
        <v>1560.2253723694328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2354.8100220685164</v>
      </c>
      <c r="D10" s="98">
        <v>2301.4969706353836</v>
      </c>
      <c r="E10" s="98">
        <v>2187.6500789032211</v>
      </c>
      <c r="F10" s="98">
        <v>2256.0427333191715</v>
      </c>
      <c r="G10" s="98">
        <v>2431.1962500057043</v>
      </c>
      <c r="H10" s="98">
        <v>2638.4718060571886</v>
      </c>
      <c r="I10" s="98">
        <v>0</v>
      </c>
      <c r="J10" s="98">
        <v>0</v>
      </c>
      <c r="K10" s="98">
        <v>0</v>
      </c>
      <c r="L10" s="98">
        <v>0</v>
      </c>
      <c r="M10" s="98">
        <v>2152.9029643588337</v>
      </c>
      <c r="N10" s="98">
        <v>2176.3665104613551</v>
      </c>
      <c r="O10" s="98">
        <v>2164.751545626184</v>
      </c>
      <c r="P10" s="98">
        <v>0</v>
      </c>
      <c r="Q10" s="98">
        <v>0</v>
      </c>
      <c r="R10" s="98">
        <v>1933.5962561538827</v>
      </c>
      <c r="S10" s="98">
        <v>1791.3424431954641</v>
      </c>
      <c r="T10" s="98">
        <v>1741.2234619042754</v>
      </c>
      <c r="U10" s="98">
        <v>1702.3766722602172</v>
      </c>
      <c r="V10" s="98">
        <v>1635.6220514597521</v>
      </c>
      <c r="W10" s="98">
        <v>1565.5632684159859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1970.3116592699098</v>
      </c>
      <c r="D15" s="101">
        <v>1973.6745992217675</v>
      </c>
      <c r="E15" s="101">
        <v>1934.5204742625187</v>
      </c>
      <c r="F15" s="101">
        <v>1925.8424317389811</v>
      </c>
      <c r="G15" s="101">
        <v>1989.9061257501435</v>
      </c>
      <c r="H15" s="101">
        <v>1982.6972214732541</v>
      </c>
      <c r="I15" s="101">
        <v>0</v>
      </c>
      <c r="J15" s="101">
        <v>0</v>
      </c>
      <c r="K15" s="101">
        <v>0</v>
      </c>
      <c r="L15" s="101">
        <v>0</v>
      </c>
      <c r="M15" s="101">
        <v>2006.3338044170785</v>
      </c>
      <c r="N15" s="101">
        <v>0</v>
      </c>
      <c r="O15" s="101">
        <v>1945.0996187329683</v>
      </c>
      <c r="P15" s="101">
        <v>0</v>
      </c>
      <c r="Q15" s="101">
        <v>0</v>
      </c>
      <c r="R15" s="101">
        <v>0</v>
      </c>
      <c r="S15" s="101">
        <v>1699.6457019156167</v>
      </c>
      <c r="T15" s="101">
        <v>1628.068125251368</v>
      </c>
      <c r="U15" s="101">
        <v>1558.7367547980928</v>
      </c>
      <c r="V15" s="101">
        <v>1531.2398080815972</v>
      </c>
      <c r="W15" s="101">
        <v>1461.4742955081961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1864.1635910465673</v>
      </c>
      <c r="D16" s="104">
        <v>1868.9213621275073</v>
      </c>
      <c r="E16" s="104">
        <v>1830.4667071180393</v>
      </c>
      <c r="F16" s="104">
        <v>1823.3280083536108</v>
      </c>
      <c r="G16" s="104">
        <v>1886.3883330077936</v>
      </c>
      <c r="H16" s="104">
        <v>1879.8921248208042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1572.081031834053</v>
      </c>
      <c r="D17" s="98">
        <v>1579.0870708774946</v>
      </c>
      <c r="E17" s="98">
        <v>1540.8696125458177</v>
      </c>
      <c r="F17" s="98">
        <v>1536.2127563479337</v>
      </c>
      <c r="G17" s="98">
        <v>1594.4813497795674</v>
      </c>
      <c r="H17" s="98">
        <v>1587.7636587432426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292.08255921251384</v>
      </c>
      <c r="D18" s="98">
        <v>289.83429125001265</v>
      </c>
      <c r="E18" s="98">
        <v>289.59709457222141</v>
      </c>
      <c r="F18" s="98">
        <v>287.1152520056765</v>
      </c>
      <c r="G18" s="98">
        <v>291.90698322822635</v>
      </c>
      <c r="H18" s="98">
        <v>292.12846607756143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197.46602615990676</v>
      </c>
      <c r="D19" s="122">
        <v>196.55028272933444</v>
      </c>
      <c r="E19" s="122">
        <v>200.46578246152643</v>
      </c>
      <c r="F19" s="122">
        <v>194.25949488126867</v>
      </c>
      <c r="G19" s="122">
        <v>201.57019512084324</v>
      </c>
      <c r="H19" s="122">
        <v>196.28360785124858</v>
      </c>
      <c r="I19" s="122">
        <v>0</v>
      </c>
      <c r="J19" s="122">
        <v>0</v>
      </c>
      <c r="K19" s="122">
        <v>0</v>
      </c>
      <c r="L19" s="122">
        <v>0</v>
      </c>
      <c r="M19" s="122">
        <v>225.02903285389331</v>
      </c>
      <c r="N19" s="122">
        <v>234.65487955883185</v>
      </c>
      <c r="O19" s="122">
        <v>236.78861746374125</v>
      </c>
      <c r="P19" s="122">
        <v>0</v>
      </c>
      <c r="Q19" s="122">
        <v>0</v>
      </c>
      <c r="R19" s="122">
        <v>231.6320645354468</v>
      </c>
      <c r="S19" s="122">
        <v>224.61822559151679</v>
      </c>
      <c r="T19" s="122">
        <v>224.53170224018123</v>
      </c>
      <c r="U19" s="122">
        <v>222.54863251772062</v>
      </c>
      <c r="V19" s="122">
        <v>294.1205412802513</v>
      </c>
      <c r="W19" s="122">
        <v>289.08689375117308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261.86565661637974</v>
      </c>
      <c r="D21" s="98">
        <v>246.9886160224149</v>
      </c>
      <c r="E21" s="98">
        <v>281.48799786449354</v>
      </c>
      <c r="F21" s="98">
        <v>240.97653372237141</v>
      </c>
      <c r="G21" s="98">
        <v>299.10205807800008</v>
      </c>
      <c r="H21" s="98">
        <v>157.62803841878215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222.71802461490174</v>
      </c>
      <c r="O21" s="98">
        <v>303.95938414561851</v>
      </c>
      <c r="P21" s="98">
        <v>0</v>
      </c>
      <c r="Q21" s="98">
        <v>0</v>
      </c>
      <c r="R21" s="98">
        <v>284.52186863180629</v>
      </c>
      <c r="S21" s="98">
        <v>292.37946582518572</v>
      </c>
      <c r="T21" s="98">
        <v>303.81606796643592</v>
      </c>
      <c r="U21" s="98">
        <v>308.54350559822609</v>
      </c>
      <c r="V21" s="98">
        <v>396.86599342810291</v>
      </c>
      <c r="W21" s="98">
        <v>400.79552028618258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187.65681092481481</v>
      </c>
      <c r="D22" s="33">
        <v>189.27989234474623</v>
      </c>
      <c r="E22" s="33">
        <v>188.7144687771266</v>
      </c>
      <c r="F22" s="33">
        <v>190.59541340353508</v>
      </c>
      <c r="G22" s="33">
        <v>193.38570312443844</v>
      </c>
      <c r="H22" s="33">
        <v>199.2957301446875</v>
      </c>
      <c r="I22" s="33">
        <v>0</v>
      </c>
      <c r="J22" s="33">
        <v>0</v>
      </c>
      <c r="K22" s="33">
        <v>0</v>
      </c>
      <c r="L22" s="33">
        <v>0</v>
      </c>
      <c r="M22" s="33">
        <v>225.02903285389331</v>
      </c>
      <c r="N22" s="33">
        <v>234.99593255722991</v>
      </c>
      <c r="O22" s="33">
        <v>232.0748794509779</v>
      </c>
      <c r="P22" s="33">
        <v>0</v>
      </c>
      <c r="Q22" s="33">
        <v>0</v>
      </c>
      <c r="R22" s="33">
        <v>225.96529981083685</v>
      </c>
      <c r="S22" s="33">
        <v>221.42946134522646</v>
      </c>
      <c r="T22" s="33">
        <v>222.22244886951364</v>
      </c>
      <c r="U22" s="33">
        <v>219.18945778801339</v>
      </c>
      <c r="V22" s="33">
        <v>288.53654931569417</v>
      </c>
      <c r="W22" s="33">
        <v>281.43561796110396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</v>
      </c>
      <c r="O29" s="98">
        <f>IF(RES_hhdet_in_fec!O29=0,0,RES_hhdet_in_fec!O29*1000*11630/RES_hhdet_in_new!O26)</f>
        <v>0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30763.37644898898</v>
      </c>
      <c r="D43" s="117">
        <f t="shared" si="14"/>
        <v>28863.277316333046</v>
      </c>
      <c r="E43" s="117">
        <f t="shared" si="14"/>
        <v>31720.301069752251</v>
      </c>
      <c r="F43" s="117">
        <f t="shared" si="14"/>
        <v>28173.691335150135</v>
      </c>
      <c r="G43" s="117">
        <f t="shared" si="14"/>
        <v>30353.861483263416</v>
      </c>
      <c r="H43" s="117">
        <f t="shared" si="14"/>
        <v>29984.479863734923</v>
      </c>
      <c r="I43" s="117">
        <f t="shared" si="14"/>
        <v>31959.753249181023</v>
      </c>
      <c r="J43" s="117">
        <f t="shared" si="14"/>
        <v>24748.715535195322</v>
      </c>
      <c r="K43" s="117">
        <f t="shared" si="14"/>
        <v>24549.573551664023</v>
      </c>
      <c r="L43" s="117">
        <f t="shared" si="14"/>
        <v>29942.193667542972</v>
      </c>
      <c r="M43" s="117">
        <f t="shared" si="14"/>
        <v>27552.553402628884</v>
      </c>
      <c r="N43" s="117">
        <f t="shared" si="14"/>
        <v>26919.255826120552</v>
      </c>
      <c r="O43" s="117">
        <f t="shared" si="14"/>
        <v>23106.613796745973</v>
      </c>
      <c r="P43" s="117">
        <f t="shared" si="14"/>
        <v>23565.514956634903</v>
      </c>
      <c r="Q43" s="117">
        <f t="shared" si="14"/>
        <v>20853.659602254222</v>
      </c>
      <c r="R43" s="117">
        <f t="shared" ref="R43:V43" si="15">R44+R47+R49+R58</f>
        <v>20887.116500868098</v>
      </c>
      <c r="S43" s="117">
        <f t="shared" si="15"/>
        <v>18245.667810047871</v>
      </c>
      <c r="T43" s="117">
        <f t="shared" si="15"/>
        <v>17581.613588784141</v>
      </c>
      <c r="U43" s="117">
        <f t="shared" si="15"/>
        <v>13405.03833517577</v>
      </c>
      <c r="V43" s="117">
        <f t="shared" si="15"/>
        <v>16549.10128402432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28021.9324148509</v>
      </c>
      <c r="D44" s="122">
        <f t="shared" si="17"/>
        <v>26273.040080374321</v>
      </c>
      <c r="E44" s="122">
        <f t="shared" si="17"/>
        <v>29012.03826221959</v>
      </c>
      <c r="F44" s="122">
        <f t="shared" si="17"/>
        <v>25686.799039148624</v>
      </c>
      <c r="G44" s="122">
        <f t="shared" si="17"/>
        <v>27812.436362579509</v>
      </c>
      <c r="H44" s="122">
        <f t="shared" si="17"/>
        <v>27501.363597928448</v>
      </c>
      <c r="I44" s="122">
        <f t="shared" si="17"/>
        <v>29300.591257970376</v>
      </c>
      <c r="J44" s="122">
        <f t="shared" si="17"/>
        <v>22352.667258286958</v>
      </c>
      <c r="K44" s="122">
        <f t="shared" si="17"/>
        <v>22129.133449651043</v>
      </c>
      <c r="L44" s="122">
        <f t="shared" si="17"/>
        <v>27311.382232337699</v>
      </c>
      <c r="M44" s="122">
        <f t="shared" si="17"/>
        <v>24965.91101153741</v>
      </c>
      <c r="N44" s="122">
        <f t="shared" si="17"/>
        <v>24388.882989542097</v>
      </c>
      <c r="O44" s="122">
        <f t="shared" si="17"/>
        <v>20694.507348389459</v>
      </c>
      <c r="P44" s="122">
        <f t="shared" si="17"/>
        <v>21292.229320670114</v>
      </c>
      <c r="Q44" s="122">
        <f t="shared" si="17"/>
        <v>18655.195631948653</v>
      </c>
      <c r="R44" s="122">
        <f t="shared" ref="R44:V44" si="18">SUM(R45:R46)</f>
        <v>18840.85684794273</v>
      </c>
      <c r="S44" s="122">
        <f t="shared" si="18"/>
        <v>16305.025457461583</v>
      </c>
      <c r="T44" s="122">
        <f t="shared" si="18"/>
        <v>15752.221568622695</v>
      </c>
      <c r="U44" s="122">
        <f t="shared" si="18"/>
        <v>11664.383368891362</v>
      </c>
      <c r="V44" s="122">
        <f t="shared" si="18"/>
        <v>14582.778126474625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27662.970323761467</v>
      </c>
      <c r="D45" s="98">
        <v>25941.966705941657</v>
      </c>
      <c r="E45" s="98">
        <v>28648.622712518678</v>
      </c>
      <c r="F45" s="98">
        <v>25371.352125526857</v>
      </c>
      <c r="G45" s="98">
        <v>27474.09281375098</v>
      </c>
      <c r="H45" s="98">
        <v>27169.266828772066</v>
      </c>
      <c r="I45" s="98">
        <v>28948.772732073921</v>
      </c>
      <c r="J45" s="98">
        <v>22086.562834309672</v>
      </c>
      <c r="K45" s="98">
        <v>21865.681315468766</v>
      </c>
      <c r="L45" s="98">
        <v>26984.59030698903</v>
      </c>
      <c r="M45" s="98">
        <v>24668.226002663891</v>
      </c>
      <c r="N45" s="98">
        <v>24092.713010017971</v>
      </c>
      <c r="O45" s="98">
        <v>20438.385843227345</v>
      </c>
      <c r="P45" s="98">
        <v>21021.739012470513</v>
      </c>
      <c r="Q45" s="98">
        <v>18413.843766219685</v>
      </c>
      <c r="R45" s="98">
        <v>18594.285875540289</v>
      </c>
      <c r="S45" s="98">
        <v>16103.955945369749</v>
      </c>
      <c r="T45" s="98">
        <v>15558.666893126205</v>
      </c>
      <c r="U45" s="98">
        <v>11524.249384906458</v>
      </c>
      <c r="V45" s="98">
        <v>14403.467458047699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358.96209108943231</v>
      </c>
      <c r="D46" s="98">
        <v>331.07337443266334</v>
      </c>
      <c r="E46" s="98">
        <v>363.41554970091414</v>
      </c>
      <c r="F46" s="98">
        <v>315.44691362176854</v>
      </c>
      <c r="G46" s="98">
        <v>338.34354882852688</v>
      </c>
      <c r="H46" s="98">
        <v>332.09676915638215</v>
      </c>
      <c r="I46" s="98">
        <v>351.81852589645388</v>
      </c>
      <c r="J46" s="98">
        <v>266.1044239772869</v>
      </c>
      <c r="K46" s="98">
        <v>263.45213418227644</v>
      </c>
      <c r="L46" s="98">
        <v>326.791925348669</v>
      </c>
      <c r="M46" s="98">
        <v>297.68500887351894</v>
      </c>
      <c r="N46" s="98">
        <v>296.16997952412572</v>
      </c>
      <c r="O46" s="98">
        <v>256.12150516211557</v>
      </c>
      <c r="P46" s="98">
        <v>270.49030819960137</v>
      </c>
      <c r="Q46" s="98">
        <v>241.35186572896782</v>
      </c>
      <c r="R46" s="98">
        <v>246.57097240244244</v>
      </c>
      <c r="S46" s="98">
        <v>201.06951209183268</v>
      </c>
      <c r="T46" s="98">
        <v>193.5546754964908</v>
      </c>
      <c r="U46" s="98">
        <v>140.13398398490341</v>
      </c>
      <c r="V46" s="98">
        <v>179.3106684269267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9.9335362691933451</v>
      </c>
      <c r="D47" s="122">
        <f t="shared" si="20"/>
        <v>8.8436295105733347</v>
      </c>
      <c r="E47" s="122">
        <f t="shared" si="20"/>
        <v>6.8329017464013786</v>
      </c>
      <c r="F47" s="122">
        <f t="shared" si="20"/>
        <v>7.4160890584215418</v>
      </c>
      <c r="G47" s="122">
        <f t="shared" si="20"/>
        <v>12.611487703322673</v>
      </c>
      <c r="H47" s="122">
        <f t="shared" si="20"/>
        <v>10.311114033784987</v>
      </c>
      <c r="I47" s="122">
        <f t="shared" si="20"/>
        <v>7.4008205127917055</v>
      </c>
      <c r="J47" s="122">
        <f t="shared" si="20"/>
        <v>12.605776231996566</v>
      </c>
      <c r="K47" s="122">
        <f t="shared" si="20"/>
        <v>5.7524725936199115</v>
      </c>
      <c r="L47" s="122">
        <f t="shared" si="20"/>
        <v>10.00440462617536</v>
      </c>
      <c r="M47" s="122">
        <f t="shared" si="20"/>
        <v>5.5168671624489658</v>
      </c>
      <c r="N47" s="122">
        <f t="shared" si="20"/>
        <v>9.2174487633202009</v>
      </c>
      <c r="O47" s="122">
        <f t="shared" si="20"/>
        <v>9.6700322828860941</v>
      </c>
      <c r="P47" s="122">
        <f t="shared" si="20"/>
        <v>5.7269297542007012</v>
      </c>
      <c r="Q47" s="122">
        <f t="shared" si="20"/>
        <v>7.9695750839673503</v>
      </c>
      <c r="R47" s="122">
        <f t="shared" si="20"/>
        <v>4.6716524204938477</v>
      </c>
      <c r="S47" s="122">
        <f t="shared" si="20"/>
        <v>2.9195151519142684</v>
      </c>
      <c r="T47" s="122">
        <f t="shared" si="20"/>
        <v>6.0020420472481009</v>
      </c>
      <c r="U47" s="122">
        <f t="shared" si="20"/>
        <v>6.6356076392760812</v>
      </c>
      <c r="V47" s="122">
        <f t="shared" si="20"/>
        <v>15.800703918395023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9.9335362691933451</v>
      </c>
      <c r="D48" s="98">
        <f>IF(RES_hhdet_in_fec!D48=0,0,RES_hhdet_in_fec!D48*1000*11630/RES_hhdet_in_new!D45)</f>
        <v>8.8436295105733347</v>
      </c>
      <c r="E48" s="98">
        <f>IF(RES_hhdet_in_fec!E48=0,0,RES_hhdet_in_fec!E48*1000*11630/RES_hhdet_in_new!E45)</f>
        <v>6.8329017464013786</v>
      </c>
      <c r="F48" s="98">
        <f>IF(RES_hhdet_in_fec!F48=0,0,RES_hhdet_in_fec!F48*1000*11630/RES_hhdet_in_new!F45)</f>
        <v>7.4160890584215418</v>
      </c>
      <c r="G48" s="98">
        <f>IF(RES_hhdet_in_fec!G48=0,0,RES_hhdet_in_fec!G48*1000*11630/RES_hhdet_in_new!G45)</f>
        <v>12.611487703322673</v>
      </c>
      <c r="H48" s="98">
        <f>IF(RES_hhdet_in_fec!H48=0,0,RES_hhdet_in_fec!H48*1000*11630/RES_hhdet_in_new!H45)</f>
        <v>10.311114033784987</v>
      </c>
      <c r="I48" s="98">
        <f>IF(RES_hhdet_in_fec!I48=0,0,RES_hhdet_in_fec!I48*1000*11630/RES_hhdet_in_new!I45)</f>
        <v>7.4008205127917055</v>
      </c>
      <c r="J48" s="98">
        <f>IF(RES_hhdet_in_fec!J48=0,0,RES_hhdet_in_fec!J48*1000*11630/RES_hhdet_in_new!J45)</f>
        <v>12.605776231996566</v>
      </c>
      <c r="K48" s="98">
        <f>IF(RES_hhdet_in_fec!K48=0,0,RES_hhdet_in_fec!K48*1000*11630/RES_hhdet_in_new!K45)</f>
        <v>5.7524725936199115</v>
      </c>
      <c r="L48" s="98">
        <f>IF(RES_hhdet_in_fec!L48=0,0,RES_hhdet_in_fec!L48*1000*11630/RES_hhdet_in_new!L45)</f>
        <v>10.00440462617536</v>
      </c>
      <c r="M48" s="98">
        <f>IF(RES_hhdet_in_fec!M48=0,0,RES_hhdet_in_fec!M48*1000*11630/RES_hhdet_in_new!M45)</f>
        <v>5.5168671624489658</v>
      </c>
      <c r="N48" s="98">
        <f>IF(RES_hhdet_in_fec!N48=0,0,RES_hhdet_in_fec!N48*1000*11630/RES_hhdet_in_new!N45)</f>
        <v>9.2174487633202009</v>
      </c>
      <c r="O48" s="98">
        <f>IF(RES_hhdet_in_fec!O48=0,0,RES_hhdet_in_fec!O48*1000*11630/RES_hhdet_in_new!O45)</f>
        <v>9.6700322828860941</v>
      </c>
      <c r="P48" s="98">
        <f>IF(RES_hhdet_in_fec!P48=0,0,RES_hhdet_in_fec!P48*1000*11630/RES_hhdet_in_new!P45)</f>
        <v>5.7269297542007012</v>
      </c>
      <c r="Q48" s="98">
        <f>IF(RES_hhdet_in_fec!Q48=0,0,RES_hhdet_in_fec!Q48*1000*11630/RES_hhdet_in_new!Q45)</f>
        <v>7.9695750839673503</v>
      </c>
      <c r="R48" s="98">
        <f>IF(RES_hhdet_in_fec!R48=0,0,RES_hhdet_in_fec!R48*1000*11630/RES_hhdet_in_new!R45)</f>
        <v>4.6716524204938477</v>
      </c>
      <c r="S48" s="98">
        <f>IF(RES_hhdet_in_fec!S48=0,0,RES_hhdet_in_fec!S48*1000*11630/RES_hhdet_in_new!S45)</f>
        <v>2.9195151519142684</v>
      </c>
      <c r="T48" s="98">
        <f>IF(RES_hhdet_in_fec!T48=0,0,RES_hhdet_in_fec!T48*1000*11630/RES_hhdet_in_new!T45)</f>
        <v>6.0020420472481009</v>
      </c>
      <c r="U48" s="98">
        <f>IF(RES_hhdet_in_fec!U48=0,0,RES_hhdet_in_fec!U48*1000*11630/RES_hhdet_in_new!U45)</f>
        <v>6.6356076392760812</v>
      </c>
      <c r="V48" s="98">
        <f>IF(RES_hhdet_in_fec!V48=0,0,RES_hhdet_in_fec!V48*1000*11630/RES_hhdet_in_new!V45)</f>
        <v>15.800703918395023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2533.8788536390689</v>
      </c>
      <c r="D49" s="122">
        <v>2384.8083699188892</v>
      </c>
      <c r="E49" s="122">
        <v>2501.2112915974376</v>
      </c>
      <c r="F49" s="122">
        <v>2285.1747422340504</v>
      </c>
      <c r="G49" s="122">
        <v>2327.0099781173417</v>
      </c>
      <c r="H49" s="122">
        <v>2276.5856759321141</v>
      </c>
      <c r="I49" s="122">
        <v>2452.3776867076176</v>
      </c>
      <c r="J49" s="122">
        <v>2167.7989614288658</v>
      </c>
      <c r="K49" s="122">
        <v>2186.2523755458928</v>
      </c>
      <c r="L49" s="122">
        <v>2395.0780268476437</v>
      </c>
      <c r="M49" s="122">
        <v>2355.6458816406403</v>
      </c>
      <c r="N49" s="122">
        <v>2286.4478031568515</v>
      </c>
      <c r="O49" s="122">
        <v>2165.0924181987803</v>
      </c>
      <c r="P49" s="122">
        <v>2030.9586748881068</v>
      </c>
      <c r="Q49" s="122">
        <v>1952.4798323367163</v>
      </c>
      <c r="R49" s="122">
        <v>1810.4693901661453</v>
      </c>
      <c r="S49" s="122">
        <v>1712.9099950925947</v>
      </c>
      <c r="T49" s="122">
        <v>1598.9815319729305</v>
      </c>
      <c r="U49" s="122">
        <v>1511.7878255680046</v>
      </c>
      <c r="V49" s="122">
        <v>1656.819203555566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2580.6780610897185</v>
      </c>
      <c r="D50" s="98">
        <v>2416.0875732548502</v>
      </c>
      <c r="E50" s="98">
        <v>2545.1446453904296</v>
      </c>
      <c r="F50" s="98">
        <v>2385.4418927906672</v>
      </c>
      <c r="G50" s="98">
        <v>2395.1532165768849</v>
      </c>
      <c r="H50" s="98">
        <v>2370.6433079555613</v>
      </c>
      <c r="I50" s="98">
        <v>2495.2562132985236</v>
      </c>
      <c r="J50" s="98">
        <v>2183.958508706085</v>
      </c>
      <c r="K50" s="98">
        <v>2205.5196638987936</v>
      </c>
      <c r="L50" s="98">
        <v>2417.8665539812082</v>
      </c>
      <c r="M50" s="98">
        <v>2371.1710957612954</v>
      </c>
      <c r="N50" s="98">
        <v>2297.7520014936472</v>
      </c>
      <c r="O50" s="98">
        <v>2174.8484058658637</v>
      </c>
      <c r="P50" s="98">
        <v>2064.9999015326516</v>
      </c>
      <c r="Q50" s="98">
        <v>1975.8567785738483</v>
      </c>
      <c r="R50" s="98">
        <v>1817.1307875768512</v>
      </c>
      <c r="S50" s="98">
        <v>1715.3190771298312</v>
      </c>
      <c r="T50" s="98">
        <v>1596.2225037274779</v>
      </c>
      <c r="U50" s="98">
        <v>1506.7207357153325</v>
      </c>
      <c r="V50" s="98">
        <v>1666.3729075730648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2366.6632415513832</v>
      </c>
      <c r="D51" s="98">
        <v>0</v>
      </c>
      <c r="E51" s="98">
        <v>2334.8585915249305</v>
      </c>
      <c r="F51" s="98">
        <v>0</v>
      </c>
      <c r="G51" s="98">
        <v>0</v>
      </c>
      <c r="H51" s="98">
        <v>2182.7960795447084</v>
      </c>
      <c r="I51" s="98">
        <v>2310.6987618667399</v>
      </c>
      <c r="J51" s="98">
        <v>2017.4302913561539</v>
      </c>
      <c r="K51" s="98">
        <v>2039.705073286525</v>
      </c>
      <c r="L51" s="98">
        <v>2236.6275529876721</v>
      </c>
      <c r="M51" s="98">
        <v>2201.1729842385621</v>
      </c>
      <c r="N51" s="98">
        <v>2140.8897366475871</v>
      </c>
      <c r="O51" s="98">
        <v>2037.6307211753021</v>
      </c>
      <c r="P51" s="98">
        <v>1950.1953596471301</v>
      </c>
      <c r="Q51" s="98">
        <v>1877.8278954851723</v>
      </c>
      <c r="R51" s="98">
        <v>1735.7816492214979</v>
      </c>
      <c r="S51" s="98">
        <v>1645.5119623150679</v>
      </c>
      <c r="T51" s="98">
        <v>1537.481014457692</v>
      </c>
      <c r="U51" s="98">
        <v>1456.037449406135</v>
      </c>
      <c r="V51" s="98">
        <v>1614.6408895285504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2059.1317303422861</v>
      </c>
      <c r="D52" s="101">
        <v>0</v>
      </c>
      <c r="E52" s="101">
        <v>2027.296244972785</v>
      </c>
      <c r="F52" s="101">
        <v>0</v>
      </c>
      <c r="G52" s="101">
        <v>0</v>
      </c>
      <c r="H52" s="101">
        <v>1898.5045668903267</v>
      </c>
      <c r="I52" s="101">
        <v>2027.049130474802</v>
      </c>
      <c r="J52" s="101">
        <v>1757.256729274189</v>
      </c>
      <c r="K52" s="101">
        <v>1775.4036438793128</v>
      </c>
      <c r="L52" s="101">
        <v>1940.5566307218171</v>
      </c>
      <c r="M52" s="101">
        <v>1909.6462966064976</v>
      </c>
      <c r="N52" s="101">
        <v>1848.4608272791984</v>
      </c>
      <c r="O52" s="101">
        <v>1747.0156989239701</v>
      </c>
      <c r="P52" s="101">
        <v>1660.7099772828312</v>
      </c>
      <c r="Q52" s="101">
        <v>1586.4282523615575</v>
      </c>
      <c r="R52" s="101">
        <v>1462.8475835850879</v>
      </c>
      <c r="S52" s="101">
        <v>1380.8704743639191</v>
      </c>
      <c r="T52" s="101">
        <v>1286.2534262235204</v>
      </c>
      <c r="U52" s="101">
        <v>1213.0311171298149</v>
      </c>
      <c r="V52" s="101">
        <v>1341.3726169725724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307.531511209097</v>
      </c>
      <c r="D53" s="104">
        <v>0</v>
      </c>
      <c r="E53" s="104">
        <v>307.56234655214541</v>
      </c>
      <c r="F53" s="104">
        <v>0</v>
      </c>
      <c r="G53" s="104">
        <v>0</v>
      </c>
      <c r="H53" s="104">
        <v>284.29151265438213</v>
      </c>
      <c r="I53" s="104">
        <v>283.64963139193787</v>
      </c>
      <c r="J53" s="104">
        <v>260.17356208196497</v>
      </c>
      <c r="K53" s="104">
        <v>264.30142940721214</v>
      </c>
      <c r="L53" s="104">
        <v>296.07092226585507</v>
      </c>
      <c r="M53" s="104">
        <v>291.52668763206412</v>
      </c>
      <c r="N53" s="104">
        <v>292.42890936838904</v>
      </c>
      <c r="O53" s="104">
        <v>290.61502225133216</v>
      </c>
      <c r="P53" s="104">
        <v>289.48538236429903</v>
      </c>
      <c r="Q53" s="104">
        <v>291.39964312361525</v>
      </c>
      <c r="R53" s="104">
        <v>272.93406563640997</v>
      </c>
      <c r="S53" s="104">
        <v>264.64148795114863</v>
      </c>
      <c r="T53" s="104">
        <v>251.22758823417169</v>
      </c>
      <c r="U53" s="104">
        <v>243.00633227632019</v>
      </c>
      <c r="V53" s="104">
        <v>273.268272555978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1970.31165926991</v>
      </c>
      <c r="D54" s="101">
        <v>1973.6745992217677</v>
      </c>
      <c r="E54" s="101">
        <v>1934.5204742625185</v>
      </c>
      <c r="F54" s="101">
        <v>1925.8424317389811</v>
      </c>
      <c r="G54" s="101">
        <v>1989.9061257501435</v>
      </c>
      <c r="H54" s="101">
        <v>1982.6972214732543</v>
      </c>
      <c r="I54" s="101">
        <v>1924.1105018623948</v>
      </c>
      <c r="J54" s="101">
        <v>1890.2032505680791</v>
      </c>
      <c r="K54" s="101">
        <v>1933.4016168381399</v>
      </c>
      <c r="L54" s="101">
        <v>1925.8488439953662</v>
      </c>
      <c r="M54" s="101">
        <v>2006.3338044170782</v>
      </c>
      <c r="N54" s="101">
        <v>1983.2016173224156</v>
      </c>
      <c r="O54" s="101">
        <v>1945.0996187329686</v>
      </c>
      <c r="P54" s="101">
        <v>1871.2940574581983</v>
      </c>
      <c r="Q54" s="101">
        <v>1813.4631942654441</v>
      </c>
      <c r="R54" s="101">
        <v>1780.8791949431939</v>
      </c>
      <c r="S54" s="101">
        <v>1699.6457019156167</v>
      </c>
      <c r="T54" s="101">
        <v>1628.0681252513684</v>
      </c>
      <c r="U54" s="101">
        <v>1558.7367547980923</v>
      </c>
      <c r="V54" s="101">
        <v>1531.2398080815979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1864.1635910465666</v>
      </c>
      <c r="D55" s="104">
        <v>1868.9213621275071</v>
      </c>
      <c r="E55" s="104">
        <v>1830.466707118039</v>
      </c>
      <c r="F55" s="104">
        <v>1823.328008353611</v>
      </c>
      <c r="G55" s="104">
        <v>1886.3883330077936</v>
      </c>
      <c r="H55" s="104">
        <v>1879.8921248208046</v>
      </c>
      <c r="I55" s="104">
        <v>1830.5709624945557</v>
      </c>
      <c r="J55" s="104">
        <v>1795.2189046913245</v>
      </c>
      <c r="K55" s="104">
        <v>1837.0280951193663</v>
      </c>
      <c r="L55" s="104">
        <v>1829.3531443269005</v>
      </c>
      <c r="M55" s="104">
        <v>1908.6351827116582</v>
      </c>
      <c r="N55" s="104">
        <v>1888.5216910844176</v>
      </c>
      <c r="O55" s="104">
        <v>1855.2161994516152</v>
      </c>
      <c r="P55" s="104">
        <v>1789.6214015182604</v>
      </c>
      <c r="Q55" s="104">
        <v>1737.920504998797</v>
      </c>
      <c r="R55" s="104">
        <v>1710.3621029890321</v>
      </c>
      <c r="S55" s="104">
        <v>1634.9534465049423</v>
      </c>
      <c r="T55" s="104">
        <v>1568.8161364134162</v>
      </c>
      <c r="U55" s="104">
        <v>1503.9531057139263</v>
      </c>
      <c r="V55" s="104">
        <v>1479.1983037112725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1572.0810318340527</v>
      </c>
      <c r="D56" s="98">
        <v>1579.0870708774942</v>
      </c>
      <c r="E56" s="98">
        <v>1540.8696125458175</v>
      </c>
      <c r="F56" s="98">
        <v>1536.2127563479344</v>
      </c>
      <c r="G56" s="98">
        <v>1594.4813497795672</v>
      </c>
      <c r="H56" s="98">
        <v>1587.7636587432432</v>
      </c>
      <c r="I56" s="98">
        <v>1562.7792022810777</v>
      </c>
      <c r="J56" s="98">
        <v>1520.7215218702652</v>
      </c>
      <c r="K56" s="98">
        <v>1556.0915018079288</v>
      </c>
      <c r="L56" s="98">
        <v>1545.1789459009067</v>
      </c>
      <c r="M56" s="98">
        <v>1615.434416313579</v>
      </c>
      <c r="N56" s="98">
        <v>1595.1575141672022</v>
      </c>
      <c r="O56" s="98">
        <v>1562.370101533128</v>
      </c>
      <c r="P56" s="98">
        <v>1504.2878064492461</v>
      </c>
      <c r="Q56" s="98">
        <v>1455.2834967594381</v>
      </c>
      <c r="R56" s="98">
        <v>1432.7754085275187</v>
      </c>
      <c r="S56" s="98">
        <v>1367.2453429195898</v>
      </c>
      <c r="T56" s="98">
        <v>1310.8355271227081</v>
      </c>
      <c r="U56" s="98">
        <v>1253.4894229501406</v>
      </c>
      <c r="V56" s="98">
        <v>1230.2792891339843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292.08255921251379</v>
      </c>
      <c r="D57" s="98">
        <v>289.8342912500126</v>
      </c>
      <c r="E57" s="98">
        <v>289.59709457222152</v>
      </c>
      <c r="F57" s="98">
        <v>287.11525200567638</v>
      </c>
      <c r="G57" s="98">
        <v>291.90698322822647</v>
      </c>
      <c r="H57" s="98">
        <v>292.12846607756148</v>
      </c>
      <c r="I57" s="98">
        <v>267.79176021347786</v>
      </c>
      <c r="J57" s="98">
        <v>274.49738282105949</v>
      </c>
      <c r="K57" s="98">
        <v>280.93659331143738</v>
      </c>
      <c r="L57" s="98">
        <v>284.17419842599367</v>
      </c>
      <c r="M57" s="98">
        <v>293.20076639807934</v>
      </c>
      <c r="N57" s="98">
        <v>293.36417691721556</v>
      </c>
      <c r="O57" s="98">
        <v>292.84609791848749</v>
      </c>
      <c r="P57" s="98">
        <v>285.33359506901417</v>
      </c>
      <c r="Q57" s="98">
        <v>282.63700823935909</v>
      </c>
      <c r="R57" s="98">
        <v>277.5866944615135</v>
      </c>
      <c r="S57" s="98">
        <v>267.70810358535232</v>
      </c>
      <c r="T57" s="98">
        <v>257.98060929070806</v>
      </c>
      <c r="U57" s="98">
        <v>250.4636827637861</v>
      </c>
      <c r="V57" s="98">
        <v>248.9190145772881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197.63164422982084</v>
      </c>
      <c r="D58" s="122">
        <v>196.58523652926036</v>
      </c>
      <c r="E58" s="122">
        <v>200.21861418881977</v>
      </c>
      <c r="F58" s="122">
        <v>194.30146470904006</v>
      </c>
      <c r="G58" s="122">
        <v>201.80365486324328</v>
      </c>
      <c r="H58" s="122">
        <v>196.21947584057671</v>
      </c>
      <c r="I58" s="122">
        <v>199.38348399023769</v>
      </c>
      <c r="J58" s="122">
        <v>215.64353924749864</v>
      </c>
      <c r="K58" s="122">
        <v>228.43525387346864</v>
      </c>
      <c r="L58" s="122">
        <v>225.72900373145293</v>
      </c>
      <c r="M58" s="122">
        <v>225.47964228838333</v>
      </c>
      <c r="N58" s="122">
        <v>234.70758465828521</v>
      </c>
      <c r="O58" s="122">
        <v>237.34399787484631</v>
      </c>
      <c r="P58" s="122">
        <v>236.60003132247846</v>
      </c>
      <c r="Q58" s="122">
        <v>238.01456288488484</v>
      </c>
      <c r="R58" s="122">
        <v>231.11861033872916</v>
      </c>
      <c r="S58" s="122">
        <v>224.81284234177966</v>
      </c>
      <c r="T58" s="122">
        <v>224.40844614126917</v>
      </c>
      <c r="U58" s="122">
        <v>222.23153307712622</v>
      </c>
      <c r="V58" s="122">
        <v>293.70325007573257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261.86565661637979</v>
      </c>
      <c r="D59" s="98">
        <v>246.98861602241493</v>
      </c>
      <c r="E59" s="98">
        <v>281.48799786449354</v>
      </c>
      <c r="F59" s="98">
        <v>240.97653372237136</v>
      </c>
      <c r="G59" s="98">
        <v>299.10205807800008</v>
      </c>
      <c r="H59" s="98">
        <v>157.62803841878213</v>
      </c>
      <c r="I59" s="98">
        <v>210.9390528700697</v>
      </c>
      <c r="J59" s="98">
        <v>297.00134951791915</v>
      </c>
      <c r="K59" s="98">
        <v>348.14291332717278</v>
      </c>
      <c r="L59" s="98">
        <v>273.75741867220279</v>
      </c>
      <c r="M59" s="98">
        <v>265.58862521519831</v>
      </c>
      <c r="N59" s="98">
        <v>222.71802461490171</v>
      </c>
      <c r="O59" s="98">
        <v>303.95938414561857</v>
      </c>
      <c r="P59" s="98">
        <v>290.62473199125554</v>
      </c>
      <c r="Q59" s="98">
        <v>358.09418334913499</v>
      </c>
      <c r="R59" s="98">
        <v>284.52186863180634</v>
      </c>
      <c r="S59" s="98">
        <v>292.37946582518572</v>
      </c>
      <c r="T59" s="98">
        <v>303.81606796643592</v>
      </c>
      <c r="U59" s="98">
        <v>308.54350559822615</v>
      </c>
      <c r="V59" s="98">
        <v>396.86599342810285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187.65681092481486</v>
      </c>
      <c r="D60" s="33">
        <v>189.27989234474626</v>
      </c>
      <c r="E60" s="33">
        <v>188.7144687771266</v>
      </c>
      <c r="F60" s="33">
        <v>190.5954134035351</v>
      </c>
      <c r="G60" s="33">
        <v>193.38570312443846</v>
      </c>
      <c r="H60" s="33">
        <v>199.29573014468752</v>
      </c>
      <c r="I60" s="33">
        <v>198.05858794778371</v>
      </c>
      <c r="J60" s="33">
        <v>201.24822092927315</v>
      </c>
      <c r="K60" s="33">
        <v>214.17871027407833</v>
      </c>
      <c r="L60" s="33">
        <v>223.46159083860277</v>
      </c>
      <c r="M60" s="33">
        <v>225.02903285389331</v>
      </c>
      <c r="N60" s="33">
        <v>234.99593255722985</v>
      </c>
      <c r="O60" s="33">
        <v>232.07487945097793</v>
      </c>
      <c r="P60" s="33">
        <v>229.90309185937988</v>
      </c>
      <c r="Q60" s="33">
        <v>225.64336130264078</v>
      </c>
      <c r="R60" s="33">
        <v>225.96529981083688</v>
      </c>
      <c r="S60" s="33">
        <v>221.4294613452264</v>
      </c>
      <c r="T60" s="33">
        <v>222.22244886951364</v>
      </c>
      <c r="U60" s="33">
        <v>219.18945778801341</v>
      </c>
      <c r="V60" s="33">
        <v>288.53654931569412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25108.90950608033</v>
      </c>
      <c r="D62" s="117">
        <f t="shared" si="21"/>
        <v>26164.99691933141</v>
      </c>
      <c r="E62" s="117">
        <f t="shared" si="21"/>
        <v>25054.518806166307</v>
      </c>
      <c r="F62" s="117">
        <f t="shared" si="21"/>
        <v>24194.612484274145</v>
      </c>
      <c r="G62" s="117">
        <f t="shared" si="21"/>
        <v>25125.146499428007</v>
      </c>
      <c r="H62" s="117">
        <f t="shared" si="21"/>
        <v>26485.869027459656</v>
      </c>
      <c r="I62" s="117">
        <f t="shared" si="21"/>
        <v>26449.562377636474</v>
      </c>
      <c r="J62" s="117">
        <f t="shared" si="21"/>
        <v>22211.26763427673</v>
      </c>
      <c r="K62" s="117">
        <f t="shared" si="21"/>
        <v>22591.20554692228</v>
      </c>
      <c r="L62" s="117">
        <f t="shared" si="21"/>
        <v>26317.266928194094</v>
      </c>
      <c r="M62" s="117">
        <f t="shared" si="21"/>
        <v>0</v>
      </c>
      <c r="N62" s="117">
        <f t="shared" si="21"/>
        <v>0</v>
      </c>
      <c r="O62" s="117">
        <f t="shared" si="21"/>
        <v>19907.041133150469</v>
      </c>
      <c r="P62" s="117">
        <f t="shared" si="21"/>
        <v>20569.788118404333</v>
      </c>
      <c r="Q62" s="117">
        <f t="shared" si="21"/>
        <v>17669.106563117373</v>
      </c>
      <c r="R62" s="117">
        <f t="shared" ref="R62:V62" si="22">R63+R66+R68+R77</f>
        <v>18193.187698685007</v>
      </c>
      <c r="S62" s="117">
        <f t="shared" si="22"/>
        <v>16320.636797987383</v>
      </c>
      <c r="T62" s="117">
        <f t="shared" si="22"/>
        <v>15509.13314208916</v>
      </c>
      <c r="U62" s="117">
        <f t="shared" si="22"/>
        <v>13177.851600269483</v>
      </c>
      <c r="V62" s="117">
        <f t="shared" si="22"/>
        <v>13872.174114199785</v>
      </c>
      <c r="W62" s="117">
        <f t="shared" ref="W62" si="23">W63+W66+W68+W77</f>
        <v>13187.219991610056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22678.531532732293</v>
      </c>
      <c r="D63" s="122">
        <f t="shared" si="24"/>
        <v>23641.007635351707</v>
      </c>
      <c r="E63" s="122">
        <f t="shared" si="24"/>
        <v>22732.093815809203</v>
      </c>
      <c r="F63" s="122">
        <f t="shared" si="24"/>
        <v>21837.606938241839</v>
      </c>
      <c r="G63" s="122">
        <f t="shared" si="24"/>
        <v>22819.395571504472</v>
      </c>
      <c r="H63" s="122">
        <f t="shared" si="24"/>
        <v>24062.899485332688</v>
      </c>
      <c r="I63" s="122">
        <f t="shared" si="24"/>
        <v>24052.343242718682</v>
      </c>
      <c r="J63" s="122">
        <f t="shared" si="24"/>
        <v>19914.367603445688</v>
      </c>
      <c r="K63" s="122">
        <f t="shared" si="24"/>
        <v>20219.103454179356</v>
      </c>
      <c r="L63" s="122">
        <f t="shared" si="24"/>
        <v>23852.88125858588</v>
      </c>
      <c r="M63" s="122">
        <f t="shared" si="24"/>
        <v>0</v>
      </c>
      <c r="N63" s="122">
        <f t="shared" si="24"/>
        <v>0</v>
      </c>
      <c r="O63" s="122">
        <f t="shared" si="24"/>
        <v>17678.91306365695</v>
      </c>
      <c r="P63" s="122">
        <f t="shared" si="24"/>
        <v>18412.557626296883</v>
      </c>
      <c r="Q63" s="122">
        <f t="shared" si="24"/>
        <v>15634.23593572852</v>
      </c>
      <c r="R63" s="122">
        <f t="shared" ref="R63:V63" si="25">SUM(R64:R65)</f>
        <v>16248.96140662031</v>
      </c>
      <c r="S63" s="122">
        <f t="shared" si="25"/>
        <v>14430.917791970876</v>
      </c>
      <c r="T63" s="122">
        <f t="shared" si="25"/>
        <v>13752.52362155148</v>
      </c>
      <c r="U63" s="122">
        <f t="shared" si="25"/>
        <v>11344.528697283373</v>
      </c>
      <c r="V63" s="122">
        <f t="shared" si="25"/>
        <v>12050.748203017738</v>
      </c>
      <c r="W63" s="122">
        <f t="shared" ref="W63" si="26">SUM(W64:W65)</f>
        <v>11370.147922619681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22340.098402497559</v>
      </c>
      <c r="D64" s="98">
        <v>23293.06142500597</v>
      </c>
      <c r="E64" s="98">
        <v>22398.773235188499</v>
      </c>
      <c r="F64" s="98">
        <v>21523.021766871436</v>
      </c>
      <c r="G64" s="98">
        <v>22493.167996719098</v>
      </c>
      <c r="H64" s="98">
        <v>23720.902386408165</v>
      </c>
      <c r="I64" s="98">
        <v>23712.008737354354</v>
      </c>
      <c r="J64" s="98">
        <v>19634.754207324273</v>
      </c>
      <c r="K64" s="98">
        <v>19935.11748473093</v>
      </c>
      <c r="L64" s="98">
        <v>23516.239292893137</v>
      </c>
      <c r="M64" s="98">
        <v>0</v>
      </c>
      <c r="N64" s="98">
        <v>0</v>
      </c>
      <c r="O64" s="98">
        <v>17426.805032403779</v>
      </c>
      <c r="P64" s="98">
        <v>18146.668057936353</v>
      </c>
      <c r="Q64" s="98">
        <v>15406.629066883166</v>
      </c>
      <c r="R64" s="98">
        <v>16010.446998366457</v>
      </c>
      <c r="S64" s="98">
        <v>14231.618307841263</v>
      </c>
      <c r="T64" s="98">
        <v>13563.384244110264</v>
      </c>
      <c r="U64" s="98">
        <v>11191.981568697507</v>
      </c>
      <c r="V64" s="98">
        <v>11884.899370037539</v>
      </c>
      <c r="W64" s="98">
        <v>11211.529410743708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338.43313023473456</v>
      </c>
      <c r="D65" s="98">
        <v>347.94621034573754</v>
      </c>
      <c r="E65" s="98">
        <v>333.3205806207032</v>
      </c>
      <c r="F65" s="98">
        <v>314.58517137040394</v>
      </c>
      <c r="G65" s="98">
        <v>326.22757478537636</v>
      </c>
      <c r="H65" s="98">
        <v>341.99709892452375</v>
      </c>
      <c r="I65" s="98">
        <v>340.33450536432929</v>
      </c>
      <c r="J65" s="98">
        <v>279.61339612141524</v>
      </c>
      <c r="K65" s="98">
        <v>283.98596944842558</v>
      </c>
      <c r="L65" s="98">
        <v>336.64196569274412</v>
      </c>
      <c r="M65" s="98">
        <v>0</v>
      </c>
      <c r="N65" s="98">
        <v>0</v>
      </c>
      <c r="O65" s="98">
        <v>252.10803125316875</v>
      </c>
      <c r="P65" s="98">
        <v>265.88956836052898</v>
      </c>
      <c r="Q65" s="98">
        <v>227.60686884535343</v>
      </c>
      <c r="R65" s="98">
        <v>238.51440825385328</v>
      </c>
      <c r="S65" s="98">
        <v>199.29948412961249</v>
      </c>
      <c r="T65" s="98">
        <v>189.13937744121529</v>
      </c>
      <c r="U65" s="98">
        <v>152.5471285858666</v>
      </c>
      <c r="V65" s="98">
        <v>165.84883298019852</v>
      </c>
      <c r="W65" s="98">
        <v>158.61851187597293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10.128867990789249</v>
      </c>
      <c r="D66" s="122">
        <f t="shared" si="27"/>
        <v>8.7325552164812041</v>
      </c>
      <c r="E66" s="122">
        <f t="shared" si="27"/>
        <v>6.8455085761917873</v>
      </c>
      <c r="F66" s="122">
        <f t="shared" si="27"/>
        <v>7.1806576597414917</v>
      </c>
      <c r="G66" s="122">
        <f t="shared" si="27"/>
        <v>12.211590730086478</v>
      </c>
      <c r="H66" s="122">
        <f t="shared" si="27"/>
        <v>10.298299890412428</v>
      </c>
      <c r="I66" s="122">
        <f t="shared" si="27"/>
        <v>7.4808735382060103</v>
      </c>
      <c r="J66" s="122">
        <f t="shared" si="27"/>
        <v>12.338987317033673</v>
      </c>
      <c r="K66" s="122">
        <f t="shared" si="27"/>
        <v>5.3790475434524643</v>
      </c>
      <c r="L66" s="122">
        <f t="shared" si="27"/>
        <v>8.8781206123017089</v>
      </c>
      <c r="M66" s="122">
        <f t="shared" si="27"/>
        <v>0</v>
      </c>
      <c r="N66" s="122">
        <f t="shared" si="27"/>
        <v>0</v>
      </c>
      <c r="O66" s="122">
        <f t="shared" si="27"/>
        <v>11.032550082462357</v>
      </c>
      <c r="P66" s="122">
        <f t="shared" si="27"/>
        <v>4.4755982364979339</v>
      </c>
      <c r="Q66" s="122">
        <f t="shared" si="27"/>
        <v>8.2766032930359863</v>
      </c>
      <c r="R66" s="122">
        <f t="shared" si="27"/>
        <v>4.6030477345984835</v>
      </c>
      <c r="S66" s="122">
        <f t="shared" si="27"/>
        <v>2.9733283130451316</v>
      </c>
      <c r="T66" s="122">
        <f t="shared" si="27"/>
        <v>6.1507326560038305</v>
      </c>
      <c r="U66" s="122">
        <f t="shared" si="27"/>
        <v>6.711875580389405</v>
      </c>
      <c r="V66" s="122">
        <f t="shared" si="27"/>
        <v>15.541532123525013</v>
      </c>
      <c r="W66" s="122">
        <f t="shared" si="27"/>
        <v>18.023549929550494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10.128867990789249</v>
      </c>
      <c r="D67" s="98">
        <f>IF(RES_hhdet_in_fec!D67=0,0,RES_hhdet_in_fec!D67*1000*11630/RES_hhdet_in_new!D64)</f>
        <v>8.7325552164812041</v>
      </c>
      <c r="E67" s="98">
        <f>IF(RES_hhdet_in_fec!E67=0,0,RES_hhdet_in_fec!E67*1000*11630/RES_hhdet_in_new!E64)</f>
        <v>6.8455085761917873</v>
      </c>
      <c r="F67" s="98">
        <f>IF(RES_hhdet_in_fec!F67=0,0,RES_hhdet_in_fec!F67*1000*11630/RES_hhdet_in_new!F64)</f>
        <v>7.1806576597414917</v>
      </c>
      <c r="G67" s="98">
        <f>IF(RES_hhdet_in_fec!G67=0,0,RES_hhdet_in_fec!G67*1000*11630/RES_hhdet_in_new!G64)</f>
        <v>12.211590730086478</v>
      </c>
      <c r="H67" s="98">
        <f>IF(RES_hhdet_in_fec!H67=0,0,RES_hhdet_in_fec!H67*1000*11630/RES_hhdet_in_new!H64)</f>
        <v>10.298299890412428</v>
      </c>
      <c r="I67" s="98">
        <f>IF(RES_hhdet_in_fec!I67=0,0,RES_hhdet_in_fec!I67*1000*11630/RES_hhdet_in_new!I64)</f>
        <v>7.4808735382060103</v>
      </c>
      <c r="J67" s="98">
        <f>IF(RES_hhdet_in_fec!J67=0,0,RES_hhdet_in_fec!J67*1000*11630/RES_hhdet_in_new!J64)</f>
        <v>12.338987317033673</v>
      </c>
      <c r="K67" s="98">
        <f>IF(RES_hhdet_in_fec!K67=0,0,RES_hhdet_in_fec!K67*1000*11630/RES_hhdet_in_new!K64)</f>
        <v>5.3790475434524643</v>
      </c>
      <c r="L67" s="98">
        <f>IF(RES_hhdet_in_fec!L67=0,0,RES_hhdet_in_fec!L67*1000*11630/RES_hhdet_in_new!L64)</f>
        <v>8.8781206123017089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11.032550082462357</v>
      </c>
      <c r="P67" s="98">
        <f>IF(RES_hhdet_in_fec!P67=0,0,RES_hhdet_in_fec!P67*1000*11630/RES_hhdet_in_new!P64)</f>
        <v>4.4755982364979339</v>
      </c>
      <c r="Q67" s="98">
        <f>IF(RES_hhdet_in_fec!Q67=0,0,RES_hhdet_in_fec!Q67*1000*11630/RES_hhdet_in_new!Q64)</f>
        <v>8.2766032930359863</v>
      </c>
      <c r="R67" s="98">
        <f>IF(RES_hhdet_in_fec!R67=0,0,RES_hhdet_in_fec!R67*1000*11630/RES_hhdet_in_new!R64)</f>
        <v>4.6030477345984835</v>
      </c>
      <c r="S67" s="98">
        <f>IF(RES_hhdet_in_fec!S67=0,0,RES_hhdet_in_fec!S67*1000*11630/RES_hhdet_in_new!S64)</f>
        <v>2.9733283130451316</v>
      </c>
      <c r="T67" s="98">
        <f>IF(RES_hhdet_in_fec!T67=0,0,RES_hhdet_in_fec!T67*1000*11630/RES_hhdet_in_new!T64)</f>
        <v>6.1507326560038305</v>
      </c>
      <c r="U67" s="98">
        <f>IF(RES_hhdet_in_fec!U67=0,0,RES_hhdet_in_fec!U67*1000*11630/RES_hhdet_in_new!U64)</f>
        <v>6.711875580389405</v>
      </c>
      <c r="V67" s="98">
        <f>IF(RES_hhdet_in_fec!V67=0,0,RES_hhdet_in_fec!V67*1000*11630/RES_hhdet_in_new!V64)</f>
        <v>15.541532123525013</v>
      </c>
      <c r="W67" s="98">
        <f>IF(RES_hhdet_in_fec!W67=0,0,RES_hhdet_in_fec!W67*1000*11630/RES_hhdet_in_new!W64)</f>
        <v>18.023549929550494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2192.4860310375175</v>
      </c>
      <c r="D68" s="122">
        <v>2274.9947233231692</v>
      </c>
      <c r="E68" s="122">
        <v>2088.4115363877841</v>
      </c>
      <c r="F68" s="122">
        <v>2118.9181710790185</v>
      </c>
      <c r="G68" s="122">
        <v>2061.7239765132981</v>
      </c>
      <c r="H68" s="122">
        <v>2172.6361043851498</v>
      </c>
      <c r="I68" s="122">
        <v>2142.9142414456001</v>
      </c>
      <c r="J68" s="122">
        <v>2029.5927633088004</v>
      </c>
      <c r="K68" s="122">
        <v>2089.1662256182503</v>
      </c>
      <c r="L68" s="122">
        <v>2160.1284332423334</v>
      </c>
      <c r="M68" s="122">
        <v>0</v>
      </c>
      <c r="N68" s="122">
        <v>0</v>
      </c>
      <c r="O68" s="122">
        <v>1936.8888187370201</v>
      </c>
      <c r="P68" s="122">
        <v>1864.7503606038611</v>
      </c>
      <c r="Q68" s="122">
        <v>1742.9965184503164</v>
      </c>
      <c r="R68" s="122">
        <v>1656.1487461826764</v>
      </c>
      <c r="S68" s="122">
        <v>1599.4254098544611</v>
      </c>
      <c r="T68" s="122">
        <v>1469.4134165071878</v>
      </c>
      <c r="U68" s="122">
        <v>1519.7901580506048</v>
      </c>
      <c r="V68" s="122">
        <v>1423.711238444834</v>
      </c>
      <c r="W68" s="122">
        <v>1408.3309558614633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2205.2713209699109</v>
      </c>
      <c r="D69" s="98">
        <v>2291.2001753756817</v>
      </c>
      <c r="E69" s="98">
        <v>2097.1110311278085</v>
      </c>
      <c r="F69" s="98">
        <v>2128.9964976144379</v>
      </c>
      <c r="G69" s="98">
        <v>2065.7855641453616</v>
      </c>
      <c r="H69" s="98">
        <v>2183.2337789413732</v>
      </c>
      <c r="I69" s="98">
        <v>2153.5364538143817</v>
      </c>
      <c r="J69" s="98">
        <v>2036.233777764975</v>
      </c>
      <c r="K69" s="98">
        <v>2102.4678547556555</v>
      </c>
      <c r="L69" s="98">
        <v>2201.0996755428814</v>
      </c>
      <c r="M69" s="98">
        <v>0</v>
      </c>
      <c r="N69" s="98">
        <v>0</v>
      </c>
      <c r="O69" s="98">
        <v>1936.4071907179925</v>
      </c>
      <c r="P69" s="98">
        <v>1864.127830275781</v>
      </c>
      <c r="Q69" s="98">
        <v>1732.8986588859639</v>
      </c>
      <c r="R69" s="98">
        <v>1646.1140125920592</v>
      </c>
      <c r="S69" s="98">
        <v>1595.1451015145917</v>
      </c>
      <c r="T69" s="98">
        <v>1464.1525207108475</v>
      </c>
      <c r="U69" s="98">
        <v>1518.7051008851247</v>
      </c>
      <c r="V69" s="98">
        <v>1419.9237031297203</v>
      </c>
      <c r="W69" s="98">
        <v>1406.2391362077688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2027.7880211201391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1423.5013145818862</v>
      </c>
      <c r="U70" s="98">
        <v>1480.5669057161572</v>
      </c>
      <c r="V70" s="98">
        <v>1387.7588996499949</v>
      </c>
      <c r="W70" s="98">
        <v>1373.5737560329085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1749.6846687730272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1178.3695066341068</v>
      </c>
      <c r="U71" s="101">
        <v>1221.7216326511034</v>
      </c>
      <c r="V71" s="101">
        <v>1142.1580559799572</v>
      </c>
      <c r="W71" s="101">
        <v>1105.4418329022135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278.10335234711204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245.13180794777969</v>
      </c>
      <c r="U72" s="104">
        <v>258.84527306505407</v>
      </c>
      <c r="V72" s="104">
        <v>245.60084367003768</v>
      </c>
      <c r="W72" s="104">
        <v>268.13192313069504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1970.3116592699107</v>
      </c>
      <c r="D73" s="101">
        <v>1973.6745992217675</v>
      </c>
      <c r="E73" s="101">
        <v>1934.5204742625187</v>
      </c>
      <c r="F73" s="101">
        <v>1925.8424317389811</v>
      </c>
      <c r="G73" s="101">
        <v>1989.9061257501435</v>
      </c>
      <c r="H73" s="101">
        <v>1982.6972214732543</v>
      </c>
      <c r="I73" s="101">
        <v>1924.1105018623946</v>
      </c>
      <c r="J73" s="101">
        <v>1890.2032505680788</v>
      </c>
      <c r="K73" s="101">
        <v>1933.4016168381397</v>
      </c>
      <c r="L73" s="101">
        <v>1925.8488439953662</v>
      </c>
      <c r="M73" s="101">
        <v>0</v>
      </c>
      <c r="N73" s="101">
        <v>0</v>
      </c>
      <c r="O73" s="101">
        <v>1945.0996187329681</v>
      </c>
      <c r="P73" s="101">
        <v>1871.2940574581983</v>
      </c>
      <c r="Q73" s="101">
        <v>1813.4631942654437</v>
      </c>
      <c r="R73" s="101">
        <v>1780.8791949431936</v>
      </c>
      <c r="S73" s="101">
        <v>1699.6457019156169</v>
      </c>
      <c r="T73" s="101">
        <v>1628.0681252513682</v>
      </c>
      <c r="U73" s="101">
        <v>1558.7367547980925</v>
      </c>
      <c r="V73" s="101">
        <v>1531.2398080815972</v>
      </c>
      <c r="W73" s="101">
        <v>1461.4742955081961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1864.1635910465664</v>
      </c>
      <c r="D74" s="104">
        <v>0</v>
      </c>
      <c r="E74" s="104">
        <v>0</v>
      </c>
      <c r="F74" s="104">
        <v>1823.3280083536104</v>
      </c>
      <c r="G74" s="104">
        <v>1886.3883330077938</v>
      </c>
      <c r="H74" s="104">
        <v>1879.8921248208042</v>
      </c>
      <c r="I74" s="104">
        <v>1830.5709624945555</v>
      </c>
      <c r="J74" s="104">
        <v>1795.2189046913245</v>
      </c>
      <c r="K74" s="104">
        <v>1837.0280951193661</v>
      </c>
      <c r="L74" s="104">
        <v>1829.3531443269003</v>
      </c>
      <c r="M74" s="104">
        <v>0</v>
      </c>
      <c r="N74" s="104">
        <v>0</v>
      </c>
      <c r="O74" s="104">
        <v>1855.2161994516152</v>
      </c>
      <c r="P74" s="104">
        <v>1789.6214015182604</v>
      </c>
      <c r="Q74" s="104">
        <v>1737.9205049987975</v>
      </c>
      <c r="R74" s="104">
        <v>1710.3621029890323</v>
      </c>
      <c r="S74" s="104">
        <v>1634.9534465049421</v>
      </c>
      <c r="T74" s="104">
        <v>1568.816136413416</v>
      </c>
      <c r="U74" s="104">
        <v>1503.9531057139268</v>
      </c>
      <c r="V74" s="104">
        <v>1479.1983037112725</v>
      </c>
      <c r="W74" s="104">
        <v>1408.4120688578437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1572.0810318340527</v>
      </c>
      <c r="D75" s="98">
        <v>0</v>
      </c>
      <c r="E75" s="98">
        <v>0</v>
      </c>
      <c r="F75" s="98">
        <v>1536.2127563479341</v>
      </c>
      <c r="G75" s="98">
        <v>1594.4813497795674</v>
      </c>
      <c r="H75" s="98">
        <v>1587.7636587432428</v>
      </c>
      <c r="I75" s="98">
        <v>1562.7792022810775</v>
      </c>
      <c r="J75" s="98">
        <v>1520.721521870265</v>
      </c>
      <c r="K75" s="98">
        <v>1556.0915018079288</v>
      </c>
      <c r="L75" s="98">
        <v>1545.1789459009065</v>
      </c>
      <c r="M75" s="98">
        <v>0</v>
      </c>
      <c r="N75" s="98">
        <v>0</v>
      </c>
      <c r="O75" s="98">
        <v>1562.370101533128</v>
      </c>
      <c r="P75" s="98">
        <v>1504.2878064492461</v>
      </c>
      <c r="Q75" s="98">
        <v>1455.2834967594383</v>
      </c>
      <c r="R75" s="98">
        <v>1432.7754085275187</v>
      </c>
      <c r="S75" s="98">
        <v>1367.2453429195896</v>
      </c>
      <c r="T75" s="98">
        <v>1310.8355271227078</v>
      </c>
      <c r="U75" s="98">
        <v>1253.4894229501408</v>
      </c>
      <c r="V75" s="98">
        <v>1230.2792891339843</v>
      </c>
      <c r="W75" s="98">
        <v>1146.1536351148645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292.08255921251373</v>
      </c>
      <c r="D76" s="98">
        <v>0</v>
      </c>
      <c r="E76" s="98">
        <v>0</v>
      </c>
      <c r="F76" s="98">
        <v>287.11525200567633</v>
      </c>
      <c r="G76" s="98">
        <v>291.90698322822652</v>
      </c>
      <c r="H76" s="98">
        <v>292.1284660775616</v>
      </c>
      <c r="I76" s="98">
        <v>267.79176021347791</v>
      </c>
      <c r="J76" s="98">
        <v>274.49738282105938</v>
      </c>
      <c r="K76" s="98">
        <v>280.93659331143721</v>
      </c>
      <c r="L76" s="98">
        <v>284.17419842599361</v>
      </c>
      <c r="M76" s="98">
        <v>0</v>
      </c>
      <c r="N76" s="98">
        <v>0</v>
      </c>
      <c r="O76" s="98">
        <v>292.84609791848749</v>
      </c>
      <c r="P76" s="98">
        <v>285.33359506901417</v>
      </c>
      <c r="Q76" s="98">
        <v>282.63700823935909</v>
      </c>
      <c r="R76" s="98">
        <v>277.5866944615135</v>
      </c>
      <c r="S76" s="98">
        <v>267.70810358535221</v>
      </c>
      <c r="T76" s="98">
        <v>257.98060929070806</v>
      </c>
      <c r="U76" s="98">
        <v>250.46368276378595</v>
      </c>
      <c r="V76" s="98">
        <v>248.91901457728801</v>
      </c>
      <c r="W76" s="98">
        <v>262.25843374297915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227.76307431972992</v>
      </c>
      <c r="D77" s="122">
        <v>240.26200544005579</v>
      </c>
      <c r="E77" s="122">
        <v>227.16794539312812</v>
      </c>
      <c r="F77" s="122">
        <v>230.90671729354776</v>
      </c>
      <c r="G77" s="122">
        <v>231.81536068014913</v>
      </c>
      <c r="H77" s="122">
        <v>240.0351378514072</v>
      </c>
      <c r="I77" s="122">
        <v>246.82401993398639</v>
      </c>
      <c r="J77" s="122">
        <v>254.96828020520832</v>
      </c>
      <c r="K77" s="122">
        <v>277.55681958122244</v>
      </c>
      <c r="L77" s="122">
        <v>295.37911575357657</v>
      </c>
      <c r="M77" s="122">
        <v>0</v>
      </c>
      <c r="N77" s="122">
        <v>0</v>
      </c>
      <c r="O77" s="122">
        <v>280.20670067403597</v>
      </c>
      <c r="P77" s="122">
        <v>288.00453326708936</v>
      </c>
      <c r="Q77" s="122">
        <v>283.59750564549728</v>
      </c>
      <c r="R77" s="122">
        <v>283.47449814742157</v>
      </c>
      <c r="S77" s="122">
        <v>287.3202678490016</v>
      </c>
      <c r="T77" s="122">
        <v>281.04537137448756</v>
      </c>
      <c r="U77" s="122">
        <v>306.82086935511671</v>
      </c>
      <c r="V77" s="122">
        <v>382.17314061368836</v>
      </c>
      <c r="W77" s="122">
        <v>390.71756319936173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233.19987623377537</v>
      </c>
      <c r="D78" s="98">
        <v>246.66909326172845</v>
      </c>
      <c r="E78" s="98">
        <v>232.40793696553928</v>
      </c>
      <c r="F78" s="98">
        <v>236.77017967754958</v>
      </c>
      <c r="G78" s="98">
        <v>237.36402781386133</v>
      </c>
      <c r="H78" s="98">
        <v>245.82384725745578</v>
      </c>
      <c r="I78" s="98">
        <v>252.44248920270692</v>
      </c>
      <c r="J78" s="98">
        <v>259.80122671446202</v>
      </c>
      <c r="K78" s="98">
        <v>285.94834624906736</v>
      </c>
      <c r="L78" s="98">
        <v>306.93728940062601</v>
      </c>
      <c r="M78" s="98">
        <v>0</v>
      </c>
      <c r="N78" s="98">
        <v>0</v>
      </c>
      <c r="O78" s="98">
        <v>294.51616103764786</v>
      </c>
      <c r="P78" s="98">
        <v>301.28486273170864</v>
      </c>
      <c r="Q78" s="98">
        <v>292.70979249185837</v>
      </c>
      <c r="R78" s="98">
        <v>289.47947468055895</v>
      </c>
      <c r="S78" s="98">
        <v>293.83998975569097</v>
      </c>
      <c r="T78" s="98">
        <v>287.29104847443654</v>
      </c>
      <c r="U78" s="98">
        <v>314.82780036124791</v>
      </c>
      <c r="V78" s="98">
        <v>392.03813555181904</v>
      </c>
      <c r="W78" s="98">
        <v>404.01353320334965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187.65681092481481</v>
      </c>
      <c r="D79" s="33">
        <v>189.27989234474623</v>
      </c>
      <c r="E79" s="33">
        <v>188.71446877712663</v>
      </c>
      <c r="F79" s="33">
        <v>190.5954134035351</v>
      </c>
      <c r="G79" s="33">
        <v>193.38570312443846</v>
      </c>
      <c r="H79" s="33">
        <v>199.29573014468752</v>
      </c>
      <c r="I79" s="33">
        <v>198.05858794778371</v>
      </c>
      <c r="J79" s="33">
        <v>201.24822092927317</v>
      </c>
      <c r="K79" s="33">
        <v>214.17871027407827</v>
      </c>
      <c r="L79" s="33">
        <v>223.46159083860275</v>
      </c>
      <c r="M79" s="33">
        <v>0</v>
      </c>
      <c r="N79" s="33">
        <v>0</v>
      </c>
      <c r="O79" s="33">
        <v>232.0748794509779</v>
      </c>
      <c r="P79" s="33">
        <v>229.90309185937988</v>
      </c>
      <c r="Q79" s="33">
        <v>225.64336130264076</v>
      </c>
      <c r="R79" s="33">
        <v>225.9652998108368</v>
      </c>
      <c r="S79" s="33">
        <v>221.42946134522637</v>
      </c>
      <c r="T79" s="33">
        <v>222.22244886951367</v>
      </c>
      <c r="U79" s="33">
        <v>219.18945778801341</v>
      </c>
      <c r="V79" s="33">
        <v>288.53654931569417</v>
      </c>
      <c r="W79" s="33">
        <v>281.43561796110396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26319.4789284832</v>
      </c>
      <c r="D81" s="117">
        <f t="shared" si="28"/>
        <v>26267.38265089225</v>
      </c>
      <c r="E81" s="117">
        <f t="shared" si="28"/>
        <v>25939.21985563972</v>
      </c>
      <c r="F81" s="117">
        <f t="shared" si="28"/>
        <v>24984.605562249042</v>
      </c>
      <c r="G81" s="117">
        <f t="shared" si="28"/>
        <v>26662.471600981135</v>
      </c>
      <c r="H81" s="117">
        <f t="shared" si="28"/>
        <v>25984.618597523182</v>
      </c>
      <c r="I81" s="117">
        <f t="shared" si="28"/>
        <v>25026.929432344648</v>
      </c>
      <c r="J81" s="117">
        <f t="shared" si="28"/>
        <v>22349.647079436847</v>
      </c>
      <c r="K81" s="117">
        <f t="shared" si="28"/>
        <v>21878.173996581729</v>
      </c>
      <c r="L81" s="117">
        <f t="shared" si="28"/>
        <v>23964.522093161966</v>
      </c>
      <c r="M81" s="117">
        <f t="shared" si="28"/>
        <v>22894.912922465268</v>
      </c>
      <c r="N81" s="117">
        <f t="shared" si="28"/>
        <v>22689.911257994976</v>
      </c>
      <c r="O81" s="117">
        <f t="shared" si="28"/>
        <v>20127.08752593779</v>
      </c>
      <c r="P81" s="117">
        <f t="shared" si="28"/>
        <v>20883.919699901089</v>
      </c>
      <c r="Q81" s="117">
        <f t="shared" si="28"/>
        <v>18423.662285333306</v>
      </c>
      <c r="R81" s="117">
        <f t="shared" ref="R81:V81" si="29">R82+R85+R87+R100</f>
        <v>19028.445722458178</v>
      </c>
      <c r="S81" s="117">
        <f t="shared" si="29"/>
        <v>16510.71891285729</v>
      </c>
      <c r="T81" s="117">
        <f t="shared" si="29"/>
        <v>16018.715886297021</v>
      </c>
      <c r="U81" s="117">
        <f t="shared" si="29"/>
        <v>12403.243779432973</v>
      </c>
      <c r="V81" s="117">
        <f t="shared" si="29"/>
        <v>13516.127526924198</v>
      </c>
      <c r="W81" s="117">
        <f t="shared" ref="W81" si="30">W82+W85+W87+W100</f>
        <v>12167.305451897071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24137.084166491226</v>
      </c>
      <c r="D82" s="122">
        <f t="shared" si="31"/>
        <v>24078.578836045152</v>
      </c>
      <c r="E82" s="122">
        <f t="shared" si="31"/>
        <v>23792.533948719352</v>
      </c>
      <c r="F82" s="122">
        <f t="shared" si="31"/>
        <v>22847.458555912257</v>
      </c>
      <c r="G82" s="122">
        <f t="shared" si="31"/>
        <v>24457.451696221084</v>
      </c>
      <c r="H82" s="122">
        <f t="shared" si="31"/>
        <v>23801.302623476127</v>
      </c>
      <c r="I82" s="122">
        <f t="shared" si="31"/>
        <v>22913.815996272337</v>
      </c>
      <c r="J82" s="122">
        <f t="shared" si="31"/>
        <v>20237.08887898122</v>
      </c>
      <c r="K82" s="122">
        <f t="shared" si="31"/>
        <v>19724.984562559253</v>
      </c>
      <c r="L82" s="122">
        <f t="shared" si="31"/>
        <v>21813.478978788593</v>
      </c>
      <c r="M82" s="122">
        <f t="shared" si="31"/>
        <v>20688.179738605613</v>
      </c>
      <c r="N82" s="122">
        <f t="shared" si="31"/>
        <v>20493.897403689276</v>
      </c>
      <c r="O82" s="122">
        <f t="shared" si="31"/>
        <v>17962.122772455506</v>
      </c>
      <c r="P82" s="122">
        <f t="shared" si="31"/>
        <v>18784.156195047464</v>
      </c>
      <c r="Q82" s="122">
        <f t="shared" si="31"/>
        <v>16378.783944807503</v>
      </c>
      <c r="R82" s="122">
        <f t="shared" ref="R82:V82" si="32">SUM(R83:R84)</f>
        <v>17035.190123544617</v>
      </c>
      <c r="S82" s="122">
        <f t="shared" si="32"/>
        <v>14616.008494136302</v>
      </c>
      <c r="T82" s="122">
        <f t="shared" si="32"/>
        <v>14192.411326713751</v>
      </c>
      <c r="U82" s="122">
        <f t="shared" si="32"/>
        <v>10647.910047249206</v>
      </c>
      <c r="V82" s="122">
        <f t="shared" si="32"/>
        <v>11712.730071234011</v>
      </c>
      <c r="W82" s="122">
        <f t="shared" ref="W82" si="33">SUM(W83:W84)</f>
        <v>10433.021840887637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23998.621022112613</v>
      </c>
      <c r="D83" s="98">
        <v>23941.231265144728</v>
      </c>
      <c r="E83" s="98">
        <v>23656.211327322791</v>
      </c>
      <c r="F83" s="98">
        <v>22717.799589421589</v>
      </c>
      <c r="G83" s="98">
        <v>24318.589947475375</v>
      </c>
      <c r="H83" s="98">
        <v>23665.872341829745</v>
      </c>
      <c r="I83" s="98">
        <v>22782.985466638987</v>
      </c>
      <c r="J83" s="98">
        <v>20121.566130956457</v>
      </c>
      <c r="K83" s="98">
        <v>19611.547362740766</v>
      </c>
      <c r="L83" s="98">
        <v>21686.598021556674</v>
      </c>
      <c r="M83" s="98">
        <v>20568.475596910957</v>
      </c>
      <c r="N83" s="98">
        <v>20374.514172284627</v>
      </c>
      <c r="O83" s="98">
        <v>17857.804063668631</v>
      </c>
      <c r="P83" s="98">
        <v>18675.155042169816</v>
      </c>
      <c r="Q83" s="98">
        <v>16283.717330102967</v>
      </c>
      <c r="R83" s="98">
        <v>16934.933692835544</v>
      </c>
      <c r="S83" s="98">
        <v>14534.332160897535</v>
      </c>
      <c r="T83" s="98">
        <v>14112.551166957983</v>
      </c>
      <c r="U83" s="98">
        <v>10588.719360640242</v>
      </c>
      <c r="V83" s="98">
        <v>11645.513883853342</v>
      </c>
      <c r="W83" s="98">
        <v>10371.892171865922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138.46314437861201</v>
      </c>
      <c r="D84" s="98">
        <v>137.34757090042493</v>
      </c>
      <c r="E84" s="98">
        <v>136.32262139655921</v>
      </c>
      <c r="F84" s="98">
        <v>129.65896649066752</v>
      </c>
      <c r="G84" s="98">
        <v>138.86174874571003</v>
      </c>
      <c r="H84" s="98">
        <v>135.43028164638321</v>
      </c>
      <c r="I84" s="98">
        <v>130.83052963335055</v>
      </c>
      <c r="J84" s="98">
        <v>115.52274802476478</v>
      </c>
      <c r="K84" s="98">
        <v>113.4371998184867</v>
      </c>
      <c r="L84" s="98">
        <v>126.88095723191829</v>
      </c>
      <c r="M84" s="98">
        <v>119.7041416946569</v>
      </c>
      <c r="N84" s="98">
        <v>119.38323140464708</v>
      </c>
      <c r="O84" s="98">
        <v>104.31870878687414</v>
      </c>
      <c r="P84" s="98">
        <v>109.0011528776473</v>
      </c>
      <c r="Q84" s="98">
        <v>95.066614704536264</v>
      </c>
      <c r="R84" s="98">
        <v>100.25643070907304</v>
      </c>
      <c r="S84" s="98">
        <v>81.67633323876737</v>
      </c>
      <c r="T84" s="98">
        <v>79.860159755767597</v>
      </c>
      <c r="U84" s="98">
        <v>59.190686608965628</v>
      </c>
      <c r="V84" s="98">
        <v>67.216187380669339</v>
      </c>
      <c r="W84" s="98">
        <v>61.129669021714825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9.9303337299033601</v>
      </c>
      <c r="D85" s="122">
        <f t="shared" si="34"/>
        <v>8.8455932663218295</v>
      </c>
      <c r="E85" s="122">
        <f t="shared" si="34"/>
        <v>6.8279544014858917</v>
      </c>
      <c r="F85" s="122">
        <f t="shared" si="34"/>
        <v>7.4310323365628266</v>
      </c>
      <c r="G85" s="122">
        <f t="shared" si="34"/>
        <v>12.528613047087235</v>
      </c>
      <c r="H85" s="122">
        <f t="shared" si="34"/>
        <v>10.300457167163499</v>
      </c>
      <c r="I85" s="122">
        <f t="shared" si="34"/>
        <v>7.3958571114117087</v>
      </c>
      <c r="J85" s="122">
        <f t="shared" si="34"/>
        <v>12.587314502810941</v>
      </c>
      <c r="K85" s="122">
        <f t="shared" si="34"/>
        <v>5.7689812036215908</v>
      </c>
      <c r="L85" s="122">
        <f t="shared" si="34"/>
        <v>10.009491734577326</v>
      </c>
      <c r="M85" s="122">
        <f t="shared" si="34"/>
        <v>5.5092730600811128</v>
      </c>
      <c r="N85" s="122">
        <f t="shared" si="34"/>
        <v>9.2367933554316792</v>
      </c>
      <c r="O85" s="122">
        <f t="shared" si="34"/>
        <v>9.6736347278375607</v>
      </c>
      <c r="P85" s="122">
        <f t="shared" si="34"/>
        <v>5.7391200830857407</v>
      </c>
      <c r="Q85" s="122">
        <f t="shared" si="34"/>
        <v>7.9240226071142681</v>
      </c>
      <c r="R85" s="122">
        <f t="shared" si="34"/>
        <v>4.5148913578871701</v>
      </c>
      <c r="S85" s="122">
        <f t="shared" si="34"/>
        <v>2.9157559984293733</v>
      </c>
      <c r="T85" s="122">
        <f t="shared" si="34"/>
        <v>6.0540708012310285</v>
      </c>
      <c r="U85" s="122">
        <f t="shared" si="34"/>
        <v>6.6427606170890252</v>
      </c>
      <c r="V85" s="122">
        <f t="shared" si="34"/>
        <v>15.798710407166491</v>
      </c>
      <c r="W85" s="122">
        <f t="shared" si="34"/>
        <v>18.257906861152964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9.9303337299033601</v>
      </c>
      <c r="D86" s="98">
        <f>IF(RES_hhdet_in_fec!D86=0,0,RES_hhdet_in_fec!D86*1000*11630/RES_hhdet_in_new!D83)</f>
        <v>8.8455932663218295</v>
      </c>
      <c r="E86" s="98">
        <f>IF(RES_hhdet_in_fec!E86=0,0,RES_hhdet_in_fec!E86*1000*11630/RES_hhdet_in_new!E83)</f>
        <v>6.8279544014858917</v>
      </c>
      <c r="F86" s="98">
        <f>IF(RES_hhdet_in_fec!F86=0,0,RES_hhdet_in_fec!F86*1000*11630/RES_hhdet_in_new!F83)</f>
        <v>7.4310323365628266</v>
      </c>
      <c r="G86" s="98">
        <f>IF(RES_hhdet_in_fec!G86=0,0,RES_hhdet_in_fec!G86*1000*11630/RES_hhdet_in_new!G83)</f>
        <v>12.528613047087235</v>
      </c>
      <c r="H86" s="98">
        <f>IF(RES_hhdet_in_fec!H86=0,0,RES_hhdet_in_fec!H86*1000*11630/RES_hhdet_in_new!H83)</f>
        <v>10.300457167163499</v>
      </c>
      <c r="I86" s="98">
        <f>IF(RES_hhdet_in_fec!I86=0,0,RES_hhdet_in_fec!I86*1000*11630/RES_hhdet_in_new!I83)</f>
        <v>7.3958571114117087</v>
      </c>
      <c r="J86" s="98">
        <f>IF(RES_hhdet_in_fec!J86=0,0,RES_hhdet_in_fec!J86*1000*11630/RES_hhdet_in_new!J83)</f>
        <v>12.587314502810941</v>
      </c>
      <c r="K86" s="98">
        <f>IF(RES_hhdet_in_fec!K86=0,0,RES_hhdet_in_fec!K86*1000*11630/RES_hhdet_in_new!K83)</f>
        <v>5.7689812036215908</v>
      </c>
      <c r="L86" s="98">
        <f>IF(RES_hhdet_in_fec!L86=0,0,RES_hhdet_in_fec!L86*1000*11630/RES_hhdet_in_new!L83)</f>
        <v>10.009491734577326</v>
      </c>
      <c r="M86" s="98">
        <f>IF(RES_hhdet_in_fec!M86=0,0,RES_hhdet_in_fec!M86*1000*11630/RES_hhdet_in_new!M83)</f>
        <v>5.5092730600811128</v>
      </c>
      <c r="N86" s="98">
        <f>IF(RES_hhdet_in_fec!N86=0,0,RES_hhdet_in_fec!N86*1000*11630/RES_hhdet_in_new!N83)</f>
        <v>9.2367933554316792</v>
      </c>
      <c r="O86" s="98">
        <f>IF(RES_hhdet_in_fec!O86=0,0,RES_hhdet_in_fec!O86*1000*11630/RES_hhdet_in_new!O83)</f>
        <v>9.6736347278375607</v>
      </c>
      <c r="P86" s="98">
        <f>IF(RES_hhdet_in_fec!P86=0,0,RES_hhdet_in_fec!P86*1000*11630/RES_hhdet_in_new!P83)</f>
        <v>5.7391200830857407</v>
      </c>
      <c r="Q86" s="98">
        <f>IF(RES_hhdet_in_fec!Q86=0,0,RES_hhdet_in_fec!Q86*1000*11630/RES_hhdet_in_new!Q83)</f>
        <v>7.9240226071142681</v>
      </c>
      <c r="R86" s="98">
        <f>IF(RES_hhdet_in_fec!R86=0,0,RES_hhdet_in_fec!R86*1000*11630/RES_hhdet_in_new!R83)</f>
        <v>4.5148913578871701</v>
      </c>
      <c r="S86" s="98">
        <f>IF(RES_hhdet_in_fec!S86=0,0,RES_hhdet_in_fec!S86*1000*11630/RES_hhdet_in_new!S83)</f>
        <v>2.9157559984293733</v>
      </c>
      <c r="T86" s="98">
        <f>IF(RES_hhdet_in_fec!T86=0,0,RES_hhdet_in_fec!T86*1000*11630/RES_hhdet_in_new!T83)</f>
        <v>6.0540708012310285</v>
      </c>
      <c r="U86" s="98">
        <f>IF(RES_hhdet_in_fec!U86=0,0,RES_hhdet_in_fec!U86*1000*11630/RES_hhdet_in_new!U83)</f>
        <v>6.6427606170890252</v>
      </c>
      <c r="V86" s="98">
        <f>IF(RES_hhdet_in_fec!V86=0,0,RES_hhdet_in_fec!V86*1000*11630/RES_hhdet_in_new!V83)</f>
        <v>15.798710407166491</v>
      </c>
      <c r="W86" s="98">
        <f>IF(RES_hhdet_in_fec!W86=0,0,RES_hhdet_in_fec!W86*1000*11630/RES_hhdet_in_new!W83)</f>
        <v>18.257906861152964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1974.8335240468095</v>
      </c>
      <c r="D87" s="122">
        <v>1983.3746027449456</v>
      </c>
      <c r="E87" s="122">
        <v>1939.6418835839208</v>
      </c>
      <c r="F87" s="122">
        <v>1935.406362624954</v>
      </c>
      <c r="G87" s="122">
        <v>1990.6835676349706</v>
      </c>
      <c r="H87" s="122">
        <v>1976.7987662075939</v>
      </c>
      <c r="I87" s="122">
        <v>1906.3352912994303</v>
      </c>
      <c r="J87" s="122">
        <v>1884.3288576974169</v>
      </c>
      <c r="K87" s="122">
        <v>1918.979283707421</v>
      </c>
      <c r="L87" s="122">
        <v>1915.3079777213115</v>
      </c>
      <c r="M87" s="122">
        <v>1975.744811134801</v>
      </c>
      <c r="N87" s="122">
        <v>1952.0696490863788</v>
      </c>
      <c r="O87" s="122">
        <v>1917.9416486667162</v>
      </c>
      <c r="P87" s="122">
        <v>1857.4277879487606</v>
      </c>
      <c r="Q87" s="122">
        <v>1798.9229748824844</v>
      </c>
      <c r="R87" s="122">
        <v>1757.6039778086408</v>
      </c>
      <c r="S87" s="122">
        <v>1666.9768864788775</v>
      </c>
      <c r="T87" s="122">
        <v>1595.8431170842807</v>
      </c>
      <c r="U87" s="122">
        <v>1526.4610617868004</v>
      </c>
      <c r="V87" s="122">
        <v>1493.8978522262355</v>
      </c>
      <c r="W87" s="122">
        <v>1426.5677276216516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2156.266813605027</v>
      </c>
      <c r="D88" s="98">
        <v>2135.8845066986664</v>
      </c>
      <c r="E88" s="98">
        <v>2005.4262160147105</v>
      </c>
      <c r="F88" s="98">
        <v>2032.3016194463689</v>
      </c>
      <c r="G88" s="98">
        <v>2016.1270024134776</v>
      </c>
      <c r="H88" s="98">
        <v>1962.1862398341825</v>
      </c>
      <c r="I88" s="98">
        <v>1862.7015060565477</v>
      </c>
      <c r="J88" s="98">
        <v>1881.3964745365661</v>
      </c>
      <c r="K88" s="98">
        <v>1884.089873855037</v>
      </c>
      <c r="L88" s="98">
        <v>1892.2751342938382</v>
      </c>
      <c r="M88" s="98">
        <v>1865.4411937735879</v>
      </c>
      <c r="N88" s="98">
        <v>1846.9143733847334</v>
      </c>
      <c r="O88" s="98">
        <v>1826.286196924533</v>
      </c>
      <c r="P88" s="98">
        <v>1778.3487255411092</v>
      </c>
      <c r="Q88" s="98">
        <v>1717.1157719457312</v>
      </c>
      <c r="R88" s="98">
        <v>1658.3008074836414</v>
      </c>
      <c r="S88" s="98">
        <v>1557.1191768533081</v>
      </c>
      <c r="T88" s="98">
        <v>1504.1038457654197</v>
      </c>
      <c r="U88" s="98">
        <v>1431.2068315766669</v>
      </c>
      <c r="V88" s="98">
        <v>1389.0644366796757</v>
      </c>
      <c r="W88" s="98">
        <v>1335.9230892235528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1912.3838029404574</v>
      </c>
      <c r="G89" s="98">
        <v>0</v>
      </c>
      <c r="H89" s="98">
        <v>1858.2168155965837</v>
      </c>
      <c r="I89" s="98">
        <v>1774.2950403118823</v>
      </c>
      <c r="J89" s="98">
        <v>1793.436222325412</v>
      </c>
      <c r="K89" s="98">
        <v>1800.7334633325352</v>
      </c>
      <c r="L89" s="98">
        <v>1812.278399264429</v>
      </c>
      <c r="M89" s="98">
        <v>1791.9211234182274</v>
      </c>
      <c r="N89" s="98">
        <v>1777.2823859913715</v>
      </c>
      <c r="O89" s="98">
        <v>1760.258433230716</v>
      </c>
      <c r="P89" s="98">
        <v>1716.9824611907818</v>
      </c>
      <c r="Q89" s="98">
        <v>1660.3792891492878</v>
      </c>
      <c r="R89" s="98">
        <v>1608.177221939533</v>
      </c>
      <c r="S89" s="98">
        <v>1514.6946195705452</v>
      </c>
      <c r="T89" s="98">
        <v>1467.9209002014825</v>
      </c>
      <c r="U89" s="98">
        <v>1400.5484090620473</v>
      </c>
      <c r="V89" s="98">
        <v>1362.4582534170047</v>
      </c>
      <c r="W89" s="98">
        <v>1310.4509630377192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1621.177155078484</v>
      </c>
      <c r="G90" s="101">
        <v>0</v>
      </c>
      <c r="H90" s="101">
        <v>1571.2595746990532</v>
      </c>
      <c r="I90" s="101">
        <v>1512.9034672748903</v>
      </c>
      <c r="J90" s="101">
        <v>1513.7477271769355</v>
      </c>
      <c r="K90" s="101">
        <v>1516.3942965616932</v>
      </c>
      <c r="L90" s="101">
        <v>1518.2522359609609</v>
      </c>
      <c r="M90" s="101">
        <v>1501.9461316473669</v>
      </c>
      <c r="N90" s="101">
        <v>1485.268930358563</v>
      </c>
      <c r="O90" s="101">
        <v>1466.7404995037737</v>
      </c>
      <c r="P90" s="101">
        <v>1429.2833580824099</v>
      </c>
      <c r="Q90" s="101">
        <v>1377.5759948217251</v>
      </c>
      <c r="R90" s="101">
        <v>1333.6218873895127</v>
      </c>
      <c r="S90" s="101">
        <v>1252.2846697814398</v>
      </c>
      <c r="T90" s="101">
        <v>1210.9820344649183</v>
      </c>
      <c r="U90" s="101">
        <v>1151.0166181553836</v>
      </c>
      <c r="V90" s="101">
        <v>1116.2410294783058</v>
      </c>
      <c r="W90" s="101">
        <v>1048.0067694250104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291.20664786197324</v>
      </c>
      <c r="G91" s="104">
        <v>0</v>
      </c>
      <c r="H91" s="104">
        <v>286.95724089753026</v>
      </c>
      <c r="I91" s="104">
        <v>261.39157303699216</v>
      </c>
      <c r="J91" s="104">
        <v>279.68849514847676</v>
      </c>
      <c r="K91" s="104">
        <v>284.3391667708421</v>
      </c>
      <c r="L91" s="104">
        <v>294.02616330346825</v>
      </c>
      <c r="M91" s="104">
        <v>289.97499177086053</v>
      </c>
      <c r="N91" s="104">
        <v>292.01345563280842</v>
      </c>
      <c r="O91" s="104">
        <v>293.51793372694249</v>
      </c>
      <c r="P91" s="104">
        <v>287.69910310837213</v>
      </c>
      <c r="Q91" s="104">
        <v>282.80329432756298</v>
      </c>
      <c r="R91" s="104">
        <v>274.55533455002018</v>
      </c>
      <c r="S91" s="104">
        <v>262.40994978910527</v>
      </c>
      <c r="T91" s="104">
        <v>256.93886573656403</v>
      </c>
      <c r="U91" s="104">
        <v>249.53179090666382</v>
      </c>
      <c r="V91" s="104">
        <v>246.21722393869908</v>
      </c>
      <c r="W91" s="104">
        <v>262.44419361270883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1970.3116592699103</v>
      </c>
      <c r="D96" s="101">
        <v>1973.6745992217673</v>
      </c>
      <c r="E96" s="101">
        <v>1934.5204742625185</v>
      </c>
      <c r="F96" s="101">
        <v>1925.8424317389808</v>
      </c>
      <c r="G96" s="101">
        <v>1989.9061257501435</v>
      </c>
      <c r="H96" s="101">
        <v>1982.6972214732541</v>
      </c>
      <c r="I96" s="101">
        <v>1924.1105018623948</v>
      </c>
      <c r="J96" s="101">
        <v>1890.2032505680788</v>
      </c>
      <c r="K96" s="101">
        <v>1933.4016168381399</v>
      </c>
      <c r="L96" s="101">
        <v>1925.8488439953658</v>
      </c>
      <c r="M96" s="101">
        <v>2006.3338044170787</v>
      </c>
      <c r="N96" s="101">
        <v>1983.201617322416</v>
      </c>
      <c r="O96" s="101">
        <v>1945.0996187329686</v>
      </c>
      <c r="P96" s="101">
        <v>1871.294057458198</v>
      </c>
      <c r="Q96" s="101">
        <v>1813.4631942654439</v>
      </c>
      <c r="R96" s="101">
        <v>1780.8791949431936</v>
      </c>
      <c r="S96" s="101">
        <v>1699.6457019156167</v>
      </c>
      <c r="T96" s="101">
        <v>1628.0681252513682</v>
      </c>
      <c r="U96" s="101">
        <v>1558.7367547980923</v>
      </c>
      <c r="V96" s="101">
        <v>1531.2398080815969</v>
      </c>
      <c r="W96" s="101">
        <v>1461.4742955081958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1864.1635910465668</v>
      </c>
      <c r="D97" s="104">
        <v>1868.9213621275073</v>
      </c>
      <c r="E97" s="104">
        <v>1830.4667071180395</v>
      </c>
      <c r="F97" s="104">
        <v>1823.3280083536106</v>
      </c>
      <c r="G97" s="104">
        <v>1886.3883330077938</v>
      </c>
      <c r="H97" s="104">
        <v>1879.8921248208042</v>
      </c>
      <c r="I97" s="104">
        <v>1830.5709624945553</v>
      </c>
      <c r="J97" s="104">
        <v>1795.2189046913247</v>
      </c>
      <c r="K97" s="104">
        <v>1837.0280951193661</v>
      </c>
      <c r="L97" s="104">
        <v>1829.3531443269003</v>
      </c>
      <c r="M97" s="104">
        <v>1908.6351827116582</v>
      </c>
      <c r="N97" s="104">
        <v>1888.5216910844176</v>
      </c>
      <c r="O97" s="104">
        <v>1855.2161994516155</v>
      </c>
      <c r="P97" s="104">
        <v>1789.62140151826</v>
      </c>
      <c r="Q97" s="104">
        <v>1737.9205049987972</v>
      </c>
      <c r="R97" s="104">
        <v>1710.3621029890321</v>
      </c>
      <c r="S97" s="104">
        <v>1634.9534465049419</v>
      </c>
      <c r="T97" s="104">
        <v>1568.8161364134164</v>
      </c>
      <c r="U97" s="104">
        <v>1503.953105713927</v>
      </c>
      <c r="V97" s="104">
        <v>1479.1983037112723</v>
      </c>
      <c r="W97" s="104">
        <v>1408.4120688578437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1572.0810318340532</v>
      </c>
      <c r="D98" s="98">
        <v>1579.0870708774946</v>
      </c>
      <c r="E98" s="98">
        <v>1540.8696125458177</v>
      </c>
      <c r="F98" s="98">
        <v>1536.2127563479344</v>
      </c>
      <c r="G98" s="98">
        <v>1594.4813497795676</v>
      </c>
      <c r="H98" s="98">
        <v>1587.7636587432428</v>
      </c>
      <c r="I98" s="98">
        <v>1562.7792022810777</v>
      </c>
      <c r="J98" s="98">
        <v>1520.7215218702654</v>
      </c>
      <c r="K98" s="98">
        <v>1556.091501807929</v>
      </c>
      <c r="L98" s="98">
        <v>1545.1789459009065</v>
      </c>
      <c r="M98" s="98">
        <v>1615.4344163135788</v>
      </c>
      <c r="N98" s="98">
        <v>1595.157514167202</v>
      </c>
      <c r="O98" s="98">
        <v>1562.3701015331278</v>
      </c>
      <c r="P98" s="98">
        <v>1504.2878064492461</v>
      </c>
      <c r="Q98" s="98">
        <v>1455.2834967594381</v>
      </c>
      <c r="R98" s="98">
        <v>1432.7754085275185</v>
      </c>
      <c r="S98" s="98">
        <v>1367.2453429195898</v>
      </c>
      <c r="T98" s="98">
        <v>1310.8355271227081</v>
      </c>
      <c r="U98" s="98">
        <v>1253.4894229501408</v>
      </c>
      <c r="V98" s="98">
        <v>1230.2792891339843</v>
      </c>
      <c r="W98" s="98">
        <v>1146.1536351148645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292.08255921251373</v>
      </c>
      <c r="D99" s="98">
        <v>289.83429125001254</v>
      </c>
      <c r="E99" s="98">
        <v>289.59709457222152</v>
      </c>
      <c r="F99" s="98">
        <v>287.11525200567633</v>
      </c>
      <c r="G99" s="98">
        <v>291.90698322822635</v>
      </c>
      <c r="H99" s="98">
        <v>292.12846607756143</v>
      </c>
      <c r="I99" s="98">
        <v>267.79176021347797</v>
      </c>
      <c r="J99" s="98">
        <v>274.49738282105949</v>
      </c>
      <c r="K99" s="98">
        <v>280.93659331143726</v>
      </c>
      <c r="L99" s="98">
        <v>284.17419842599361</v>
      </c>
      <c r="M99" s="98">
        <v>293.20076639807928</v>
      </c>
      <c r="N99" s="98">
        <v>293.36417691721556</v>
      </c>
      <c r="O99" s="98">
        <v>292.84609791848749</v>
      </c>
      <c r="P99" s="98">
        <v>285.33359506901405</v>
      </c>
      <c r="Q99" s="98">
        <v>282.63700823935909</v>
      </c>
      <c r="R99" s="98">
        <v>277.58669446151345</v>
      </c>
      <c r="S99" s="98">
        <v>267.70810358535215</v>
      </c>
      <c r="T99" s="98">
        <v>257.98060929070812</v>
      </c>
      <c r="U99" s="98">
        <v>250.46368276378612</v>
      </c>
      <c r="V99" s="98">
        <v>248.91901457728804</v>
      </c>
      <c r="W99" s="98">
        <v>262.25843374297915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197.63090421526289</v>
      </c>
      <c r="D100" s="122">
        <v>196.58361883583316</v>
      </c>
      <c r="E100" s="122">
        <v>200.21606893495763</v>
      </c>
      <c r="F100" s="122">
        <v>194.30961137526413</v>
      </c>
      <c r="G100" s="122">
        <v>201.80772407799407</v>
      </c>
      <c r="H100" s="122">
        <v>196.21675067229936</v>
      </c>
      <c r="I100" s="122">
        <v>199.38228766146719</v>
      </c>
      <c r="J100" s="122">
        <v>215.64202825539991</v>
      </c>
      <c r="K100" s="122">
        <v>228.44116911143234</v>
      </c>
      <c r="L100" s="122">
        <v>225.72564491748403</v>
      </c>
      <c r="M100" s="122">
        <v>225.47909966477172</v>
      </c>
      <c r="N100" s="122">
        <v>234.7074118638908</v>
      </c>
      <c r="O100" s="122">
        <v>237.34947008772701</v>
      </c>
      <c r="P100" s="122">
        <v>236.59659682177985</v>
      </c>
      <c r="Q100" s="122">
        <v>238.03134303620331</v>
      </c>
      <c r="R100" s="122">
        <v>231.1367297470301</v>
      </c>
      <c r="S100" s="122">
        <v>224.81777624368101</v>
      </c>
      <c r="T100" s="122">
        <v>224.40737169775852</v>
      </c>
      <c r="U100" s="122">
        <v>222.22990977987723</v>
      </c>
      <c r="V100" s="122">
        <v>293.70089305678437</v>
      </c>
      <c r="W100" s="122">
        <v>289.45797652662924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261.86565661637974</v>
      </c>
      <c r="D102" s="98">
        <v>246.98861602241493</v>
      </c>
      <c r="E102" s="98">
        <v>281.48799786449359</v>
      </c>
      <c r="F102" s="98">
        <v>240.97653372237139</v>
      </c>
      <c r="G102" s="98">
        <v>299.10205807800014</v>
      </c>
      <c r="H102" s="98">
        <v>157.62803841878213</v>
      </c>
      <c r="I102" s="98">
        <v>210.9390528700697</v>
      </c>
      <c r="J102" s="98">
        <v>297.00134951791915</v>
      </c>
      <c r="K102" s="98">
        <v>348.14291332717278</v>
      </c>
      <c r="L102" s="98">
        <v>273.75741867220279</v>
      </c>
      <c r="M102" s="98">
        <v>265.58862521519836</v>
      </c>
      <c r="N102" s="98">
        <v>222.71802461490174</v>
      </c>
      <c r="O102" s="98">
        <v>303.95938414561857</v>
      </c>
      <c r="P102" s="98">
        <v>290.62473199125554</v>
      </c>
      <c r="Q102" s="98">
        <v>358.09418334913494</v>
      </c>
      <c r="R102" s="98">
        <v>284.52186863180634</v>
      </c>
      <c r="S102" s="98">
        <v>292.37946582518566</v>
      </c>
      <c r="T102" s="98">
        <v>303.81606796643592</v>
      </c>
      <c r="U102" s="98">
        <v>308.54350559822603</v>
      </c>
      <c r="V102" s="98">
        <v>396.86599342810291</v>
      </c>
      <c r="W102" s="98">
        <v>400.79552028618258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187.65681092481481</v>
      </c>
      <c r="D103" s="33">
        <v>189.27989234474626</v>
      </c>
      <c r="E103" s="33">
        <v>188.71446877712657</v>
      </c>
      <c r="F103" s="33">
        <v>190.5954134035351</v>
      </c>
      <c r="G103" s="33">
        <v>193.38570312443846</v>
      </c>
      <c r="H103" s="33">
        <v>199.29573014468755</v>
      </c>
      <c r="I103" s="33">
        <v>198.05858794778371</v>
      </c>
      <c r="J103" s="33">
        <v>201.24822092927317</v>
      </c>
      <c r="K103" s="33">
        <v>214.1787102740783</v>
      </c>
      <c r="L103" s="33">
        <v>223.4615908386028</v>
      </c>
      <c r="M103" s="33">
        <v>225.02903285389331</v>
      </c>
      <c r="N103" s="33">
        <v>234.99593255722988</v>
      </c>
      <c r="O103" s="33">
        <v>232.07487945097793</v>
      </c>
      <c r="P103" s="33">
        <v>229.90309185937994</v>
      </c>
      <c r="Q103" s="33">
        <v>225.64336130264076</v>
      </c>
      <c r="R103" s="33">
        <v>225.96529981083691</v>
      </c>
      <c r="S103" s="33">
        <v>221.4294613452264</v>
      </c>
      <c r="T103" s="33">
        <v>222.22244886951367</v>
      </c>
      <c r="U103" s="33">
        <v>219.18945778801341</v>
      </c>
      <c r="V103" s="33">
        <v>288.53654931569412</v>
      </c>
      <c r="W103" s="33">
        <v>281.43561796110396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19339.580044631613</v>
      </c>
      <c r="D124" s="117">
        <f t="shared" si="42"/>
        <v>19338.501637507008</v>
      </c>
      <c r="E124" s="117">
        <f t="shared" si="42"/>
        <v>20258.097459887951</v>
      </c>
      <c r="F124" s="117">
        <f t="shared" si="42"/>
        <v>19084.500167193521</v>
      </c>
      <c r="G124" s="117">
        <f t="shared" si="42"/>
        <v>20556.664185583664</v>
      </c>
      <c r="H124" s="117">
        <f t="shared" si="42"/>
        <v>20693.201422335405</v>
      </c>
      <c r="I124" s="117">
        <f t="shared" si="42"/>
        <v>20632.087340914135</v>
      </c>
      <c r="J124" s="117">
        <f t="shared" si="42"/>
        <v>17948.749226961772</v>
      </c>
      <c r="K124" s="117">
        <f t="shared" si="42"/>
        <v>18069.893963689363</v>
      </c>
      <c r="L124" s="117">
        <f t="shared" si="42"/>
        <v>20130.942076198346</v>
      </c>
      <c r="M124" s="117">
        <f t="shared" si="42"/>
        <v>19377.976062058915</v>
      </c>
      <c r="N124" s="117">
        <f t="shared" si="42"/>
        <v>19375.153310142556</v>
      </c>
      <c r="O124" s="117">
        <f t="shared" si="42"/>
        <v>17396.899828276786</v>
      </c>
      <c r="P124" s="117">
        <f t="shared" si="42"/>
        <v>17697.930139142361</v>
      </c>
      <c r="Q124" s="117">
        <f t="shared" si="42"/>
        <v>16036.512535885888</v>
      </c>
      <c r="R124" s="117">
        <f t="shared" ref="R124:V124" si="43">R125+R128+R130+R139</f>
        <v>16862.922147407757</v>
      </c>
      <c r="S124" s="117">
        <f t="shared" si="43"/>
        <v>14791.396013193191</v>
      </c>
      <c r="T124" s="117">
        <f t="shared" si="43"/>
        <v>14397.409486926948</v>
      </c>
      <c r="U124" s="117">
        <f t="shared" si="43"/>
        <v>11195.938459909787</v>
      </c>
      <c r="V124" s="117">
        <f t="shared" si="43"/>
        <v>12284.121363137801</v>
      </c>
      <c r="W124" s="117">
        <f t="shared" ref="W124" si="44">W125+W128+W130+W139</f>
        <v>11188.026396940555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17387.32520190431</v>
      </c>
      <c r="D125" s="122">
        <f t="shared" si="45"/>
        <v>17467.076689615649</v>
      </c>
      <c r="E125" s="122">
        <f t="shared" si="45"/>
        <v>18372.961186272929</v>
      </c>
      <c r="F125" s="122">
        <f t="shared" si="45"/>
        <v>17186.04591211017</v>
      </c>
      <c r="G125" s="122">
        <f t="shared" si="45"/>
        <v>18702.100679309235</v>
      </c>
      <c r="H125" s="122">
        <f t="shared" si="45"/>
        <v>18841.85524918191</v>
      </c>
      <c r="I125" s="122">
        <f t="shared" si="45"/>
        <v>18792.757592615097</v>
      </c>
      <c r="J125" s="122">
        <f t="shared" si="45"/>
        <v>16085.76843924169</v>
      </c>
      <c r="K125" s="122">
        <f t="shared" si="45"/>
        <v>16178.271439379363</v>
      </c>
      <c r="L125" s="122">
        <f t="shared" si="45"/>
        <v>18264.716803696909</v>
      </c>
      <c r="M125" s="122">
        <f t="shared" si="45"/>
        <v>17487.593761379328</v>
      </c>
      <c r="N125" s="122">
        <f t="shared" si="45"/>
        <v>17472.666744570426</v>
      </c>
      <c r="O125" s="122">
        <f t="shared" si="45"/>
        <v>15489.984739322819</v>
      </c>
      <c r="P125" s="122">
        <f t="shared" si="45"/>
        <v>15876.511330235857</v>
      </c>
      <c r="Q125" s="122">
        <f t="shared" si="45"/>
        <v>14182.814653005384</v>
      </c>
      <c r="R125" s="122">
        <f t="shared" ref="R125:V125" si="46">SUM(R126:R127)</f>
        <v>15106.205875947375</v>
      </c>
      <c r="S125" s="122">
        <f t="shared" si="46"/>
        <v>13093.720721291582</v>
      </c>
      <c r="T125" s="122">
        <f t="shared" si="46"/>
        <v>12780.617835896801</v>
      </c>
      <c r="U125" s="122">
        <f t="shared" si="46"/>
        <v>9585.0944950026824</v>
      </c>
      <c r="V125" s="122">
        <f t="shared" si="46"/>
        <v>10656.747384699227</v>
      </c>
      <c r="W125" s="122">
        <f t="shared" ref="W125" si="47">SUM(W126:W127)</f>
        <v>9559.9881721813508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17317.979039417129</v>
      </c>
      <c r="D126" s="98">
        <v>17399.0066642739</v>
      </c>
      <c r="E126" s="98">
        <v>18302.268858775082</v>
      </c>
      <c r="F126" s="98">
        <v>17121.657556583326</v>
      </c>
      <c r="G126" s="98">
        <v>18633.163378522611</v>
      </c>
      <c r="H126" s="98">
        <v>18773.388579622664</v>
      </c>
      <c r="I126" s="98">
        <v>18725.331812559511</v>
      </c>
      <c r="J126" s="98">
        <v>16028.969648445585</v>
      </c>
      <c r="K126" s="98">
        <v>16121.591756854723</v>
      </c>
      <c r="L126" s="98">
        <v>18200.939395249668</v>
      </c>
      <c r="M126" s="98">
        <v>17427.57948443916</v>
      </c>
      <c r="N126" s="98">
        <v>17412.812529402199</v>
      </c>
      <c r="O126" s="98">
        <v>15437.327014991894</v>
      </c>
      <c r="P126" s="98">
        <v>15822.70067149711</v>
      </c>
      <c r="Q126" s="98">
        <v>14134.939739820747</v>
      </c>
      <c r="R126" s="98">
        <v>15055.070609841727</v>
      </c>
      <c r="S126" s="98">
        <v>13052.180993735537</v>
      </c>
      <c r="T126" s="98">
        <v>12740.311886566473</v>
      </c>
      <c r="U126" s="98">
        <v>9555.572414762597</v>
      </c>
      <c r="V126" s="98">
        <v>10623.160245659057</v>
      </c>
      <c r="W126" s="98">
        <v>9529.4234927056168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69.346162487181729</v>
      </c>
      <c r="D127" s="98">
        <v>68.070025341749499</v>
      </c>
      <c r="E127" s="98">
        <v>70.692327497847941</v>
      </c>
      <c r="F127" s="98">
        <v>64.388355526843966</v>
      </c>
      <c r="G127" s="98">
        <v>68.937300786622131</v>
      </c>
      <c r="H127" s="98">
        <v>68.466669559247492</v>
      </c>
      <c r="I127" s="98">
        <v>67.425780055587239</v>
      </c>
      <c r="J127" s="98">
        <v>56.79879079610587</v>
      </c>
      <c r="K127" s="98">
        <v>56.679682524640285</v>
      </c>
      <c r="L127" s="98">
        <v>63.77740844723877</v>
      </c>
      <c r="M127" s="98">
        <v>60.014276940168109</v>
      </c>
      <c r="N127" s="98">
        <v>59.854215168227185</v>
      </c>
      <c r="O127" s="98">
        <v>52.65772433092571</v>
      </c>
      <c r="P127" s="98">
        <v>53.810658738747364</v>
      </c>
      <c r="Q127" s="98">
        <v>47.874913184635474</v>
      </c>
      <c r="R127" s="98">
        <v>51.135266105647602</v>
      </c>
      <c r="S127" s="98">
        <v>41.539727556045122</v>
      </c>
      <c r="T127" s="98">
        <v>40.30594933032814</v>
      </c>
      <c r="U127" s="98">
        <v>29.522080240085455</v>
      </c>
      <c r="V127" s="98">
        <v>33.587139040169447</v>
      </c>
      <c r="W127" s="98">
        <v>30.564679475733222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9.9318546952284947</v>
      </c>
      <c r="D128" s="122">
        <f t="shared" si="48"/>
        <v>8.8502699452511706</v>
      </c>
      <c r="E128" s="122">
        <f t="shared" si="48"/>
        <v>6.8322203912752979</v>
      </c>
      <c r="F128" s="122">
        <f t="shared" si="48"/>
        <v>7.4289459344510762</v>
      </c>
      <c r="G128" s="122">
        <f t="shared" si="48"/>
        <v>12.527572921806167</v>
      </c>
      <c r="H128" s="122">
        <f t="shared" si="48"/>
        <v>10.296573436113954</v>
      </c>
      <c r="I128" s="122">
        <f t="shared" si="48"/>
        <v>7.4082342762776827</v>
      </c>
      <c r="J128" s="122">
        <f t="shared" si="48"/>
        <v>12.58756577319402</v>
      </c>
      <c r="K128" s="122">
        <f t="shared" si="48"/>
        <v>5.7685753277218126</v>
      </c>
      <c r="L128" s="122">
        <f t="shared" si="48"/>
        <v>10.010364225751186</v>
      </c>
      <c r="M128" s="122">
        <f t="shared" si="48"/>
        <v>5.5143509412445741</v>
      </c>
      <c r="N128" s="122">
        <f t="shared" si="48"/>
        <v>9.2250009302782363</v>
      </c>
      <c r="O128" s="122">
        <f t="shared" si="48"/>
        <v>9.673090876088029</v>
      </c>
      <c r="P128" s="122">
        <f t="shared" si="48"/>
        <v>5.7273377261064429</v>
      </c>
      <c r="Q128" s="122">
        <f t="shared" si="48"/>
        <v>7.9187076857090695</v>
      </c>
      <c r="R128" s="122">
        <f t="shared" si="48"/>
        <v>4.5203105216452926</v>
      </c>
      <c r="S128" s="122">
        <f t="shared" si="48"/>
        <v>2.9181770882343359</v>
      </c>
      <c r="T128" s="122">
        <f t="shared" si="48"/>
        <v>6.0488308505295825</v>
      </c>
      <c r="U128" s="122">
        <f t="shared" si="48"/>
        <v>6.6435963867845622</v>
      </c>
      <c r="V128" s="122">
        <f t="shared" si="48"/>
        <v>15.81573009397413</v>
      </c>
      <c r="W128" s="122">
        <f t="shared" si="48"/>
        <v>18.266609499238225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9.9318546952284947</v>
      </c>
      <c r="D129" s="98">
        <f>IF(RES_hhdet_in_fec!D129=0,0,RES_hhdet_in_fec!D129*1000*11630/RES_hhdet_in_new!D126)</f>
        <v>8.8502699452511706</v>
      </c>
      <c r="E129" s="98">
        <f>IF(RES_hhdet_in_fec!E129=0,0,RES_hhdet_in_fec!E129*1000*11630/RES_hhdet_in_new!E126)</f>
        <v>6.8322203912752979</v>
      </c>
      <c r="F129" s="98">
        <f>IF(RES_hhdet_in_fec!F129=0,0,RES_hhdet_in_fec!F129*1000*11630/RES_hhdet_in_new!F126)</f>
        <v>7.4289459344510762</v>
      </c>
      <c r="G129" s="98">
        <f>IF(RES_hhdet_in_fec!G129=0,0,RES_hhdet_in_fec!G129*1000*11630/RES_hhdet_in_new!G126)</f>
        <v>12.527572921806167</v>
      </c>
      <c r="H129" s="98">
        <f>IF(RES_hhdet_in_fec!H129=0,0,RES_hhdet_in_fec!H129*1000*11630/RES_hhdet_in_new!H126)</f>
        <v>10.296573436113954</v>
      </c>
      <c r="I129" s="98">
        <f>IF(RES_hhdet_in_fec!I129=0,0,RES_hhdet_in_fec!I129*1000*11630/RES_hhdet_in_new!I126)</f>
        <v>7.4082342762776827</v>
      </c>
      <c r="J129" s="98">
        <f>IF(RES_hhdet_in_fec!J129=0,0,RES_hhdet_in_fec!J129*1000*11630/RES_hhdet_in_new!J126)</f>
        <v>12.58756577319402</v>
      </c>
      <c r="K129" s="98">
        <f>IF(RES_hhdet_in_fec!K129=0,0,RES_hhdet_in_fec!K129*1000*11630/RES_hhdet_in_new!K126)</f>
        <v>5.7685753277218126</v>
      </c>
      <c r="L129" s="98">
        <f>IF(RES_hhdet_in_fec!L129=0,0,RES_hhdet_in_fec!L129*1000*11630/RES_hhdet_in_new!L126)</f>
        <v>10.010364225751186</v>
      </c>
      <c r="M129" s="98">
        <f>IF(RES_hhdet_in_fec!M129=0,0,RES_hhdet_in_fec!M129*1000*11630/RES_hhdet_in_new!M126)</f>
        <v>5.5143509412445741</v>
      </c>
      <c r="N129" s="98">
        <f>IF(RES_hhdet_in_fec!N129=0,0,RES_hhdet_in_fec!N129*1000*11630/RES_hhdet_in_new!N126)</f>
        <v>9.2250009302782363</v>
      </c>
      <c r="O129" s="98">
        <f>IF(RES_hhdet_in_fec!O129=0,0,RES_hhdet_in_fec!O129*1000*11630/RES_hhdet_in_new!O126)</f>
        <v>9.673090876088029</v>
      </c>
      <c r="P129" s="98">
        <f>IF(RES_hhdet_in_fec!P129=0,0,RES_hhdet_in_fec!P129*1000*11630/RES_hhdet_in_new!P126)</f>
        <v>5.7273377261064429</v>
      </c>
      <c r="Q129" s="98">
        <f>IF(RES_hhdet_in_fec!Q129=0,0,RES_hhdet_in_fec!Q129*1000*11630/RES_hhdet_in_new!Q126)</f>
        <v>7.9187076857090695</v>
      </c>
      <c r="R129" s="98">
        <f>IF(RES_hhdet_in_fec!R129=0,0,RES_hhdet_in_fec!R129*1000*11630/RES_hhdet_in_new!R126)</f>
        <v>4.5203105216452926</v>
      </c>
      <c r="S129" s="98">
        <f>IF(RES_hhdet_in_fec!S129=0,0,RES_hhdet_in_fec!S129*1000*11630/RES_hhdet_in_new!S126)</f>
        <v>2.9181770882343359</v>
      </c>
      <c r="T129" s="98">
        <f>IF(RES_hhdet_in_fec!T129=0,0,RES_hhdet_in_fec!T129*1000*11630/RES_hhdet_in_new!T126)</f>
        <v>6.0488308505295825</v>
      </c>
      <c r="U129" s="98">
        <f>IF(RES_hhdet_in_fec!U129=0,0,RES_hhdet_in_fec!U129*1000*11630/RES_hhdet_in_new!U126)</f>
        <v>6.6435963867845622</v>
      </c>
      <c r="V129" s="98">
        <f>IF(RES_hhdet_in_fec!V129=0,0,RES_hhdet_in_fec!V129*1000*11630/RES_hhdet_in_new!V126)</f>
        <v>15.81573009397413</v>
      </c>
      <c r="W129" s="98">
        <f>IF(RES_hhdet_in_fec!W129=0,0,RES_hhdet_in_fec!W129*1000*11630/RES_hhdet_in_new!W126)</f>
        <v>18.266609499238225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1744.6912437009632</v>
      </c>
      <c r="D130" s="122">
        <v>1665.9920366994388</v>
      </c>
      <c r="E130" s="122">
        <v>1678.0858666631118</v>
      </c>
      <c r="F130" s="122">
        <v>1696.7160968794442</v>
      </c>
      <c r="G130" s="122">
        <v>1640.2314739297115</v>
      </c>
      <c r="H130" s="122">
        <v>1644.832668420672</v>
      </c>
      <c r="I130" s="122">
        <v>1632.5390853861134</v>
      </c>
      <c r="J130" s="122">
        <v>1634.7527946127677</v>
      </c>
      <c r="K130" s="122">
        <v>1657.4092523173692</v>
      </c>
      <c r="L130" s="122">
        <v>1630.4878108457228</v>
      </c>
      <c r="M130" s="122">
        <v>1659.3876955411631</v>
      </c>
      <c r="N130" s="122">
        <v>1658.5540762504445</v>
      </c>
      <c r="O130" s="122">
        <v>1659.8935421919066</v>
      </c>
      <c r="P130" s="122">
        <v>1579.0951954153113</v>
      </c>
      <c r="Q130" s="122">
        <v>1607.7471744351153</v>
      </c>
      <c r="R130" s="122">
        <v>1521.0589684677877</v>
      </c>
      <c r="S130" s="122">
        <v>1469.9413857632792</v>
      </c>
      <c r="T130" s="122">
        <v>1386.3376348272582</v>
      </c>
      <c r="U130" s="122">
        <v>1381.9683979777619</v>
      </c>
      <c r="V130" s="122">
        <v>1317.8557073190302</v>
      </c>
      <c r="W130" s="122">
        <v>1320.3105895632511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1655.5170034182811</v>
      </c>
      <c r="D131" s="98">
        <v>1652.4288916225348</v>
      </c>
      <c r="E131" s="98">
        <v>1655.9404313328957</v>
      </c>
      <c r="F131" s="98">
        <v>1651.4981499616831</v>
      </c>
      <c r="G131" s="98">
        <v>1640.2400571548933</v>
      </c>
      <c r="H131" s="98">
        <v>1644.85994322686</v>
      </c>
      <c r="I131" s="98">
        <v>1616.0428400975547</v>
      </c>
      <c r="J131" s="98">
        <v>1586.9721108389804</v>
      </c>
      <c r="K131" s="98">
        <v>1617.4212889252583</v>
      </c>
      <c r="L131" s="98">
        <v>1615.2642441299286</v>
      </c>
      <c r="M131" s="98">
        <v>1659.3842023670904</v>
      </c>
      <c r="N131" s="98">
        <v>1658.5670890542449</v>
      </c>
      <c r="O131" s="98">
        <v>1659.9100666857757</v>
      </c>
      <c r="P131" s="98">
        <v>1579.1060867279484</v>
      </c>
      <c r="Q131" s="98">
        <v>1570.4151986802042</v>
      </c>
      <c r="R131" s="98">
        <v>1521.0615779744833</v>
      </c>
      <c r="S131" s="98">
        <v>1460.1257877455853</v>
      </c>
      <c r="T131" s="98">
        <v>1386.3517186605127</v>
      </c>
      <c r="U131" s="98">
        <v>1351.1762585894689</v>
      </c>
      <c r="V131" s="98">
        <v>1317.8670224556847</v>
      </c>
      <c r="W131" s="98">
        <v>1280.6211357411146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1612.4351104584036</v>
      </c>
      <c r="D132" s="98">
        <v>1610.5875320355251</v>
      </c>
      <c r="E132" s="98">
        <v>1613.9902822085901</v>
      </c>
      <c r="F132" s="98">
        <v>1610.6780607036594</v>
      </c>
      <c r="G132" s="98">
        <v>1601.1692161285155</v>
      </c>
      <c r="H132" s="98">
        <v>1606.5789505420864</v>
      </c>
      <c r="I132" s="98">
        <v>1581.3454252553813</v>
      </c>
      <c r="J132" s="98">
        <v>1552.3904790952581</v>
      </c>
      <c r="K132" s="98">
        <v>1583.031373397886</v>
      </c>
      <c r="L132" s="98">
        <v>1581.3667567962259</v>
      </c>
      <c r="M132" s="98">
        <v>1626.220373517152</v>
      </c>
      <c r="N132" s="98">
        <v>1626.8939246042808</v>
      </c>
      <c r="O132" s="98">
        <v>1630.2375838610949</v>
      </c>
      <c r="P132" s="98">
        <v>1553.7165607541483</v>
      </c>
      <c r="Q132" s="98">
        <v>1547.5285781542736</v>
      </c>
      <c r="R132" s="98">
        <v>1500.8271502353159</v>
      </c>
      <c r="S132" s="98">
        <v>1442.4071486974869</v>
      </c>
      <c r="T132" s="98">
        <v>1371.0338733495214</v>
      </c>
      <c r="U132" s="98">
        <v>1337.6888520245361</v>
      </c>
      <c r="V132" s="98">
        <v>1305.9033498106189</v>
      </c>
      <c r="W132" s="98">
        <v>1268.8480131767169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1320.9142231183014</v>
      </c>
      <c r="D133" s="101">
        <v>1322.0663485962016</v>
      </c>
      <c r="E133" s="101">
        <v>1318.9793833767108</v>
      </c>
      <c r="F133" s="101">
        <v>1317.399377878281</v>
      </c>
      <c r="G133" s="101">
        <v>1314.3142777290245</v>
      </c>
      <c r="H133" s="101">
        <v>1317.3852312992467</v>
      </c>
      <c r="I133" s="101">
        <v>1312.7543536190678</v>
      </c>
      <c r="J133" s="101">
        <v>1276.9880627814321</v>
      </c>
      <c r="K133" s="101">
        <v>1302.0236184757575</v>
      </c>
      <c r="L133" s="101">
        <v>1296.2822643005227</v>
      </c>
      <c r="M133" s="101">
        <v>1336.358247057562</v>
      </c>
      <c r="N133" s="101">
        <v>1334.2762187587734</v>
      </c>
      <c r="O133" s="101">
        <v>1333.4968206627232</v>
      </c>
      <c r="P133" s="101">
        <v>1269.6608882088149</v>
      </c>
      <c r="Q133" s="101">
        <v>1260.6696873945973</v>
      </c>
      <c r="R133" s="101">
        <v>1224.12606379362</v>
      </c>
      <c r="S133" s="101">
        <v>1175.1006158128337</v>
      </c>
      <c r="T133" s="101">
        <v>1116.7241526244882</v>
      </c>
      <c r="U133" s="101">
        <v>1087.2536937230668</v>
      </c>
      <c r="V133" s="101">
        <v>1059.4820236103849</v>
      </c>
      <c r="W133" s="101">
        <v>1004.958896249484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291.52088734010232</v>
      </c>
      <c r="D134" s="104">
        <v>288.52118343932329</v>
      </c>
      <c r="E134" s="104">
        <v>295.01089883187956</v>
      </c>
      <c r="F134" s="104">
        <v>293.27868282537821</v>
      </c>
      <c r="G134" s="104">
        <v>286.85493839949112</v>
      </c>
      <c r="H134" s="104">
        <v>289.1937192428399</v>
      </c>
      <c r="I134" s="104">
        <v>268.59107163631353</v>
      </c>
      <c r="J134" s="104">
        <v>275.40241631382582</v>
      </c>
      <c r="K134" s="104">
        <v>281.00775492212853</v>
      </c>
      <c r="L134" s="104">
        <v>285.0844924957035</v>
      </c>
      <c r="M134" s="104">
        <v>289.86212645958989</v>
      </c>
      <c r="N134" s="104">
        <v>292.6177058455076</v>
      </c>
      <c r="O134" s="104">
        <v>296.74076319837155</v>
      </c>
      <c r="P134" s="104">
        <v>284.05567254533349</v>
      </c>
      <c r="Q134" s="104">
        <v>286.85889075967657</v>
      </c>
      <c r="R134" s="104">
        <v>276.70108644169596</v>
      </c>
      <c r="S134" s="104">
        <v>267.30653288465322</v>
      </c>
      <c r="T134" s="104">
        <v>254.30972072503317</v>
      </c>
      <c r="U134" s="104">
        <v>250.43515830146922</v>
      </c>
      <c r="V134" s="104">
        <v>246.42132620023418</v>
      </c>
      <c r="W134" s="104">
        <v>263.88911692723275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1970.31165926991</v>
      </c>
      <c r="D135" s="101">
        <v>1973.6745992217677</v>
      </c>
      <c r="E135" s="101">
        <v>1934.520474262519</v>
      </c>
      <c r="F135" s="101">
        <v>1925.8424317389811</v>
      </c>
      <c r="G135" s="101">
        <v>0</v>
      </c>
      <c r="H135" s="101">
        <v>0</v>
      </c>
      <c r="I135" s="101">
        <v>1924.110501862395</v>
      </c>
      <c r="J135" s="101">
        <v>1890.2032505680788</v>
      </c>
      <c r="K135" s="101">
        <v>1933.4016168381397</v>
      </c>
      <c r="L135" s="101">
        <v>1925.8488439953658</v>
      </c>
      <c r="M135" s="101">
        <v>2006.3338044170785</v>
      </c>
      <c r="N135" s="101">
        <v>0</v>
      </c>
      <c r="O135" s="101">
        <v>0</v>
      </c>
      <c r="P135" s="101">
        <v>1871.2940574581983</v>
      </c>
      <c r="Q135" s="101">
        <v>1813.4631942654437</v>
      </c>
      <c r="R135" s="101">
        <v>1780.8791949431932</v>
      </c>
      <c r="S135" s="101">
        <v>1699.6457019156167</v>
      </c>
      <c r="T135" s="101">
        <v>0</v>
      </c>
      <c r="U135" s="101">
        <v>1558.7367547980925</v>
      </c>
      <c r="V135" s="101">
        <v>0</v>
      </c>
      <c r="W135" s="101">
        <v>1461.4742955081958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1864.1635910465666</v>
      </c>
      <c r="D136" s="104">
        <v>1868.9213621275071</v>
      </c>
      <c r="E136" s="104">
        <v>1830.466707118039</v>
      </c>
      <c r="F136" s="104">
        <v>1823.3280083536108</v>
      </c>
      <c r="G136" s="104">
        <v>0</v>
      </c>
      <c r="H136" s="104">
        <v>0</v>
      </c>
      <c r="I136" s="104">
        <v>1830.5709624945557</v>
      </c>
      <c r="J136" s="104">
        <v>1795.218904691325</v>
      </c>
      <c r="K136" s="104">
        <v>1837.0280951193663</v>
      </c>
      <c r="L136" s="104">
        <v>1829.3531443269003</v>
      </c>
      <c r="M136" s="104">
        <v>0</v>
      </c>
      <c r="N136" s="104">
        <v>0</v>
      </c>
      <c r="O136" s="104">
        <v>0</v>
      </c>
      <c r="P136" s="104">
        <v>0</v>
      </c>
      <c r="Q136" s="104">
        <v>1737.9205049987975</v>
      </c>
      <c r="R136" s="104">
        <v>0</v>
      </c>
      <c r="S136" s="104">
        <v>1634.9534465049426</v>
      </c>
      <c r="T136" s="104">
        <v>0</v>
      </c>
      <c r="U136" s="104">
        <v>1503.9531057139266</v>
      </c>
      <c r="V136" s="104">
        <v>0</v>
      </c>
      <c r="W136" s="104">
        <v>1408.4120688578435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1572.0810318340527</v>
      </c>
      <c r="D137" s="98">
        <v>1579.0870708774942</v>
      </c>
      <c r="E137" s="98">
        <v>1540.8696125458175</v>
      </c>
      <c r="F137" s="98">
        <v>1536.2127563479344</v>
      </c>
      <c r="G137" s="98">
        <v>0</v>
      </c>
      <c r="H137" s="98">
        <v>0</v>
      </c>
      <c r="I137" s="98">
        <v>1562.7792022810775</v>
      </c>
      <c r="J137" s="98">
        <v>1520.7215218702654</v>
      </c>
      <c r="K137" s="98">
        <v>1556.0915018079288</v>
      </c>
      <c r="L137" s="98">
        <v>1545.1789459009067</v>
      </c>
      <c r="M137" s="98">
        <v>0</v>
      </c>
      <c r="N137" s="98">
        <v>0</v>
      </c>
      <c r="O137" s="98">
        <v>0</v>
      </c>
      <c r="P137" s="98">
        <v>0</v>
      </c>
      <c r="Q137" s="98">
        <v>1455.2834967594383</v>
      </c>
      <c r="R137" s="98">
        <v>0</v>
      </c>
      <c r="S137" s="98">
        <v>1367.2453429195898</v>
      </c>
      <c r="T137" s="98">
        <v>0</v>
      </c>
      <c r="U137" s="98">
        <v>1253.4894229501408</v>
      </c>
      <c r="V137" s="98">
        <v>0</v>
      </c>
      <c r="W137" s="98">
        <v>1146.1536351148645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292.0825592125139</v>
      </c>
      <c r="D138" s="98">
        <v>289.8342912500126</v>
      </c>
      <c r="E138" s="98">
        <v>289.59709457222147</v>
      </c>
      <c r="F138" s="98">
        <v>287.1152520056765</v>
      </c>
      <c r="G138" s="98">
        <v>0</v>
      </c>
      <c r="H138" s="98">
        <v>0</v>
      </c>
      <c r="I138" s="98">
        <v>267.79176021347797</v>
      </c>
      <c r="J138" s="98">
        <v>274.49738282105949</v>
      </c>
      <c r="K138" s="98">
        <v>280.93659331143743</v>
      </c>
      <c r="L138" s="98">
        <v>284.17419842599367</v>
      </c>
      <c r="M138" s="98">
        <v>0</v>
      </c>
      <c r="N138" s="98">
        <v>0</v>
      </c>
      <c r="O138" s="98">
        <v>0</v>
      </c>
      <c r="P138" s="98">
        <v>0</v>
      </c>
      <c r="Q138" s="98">
        <v>282.63700823935909</v>
      </c>
      <c r="R138" s="98">
        <v>0</v>
      </c>
      <c r="S138" s="98">
        <v>267.70810358535232</v>
      </c>
      <c r="T138" s="98">
        <v>0</v>
      </c>
      <c r="U138" s="98">
        <v>250.46368276378598</v>
      </c>
      <c r="V138" s="98">
        <v>0</v>
      </c>
      <c r="W138" s="98">
        <v>262.25843374297909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197.63174433111374</v>
      </c>
      <c r="D139" s="122">
        <v>196.58264124666877</v>
      </c>
      <c r="E139" s="122">
        <v>200.2181865606355</v>
      </c>
      <c r="F139" s="122">
        <v>194.3092122694535</v>
      </c>
      <c r="G139" s="122">
        <v>201.80445942291522</v>
      </c>
      <c r="H139" s="122">
        <v>196.21693129670885</v>
      </c>
      <c r="I139" s="122">
        <v>199.38242863664843</v>
      </c>
      <c r="J139" s="122">
        <v>215.64042733411989</v>
      </c>
      <c r="K139" s="122">
        <v>228.44469666490932</v>
      </c>
      <c r="L139" s="122">
        <v>225.7270974299598</v>
      </c>
      <c r="M139" s="122">
        <v>225.48025419717942</v>
      </c>
      <c r="N139" s="122">
        <v>234.70748839140765</v>
      </c>
      <c r="O139" s="122">
        <v>237.34845588597364</v>
      </c>
      <c r="P139" s="122">
        <v>236.59627576508981</v>
      </c>
      <c r="Q139" s="122">
        <v>238.03200075967987</v>
      </c>
      <c r="R139" s="122">
        <v>231.13699247094758</v>
      </c>
      <c r="S139" s="122">
        <v>224.81572905009492</v>
      </c>
      <c r="T139" s="122">
        <v>224.40518535236041</v>
      </c>
      <c r="U139" s="122">
        <v>222.23197054255709</v>
      </c>
      <c r="V139" s="122">
        <v>293.70254102556959</v>
      </c>
      <c r="W139" s="122">
        <v>289.46102569671558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261.86565661637979</v>
      </c>
      <c r="D140" s="98">
        <v>246.9886160224149</v>
      </c>
      <c r="E140" s="98">
        <v>281.48799786449354</v>
      </c>
      <c r="F140" s="98">
        <v>240.97653372237139</v>
      </c>
      <c r="G140" s="98">
        <v>299.10205807800014</v>
      </c>
      <c r="H140" s="98">
        <v>157.62803841878215</v>
      </c>
      <c r="I140" s="98">
        <v>210.9390528700697</v>
      </c>
      <c r="J140" s="98">
        <v>297.00134951791921</v>
      </c>
      <c r="K140" s="98">
        <v>348.14291332717278</v>
      </c>
      <c r="L140" s="98">
        <v>273.75741867220285</v>
      </c>
      <c r="M140" s="98">
        <v>265.58862521519831</v>
      </c>
      <c r="N140" s="98">
        <v>222.71802461490174</v>
      </c>
      <c r="O140" s="98">
        <v>303.95938414561851</v>
      </c>
      <c r="P140" s="98">
        <v>290.62473199125554</v>
      </c>
      <c r="Q140" s="98">
        <v>358.09418334913494</v>
      </c>
      <c r="R140" s="98">
        <v>284.52186863180634</v>
      </c>
      <c r="S140" s="98">
        <v>292.37946582518572</v>
      </c>
      <c r="T140" s="98">
        <v>303.81606796643592</v>
      </c>
      <c r="U140" s="98">
        <v>308.54350559822603</v>
      </c>
      <c r="V140" s="98">
        <v>396.86599342810291</v>
      </c>
      <c r="W140" s="98">
        <v>400.79552028618258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187.65681092481481</v>
      </c>
      <c r="D141" s="33">
        <v>189.27989234474626</v>
      </c>
      <c r="E141" s="33">
        <v>188.7144687771266</v>
      </c>
      <c r="F141" s="33">
        <v>190.59541340353513</v>
      </c>
      <c r="G141" s="33">
        <v>193.38570312443844</v>
      </c>
      <c r="H141" s="33">
        <v>199.2957301446875</v>
      </c>
      <c r="I141" s="33">
        <v>198.05858794778371</v>
      </c>
      <c r="J141" s="33">
        <v>201.24822092927317</v>
      </c>
      <c r="K141" s="33">
        <v>214.17871027407827</v>
      </c>
      <c r="L141" s="33">
        <v>223.46159083860275</v>
      </c>
      <c r="M141" s="33">
        <v>225.02903285389334</v>
      </c>
      <c r="N141" s="33">
        <v>234.99593255722993</v>
      </c>
      <c r="O141" s="33">
        <v>232.07487945097793</v>
      </c>
      <c r="P141" s="33">
        <v>229.90309185937988</v>
      </c>
      <c r="Q141" s="33">
        <v>225.64336130264078</v>
      </c>
      <c r="R141" s="33">
        <v>225.96529981083685</v>
      </c>
      <c r="S141" s="33">
        <v>221.42946134522649</v>
      </c>
      <c r="T141" s="33">
        <v>222.22244886951367</v>
      </c>
      <c r="U141" s="33">
        <v>219.18945778801341</v>
      </c>
      <c r="V141" s="33">
        <v>288.53654931569412</v>
      </c>
      <c r="W141" s="33">
        <v>281.4356179611039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12037.552043413156</v>
      </c>
      <c r="D143" s="117">
        <f t="shared" si="49"/>
        <v>11473.009033010003</v>
      </c>
      <c r="E143" s="117">
        <f t="shared" si="49"/>
        <v>11390.712052669829</v>
      </c>
      <c r="F143" s="117">
        <f t="shared" si="49"/>
        <v>10352.616890828831</v>
      </c>
      <c r="G143" s="117">
        <f t="shared" si="49"/>
        <v>10933.357250409712</v>
      </c>
      <c r="H143" s="117">
        <f t="shared" si="49"/>
        <v>10375.88568404754</v>
      </c>
      <c r="I143" s="117">
        <f t="shared" si="49"/>
        <v>9842.7391342013125</v>
      </c>
      <c r="J143" s="117">
        <f t="shared" si="49"/>
        <v>8432.5539343510482</v>
      </c>
      <c r="K143" s="117">
        <f t="shared" si="49"/>
        <v>8161.6928987205938</v>
      </c>
      <c r="L143" s="117">
        <f t="shared" si="49"/>
        <v>8685.9095375358283</v>
      </c>
      <c r="M143" s="117">
        <f t="shared" si="49"/>
        <v>8109.0060464790859</v>
      </c>
      <c r="N143" s="117">
        <f t="shared" si="49"/>
        <v>7924.4200615840837</v>
      </c>
      <c r="O143" s="117">
        <f t="shared" si="49"/>
        <v>6980.6300763361878</v>
      </c>
      <c r="P143" s="117">
        <f t="shared" si="49"/>
        <v>6808.4207200314522</v>
      </c>
      <c r="Q143" s="117">
        <f t="shared" si="49"/>
        <v>6191.3441188421184</v>
      </c>
      <c r="R143" s="117">
        <f t="shared" ref="R143:V143" si="50">R144+R146+R148+R157</f>
        <v>6278.3918217474966</v>
      </c>
      <c r="S143" s="117">
        <f t="shared" si="50"/>
        <v>5618.2944493648629</v>
      </c>
      <c r="T143" s="117">
        <f t="shared" si="50"/>
        <v>5466.8817345674233</v>
      </c>
      <c r="U143" s="117">
        <f t="shared" si="50"/>
        <v>4556.1162675861005</v>
      </c>
      <c r="V143" s="117">
        <f t="shared" si="50"/>
        <v>4889.5866949720639</v>
      </c>
      <c r="W143" s="117">
        <f t="shared" ref="W143" si="51">W144+W146+W148+W157</f>
        <v>4676.8665699215971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9772.0361006254261</v>
      </c>
      <c r="D144" s="122">
        <f t="shared" si="52"/>
        <v>9215.7370604939715</v>
      </c>
      <c r="E144" s="122">
        <f t="shared" si="52"/>
        <v>9189.1647669217564</v>
      </c>
      <c r="F144" s="122">
        <f t="shared" si="52"/>
        <v>8160.144806543738</v>
      </c>
      <c r="G144" s="122">
        <f t="shared" si="52"/>
        <v>8618.9229029694161</v>
      </c>
      <c r="H144" s="122">
        <f t="shared" si="52"/>
        <v>8098.4989792913357</v>
      </c>
      <c r="I144" s="122">
        <f t="shared" si="52"/>
        <v>7648.0820692824509</v>
      </c>
      <c r="J144" s="122">
        <f t="shared" si="52"/>
        <v>6205.6527412205996</v>
      </c>
      <c r="K144" s="122">
        <f t="shared" si="52"/>
        <v>5944.9174099776737</v>
      </c>
      <c r="L144" s="122">
        <f t="shared" si="52"/>
        <v>6438.3792524940491</v>
      </c>
      <c r="M144" s="122">
        <f t="shared" si="52"/>
        <v>5825.4420266462585</v>
      </c>
      <c r="N144" s="122">
        <f t="shared" si="52"/>
        <v>5618.8385500899758</v>
      </c>
      <c r="O144" s="122">
        <f t="shared" si="52"/>
        <v>4706.9048482816206</v>
      </c>
      <c r="P144" s="122">
        <f t="shared" si="52"/>
        <v>4648.7504714772922</v>
      </c>
      <c r="Q144" s="122">
        <f t="shared" si="52"/>
        <v>4065.3612969646119</v>
      </c>
      <c r="R144" s="122">
        <f t="shared" si="52"/>
        <v>4225.9964351335002</v>
      </c>
      <c r="S144" s="122">
        <f t="shared" si="52"/>
        <v>3668.7671173492618</v>
      </c>
      <c r="T144" s="122">
        <f t="shared" si="52"/>
        <v>3558.9008674090819</v>
      </c>
      <c r="U144" s="122">
        <f t="shared" si="52"/>
        <v>2713.164863735542</v>
      </c>
      <c r="V144" s="122">
        <f t="shared" si="52"/>
        <v>2912.0467504177782</v>
      </c>
      <c r="W144" s="122">
        <f t="shared" si="52"/>
        <v>2747.36711987334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9772.0361006254261</v>
      </c>
      <c r="D145" s="98">
        <v>9215.7370604939715</v>
      </c>
      <c r="E145" s="98">
        <v>9189.1647669217564</v>
      </c>
      <c r="F145" s="98">
        <v>8160.144806543738</v>
      </c>
      <c r="G145" s="98">
        <v>8618.9229029694161</v>
      </c>
      <c r="H145" s="98">
        <v>8098.4989792913357</v>
      </c>
      <c r="I145" s="98">
        <v>7648.0820692824509</v>
      </c>
      <c r="J145" s="98">
        <v>6205.6527412205996</v>
      </c>
      <c r="K145" s="98">
        <v>5944.9174099776737</v>
      </c>
      <c r="L145" s="98">
        <v>6438.3792524940491</v>
      </c>
      <c r="M145" s="98">
        <v>5825.4420266462585</v>
      </c>
      <c r="N145" s="98">
        <v>5618.8385500899758</v>
      </c>
      <c r="O145" s="98">
        <v>4706.9048482816206</v>
      </c>
      <c r="P145" s="98">
        <v>4648.7504714772922</v>
      </c>
      <c r="Q145" s="98">
        <v>4065.3612969646119</v>
      </c>
      <c r="R145" s="98">
        <v>4225.9964351335002</v>
      </c>
      <c r="S145" s="98">
        <v>3668.7671173492618</v>
      </c>
      <c r="T145" s="98">
        <v>3558.9008674090819</v>
      </c>
      <c r="U145" s="98">
        <v>2713.164863735542</v>
      </c>
      <c r="V145" s="98">
        <v>2912.0467504177782</v>
      </c>
      <c r="W145" s="98">
        <v>2747.36711987334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99.312274466055783</v>
      </c>
      <c r="D146" s="122">
        <f t="shared" si="53"/>
        <v>88.47609486216588</v>
      </c>
      <c r="E146" s="122">
        <f t="shared" si="53"/>
        <v>68.165996888852504</v>
      </c>
      <c r="F146" s="122">
        <f t="shared" si="53"/>
        <v>74.080008415234715</v>
      </c>
      <c r="G146" s="122">
        <f t="shared" si="53"/>
        <v>124.97669864631318</v>
      </c>
      <c r="H146" s="122">
        <f t="shared" si="53"/>
        <v>102.53859723779252</v>
      </c>
      <c r="I146" s="122">
        <f t="shared" si="53"/>
        <v>73.756708350210715</v>
      </c>
      <c r="J146" s="122">
        <f t="shared" si="53"/>
        <v>125.39622253591747</v>
      </c>
      <c r="K146" s="122">
        <f t="shared" si="53"/>
        <v>57.440323121567779</v>
      </c>
      <c r="L146" s="122">
        <f t="shared" si="53"/>
        <v>99.128375313069839</v>
      </c>
      <c r="M146" s="122">
        <f t="shared" si="53"/>
        <v>54.813074676613944</v>
      </c>
      <c r="N146" s="122">
        <f t="shared" si="53"/>
        <v>91.473285647314597</v>
      </c>
      <c r="O146" s="122">
        <f t="shared" si="53"/>
        <v>95.758648762377007</v>
      </c>
      <c r="P146" s="122">
        <f t="shared" si="53"/>
        <v>56.976145013880789</v>
      </c>
      <c r="Q146" s="122">
        <f t="shared" si="53"/>
        <v>78.404419177734624</v>
      </c>
      <c r="R146" s="122">
        <f t="shared" si="53"/>
        <v>45.038452538379723</v>
      </c>
      <c r="S146" s="122">
        <f t="shared" si="53"/>
        <v>28.980604228991496</v>
      </c>
      <c r="T146" s="122">
        <f t="shared" si="53"/>
        <v>59.98030990445352</v>
      </c>
      <c r="U146" s="122">
        <f t="shared" si="53"/>
        <v>66.010341286736292</v>
      </c>
      <c r="V146" s="122">
        <f t="shared" si="53"/>
        <v>157.0512719850949</v>
      </c>
      <c r="W146" s="122">
        <f t="shared" si="53"/>
        <v>181.69509806708126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99.312274466055783</v>
      </c>
      <c r="D147" s="98">
        <f>IF(RES_hhdet_in_fec!D147=0,0,RES_hhdet_in_fec!D147*1000*11630/RES_hhdet_in_new!D145)</f>
        <v>88.47609486216588</v>
      </c>
      <c r="E147" s="98">
        <f>IF(RES_hhdet_in_fec!E147=0,0,RES_hhdet_in_fec!E147*1000*11630/RES_hhdet_in_new!E145)</f>
        <v>68.165996888852504</v>
      </c>
      <c r="F147" s="98">
        <f>IF(RES_hhdet_in_fec!F147=0,0,RES_hhdet_in_fec!F147*1000*11630/RES_hhdet_in_new!F145)</f>
        <v>74.080008415234715</v>
      </c>
      <c r="G147" s="98">
        <f>IF(RES_hhdet_in_fec!G147=0,0,RES_hhdet_in_fec!G147*1000*11630/RES_hhdet_in_new!G145)</f>
        <v>124.97669864631318</v>
      </c>
      <c r="H147" s="98">
        <f>IF(RES_hhdet_in_fec!H147=0,0,RES_hhdet_in_fec!H147*1000*11630/RES_hhdet_in_new!H145)</f>
        <v>102.53859723779252</v>
      </c>
      <c r="I147" s="98">
        <f>IF(RES_hhdet_in_fec!I147=0,0,RES_hhdet_in_fec!I147*1000*11630/RES_hhdet_in_new!I145)</f>
        <v>73.756708350210715</v>
      </c>
      <c r="J147" s="98">
        <f>IF(RES_hhdet_in_fec!J147=0,0,RES_hhdet_in_fec!J147*1000*11630/RES_hhdet_in_new!J145)</f>
        <v>125.39622253591747</v>
      </c>
      <c r="K147" s="98">
        <f>IF(RES_hhdet_in_fec!K147=0,0,RES_hhdet_in_fec!K147*1000*11630/RES_hhdet_in_new!K145)</f>
        <v>57.440323121567779</v>
      </c>
      <c r="L147" s="98">
        <f>IF(RES_hhdet_in_fec!L147=0,0,RES_hhdet_in_fec!L147*1000*11630/RES_hhdet_in_new!L145)</f>
        <v>99.128375313069839</v>
      </c>
      <c r="M147" s="98">
        <f>IF(RES_hhdet_in_fec!M147=0,0,RES_hhdet_in_fec!M147*1000*11630/RES_hhdet_in_new!M145)</f>
        <v>54.813074676613944</v>
      </c>
      <c r="N147" s="98">
        <f>IF(RES_hhdet_in_fec!N147=0,0,RES_hhdet_in_fec!N147*1000*11630/RES_hhdet_in_new!N145)</f>
        <v>91.473285647314597</v>
      </c>
      <c r="O147" s="98">
        <f>IF(RES_hhdet_in_fec!O147=0,0,RES_hhdet_in_fec!O147*1000*11630/RES_hhdet_in_new!O145)</f>
        <v>95.758648762377007</v>
      </c>
      <c r="P147" s="98">
        <f>IF(RES_hhdet_in_fec!P147=0,0,RES_hhdet_in_fec!P147*1000*11630/RES_hhdet_in_new!P145)</f>
        <v>56.976145013880789</v>
      </c>
      <c r="Q147" s="98">
        <f>IF(RES_hhdet_in_fec!Q147=0,0,RES_hhdet_in_fec!Q147*1000*11630/RES_hhdet_in_new!Q145)</f>
        <v>78.404419177734624</v>
      </c>
      <c r="R147" s="98">
        <f>IF(RES_hhdet_in_fec!R147=0,0,RES_hhdet_in_fec!R147*1000*11630/RES_hhdet_in_new!R145)</f>
        <v>45.038452538379723</v>
      </c>
      <c r="S147" s="98">
        <f>IF(RES_hhdet_in_fec!S147=0,0,RES_hhdet_in_fec!S147*1000*11630/RES_hhdet_in_new!S145)</f>
        <v>28.980604228991496</v>
      </c>
      <c r="T147" s="98">
        <f>IF(RES_hhdet_in_fec!T147=0,0,RES_hhdet_in_fec!T147*1000*11630/RES_hhdet_in_new!T145)</f>
        <v>59.98030990445352</v>
      </c>
      <c r="U147" s="98">
        <f>IF(RES_hhdet_in_fec!U147=0,0,RES_hhdet_in_fec!U147*1000*11630/RES_hhdet_in_new!U145)</f>
        <v>66.010341286736292</v>
      </c>
      <c r="V147" s="98">
        <f>IF(RES_hhdet_in_fec!V147=0,0,RES_hhdet_in_fec!V147*1000*11630/RES_hhdet_in_new!V145)</f>
        <v>157.0512719850949</v>
      </c>
      <c r="W147" s="98">
        <f>IF(RES_hhdet_in_fec!W147=0,0,RES_hhdet_in_fec!W147*1000*11630/RES_hhdet_in_new!W145)</f>
        <v>181.69509806708126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1968.5695076196928</v>
      </c>
      <c r="D148" s="122">
        <v>1972.2146865919269</v>
      </c>
      <c r="E148" s="122">
        <v>1933.164275607518</v>
      </c>
      <c r="F148" s="122">
        <v>1924.0821497319344</v>
      </c>
      <c r="G148" s="122">
        <v>1987.6521930045715</v>
      </c>
      <c r="H148" s="122">
        <v>1978.6315732650694</v>
      </c>
      <c r="I148" s="122">
        <v>1921.5175886342674</v>
      </c>
      <c r="J148" s="122">
        <v>1885.8632655565762</v>
      </c>
      <c r="K148" s="122">
        <v>1930.8938820840572</v>
      </c>
      <c r="L148" s="122">
        <v>1922.6751155044935</v>
      </c>
      <c r="M148" s="122">
        <v>2003.2705546422189</v>
      </c>
      <c r="N148" s="122">
        <v>1979.4005983858542</v>
      </c>
      <c r="O148" s="122">
        <v>1940.6182675546099</v>
      </c>
      <c r="P148" s="122">
        <v>1866.0965302090503</v>
      </c>
      <c r="Q148" s="122">
        <v>1809.5492038738403</v>
      </c>
      <c r="R148" s="122">
        <v>1776.2232044780326</v>
      </c>
      <c r="S148" s="122">
        <v>1695.730950518516</v>
      </c>
      <c r="T148" s="122">
        <v>1623.5927691156837</v>
      </c>
      <c r="U148" s="122">
        <v>1554.7087185107844</v>
      </c>
      <c r="V148" s="122">
        <v>1526.7874077874399</v>
      </c>
      <c r="W148" s="122">
        <v>1458.3430419752231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1970.3116592699103</v>
      </c>
      <c r="D153" s="101">
        <v>1973.6745992217677</v>
      </c>
      <c r="E153" s="101">
        <v>1934.5204742625181</v>
      </c>
      <c r="F153" s="101">
        <v>1925.8424317389808</v>
      </c>
      <c r="G153" s="101">
        <v>1989.9061257501435</v>
      </c>
      <c r="H153" s="101">
        <v>1982.6972214732543</v>
      </c>
      <c r="I153" s="101">
        <v>1924.1105018623948</v>
      </c>
      <c r="J153" s="101">
        <v>1890.2032505680793</v>
      </c>
      <c r="K153" s="101">
        <v>1933.4016168381404</v>
      </c>
      <c r="L153" s="101">
        <v>1925.8488439953658</v>
      </c>
      <c r="M153" s="101">
        <v>2006.3338044170782</v>
      </c>
      <c r="N153" s="101">
        <v>1983.201617322416</v>
      </c>
      <c r="O153" s="101">
        <v>1945.0996187329681</v>
      </c>
      <c r="P153" s="101">
        <v>1871.2940574581983</v>
      </c>
      <c r="Q153" s="101">
        <v>1813.4631942654439</v>
      </c>
      <c r="R153" s="101">
        <v>1780.8791949431929</v>
      </c>
      <c r="S153" s="101">
        <v>1699.6457019156169</v>
      </c>
      <c r="T153" s="101">
        <v>1628.0681252513682</v>
      </c>
      <c r="U153" s="101">
        <v>1558.7367547980928</v>
      </c>
      <c r="V153" s="101">
        <v>1531.2398080815974</v>
      </c>
      <c r="W153" s="101">
        <v>1461.4742955081958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1864.1635910465668</v>
      </c>
      <c r="D154" s="104">
        <v>1868.9213621275073</v>
      </c>
      <c r="E154" s="104">
        <v>1830.466707118039</v>
      </c>
      <c r="F154" s="104">
        <v>1823.3280083536106</v>
      </c>
      <c r="G154" s="104">
        <v>1886.3883330077936</v>
      </c>
      <c r="H154" s="104">
        <v>1879.8921248208044</v>
      </c>
      <c r="I154" s="104">
        <v>1830.5709624945553</v>
      </c>
      <c r="J154" s="104">
        <v>1795.218904691325</v>
      </c>
      <c r="K154" s="104">
        <v>1837.0280951193663</v>
      </c>
      <c r="L154" s="104">
        <v>1829.3531443269005</v>
      </c>
      <c r="M154" s="104">
        <v>1908.635182711658</v>
      </c>
      <c r="N154" s="104">
        <v>1888.5216910844176</v>
      </c>
      <c r="O154" s="104">
        <v>1855.216199451615</v>
      </c>
      <c r="P154" s="104">
        <v>1789.6214015182604</v>
      </c>
      <c r="Q154" s="104">
        <v>1737.9205049987972</v>
      </c>
      <c r="R154" s="104">
        <v>1710.3621029890326</v>
      </c>
      <c r="S154" s="104">
        <v>1634.9534465049417</v>
      </c>
      <c r="T154" s="104">
        <v>1568.8161364134162</v>
      </c>
      <c r="U154" s="104">
        <v>1503.9531057139266</v>
      </c>
      <c r="V154" s="104">
        <v>1479.198303711272</v>
      </c>
      <c r="W154" s="104">
        <v>1408.4120688578435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1572.081031834053</v>
      </c>
      <c r="D155" s="98">
        <v>1579.0870708774946</v>
      </c>
      <c r="E155" s="98">
        <v>1540.8696125458175</v>
      </c>
      <c r="F155" s="98">
        <v>1536.2127563479339</v>
      </c>
      <c r="G155" s="98">
        <v>1594.4813497795674</v>
      </c>
      <c r="H155" s="98">
        <v>1587.7636587432428</v>
      </c>
      <c r="I155" s="98">
        <v>1562.779202281077</v>
      </c>
      <c r="J155" s="98">
        <v>1520.7215218702652</v>
      </c>
      <c r="K155" s="98">
        <v>1556.0915018079293</v>
      </c>
      <c r="L155" s="98">
        <v>1545.1789459009069</v>
      </c>
      <c r="M155" s="98">
        <v>1615.4344163135788</v>
      </c>
      <c r="N155" s="98">
        <v>1595.1575141672024</v>
      </c>
      <c r="O155" s="98">
        <v>1562.3701015331278</v>
      </c>
      <c r="P155" s="98">
        <v>1504.2878064492461</v>
      </c>
      <c r="Q155" s="98">
        <v>1455.2834967594381</v>
      </c>
      <c r="R155" s="98">
        <v>1432.7754085275189</v>
      </c>
      <c r="S155" s="98">
        <v>1367.2453429195896</v>
      </c>
      <c r="T155" s="98">
        <v>1310.8355271227081</v>
      </c>
      <c r="U155" s="98">
        <v>1253.4894229501406</v>
      </c>
      <c r="V155" s="98">
        <v>1230.2792891339841</v>
      </c>
      <c r="W155" s="98">
        <v>1146.1536351148645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292.08255921251379</v>
      </c>
      <c r="D156" s="98">
        <v>289.83429125001254</v>
      </c>
      <c r="E156" s="98">
        <v>289.59709457222147</v>
      </c>
      <c r="F156" s="98">
        <v>287.11525200567644</v>
      </c>
      <c r="G156" s="98">
        <v>291.90698322822647</v>
      </c>
      <c r="H156" s="98">
        <v>292.12846607756154</v>
      </c>
      <c r="I156" s="98">
        <v>267.79176021347797</v>
      </c>
      <c r="J156" s="98">
        <v>274.49738282105938</v>
      </c>
      <c r="K156" s="98">
        <v>280.93659331143715</v>
      </c>
      <c r="L156" s="98">
        <v>284.17419842599361</v>
      </c>
      <c r="M156" s="98">
        <v>293.20076639807928</v>
      </c>
      <c r="N156" s="98">
        <v>293.36417691721562</v>
      </c>
      <c r="O156" s="98">
        <v>292.84609791848743</v>
      </c>
      <c r="P156" s="98">
        <v>285.33359506901417</v>
      </c>
      <c r="Q156" s="98">
        <v>282.63700823935909</v>
      </c>
      <c r="R156" s="98">
        <v>277.58669446151362</v>
      </c>
      <c r="S156" s="98">
        <v>267.70810358535215</v>
      </c>
      <c r="T156" s="98">
        <v>257.98060929070806</v>
      </c>
      <c r="U156" s="98">
        <v>250.46368276378601</v>
      </c>
      <c r="V156" s="98">
        <v>248.91901457728798</v>
      </c>
      <c r="W156" s="98">
        <v>262.25843374297909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197.63416070197979</v>
      </c>
      <c r="D157" s="122">
        <v>196.58119106193695</v>
      </c>
      <c r="E157" s="122">
        <v>200.21701325170218</v>
      </c>
      <c r="F157" s="122">
        <v>194.30992613792449</v>
      </c>
      <c r="G157" s="122">
        <v>201.80545578941198</v>
      </c>
      <c r="H157" s="122">
        <v>196.2165342533423</v>
      </c>
      <c r="I157" s="122">
        <v>199.38276793438348</v>
      </c>
      <c r="J157" s="122">
        <v>215.64170503795467</v>
      </c>
      <c r="K157" s="122">
        <v>228.44128353729471</v>
      </c>
      <c r="L157" s="122">
        <v>225.72679422421655</v>
      </c>
      <c r="M157" s="122">
        <v>225.48039051399391</v>
      </c>
      <c r="N157" s="122">
        <v>234.70762746093916</v>
      </c>
      <c r="O157" s="122">
        <v>237.3483117375809</v>
      </c>
      <c r="P157" s="122">
        <v>236.59757333122937</v>
      </c>
      <c r="Q157" s="122">
        <v>238.0291988259311</v>
      </c>
      <c r="R157" s="122">
        <v>231.13372959758451</v>
      </c>
      <c r="S157" s="122">
        <v>224.81577726809326</v>
      </c>
      <c r="T157" s="122">
        <v>224.40778813820467</v>
      </c>
      <c r="U157" s="122">
        <v>222.23234405303847</v>
      </c>
      <c r="V157" s="122">
        <v>293.70126478175058</v>
      </c>
      <c r="W157" s="122">
        <v>289.46131000595329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261.86565661637979</v>
      </c>
      <c r="D158" s="98">
        <v>246.9886160224149</v>
      </c>
      <c r="E158" s="98">
        <v>281.48799786449359</v>
      </c>
      <c r="F158" s="98">
        <v>240.97653372237139</v>
      </c>
      <c r="G158" s="98">
        <v>299.10205807800008</v>
      </c>
      <c r="H158" s="98">
        <v>157.62803841878213</v>
      </c>
      <c r="I158" s="98">
        <v>210.93905287006973</v>
      </c>
      <c r="J158" s="98">
        <v>297.00134951791915</v>
      </c>
      <c r="K158" s="98">
        <v>348.14291332717278</v>
      </c>
      <c r="L158" s="98">
        <v>273.75741867220285</v>
      </c>
      <c r="M158" s="98">
        <v>265.58862521519831</v>
      </c>
      <c r="N158" s="98">
        <v>222.71802461490171</v>
      </c>
      <c r="O158" s="98">
        <v>303.95938414561857</v>
      </c>
      <c r="P158" s="98">
        <v>290.62473199125554</v>
      </c>
      <c r="Q158" s="98">
        <v>358.09418334913499</v>
      </c>
      <c r="R158" s="98">
        <v>284.52186863180634</v>
      </c>
      <c r="S158" s="98">
        <v>292.37946582518578</v>
      </c>
      <c r="T158" s="98">
        <v>303.81606796643587</v>
      </c>
      <c r="U158" s="98">
        <v>308.54350559822603</v>
      </c>
      <c r="V158" s="98">
        <v>396.86599342810291</v>
      </c>
      <c r="W158" s="98">
        <v>400.79552028618264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187.65681092481483</v>
      </c>
      <c r="D159" s="33">
        <v>189.27989234474626</v>
      </c>
      <c r="E159" s="33">
        <v>188.7144687771266</v>
      </c>
      <c r="F159" s="33">
        <v>190.5954134035351</v>
      </c>
      <c r="G159" s="33">
        <v>193.38570312443841</v>
      </c>
      <c r="H159" s="33">
        <v>199.29573014468755</v>
      </c>
      <c r="I159" s="33">
        <v>198.05858794778376</v>
      </c>
      <c r="J159" s="33">
        <v>201.24822092927317</v>
      </c>
      <c r="K159" s="33">
        <v>214.17871027407824</v>
      </c>
      <c r="L159" s="33">
        <v>223.46159083860277</v>
      </c>
      <c r="M159" s="33">
        <v>225.02903285389334</v>
      </c>
      <c r="N159" s="33">
        <v>234.99593255722985</v>
      </c>
      <c r="O159" s="33">
        <v>232.0748794509779</v>
      </c>
      <c r="P159" s="33">
        <v>229.90309185937994</v>
      </c>
      <c r="Q159" s="33">
        <v>225.64336130264078</v>
      </c>
      <c r="R159" s="33">
        <v>225.96529981083683</v>
      </c>
      <c r="S159" s="33">
        <v>221.42946134522643</v>
      </c>
      <c r="T159" s="33">
        <v>222.22244886951367</v>
      </c>
      <c r="U159" s="33">
        <v>219.18945778801339</v>
      </c>
      <c r="V159" s="33">
        <v>288.53654931569417</v>
      </c>
      <c r="W159" s="33">
        <v>281.43561796110396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21220.879794025412</v>
      </c>
      <c r="D161" s="117">
        <f t="shared" si="54"/>
        <v>21288.396222633717</v>
      </c>
      <c r="E161" s="117">
        <f t="shared" si="54"/>
        <v>21991.409033979762</v>
      </c>
      <c r="F161" s="117">
        <f t="shared" si="54"/>
        <v>20806.820934390074</v>
      </c>
      <c r="G161" s="117">
        <f t="shared" si="54"/>
        <v>22951.492753727827</v>
      </c>
      <c r="H161" s="117">
        <f t="shared" si="54"/>
        <v>22872.181934232856</v>
      </c>
      <c r="I161" s="117">
        <f t="shared" si="54"/>
        <v>22328.490455919775</v>
      </c>
      <c r="J161" s="117">
        <f t="shared" si="54"/>
        <v>19168.939161746672</v>
      </c>
      <c r="K161" s="117">
        <f t="shared" si="54"/>
        <v>19518.827493224871</v>
      </c>
      <c r="L161" s="117">
        <f t="shared" si="54"/>
        <v>21662.047663517442</v>
      </c>
      <c r="M161" s="117">
        <f t="shared" si="54"/>
        <v>21457.677436919839</v>
      </c>
      <c r="N161" s="117">
        <f t="shared" si="54"/>
        <v>21006.605822591853</v>
      </c>
      <c r="O161" s="117">
        <f t="shared" si="54"/>
        <v>18468.322453091918</v>
      </c>
      <c r="P161" s="117">
        <f t="shared" si="54"/>
        <v>18498.773926380123</v>
      </c>
      <c r="Q161" s="117">
        <f t="shared" si="54"/>
        <v>16388.813595493695</v>
      </c>
      <c r="R161" s="117">
        <f t="shared" ref="R161:V161" si="55">R162+R164+R166+R175</f>
        <v>17447.649161105986</v>
      </c>
      <c r="S161" s="117">
        <f t="shared" si="55"/>
        <v>15148.427273226373</v>
      </c>
      <c r="T161" s="117">
        <f t="shared" si="55"/>
        <v>15055.087831931676</v>
      </c>
      <c r="U161" s="117">
        <f t="shared" si="55"/>
        <v>11507.87598135609</v>
      </c>
      <c r="V161" s="117">
        <f t="shared" si="55"/>
        <v>12672.744846600337</v>
      </c>
      <c r="W161" s="117">
        <f t="shared" ref="W161" si="56">W162+W164+W166+W175</f>
        <v>11509.884209680655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19005.023435337207</v>
      </c>
      <c r="D162" s="122">
        <f t="shared" si="57"/>
        <v>19075.371493631068</v>
      </c>
      <c r="E162" s="122">
        <f t="shared" si="57"/>
        <v>19823.906186049655</v>
      </c>
      <c r="F162" s="122">
        <f t="shared" si="57"/>
        <v>18651.325439684999</v>
      </c>
      <c r="G162" s="122">
        <f t="shared" si="57"/>
        <v>20699.463620899754</v>
      </c>
      <c r="H162" s="122">
        <f t="shared" si="57"/>
        <v>20645.94883009667</v>
      </c>
      <c r="I162" s="122">
        <f t="shared" si="57"/>
        <v>20170.61800358555</v>
      </c>
      <c r="J162" s="122">
        <f t="shared" si="57"/>
        <v>17004.609322566474</v>
      </c>
      <c r="K162" s="122">
        <f t="shared" si="57"/>
        <v>17330.698633637901</v>
      </c>
      <c r="L162" s="122">
        <f t="shared" si="57"/>
        <v>19463.82211798408</v>
      </c>
      <c r="M162" s="122">
        <f t="shared" si="57"/>
        <v>19201.412405327534</v>
      </c>
      <c r="N162" s="122">
        <f t="shared" si="57"/>
        <v>18746.537108238364</v>
      </c>
      <c r="O162" s="122">
        <f t="shared" si="57"/>
        <v>16242.199708888316</v>
      </c>
      <c r="P162" s="122">
        <f t="shared" si="57"/>
        <v>16367.492487584528</v>
      </c>
      <c r="Q162" s="122">
        <f t="shared" si="57"/>
        <v>14301.801500202146</v>
      </c>
      <c r="R162" s="122">
        <f t="shared" si="57"/>
        <v>15417.730554765247</v>
      </c>
      <c r="S162" s="122">
        <f t="shared" si="57"/>
        <v>13213.321113358697</v>
      </c>
      <c r="T162" s="122">
        <f t="shared" si="57"/>
        <v>13176.944460763973</v>
      </c>
      <c r="U162" s="122">
        <f t="shared" si="57"/>
        <v>9697.8144305081078</v>
      </c>
      <c r="V162" s="122">
        <f t="shared" si="57"/>
        <v>10773.437855723256</v>
      </c>
      <c r="W162" s="122">
        <f t="shared" si="57"/>
        <v>9670.963802398921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19005.023435337207</v>
      </c>
      <c r="D163" s="33">
        <v>19075.371493631068</v>
      </c>
      <c r="E163" s="33">
        <v>19823.906186049655</v>
      </c>
      <c r="F163" s="33">
        <v>18651.325439684999</v>
      </c>
      <c r="G163" s="33">
        <v>20699.463620899754</v>
      </c>
      <c r="H163" s="33">
        <v>20645.94883009667</v>
      </c>
      <c r="I163" s="33">
        <v>20170.61800358555</v>
      </c>
      <c r="J163" s="33">
        <v>17004.609322566474</v>
      </c>
      <c r="K163" s="33">
        <v>17330.698633637901</v>
      </c>
      <c r="L163" s="33">
        <v>19463.82211798408</v>
      </c>
      <c r="M163" s="33">
        <v>19201.412405327534</v>
      </c>
      <c r="N163" s="33">
        <v>18746.537108238364</v>
      </c>
      <c r="O163" s="33">
        <v>16242.199708888316</v>
      </c>
      <c r="P163" s="33">
        <v>16367.492487584528</v>
      </c>
      <c r="Q163" s="33">
        <v>14301.801500202146</v>
      </c>
      <c r="R163" s="33">
        <v>15417.730554765247</v>
      </c>
      <c r="S163" s="33">
        <v>13213.321113358697</v>
      </c>
      <c r="T163" s="33">
        <v>13176.944460763973</v>
      </c>
      <c r="U163" s="33">
        <v>9697.8144305081078</v>
      </c>
      <c r="V163" s="33">
        <v>10773.437855723256</v>
      </c>
      <c r="W163" s="33">
        <v>9670.963802398921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49.648710728115049</v>
      </c>
      <c r="D164" s="122">
        <f t="shared" si="58"/>
        <v>44.227956597599302</v>
      </c>
      <c r="E164" s="122">
        <f t="shared" si="58"/>
        <v>34.116682921034872</v>
      </c>
      <c r="F164" s="122">
        <f t="shared" si="58"/>
        <v>37.107216789503205</v>
      </c>
      <c r="G164" s="122">
        <f t="shared" si="58"/>
        <v>62.57005131306525</v>
      </c>
      <c r="H164" s="122">
        <f t="shared" si="58"/>
        <v>51.392683282760125</v>
      </c>
      <c r="I164" s="122">
        <f t="shared" si="58"/>
        <v>36.976137862266</v>
      </c>
      <c r="J164" s="122">
        <f t="shared" si="58"/>
        <v>62.825355849474526</v>
      </c>
      <c r="K164" s="122">
        <f t="shared" si="58"/>
        <v>28.789053433866822</v>
      </c>
      <c r="L164" s="122">
        <f t="shared" si="58"/>
        <v>49.824256707503316</v>
      </c>
      <c r="M164" s="122">
        <f t="shared" si="58"/>
        <v>27.513749175300408</v>
      </c>
      <c r="N164" s="122">
        <f t="shared" si="58"/>
        <v>45.953878938048781</v>
      </c>
      <c r="O164" s="122">
        <f t="shared" si="58"/>
        <v>48.150029313963003</v>
      </c>
      <c r="P164" s="122">
        <f t="shared" si="58"/>
        <v>28.58055501607987</v>
      </c>
      <c r="Q164" s="122">
        <f t="shared" si="58"/>
        <v>39.432795178262445</v>
      </c>
      <c r="R164" s="122">
        <f t="shared" si="58"/>
        <v>22.563635125394708</v>
      </c>
      <c r="S164" s="122">
        <f t="shared" si="58"/>
        <v>14.556483534628624</v>
      </c>
      <c r="T164" s="122">
        <f t="shared" si="58"/>
        <v>30.141124047854149</v>
      </c>
      <c r="U164" s="122">
        <f t="shared" si="58"/>
        <v>33.122074781186953</v>
      </c>
      <c r="V164" s="122">
        <f t="shared" si="58"/>
        <v>78.818032306245186</v>
      </c>
      <c r="W164" s="122">
        <f t="shared" si="58"/>
        <v>91.116460539420856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49.648710728115049</v>
      </c>
      <c r="D165" s="98">
        <f>IF(RES_hhdet_in_fec!D165=0,0,RES_hhdet_in_fec!D165*1000*11630/RES_hhdet_in_new!D163)</f>
        <v>44.227956597599302</v>
      </c>
      <c r="E165" s="98">
        <f>IF(RES_hhdet_in_fec!E165=0,0,RES_hhdet_in_fec!E165*1000*11630/RES_hhdet_in_new!E163)</f>
        <v>34.116682921034872</v>
      </c>
      <c r="F165" s="98">
        <f>IF(RES_hhdet_in_fec!F165=0,0,RES_hhdet_in_fec!F165*1000*11630/RES_hhdet_in_new!F163)</f>
        <v>37.107216789503205</v>
      </c>
      <c r="G165" s="98">
        <f>IF(RES_hhdet_in_fec!G165=0,0,RES_hhdet_in_fec!G165*1000*11630/RES_hhdet_in_new!G163)</f>
        <v>62.57005131306525</v>
      </c>
      <c r="H165" s="98">
        <f>IF(RES_hhdet_in_fec!H165=0,0,RES_hhdet_in_fec!H165*1000*11630/RES_hhdet_in_new!H163)</f>
        <v>51.392683282760125</v>
      </c>
      <c r="I165" s="98">
        <f>IF(RES_hhdet_in_fec!I165=0,0,RES_hhdet_in_fec!I165*1000*11630/RES_hhdet_in_new!I163)</f>
        <v>36.976137862266</v>
      </c>
      <c r="J165" s="98">
        <f>IF(RES_hhdet_in_fec!J165=0,0,RES_hhdet_in_fec!J165*1000*11630/RES_hhdet_in_new!J163)</f>
        <v>62.825355849474526</v>
      </c>
      <c r="K165" s="98">
        <f>IF(RES_hhdet_in_fec!K165=0,0,RES_hhdet_in_fec!K165*1000*11630/RES_hhdet_in_new!K163)</f>
        <v>28.789053433866822</v>
      </c>
      <c r="L165" s="98">
        <f>IF(RES_hhdet_in_fec!L165=0,0,RES_hhdet_in_fec!L165*1000*11630/RES_hhdet_in_new!L163)</f>
        <v>49.824256707503316</v>
      </c>
      <c r="M165" s="98">
        <f>IF(RES_hhdet_in_fec!M165=0,0,RES_hhdet_in_fec!M165*1000*11630/RES_hhdet_in_new!M163)</f>
        <v>27.513749175300408</v>
      </c>
      <c r="N165" s="98">
        <f>IF(RES_hhdet_in_fec!N165=0,0,RES_hhdet_in_fec!N165*1000*11630/RES_hhdet_in_new!N163)</f>
        <v>45.953878938048781</v>
      </c>
      <c r="O165" s="98">
        <f>IF(RES_hhdet_in_fec!O165=0,0,RES_hhdet_in_fec!O165*1000*11630/RES_hhdet_in_new!O163)</f>
        <v>48.150029313963003</v>
      </c>
      <c r="P165" s="98">
        <f>IF(RES_hhdet_in_fec!P165=0,0,RES_hhdet_in_fec!P165*1000*11630/RES_hhdet_in_new!P163)</f>
        <v>28.58055501607987</v>
      </c>
      <c r="Q165" s="98">
        <f>IF(RES_hhdet_in_fec!Q165=0,0,RES_hhdet_in_fec!Q165*1000*11630/RES_hhdet_in_new!Q163)</f>
        <v>39.432795178262445</v>
      </c>
      <c r="R165" s="98">
        <f>IF(RES_hhdet_in_fec!R165=0,0,RES_hhdet_in_fec!R165*1000*11630/RES_hhdet_in_new!R163)</f>
        <v>22.563635125394708</v>
      </c>
      <c r="S165" s="98">
        <f>IF(RES_hhdet_in_fec!S165=0,0,RES_hhdet_in_fec!S165*1000*11630/RES_hhdet_in_new!S163)</f>
        <v>14.556483534628624</v>
      </c>
      <c r="T165" s="98">
        <f>IF(RES_hhdet_in_fec!T165=0,0,RES_hhdet_in_fec!T165*1000*11630/RES_hhdet_in_new!T163)</f>
        <v>30.141124047854149</v>
      </c>
      <c r="U165" s="98">
        <f>IF(RES_hhdet_in_fec!U165=0,0,RES_hhdet_in_fec!U165*1000*11630/RES_hhdet_in_new!U163)</f>
        <v>33.122074781186953</v>
      </c>
      <c r="V165" s="98">
        <f>IF(RES_hhdet_in_fec!V165=0,0,RES_hhdet_in_fec!V165*1000*11630/RES_hhdet_in_new!V163)</f>
        <v>78.818032306245186</v>
      </c>
      <c r="W165" s="98">
        <f>IF(RES_hhdet_in_fec!W165=0,0,RES_hhdet_in_fec!W165*1000*11630/RES_hhdet_in_new!W163)</f>
        <v>91.116460539420856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1968.578018070981</v>
      </c>
      <c r="D166" s="122">
        <v>1972.2114617163843</v>
      </c>
      <c r="E166" s="122">
        <v>1933.1666785437419</v>
      </c>
      <c r="F166" s="122">
        <v>1924.0788493551931</v>
      </c>
      <c r="G166" s="122">
        <v>1987.6567409937866</v>
      </c>
      <c r="H166" s="122">
        <v>1978.6250589191441</v>
      </c>
      <c r="I166" s="122">
        <v>1921.5137901916055</v>
      </c>
      <c r="J166" s="122">
        <v>1885.8654656055369</v>
      </c>
      <c r="K166" s="122">
        <v>1930.8920118676092</v>
      </c>
      <c r="L166" s="122">
        <v>1922.67319039567</v>
      </c>
      <c r="M166" s="122">
        <v>2003.2723172429892</v>
      </c>
      <c r="N166" s="122">
        <v>1979.4074886917438</v>
      </c>
      <c r="O166" s="122">
        <v>1940.6228573963208</v>
      </c>
      <c r="P166" s="122">
        <v>1866.1034476773204</v>
      </c>
      <c r="Q166" s="122">
        <v>1809.546568179825</v>
      </c>
      <c r="R166" s="122">
        <v>1776.2213060978061</v>
      </c>
      <c r="S166" s="122">
        <v>1695.7319100647328</v>
      </c>
      <c r="T166" s="122">
        <v>1623.5947801264099</v>
      </c>
      <c r="U166" s="122">
        <v>1554.7084307223547</v>
      </c>
      <c r="V166" s="122">
        <v>1526.7892943603456</v>
      </c>
      <c r="W166" s="122">
        <v>1458.3424043145228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1970.3116592699103</v>
      </c>
      <c r="D171" s="101">
        <v>1973.6745992217675</v>
      </c>
      <c r="E171" s="101">
        <v>1934.5204742625187</v>
      </c>
      <c r="F171" s="101">
        <v>1925.8424317389815</v>
      </c>
      <c r="G171" s="101">
        <v>1989.906125750143</v>
      </c>
      <c r="H171" s="101">
        <v>1982.6972214732539</v>
      </c>
      <c r="I171" s="101">
        <v>1924.1105018623941</v>
      </c>
      <c r="J171" s="101">
        <v>1890.2032505680788</v>
      </c>
      <c r="K171" s="101">
        <v>1933.4016168381399</v>
      </c>
      <c r="L171" s="101">
        <v>1925.8488439953662</v>
      </c>
      <c r="M171" s="101">
        <v>2006.333804417078</v>
      </c>
      <c r="N171" s="101">
        <v>1983.2016173224154</v>
      </c>
      <c r="O171" s="101">
        <v>1945.0996187329679</v>
      </c>
      <c r="P171" s="101">
        <v>1871.2940574581983</v>
      </c>
      <c r="Q171" s="101">
        <v>1813.4631942654441</v>
      </c>
      <c r="R171" s="101">
        <v>1780.8791949431934</v>
      </c>
      <c r="S171" s="101">
        <v>1699.6457019156169</v>
      </c>
      <c r="T171" s="101">
        <v>1628.0681252513682</v>
      </c>
      <c r="U171" s="101">
        <v>1558.7367547980925</v>
      </c>
      <c r="V171" s="101">
        <v>1531.2398080815972</v>
      </c>
      <c r="W171" s="101">
        <v>1461.4742955081956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1864.1635910465668</v>
      </c>
      <c r="D172" s="104">
        <v>1868.9213621275071</v>
      </c>
      <c r="E172" s="104">
        <v>1830.466707118039</v>
      </c>
      <c r="F172" s="104">
        <v>1823.3280083536106</v>
      </c>
      <c r="G172" s="104">
        <v>1886.3883330077938</v>
      </c>
      <c r="H172" s="104">
        <v>1879.8921248208046</v>
      </c>
      <c r="I172" s="104">
        <v>1830.5709624945553</v>
      </c>
      <c r="J172" s="104">
        <v>1795.2189046913247</v>
      </c>
      <c r="K172" s="104">
        <v>1837.0280951193665</v>
      </c>
      <c r="L172" s="104">
        <v>1829.3531443269003</v>
      </c>
      <c r="M172" s="104">
        <v>1908.6351827116582</v>
      </c>
      <c r="N172" s="104">
        <v>1888.5216910844176</v>
      </c>
      <c r="O172" s="104">
        <v>1855.2161994516155</v>
      </c>
      <c r="P172" s="104">
        <v>1789.6214015182597</v>
      </c>
      <c r="Q172" s="104">
        <v>1737.9205049987975</v>
      </c>
      <c r="R172" s="104">
        <v>1710.3621029890321</v>
      </c>
      <c r="S172" s="104">
        <v>1634.9534465049419</v>
      </c>
      <c r="T172" s="104">
        <v>1568.8161364134164</v>
      </c>
      <c r="U172" s="104">
        <v>1503.9531057139266</v>
      </c>
      <c r="V172" s="104">
        <v>1479.198303711272</v>
      </c>
      <c r="W172" s="104">
        <v>1408.4120688578437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1572.081031834053</v>
      </c>
      <c r="D173" s="98">
        <v>1579.0870708774944</v>
      </c>
      <c r="E173" s="98">
        <v>1540.8696125458175</v>
      </c>
      <c r="F173" s="98">
        <v>1536.2127563479341</v>
      </c>
      <c r="G173" s="98">
        <v>1594.4813497795674</v>
      </c>
      <c r="H173" s="98">
        <v>1587.763658743243</v>
      </c>
      <c r="I173" s="98">
        <v>1562.7792022810775</v>
      </c>
      <c r="J173" s="98">
        <v>1520.7215218702652</v>
      </c>
      <c r="K173" s="98">
        <v>1556.091501807929</v>
      </c>
      <c r="L173" s="98">
        <v>1545.1789459009065</v>
      </c>
      <c r="M173" s="98">
        <v>1615.434416313579</v>
      </c>
      <c r="N173" s="98">
        <v>1595.1575141672022</v>
      </c>
      <c r="O173" s="98">
        <v>1562.370101533128</v>
      </c>
      <c r="P173" s="98">
        <v>1504.2878064492459</v>
      </c>
      <c r="Q173" s="98">
        <v>1455.2834967594383</v>
      </c>
      <c r="R173" s="98">
        <v>1432.7754085275187</v>
      </c>
      <c r="S173" s="98">
        <v>1367.2453429195896</v>
      </c>
      <c r="T173" s="98">
        <v>1310.8355271227083</v>
      </c>
      <c r="U173" s="98">
        <v>1253.4894229501406</v>
      </c>
      <c r="V173" s="98">
        <v>1230.2792891339839</v>
      </c>
      <c r="W173" s="98">
        <v>1146.1536351148643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292.08255921251373</v>
      </c>
      <c r="D174" s="33">
        <v>289.83429125001265</v>
      </c>
      <c r="E174" s="33">
        <v>289.59709457222135</v>
      </c>
      <c r="F174" s="33">
        <v>287.11525200567661</v>
      </c>
      <c r="G174" s="33">
        <v>291.90698322822652</v>
      </c>
      <c r="H174" s="33">
        <v>292.1284660775616</v>
      </c>
      <c r="I174" s="33">
        <v>267.79176021347791</v>
      </c>
      <c r="J174" s="33">
        <v>274.49738282105949</v>
      </c>
      <c r="K174" s="33">
        <v>280.93659331143726</v>
      </c>
      <c r="L174" s="33">
        <v>284.17419842599361</v>
      </c>
      <c r="M174" s="33">
        <v>293.20076639807922</v>
      </c>
      <c r="N174" s="33">
        <v>293.36417691721556</v>
      </c>
      <c r="O174" s="33">
        <v>292.84609791848743</v>
      </c>
      <c r="P174" s="33">
        <v>285.33359506901411</v>
      </c>
      <c r="Q174" s="33">
        <v>282.63700823935909</v>
      </c>
      <c r="R174" s="33">
        <v>277.5866944615135</v>
      </c>
      <c r="S174" s="33">
        <v>267.70810358535238</v>
      </c>
      <c r="T174" s="33">
        <v>257.98060929070817</v>
      </c>
      <c r="U174" s="33">
        <v>250.46368276378598</v>
      </c>
      <c r="V174" s="33">
        <v>248.91901457728807</v>
      </c>
      <c r="W174" s="33">
        <v>262.25843374297921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197.62962988911121</v>
      </c>
      <c r="D175" s="122">
        <v>196.58531068866614</v>
      </c>
      <c r="E175" s="122">
        <v>200.21948646533269</v>
      </c>
      <c r="F175" s="122">
        <v>194.30942856038175</v>
      </c>
      <c r="G175" s="122">
        <v>201.80234052122213</v>
      </c>
      <c r="H175" s="122">
        <v>196.21536193428307</v>
      </c>
      <c r="I175" s="122">
        <v>199.38252428035304</v>
      </c>
      <c r="J175" s="122">
        <v>215.63901772518651</v>
      </c>
      <c r="K175" s="122">
        <v>228.44779428549333</v>
      </c>
      <c r="L175" s="122">
        <v>225.72809843018874</v>
      </c>
      <c r="M175" s="122">
        <v>225.47896517401472</v>
      </c>
      <c r="N175" s="122">
        <v>234.70734672369483</v>
      </c>
      <c r="O175" s="122">
        <v>237.3498574933185</v>
      </c>
      <c r="P175" s="122">
        <v>236.59743610219368</v>
      </c>
      <c r="Q175" s="122">
        <v>238.03273193346121</v>
      </c>
      <c r="R175" s="122">
        <v>231.13366511753918</v>
      </c>
      <c r="S175" s="122">
        <v>224.81776626831373</v>
      </c>
      <c r="T175" s="122">
        <v>224.4074669934399</v>
      </c>
      <c r="U175" s="122">
        <v>222.23104534444124</v>
      </c>
      <c r="V175" s="122">
        <v>293.69966421049185</v>
      </c>
      <c r="W175" s="122">
        <v>289.46154242779022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261.86565661637974</v>
      </c>
      <c r="D176" s="98">
        <v>246.98861602241493</v>
      </c>
      <c r="E176" s="98">
        <v>281.48799786449348</v>
      </c>
      <c r="F176" s="98">
        <v>240.97653372237139</v>
      </c>
      <c r="G176" s="98">
        <v>299.10205807800014</v>
      </c>
      <c r="H176" s="98">
        <v>157.62803841878213</v>
      </c>
      <c r="I176" s="98">
        <v>210.9390528700697</v>
      </c>
      <c r="J176" s="98">
        <v>297.00134951791921</v>
      </c>
      <c r="K176" s="98">
        <v>348.14291332717278</v>
      </c>
      <c r="L176" s="98">
        <v>273.75741867220285</v>
      </c>
      <c r="M176" s="98">
        <v>265.58862521519831</v>
      </c>
      <c r="N176" s="98">
        <v>222.71802461490174</v>
      </c>
      <c r="O176" s="98">
        <v>303.95938414561857</v>
      </c>
      <c r="P176" s="98">
        <v>290.62473199125554</v>
      </c>
      <c r="Q176" s="98">
        <v>358.09418334913499</v>
      </c>
      <c r="R176" s="98">
        <v>284.52186863180634</v>
      </c>
      <c r="S176" s="98">
        <v>292.37946582518572</v>
      </c>
      <c r="T176" s="98">
        <v>303.81606796643592</v>
      </c>
      <c r="U176" s="98">
        <v>308.54350559822609</v>
      </c>
      <c r="V176" s="98">
        <v>396.86599342810285</v>
      </c>
      <c r="W176" s="98">
        <v>400.79552028618269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187.65681092481481</v>
      </c>
      <c r="D177" s="33">
        <v>189.27989234474626</v>
      </c>
      <c r="E177" s="33">
        <v>188.71446877712663</v>
      </c>
      <c r="F177" s="33">
        <v>190.59541340353513</v>
      </c>
      <c r="G177" s="33">
        <v>193.38570312443844</v>
      </c>
      <c r="H177" s="33">
        <v>199.2957301446875</v>
      </c>
      <c r="I177" s="33">
        <v>198.05858794778371</v>
      </c>
      <c r="J177" s="33">
        <v>201.24822092927317</v>
      </c>
      <c r="K177" s="33">
        <v>214.17871027407827</v>
      </c>
      <c r="L177" s="33">
        <v>223.46159083860275</v>
      </c>
      <c r="M177" s="33">
        <v>225.02903285389331</v>
      </c>
      <c r="N177" s="33">
        <v>234.99593255722993</v>
      </c>
      <c r="O177" s="33">
        <v>232.07487945097799</v>
      </c>
      <c r="P177" s="33">
        <v>229.90309185937991</v>
      </c>
      <c r="Q177" s="33">
        <v>225.64336130264078</v>
      </c>
      <c r="R177" s="33">
        <v>225.9652998108368</v>
      </c>
      <c r="S177" s="33">
        <v>221.42946134522646</v>
      </c>
      <c r="T177" s="33">
        <v>222.22244886951367</v>
      </c>
      <c r="U177" s="33">
        <v>219.18945778801339</v>
      </c>
      <c r="V177" s="33">
        <v>288.53654931569417</v>
      </c>
      <c r="W177" s="33">
        <v>281.4356179611039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16918.791828955225</v>
      </c>
      <c r="D3" s="117">
        <f t="shared" si="0"/>
        <v>16802.587205126427</v>
      </c>
      <c r="E3" s="117">
        <f t="shared" si="0"/>
        <v>16914.030832674653</v>
      </c>
      <c r="F3" s="117">
        <f t="shared" si="0"/>
        <v>16725.739728614721</v>
      </c>
      <c r="G3" s="117">
        <f t="shared" si="0"/>
        <v>18372.434768445302</v>
      </c>
      <c r="H3" s="117">
        <f t="shared" si="0"/>
        <v>19047.620271345804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16418.575397632612</v>
      </c>
      <c r="N3" s="117">
        <f t="shared" si="0"/>
        <v>16955.391125753806</v>
      </c>
      <c r="O3" s="117">
        <f t="shared" si="0"/>
        <v>15246.697383009807</v>
      </c>
      <c r="P3" s="117">
        <f t="shared" si="0"/>
        <v>0</v>
      </c>
      <c r="Q3" s="117">
        <f t="shared" si="0"/>
        <v>0</v>
      </c>
      <c r="R3" s="117">
        <f t="shared" ref="R3:V3" si="1">R4+R7+R9+R19</f>
        <v>14697.271020659951</v>
      </c>
      <c r="S3" s="117">
        <f t="shared" si="1"/>
        <v>12828.414863429001</v>
      </c>
      <c r="T3" s="117">
        <f t="shared" si="1"/>
        <v>13172.273140552163</v>
      </c>
      <c r="U3" s="117">
        <f t="shared" si="1"/>
        <v>10728.02837061418</v>
      </c>
      <c r="V3" s="117">
        <f t="shared" si="1"/>
        <v>11757.323088034513</v>
      </c>
      <c r="W3" s="117">
        <f t="shared" ref="W3" si="2">W4+W7+W9+W19</f>
        <v>10877.666752369236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15299.43619229628</v>
      </c>
      <c r="D4" s="122">
        <f t="shared" si="3"/>
        <v>15184.594668975418</v>
      </c>
      <c r="E4" s="122">
        <f t="shared" si="3"/>
        <v>15334.26143156318</v>
      </c>
      <c r="F4" s="122">
        <f t="shared" si="3"/>
        <v>15131.187546731944</v>
      </c>
      <c r="G4" s="122">
        <f t="shared" si="3"/>
        <v>16703.21273239989</v>
      </c>
      <c r="H4" s="122">
        <f t="shared" si="3"/>
        <v>17377.407709446969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14792.236529381093</v>
      </c>
      <c r="N4" s="122">
        <f t="shared" si="3"/>
        <v>15266.363900481543</v>
      </c>
      <c r="O4" s="122">
        <f t="shared" si="3"/>
        <v>13550.169748256585</v>
      </c>
      <c r="P4" s="122">
        <f t="shared" si="3"/>
        <v>0</v>
      </c>
      <c r="Q4" s="122">
        <f t="shared" si="3"/>
        <v>0</v>
      </c>
      <c r="R4" s="122">
        <f t="shared" ref="R4:V4" si="4">SUM(R5:R6)</f>
        <v>13105.088175590567</v>
      </c>
      <c r="S4" s="122">
        <f t="shared" si="4"/>
        <v>11329.530338841996</v>
      </c>
      <c r="T4" s="122">
        <f t="shared" si="4"/>
        <v>11655.732124127329</v>
      </c>
      <c r="U4" s="122">
        <f t="shared" si="4"/>
        <v>9214.125158630819</v>
      </c>
      <c r="V4" s="122">
        <f t="shared" si="4"/>
        <v>10169.852488305902</v>
      </c>
      <c r="W4" s="122">
        <f t="shared" ref="W4" si="5">SUM(W5:W6)</f>
        <v>9318.6579182071673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15158.900035403631</v>
      </c>
      <c r="D5" s="98">
        <v>15048.571007245753</v>
      </c>
      <c r="E5" s="98">
        <v>15198.917804498604</v>
      </c>
      <c r="F5" s="98">
        <v>15001.403909114475</v>
      </c>
      <c r="G5" s="98">
        <v>16562.552998381019</v>
      </c>
      <c r="H5" s="98">
        <v>17233.456887826273</v>
      </c>
      <c r="I5" s="98">
        <v>0</v>
      </c>
      <c r="J5" s="98">
        <v>0</v>
      </c>
      <c r="K5" s="98">
        <v>0</v>
      </c>
      <c r="L5" s="98">
        <v>0</v>
      </c>
      <c r="M5" s="98">
        <v>14678.01944056486</v>
      </c>
      <c r="N5" s="98">
        <v>15149.273467989005</v>
      </c>
      <c r="O5" s="98">
        <v>13447.686759086841</v>
      </c>
      <c r="P5" s="98">
        <v>0</v>
      </c>
      <c r="Q5" s="98">
        <v>0</v>
      </c>
      <c r="R5" s="98">
        <v>13008.301649868454</v>
      </c>
      <c r="S5" s="98">
        <v>11251.490243308861</v>
      </c>
      <c r="T5" s="98">
        <v>11576.309364344148</v>
      </c>
      <c r="U5" s="98">
        <v>9153.0866973483662</v>
      </c>
      <c r="V5" s="98">
        <v>10101.222539361848</v>
      </c>
      <c r="W5" s="98">
        <v>9255.1262911903286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140.53615689264853</v>
      </c>
      <c r="D6" s="98">
        <v>136.02366172966495</v>
      </c>
      <c r="E6" s="98">
        <v>135.34362706457557</v>
      </c>
      <c r="F6" s="98">
        <v>129.78363761746903</v>
      </c>
      <c r="G6" s="98">
        <v>140.65973401886927</v>
      </c>
      <c r="H6" s="98">
        <v>143.95082162069471</v>
      </c>
      <c r="I6" s="98">
        <v>0</v>
      </c>
      <c r="J6" s="98">
        <v>0</v>
      </c>
      <c r="K6" s="98">
        <v>0</v>
      </c>
      <c r="L6" s="98">
        <v>0</v>
      </c>
      <c r="M6" s="98">
        <v>114.21708881623258</v>
      </c>
      <c r="N6" s="98">
        <v>117.09043249253776</v>
      </c>
      <c r="O6" s="98">
        <v>102.48298916974498</v>
      </c>
      <c r="P6" s="98">
        <v>0</v>
      </c>
      <c r="Q6" s="98">
        <v>0</v>
      </c>
      <c r="R6" s="98">
        <v>96.786525722113367</v>
      </c>
      <c r="S6" s="98">
        <v>78.040095533135812</v>
      </c>
      <c r="T6" s="98">
        <v>79.422759783181505</v>
      </c>
      <c r="U6" s="98">
        <v>61.038461282453085</v>
      </c>
      <c r="V6" s="98">
        <v>68.629948944053424</v>
      </c>
      <c r="W6" s="98">
        <v>63.531627016837987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25.215514123766976</v>
      </c>
      <c r="D7" s="122">
        <f t="shared" si="6"/>
        <v>21.331163494525434</v>
      </c>
      <c r="E7" s="122">
        <f t="shared" si="6"/>
        <v>15.008889473804226</v>
      </c>
      <c r="F7" s="122">
        <f t="shared" si="6"/>
        <v>21.763299133820841</v>
      </c>
      <c r="G7" s="122">
        <f t="shared" si="6"/>
        <v>35.105228059105279</v>
      </c>
      <c r="H7" s="122">
        <f t="shared" si="6"/>
        <v>26.50316083005362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29.725319468194055</v>
      </c>
      <c r="O7" s="122">
        <f t="shared" si="6"/>
        <v>33.333774569393455</v>
      </c>
      <c r="P7" s="122">
        <f t="shared" si="6"/>
        <v>0</v>
      </c>
      <c r="Q7" s="122">
        <f t="shared" si="6"/>
        <v>0</v>
      </c>
      <c r="R7" s="122">
        <f t="shared" si="6"/>
        <v>35.060556644284773</v>
      </c>
      <c r="S7" s="122">
        <f t="shared" si="6"/>
        <v>10.89751476501179</v>
      </c>
      <c r="T7" s="122">
        <f t="shared" si="6"/>
        <v>29.538315322956045</v>
      </c>
      <c r="U7" s="122">
        <f t="shared" si="6"/>
        <v>27.923136954515964</v>
      </c>
      <c r="V7" s="122">
        <f t="shared" si="6"/>
        <v>66.896060823103227</v>
      </c>
      <c r="W7" s="122">
        <f t="shared" si="6"/>
        <v>81.788697807268335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25.215514123766976</v>
      </c>
      <c r="D8" s="98">
        <f>IF(RES_hhdet_in_tes!D8=0,0,RES_hhdet_in_tes!D8*1000*11630/RES_hhdet_in_new!D5)</f>
        <v>21.331163494525434</v>
      </c>
      <c r="E8" s="98">
        <f>IF(RES_hhdet_in_tes!E8=0,0,RES_hhdet_in_tes!E8*1000*11630/RES_hhdet_in_new!E5)</f>
        <v>15.008889473804226</v>
      </c>
      <c r="F8" s="98">
        <f>IF(RES_hhdet_in_tes!F8=0,0,RES_hhdet_in_tes!F8*1000*11630/RES_hhdet_in_new!F5)</f>
        <v>21.763299133820841</v>
      </c>
      <c r="G8" s="98">
        <f>IF(RES_hhdet_in_tes!G8=0,0,RES_hhdet_in_tes!G8*1000*11630/RES_hhdet_in_new!G5)</f>
        <v>35.105228059105279</v>
      </c>
      <c r="H8" s="98">
        <f>IF(RES_hhdet_in_tes!H8=0,0,RES_hhdet_in_tes!H8*1000*11630/RES_hhdet_in_new!H5)</f>
        <v>26.50316083005362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29.725319468194055</v>
      </c>
      <c r="O8" s="98">
        <f>IF(RES_hhdet_in_tes!O8=0,0,RES_hhdet_in_tes!O8*1000*11630/RES_hhdet_in_new!O5)</f>
        <v>33.333774569393455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35.060556644284773</v>
      </c>
      <c r="S8" s="98">
        <f>IF(RES_hhdet_in_tes!S8=0,0,RES_hhdet_in_tes!S8*1000*11630/RES_hhdet_in_new!S5)</f>
        <v>10.89751476501179</v>
      </c>
      <c r="T8" s="98">
        <f>IF(RES_hhdet_in_tes!T8=0,0,RES_hhdet_in_tes!T8*1000*11630/RES_hhdet_in_new!T5)</f>
        <v>29.538315322956045</v>
      </c>
      <c r="U8" s="98">
        <f>IF(RES_hhdet_in_tes!U8=0,0,RES_hhdet_in_tes!U8*1000*11630/RES_hhdet_in_new!U5)</f>
        <v>27.923136954515964</v>
      </c>
      <c r="V8" s="98">
        <f>IF(RES_hhdet_in_tes!V8=0,0,RES_hhdet_in_tes!V8*1000*11630/RES_hhdet_in_new!V5)</f>
        <v>66.896060823103227</v>
      </c>
      <c r="W8" s="98">
        <f>IF(RES_hhdet_in_tes!W8=0,0,RES_hhdet_in_tes!W8*1000*11630/RES_hhdet_in_new!W5)</f>
        <v>81.788697807268335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1446.2162614220415</v>
      </c>
      <c r="D9" s="122">
        <v>1448.6738083540943</v>
      </c>
      <c r="E9" s="122">
        <v>1414.1828281051833</v>
      </c>
      <c r="F9" s="122">
        <v>1423.9593643530893</v>
      </c>
      <c r="G9" s="122">
        <v>1480.1920375080765</v>
      </c>
      <c r="H9" s="122">
        <v>1491.7644807056265</v>
      </c>
      <c r="I9" s="122">
        <v>0</v>
      </c>
      <c r="J9" s="122">
        <v>0</v>
      </c>
      <c r="K9" s="122">
        <v>0</v>
      </c>
      <c r="L9" s="122">
        <v>0</v>
      </c>
      <c r="M9" s="122">
        <v>1447.8407945348031</v>
      </c>
      <c r="N9" s="122">
        <v>1473.3982509280625</v>
      </c>
      <c r="O9" s="122">
        <v>1476.9115494594885</v>
      </c>
      <c r="P9" s="122">
        <v>0</v>
      </c>
      <c r="Q9" s="122">
        <v>0</v>
      </c>
      <c r="R9" s="122">
        <v>1371.0936188414191</v>
      </c>
      <c r="S9" s="122">
        <v>1301.9102937441087</v>
      </c>
      <c r="T9" s="122">
        <v>1296.8003023361537</v>
      </c>
      <c r="U9" s="122">
        <v>1295.1567422241867</v>
      </c>
      <c r="V9" s="122">
        <v>1266.3739438141331</v>
      </c>
      <c r="W9" s="122">
        <v>1226.4379626842758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1466.3328969657825</v>
      </c>
      <c r="D10" s="98">
        <v>1442.661674029968</v>
      </c>
      <c r="E10" s="98">
        <v>1380.7971558374754</v>
      </c>
      <c r="F10" s="98">
        <v>1434.096015094208</v>
      </c>
      <c r="G10" s="98">
        <v>1556.7877945458306</v>
      </c>
      <c r="H10" s="98">
        <v>1702.2619650662834</v>
      </c>
      <c r="I10" s="98">
        <v>0</v>
      </c>
      <c r="J10" s="98">
        <v>0</v>
      </c>
      <c r="K10" s="98">
        <v>0</v>
      </c>
      <c r="L10" s="98">
        <v>0</v>
      </c>
      <c r="M10" s="98">
        <v>1445.8801072243862</v>
      </c>
      <c r="N10" s="98">
        <v>1473.3982509280625</v>
      </c>
      <c r="O10" s="98">
        <v>1476.7289993658108</v>
      </c>
      <c r="P10" s="98">
        <v>0</v>
      </c>
      <c r="Q10" s="98">
        <v>0</v>
      </c>
      <c r="R10" s="98">
        <v>1371.0936188414191</v>
      </c>
      <c r="S10" s="98">
        <v>1301.1655676622925</v>
      </c>
      <c r="T10" s="98">
        <v>1296.3015737948772</v>
      </c>
      <c r="U10" s="98">
        <v>1295.5530047021157</v>
      </c>
      <c r="V10" s="98">
        <v>1266.3913127618696</v>
      </c>
      <c r="W10" s="98">
        <v>1227.0301223279928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1445.1189623322464</v>
      </c>
      <c r="D15" s="101">
        <v>1449.7315682499448</v>
      </c>
      <c r="E15" s="101">
        <v>1423.2368052975637</v>
      </c>
      <c r="F15" s="101">
        <v>1419.1291072274178</v>
      </c>
      <c r="G15" s="101">
        <v>1468.8439573251267</v>
      </c>
      <c r="H15" s="101">
        <v>1466.1600309914286</v>
      </c>
      <c r="I15" s="101">
        <v>0</v>
      </c>
      <c r="J15" s="101">
        <v>0</v>
      </c>
      <c r="K15" s="101">
        <v>0</v>
      </c>
      <c r="L15" s="101">
        <v>0</v>
      </c>
      <c r="M15" s="101">
        <v>1504.7007265368857</v>
      </c>
      <c r="N15" s="101">
        <v>0</v>
      </c>
      <c r="O15" s="101">
        <v>1487.8645550801616</v>
      </c>
      <c r="P15" s="101">
        <v>0</v>
      </c>
      <c r="Q15" s="101">
        <v>0</v>
      </c>
      <c r="R15" s="101">
        <v>0</v>
      </c>
      <c r="S15" s="101">
        <v>1367.4461889439417</v>
      </c>
      <c r="T15" s="101">
        <v>1322.7341864825366</v>
      </c>
      <c r="U15" s="101">
        <v>1277.9853681805916</v>
      </c>
      <c r="V15" s="101">
        <v>1265.5489187966589</v>
      </c>
      <c r="W15" s="101">
        <v>1215.4830092755071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1445.1205056397587</v>
      </c>
      <c r="D16" s="104">
        <v>1449.7278099532016</v>
      </c>
      <c r="E16" s="104">
        <v>1423.2229072304369</v>
      </c>
      <c r="F16" s="104">
        <v>1419.131143595966</v>
      </c>
      <c r="G16" s="104">
        <v>1468.8691853061955</v>
      </c>
      <c r="H16" s="104">
        <v>1466.244004193001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1153.0379464272448</v>
      </c>
      <c r="D17" s="98">
        <v>1159.8935187031889</v>
      </c>
      <c r="E17" s="98">
        <v>1133.6258126582156</v>
      </c>
      <c r="F17" s="98">
        <v>1132.0158915902896</v>
      </c>
      <c r="G17" s="98">
        <v>1176.9622020779691</v>
      </c>
      <c r="H17" s="98">
        <v>1174.1155381154394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292.08255921251384</v>
      </c>
      <c r="D18" s="98">
        <v>289.83429125001265</v>
      </c>
      <c r="E18" s="98">
        <v>289.59709457222141</v>
      </c>
      <c r="F18" s="98">
        <v>287.1152520056765</v>
      </c>
      <c r="G18" s="98">
        <v>291.90698322822635</v>
      </c>
      <c r="H18" s="98">
        <v>292.12846607756143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147.92386111313513</v>
      </c>
      <c r="D19" s="122">
        <v>147.98756430238788</v>
      </c>
      <c r="E19" s="122">
        <v>150.57768353248773</v>
      </c>
      <c r="F19" s="122">
        <v>148.82951839586568</v>
      </c>
      <c r="G19" s="122">
        <v>153.92477047822879</v>
      </c>
      <c r="H19" s="122">
        <v>151.9449203631541</v>
      </c>
      <c r="I19" s="122">
        <v>0</v>
      </c>
      <c r="J19" s="122">
        <v>0</v>
      </c>
      <c r="K19" s="122">
        <v>0</v>
      </c>
      <c r="L19" s="122">
        <v>0</v>
      </c>
      <c r="M19" s="122">
        <v>178.49807371671665</v>
      </c>
      <c r="N19" s="122">
        <v>185.90365487600508</v>
      </c>
      <c r="O19" s="122">
        <v>186.28231072434019</v>
      </c>
      <c r="P19" s="122">
        <v>0</v>
      </c>
      <c r="Q19" s="122">
        <v>0</v>
      </c>
      <c r="R19" s="122">
        <v>186.02866958368034</v>
      </c>
      <c r="S19" s="122">
        <v>186.07671607788242</v>
      </c>
      <c r="T19" s="122">
        <v>190.20239876572342</v>
      </c>
      <c r="U19" s="122">
        <v>190.82333280465821</v>
      </c>
      <c r="V19" s="122">
        <v>254.20059509137565</v>
      </c>
      <c r="W19" s="122">
        <v>250.78217367052383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163.09454079333085</v>
      </c>
      <c r="D21" s="98">
        <v>153.86876986203066</v>
      </c>
      <c r="E21" s="98">
        <v>175.40601231585174</v>
      </c>
      <c r="F21" s="98">
        <v>150.2000750689796</v>
      </c>
      <c r="G21" s="98">
        <v>186.47650076922892</v>
      </c>
      <c r="H21" s="98">
        <v>98.298333945169531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139.03487675495444</v>
      </c>
      <c r="O21" s="98">
        <v>189.75094443420414</v>
      </c>
      <c r="P21" s="98">
        <v>0</v>
      </c>
      <c r="Q21" s="98">
        <v>0</v>
      </c>
      <c r="R21" s="98">
        <v>177.74917516881305</v>
      </c>
      <c r="S21" s="98">
        <v>182.88048775731926</v>
      </c>
      <c r="T21" s="98">
        <v>190.3036353398127</v>
      </c>
      <c r="U21" s="98">
        <v>193.54843917655887</v>
      </c>
      <c r="V21" s="98">
        <v>249.29255269313526</v>
      </c>
      <c r="W21" s="98">
        <v>252.07852474355604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145.61309533403247</v>
      </c>
      <c r="D22" s="33">
        <v>147.13982296045739</v>
      </c>
      <c r="E22" s="33">
        <v>146.97662821276316</v>
      </c>
      <c r="F22" s="33">
        <v>148.7220237548371</v>
      </c>
      <c r="G22" s="33">
        <v>151.19315674751547</v>
      </c>
      <c r="H22" s="33">
        <v>156.12517385026979</v>
      </c>
      <c r="I22" s="33">
        <v>0</v>
      </c>
      <c r="J22" s="33">
        <v>0</v>
      </c>
      <c r="K22" s="33">
        <v>0</v>
      </c>
      <c r="L22" s="33">
        <v>0</v>
      </c>
      <c r="M22" s="33">
        <v>178.49807371671665</v>
      </c>
      <c r="N22" s="33">
        <v>187.24276282232083</v>
      </c>
      <c r="O22" s="33">
        <v>186.03889783241985</v>
      </c>
      <c r="P22" s="33">
        <v>0</v>
      </c>
      <c r="Q22" s="33">
        <v>0</v>
      </c>
      <c r="R22" s="33">
        <v>186.91575827098751</v>
      </c>
      <c r="S22" s="33">
        <v>186.22712682237949</v>
      </c>
      <c r="T22" s="33">
        <v>190.19945012764316</v>
      </c>
      <c r="U22" s="33">
        <v>190.71688333700584</v>
      </c>
      <c r="V22" s="33">
        <v>254.46733652606264</v>
      </c>
      <c r="W22" s="33">
        <v>250.6933825011381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0</v>
      </c>
      <c r="O29" s="98">
        <f>IF(RES_hhdet_in_tes!O29=0,0,RES_hhdet_in_tes!O29*1000*11630/RES_hhdet_in_new!O26)</f>
        <v>0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17535.696818329456</v>
      </c>
      <c r="D43" s="117">
        <f t="shared" si="14"/>
        <v>16584.060668239119</v>
      </c>
      <c r="E43" s="117">
        <f t="shared" si="14"/>
        <v>18362.203629507687</v>
      </c>
      <c r="F43" s="117">
        <f t="shared" si="14"/>
        <v>16491.53514999809</v>
      </c>
      <c r="G43" s="117">
        <f t="shared" si="14"/>
        <v>17905.156963116733</v>
      </c>
      <c r="H43" s="117">
        <f t="shared" si="14"/>
        <v>17854.258516773807</v>
      </c>
      <c r="I43" s="117">
        <f t="shared" si="14"/>
        <v>19134.230878694958</v>
      </c>
      <c r="J43" s="117">
        <f t="shared" si="14"/>
        <v>14979.143222297709</v>
      </c>
      <c r="K43" s="117">
        <f t="shared" si="14"/>
        <v>14996.926926919006</v>
      </c>
      <c r="L43" s="117">
        <f t="shared" si="14"/>
        <v>18479.790001206886</v>
      </c>
      <c r="M43" s="117">
        <f t="shared" si="14"/>
        <v>17293.758355885038</v>
      </c>
      <c r="N43" s="117">
        <f t="shared" si="14"/>
        <v>17337.835585778485</v>
      </c>
      <c r="O43" s="117">
        <f t="shared" si="14"/>
        <v>15399.589533435957</v>
      </c>
      <c r="P43" s="117">
        <f t="shared" si="14"/>
        <v>16295.414632170361</v>
      </c>
      <c r="Q43" s="117">
        <f t="shared" si="14"/>
        <v>14872.23098369222</v>
      </c>
      <c r="R43" s="117">
        <f t="shared" ref="R43:V43" si="15">R44+R47+R49+R58</f>
        <v>15105.741062621821</v>
      </c>
      <c r="S43" s="117">
        <f t="shared" si="15"/>
        <v>13348.103374733166</v>
      </c>
      <c r="T43" s="117">
        <f t="shared" si="15"/>
        <v>12985.251740483656</v>
      </c>
      <c r="U43" s="117">
        <f t="shared" si="15"/>
        <v>10008.416077850892</v>
      </c>
      <c r="V43" s="117">
        <f t="shared" si="15"/>
        <v>12441.701604128397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15846.707239779487</v>
      </c>
      <c r="D44" s="122">
        <f t="shared" si="17"/>
        <v>14981.998427928256</v>
      </c>
      <c r="E44" s="122">
        <f t="shared" si="17"/>
        <v>16687.857826234467</v>
      </c>
      <c r="F44" s="122">
        <f t="shared" si="17"/>
        <v>14900.17161388473</v>
      </c>
      <c r="G44" s="122">
        <f t="shared" si="17"/>
        <v>16274.198961098957</v>
      </c>
      <c r="H44" s="122">
        <f t="shared" si="17"/>
        <v>16235.237270634781</v>
      </c>
      <c r="I44" s="122">
        <f t="shared" si="17"/>
        <v>17454.693795326264</v>
      </c>
      <c r="J44" s="122">
        <f t="shared" si="17"/>
        <v>13442.573510288685</v>
      </c>
      <c r="K44" s="122">
        <f t="shared" si="17"/>
        <v>13444.610987609909</v>
      </c>
      <c r="L44" s="122">
        <f t="shared" si="17"/>
        <v>16775.121647384545</v>
      </c>
      <c r="M44" s="122">
        <f t="shared" si="17"/>
        <v>15599.865769023474</v>
      </c>
      <c r="N44" s="122">
        <f t="shared" si="17"/>
        <v>15623.673405068746</v>
      </c>
      <c r="O44" s="122">
        <f t="shared" si="17"/>
        <v>13699.296032326598</v>
      </c>
      <c r="P44" s="122">
        <f t="shared" si="17"/>
        <v>14616.759558354352</v>
      </c>
      <c r="Q44" s="122">
        <f t="shared" si="17"/>
        <v>13184.394980638301</v>
      </c>
      <c r="R44" s="122">
        <f t="shared" ref="R44:V44" si="18">SUM(R45:R46)</f>
        <v>13502.422706646605</v>
      </c>
      <c r="S44" s="122">
        <f t="shared" si="18"/>
        <v>11796.809563781244</v>
      </c>
      <c r="T44" s="122">
        <f t="shared" si="18"/>
        <v>11478.223244452945</v>
      </c>
      <c r="U44" s="122">
        <f t="shared" si="18"/>
        <v>8545.7096011237172</v>
      </c>
      <c r="V44" s="122">
        <f t="shared" si="18"/>
        <v>10735.967016451499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15487.745148690055</v>
      </c>
      <c r="D45" s="98">
        <v>14650.925053495594</v>
      </c>
      <c r="E45" s="98">
        <v>16324.442276533555</v>
      </c>
      <c r="F45" s="98">
        <v>14584.724700262961</v>
      </c>
      <c r="G45" s="98">
        <v>15935.85541227043</v>
      </c>
      <c r="H45" s="98">
        <v>15903.1405014784</v>
      </c>
      <c r="I45" s="98">
        <v>17102.875269429809</v>
      </c>
      <c r="J45" s="98">
        <v>13176.469086311397</v>
      </c>
      <c r="K45" s="98">
        <v>13181.158853427632</v>
      </c>
      <c r="L45" s="98">
        <v>16448.329722035876</v>
      </c>
      <c r="M45" s="98">
        <v>15302.180760149955</v>
      </c>
      <c r="N45" s="98">
        <v>15327.503425544621</v>
      </c>
      <c r="O45" s="98">
        <v>13443.174527164483</v>
      </c>
      <c r="P45" s="98">
        <v>14346.26925015475</v>
      </c>
      <c r="Q45" s="98">
        <v>12943.043114909333</v>
      </c>
      <c r="R45" s="98">
        <v>13255.851734244163</v>
      </c>
      <c r="S45" s="98">
        <v>11595.74005168941</v>
      </c>
      <c r="T45" s="98">
        <v>11284.668568956455</v>
      </c>
      <c r="U45" s="98">
        <v>8405.575617138813</v>
      </c>
      <c r="V45" s="98">
        <v>10556.656348024573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358.96209108943231</v>
      </c>
      <c r="D46" s="98">
        <v>331.07337443266334</v>
      </c>
      <c r="E46" s="98">
        <v>363.41554970091414</v>
      </c>
      <c r="F46" s="98">
        <v>315.44691362176854</v>
      </c>
      <c r="G46" s="98">
        <v>338.34354882852688</v>
      </c>
      <c r="H46" s="98">
        <v>332.09676915638215</v>
      </c>
      <c r="I46" s="98">
        <v>351.81852589645388</v>
      </c>
      <c r="J46" s="98">
        <v>266.1044239772869</v>
      </c>
      <c r="K46" s="98">
        <v>263.45213418227644</v>
      </c>
      <c r="L46" s="98">
        <v>326.791925348669</v>
      </c>
      <c r="M46" s="98">
        <v>297.68500887351894</v>
      </c>
      <c r="N46" s="98">
        <v>296.16997952412572</v>
      </c>
      <c r="O46" s="98">
        <v>256.12150516211557</v>
      </c>
      <c r="P46" s="98">
        <v>270.49030819960137</v>
      </c>
      <c r="Q46" s="98">
        <v>241.35186572896782</v>
      </c>
      <c r="R46" s="98">
        <v>246.57097240244244</v>
      </c>
      <c r="S46" s="98">
        <v>201.06951209183268</v>
      </c>
      <c r="T46" s="98">
        <v>193.5546754964908</v>
      </c>
      <c r="U46" s="98">
        <v>140.13398398490341</v>
      </c>
      <c r="V46" s="98">
        <v>179.3106684269267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25.3111061502787</v>
      </c>
      <c r="D47" s="122">
        <f t="shared" si="20"/>
        <v>23.336657498284232</v>
      </c>
      <c r="E47" s="122">
        <f t="shared" si="20"/>
        <v>18.657459290640613</v>
      </c>
      <c r="F47" s="122">
        <f t="shared" si="20"/>
        <v>20.930823210669228</v>
      </c>
      <c r="G47" s="122">
        <f t="shared" si="20"/>
        <v>36.763075781993045</v>
      </c>
      <c r="H47" s="122">
        <f t="shared" si="20"/>
        <v>31.021119810207924</v>
      </c>
      <c r="I47" s="122">
        <f t="shared" si="20"/>
        <v>22.964282655771971</v>
      </c>
      <c r="J47" s="122">
        <f t="shared" si="20"/>
        <v>40.327033603086591</v>
      </c>
      <c r="K47" s="122">
        <f t="shared" si="20"/>
        <v>18.969494451057184</v>
      </c>
      <c r="L47" s="122">
        <f t="shared" si="20"/>
        <v>34.001932465406149</v>
      </c>
      <c r="M47" s="122">
        <f t="shared" si="20"/>
        <v>19.416155800032293</v>
      </c>
      <c r="N47" s="122">
        <f t="shared" si="20"/>
        <v>33.785507670729039</v>
      </c>
      <c r="O47" s="122">
        <f t="shared" si="20"/>
        <v>37.130013575392908</v>
      </c>
      <c r="P47" s="122">
        <f t="shared" si="20"/>
        <v>23.072298121849418</v>
      </c>
      <c r="Q47" s="122">
        <f t="shared" si="20"/>
        <v>33.402039520737326</v>
      </c>
      <c r="R47" s="122">
        <f t="shared" si="20"/>
        <v>20.055932331649057</v>
      </c>
      <c r="S47" s="122">
        <f t="shared" si="20"/>
        <v>12.770646306471111</v>
      </c>
      <c r="T47" s="122">
        <f t="shared" si="20"/>
        <v>26.661166852246513</v>
      </c>
      <c r="U47" s="122">
        <f t="shared" si="20"/>
        <v>29.88492961582055</v>
      </c>
      <c r="V47" s="122">
        <f t="shared" si="20"/>
        <v>72.156083102316401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25.3111061502787</v>
      </c>
      <c r="D48" s="98">
        <f>IF(RES_hhdet_in_tes!D48=0,0,RES_hhdet_in_tes!D48*1000*11630/RES_hhdet_in_new!D45)</f>
        <v>23.336657498284232</v>
      </c>
      <c r="E48" s="98">
        <f>IF(RES_hhdet_in_tes!E48=0,0,RES_hhdet_in_tes!E48*1000*11630/RES_hhdet_in_new!E45)</f>
        <v>18.657459290640613</v>
      </c>
      <c r="F48" s="98">
        <f>IF(RES_hhdet_in_tes!F48=0,0,RES_hhdet_in_tes!F48*1000*11630/RES_hhdet_in_new!F45)</f>
        <v>20.930823210669228</v>
      </c>
      <c r="G48" s="98">
        <f>IF(RES_hhdet_in_tes!G48=0,0,RES_hhdet_in_tes!G48*1000*11630/RES_hhdet_in_new!G45)</f>
        <v>36.763075781993045</v>
      </c>
      <c r="H48" s="98">
        <f>IF(RES_hhdet_in_tes!H48=0,0,RES_hhdet_in_tes!H48*1000*11630/RES_hhdet_in_new!H45)</f>
        <v>31.021119810207924</v>
      </c>
      <c r="I48" s="98">
        <f>IF(RES_hhdet_in_tes!I48=0,0,RES_hhdet_in_tes!I48*1000*11630/RES_hhdet_in_new!I45)</f>
        <v>22.964282655771971</v>
      </c>
      <c r="J48" s="98">
        <f>IF(RES_hhdet_in_tes!J48=0,0,RES_hhdet_in_tes!J48*1000*11630/RES_hhdet_in_new!J45)</f>
        <v>40.327033603086591</v>
      </c>
      <c r="K48" s="98">
        <f>IF(RES_hhdet_in_tes!K48=0,0,RES_hhdet_in_tes!K48*1000*11630/RES_hhdet_in_new!K45)</f>
        <v>18.969494451057184</v>
      </c>
      <c r="L48" s="98">
        <f>IF(RES_hhdet_in_tes!L48=0,0,RES_hhdet_in_tes!L48*1000*11630/RES_hhdet_in_new!L45)</f>
        <v>34.001932465406149</v>
      </c>
      <c r="M48" s="98">
        <f>IF(RES_hhdet_in_tes!M48=0,0,RES_hhdet_in_tes!M48*1000*11630/RES_hhdet_in_new!M45)</f>
        <v>19.416155800032293</v>
      </c>
      <c r="N48" s="98">
        <f>IF(RES_hhdet_in_tes!N48=0,0,RES_hhdet_in_tes!N48*1000*11630/RES_hhdet_in_new!N45)</f>
        <v>33.785507670729039</v>
      </c>
      <c r="O48" s="98">
        <f>IF(RES_hhdet_in_tes!O48=0,0,RES_hhdet_in_tes!O48*1000*11630/RES_hhdet_in_new!O45)</f>
        <v>37.130013575392908</v>
      </c>
      <c r="P48" s="98">
        <f>IF(RES_hhdet_in_tes!P48=0,0,RES_hhdet_in_tes!P48*1000*11630/RES_hhdet_in_new!P45)</f>
        <v>23.072298121849418</v>
      </c>
      <c r="Q48" s="98">
        <f>IF(RES_hhdet_in_tes!Q48=0,0,RES_hhdet_in_tes!Q48*1000*11630/RES_hhdet_in_new!Q45)</f>
        <v>33.402039520737326</v>
      </c>
      <c r="R48" s="98">
        <f>IF(RES_hhdet_in_tes!R48=0,0,RES_hhdet_in_tes!R48*1000*11630/RES_hhdet_in_new!R45)</f>
        <v>20.055932331649057</v>
      </c>
      <c r="S48" s="98">
        <f>IF(RES_hhdet_in_tes!S48=0,0,RES_hhdet_in_tes!S48*1000*11630/RES_hhdet_in_new!S45)</f>
        <v>12.770646306471111</v>
      </c>
      <c r="T48" s="98">
        <f>IF(RES_hhdet_in_tes!T48=0,0,RES_hhdet_in_tes!T48*1000*11630/RES_hhdet_in_new!T45)</f>
        <v>26.661166852246513</v>
      </c>
      <c r="U48" s="98">
        <f>IF(RES_hhdet_in_tes!U48=0,0,RES_hhdet_in_tes!U48*1000*11630/RES_hhdet_in_new!U45)</f>
        <v>29.88492961582055</v>
      </c>
      <c r="V48" s="98">
        <f>IF(RES_hhdet_in_tes!V48=0,0,RES_hhdet_in_tes!V48*1000*11630/RES_hhdet_in_new!V45)</f>
        <v>72.156083102316401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1515.7155964867791</v>
      </c>
      <c r="D49" s="122">
        <v>1430.733942830663</v>
      </c>
      <c r="E49" s="122">
        <v>1505.186402332844</v>
      </c>
      <c r="F49" s="122">
        <v>1421.6019632210048</v>
      </c>
      <c r="G49" s="122">
        <v>1440.1922374410353</v>
      </c>
      <c r="H49" s="122">
        <v>1436.1442090123965</v>
      </c>
      <c r="I49" s="122">
        <v>1503.5551584350908</v>
      </c>
      <c r="J49" s="122">
        <v>1333.8627221440838</v>
      </c>
      <c r="K49" s="122">
        <v>1359.3082216668161</v>
      </c>
      <c r="L49" s="122">
        <v>1494.2737869515036</v>
      </c>
      <c r="M49" s="122">
        <v>1496.1194588219448</v>
      </c>
      <c r="N49" s="122">
        <v>1494.2660772540507</v>
      </c>
      <c r="O49" s="122">
        <v>1476.8524974999964</v>
      </c>
      <c r="P49" s="122">
        <v>1470.3083719274059</v>
      </c>
      <c r="Q49" s="122">
        <v>1466.6058770169004</v>
      </c>
      <c r="R49" s="122">
        <v>1397.153376731464</v>
      </c>
      <c r="S49" s="122">
        <v>1352.4556284404082</v>
      </c>
      <c r="T49" s="122">
        <v>1290.1650877959139</v>
      </c>
      <c r="U49" s="122">
        <v>1242.0082629255867</v>
      </c>
      <c r="V49" s="122">
        <v>1379.3579759203931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1521.5482429319736</v>
      </c>
      <c r="D50" s="98">
        <v>1429.2938575830856</v>
      </c>
      <c r="E50" s="98">
        <v>1511.5180181805099</v>
      </c>
      <c r="F50" s="98">
        <v>1422.2885626954237</v>
      </c>
      <c r="G50" s="98">
        <v>1434.4404321216746</v>
      </c>
      <c r="H50" s="98">
        <v>1426.6995480559942</v>
      </c>
      <c r="I50" s="98">
        <v>1509.829992766606</v>
      </c>
      <c r="J50" s="98">
        <v>1329.887549591499</v>
      </c>
      <c r="K50" s="98">
        <v>1353.3141765414639</v>
      </c>
      <c r="L50" s="98">
        <v>1497.0120700816233</v>
      </c>
      <c r="M50" s="98">
        <v>1495.7421615433939</v>
      </c>
      <c r="N50" s="98">
        <v>1494.0871468522287</v>
      </c>
      <c r="O50" s="98">
        <v>1476.3763554906568</v>
      </c>
      <c r="P50" s="98">
        <v>1473.7734304662943</v>
      </c>
      <c r="Q50" s="98">
        <v>1472.6743304762499</v>
      </c>
      <c r="R50" s="98">
        <v>1393.1752100337962</v>
      </c>
      <c r="S50" s="98">
        <v>1350.4158655777605</v>
      </c>
      <c r="T50" s="98">
        <v>1286.4038983611397</v>
      </c>
      <c r="U50" s="98">
        <v>1237.6747178987548</v>
      </c>
      <c r="V50" s="98">
        <v>1387.5819818844443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1521.5799868817305</v>
      </c>
      <c r="D51" s="98">
        <v>0</v>
      </c>
      <c r="E51" s="98">
        <v>1511.5390274122567</v>
      </c>
      <c r="F51" s="98">
        <v>0</v>
      </c>
      <c r="G51" s="98">
        <v>0</v>
      </c>
      <c r="H51" s="98">
        <v>1426.848724224333</v>
      </c>
      <c r="I51" s="98">
        <v>1510.1768143286338</v>
      </c>
      <c r="J51" s="98">
        <v>1330.2277029374993</v>
      </c>
      <c r="K51" s="98">
        <v>1353.6949903324073</v>
      </c>
      <c r="L51" s="98">
        <v>1497.5585288023344</v>
      </c>
      <c r="M51" s="98">
        <v>1496.1375588490459</v>
      </c>
      <c r="N51" s="98">
        <v>1494.3695721128508</v>
      </c>
      <c r="O51" s="98">
        <v>1476.5609776594129</v>
      </c>
      <c r="P51" s="98">
        <v>1474.7204220430742</v>
      </c>
      <c r="Q51" s="98">
        <v>1473.819436769526</v>
      </c>
      <c r="R51" s="98">
        <v>1394.4840407079728</v>
      </c>
      <c r="S51" s="98">
        <v>1351.7566618866761</v>
      </c>
      <c r="T51" s="98">
        <v>1287.8258180614118</v>
      </c>
      <c r="U51" s="98">
        <v>1239.4338122388085</v>
      </c>
      <c r="V51" s="98">
        <v>1390.223826649272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1214.0484756726332</v>
      </c>
      <c r="D52" s="101">
        <v>0</v>
      </c>
      <c r="E52" s="101">
        <v>1203.9766808601112</v>
      </c>
      <c r="F52" s="101">
        <v>0</v>
      </c>
      <c r="G52" s="101">
        <v>0</v>
      </c>
      <c r="H52" s="101">
        <v>1142.5572115699508</v>
      </c>
      <c r="I52" s="101">
        <v>1226.5271829366957</v>
      </c>
      <c r="J52" s="101">
        <v>1070.0541408555343</v>
      </c>
      <c r="K52" s="101">
        <v>1089.3935609251953</v>
      </c>
      <c r="L52" s="101">
        <v>1201.4876065364792</v>
      </c>
      <c r="M52" s="101">
        <v>1204.6108712169819</v>
      </c>
      <c r="N52" s="101">
        <v>1201.9406627444616</v>
      </c>
      <c r="O52" s="101">
        <v>1185.9459554080806</v>
      </c>
      <c r="P52" s="101">
        <v>1185.2350396787754</v>
      </c>
      <c r="Q52" s="101">
        <v>1182.4197936459107</v>
      </c>
      <c r="R52" s="101">
        <v>1121.5499750715626</v>
      </c>
      <c r="S52" s="101">
        <v>1087.1151739355275</v>
      </c>
      <c r="T52" s="101">
        <v>1036.5982298272402</v>
      </c>
      <c r="U52" s="101">
        <v>996.42747996248852</v>
      </c>
      <c r="V52" s="101">
        <v>1116.955554093294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307.531511209097</v>
      </c>
      <c r="D53" s="104">
        <v>0</v>
      </c>
      <c r="E53" s="104">
        <v>307.56234655214541</v>
      </c>
      <c r="F53" s="104">
        <v>0</v>
      </c>
      <c r="G53" s="104">
        <v>0</v>
      </c>
      <c r="H53" s="104">
        <v>284.29151265438213</v>
      </c>
      <c r="I53" s="104">
        <v>283.64963139193787</v>
      </c>
      <c r="J53" s="104">
        <v>260.17356208196497</v>
      </c>
      <c r="K53" s="104">
        <v>264.30142940721214</v>
      </c>
      <c r="L53" s="104">
        <v>296.07092226585507</v>
      </c>
      <c r="M53" s="104">
        <v>291.52668763206412</v>
      </c>
      <c r="N53" s="104">
        <v>292.42890936838904</v>
      </c>
      <c r="O53" s="104">
        <v>290.61502225133216</v>
      </c>
      <c r="P53" s="104">
        <v>289.48538236429903</v>
      </c>
      <c r="Q53" s="104">
        <v>291.39964312361525</v>
      </c>
      <c r="R53" s="104">
        <v>272.93406563640997</v>
      </c>
      <c r="S53" s="104">
        <v>264.64148795114863</v>
      </c>
      <c r="T53" s="104">
        <v>251.22758823417169</v>
      </c>
      <c r="U53" s="104">
        <v>243.00633227632019</v>
      </c>
      <c r="V53" s="104">
        <v>273.268272555978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1445.1189623322464</v>
      </c>
      <c r="D54" s="101">
        <v>1449.731568249945</v>
      </c>
      <c r="E54" s="101">
        <v>1423.2368052975635</v>
      </c>
      <c r="F54" s="101">
        <v>1419.1291072274175</v>
      </c>
      <c r="G54" s="101">
        <v>1468.8439573251267</v>
      </c>
      <c r="H54" s="101">
        <v>1466.1600309914286</v>
      </c>
      <c r="I54" s="101">
        <v>1425.5642983500386</v>
      </c>
      <c r="J54" s="101">
        <v>1403.4187495272774</v>
      </c>
      <c r="K54" s="101">
        <v>1438.9582874810599</v>
      </c>
      <c r="L54" s="101">
        <v>1437.251154556026</v>
      </c>
      <c r="M54" s="101">
        <v>1504.7007265368859</v>
      </c>
      <c r="N54" s="101">
        <v>1499.1464855510808</v>
      </c>
      <c r="O54" s="101">
        <v>1487.8645550801618</v>
      </c>
      <c r="P54" s="101">
        <v>1453.3352357179897</v>
      </c>
      <c r="Q54" s="101">
        <v>1429.2715575069817</v>
      </c>
      <c r="R54" s="101">
        <v>1418.2688847733334</v>
      </c>
      <c r="S54" s="101">
        <v>1367.4461889439422</v>
      </c>
      <c r="T54" s="101">
        <v>1322.7341864825371</v>
      </c>
      <c r="U54" s="101">
        <v>1277.9853681805914</v>
      </c>
      <c r="V54" s="101">
        <v>1265.5489187966591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1445.1205056397584</v>
      </c>
      <c r="D55" s="104">
        <v>1449.7278099532009</v>
      </c>
      <c r="E55" s="104">
        <v>1423.2229072304369</v>
      </c>
      <c r="F55" s="104">
        <v>1419.131143595966</v>
      </c>
      <c r="G55" s="104">
        <v>1468.8691853061953</v>
      </c>
      <c r="H55" s="104">
        <v>1466.2440041930013</v>
      </c>
      <c r="I55" s="104">
        <v>1425.6474212160417</v>
      </c>
      <c r="J55" s="104">
        <v>1403.5871227529813</v>
      </c>
      <c r="K55" s="104">
        <v>1439.0771178172802</v>
      </c>
      <c r="L55" s="104">
        <v>1437.3333525912026</v>
      </c>
      <c r="M55" s="104">
        <v>1504.7366207749949</v>
      </c>
      <c r="N55" s="104">
        <v>1499.1794406687814</v>
      </c>
      <c r="O55" s="104">
        <v>1487.9494610574757</v>
      </c>
      <c r="P55" s="104">
        <v>1453.6344642243414</v>
      </c>
      <c r="Q55" s="104">
        <v>1429.6111054280727</v>
      </c>
      <c r="R55" s="104">
        <v>1418.6302793116358</v>
      </c>
      <c r="S55" s="104">
        <v>1367.7223191477724</v>
      </c>
      <c r="T55" s="104">
        <v>1322.9771765033709</v>
      </c>
      <c r="U55" s="104">
        <v>1278.1812474958222</v>
      </c>
      <c r="V55" s="104">
        <v>1265.7281492170709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1153.0379464272446</v>
      </c>
      <c r="D56" s="98">
        <v>1159.8935187031886</v>
      </c>
      <c r="E56" s="98">
        <v>1133.6258126582154</v>
      </c>
      <c r="F56" s="98">
        <v>1132.0158915902898</v>
      </c>
      <c r="G56" s="98">
        <v>1176.9622020779689</v>
      </c>
      <c r="H56" s="98">
        <v>1174.1155381154399</v>
      </c>
      <c r="I56" s="98">
        <v>1157.8556610025637</v>
      </c>
      <c r="J56" s="98">
        <v>1129.0897399319219</v>
      </c>
      <c r="K56" s="98">
        <v>1158.1405245058429</v>
      </c>
      <c r="L56" s="98">
        <v>1153.159154165209</v>
      </c>
      <c r="M56" s="98">
        <v>1211.5358543769155</v>
      </c>
      <c r="N56" s="98">
        <v>1205.8152637515655</v>
      </c>
      <c r="O56" s="98">
        <v>1195.1033631389882</v>
      </c>
      <c r="P56" s="98">
        <v>1168.3008691553273</v>
      </c>
      <c r="Q56" s="98">
        <v>1146.974097188714</v>
      </c>
      <c r="R56" s="98">
        <v>1141.043584850122</v>
      </c>
      <c r="S56" s="98">
        <v>1100.0142155624201</v>
      </c>
      <c r="T56" s="98">
        <v>1064.9965672126627</v>
      </c>
      <c r="U56" s="98">
        <v>1027.7175647320362</v>
      </c>
      <c r="V56" s="98">
        <v>1016.8091346397829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292.08255921251379</v>
      </c>
      <c r="D57" s="98">
        <v>289.8342912500126</v>
      </c>
      <c r="E57" s="98">
        <v>289.59709457222152</v>
      </c>
      <c r="F57" s="98">
        <v>287.11525200567638</v>
      </c>
      <c r="G57" s="98">
        <v>291.90698322822647</v>
      </c>
      <c r="H57" s="98">
        <v>292.12846607756148</v>
      </c>
      <c r="I57" s="98">
        <v>267.79176021347786</v>
      </c>
      <c r="J57" s="98">
        <v>274.49738282105949</v>
      </c>
      <c r="K57" s="98">
        <v>280.93659331143738</v>
      </c>
      <c r="L57" s="98">
        <v>284.17419842599367</v>
      </c>
      <c r="M57" s="98">
        <v>293.20076639807934</v>
      </c>
      <c r="N57" s="98">
        <v>293.36417691721556</v>
      </c>
      <c r="O57" s="98">
        <v>292.84609791848749</v>
      </c>
      <c r="P57" s="98">
        <v>285.33359506901417</v>
      </c>
      <c r="Q57" s="98">
        <v>282.63700823935909</v>
      </c>
      <c r="R57" s="98">
        <v>277.5866944615135</v>
      </c>
      <c r="S57" s="98">
        <v>267.70810358535232</v>
      </c>
      <c r="T57" s="98">
        <v>257.98060929070806</v>
      </c>
      <c r="U57" s="98">
        <v>250.4636827637861</v>
      </c>
      <c r="V57" s="98">
        <v>248.9190145772881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147.96287591291133</v>
      </c>
      <c r="D58" s="122">
        <v>147.99163998191642</v>
      </c>
      <c r="E58" s="122">
        <v>150.50194164973306</v>
      </c>
      <c r="F58" s="122">
        <v>148.8307496816866</v>
      </c>
      <c r="G58" s="122">
        <v>154.00268879474604</v>
      </c>
      <c r="H58" s="122">
        <v>151.85591731642165</v>
      </c>
      <c r="I58" s="122">
        <v>153.01764227783192</v>
      </c>
      <c r="J58" s="122">
        <v>162.37995626185409</v>
      </c>
      <c r="K58" s="122">
        <v>174.03822319122534</v>
      </c>
      <c r="L58" s="122">
        <v>176.3926344054301</v>
      </c>
      <c r="M58" s="122">
        <v>178.35697223958653</v>
      </c>
      <c r="N58" s="122">
        <v>186.11059578495716</v>
      </c>
      <c r="O58" s="122">
        <v>186.3109900339702</v>
      </c>
      <c r="P58" s="122">
        <v>185.27440376675446</v>
      </c>
      <c r="Q58" s="122">
        <v>187.82808651628116</v>
      </c>
      <c r="R58" s="122">
        <v>186.10904691210206</v>
      </c>
      <c r="S58" s="122">
        <v>186.06753620504213</v>
      </c>
      <c r="T58" s="122">
        <v>190.20224138254864</v>
      </c>
      <c r="U58" s="122">
        <v>190.81328418576808</v>
      </c>
      <c r="V58" s="122">
        <v>254.22052865418908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163.09454079333088</v>
      </c>
      <c r="D59" s="98">
        <v>153.86876986203066</v>
      </c>
      <c r="E59" s="98">
        <v>175.4060123158518</v>
      </c>
      <c r="F59" s="98">
        <v>150.20007506897954</v>
      </c>
      <c r="G59" s="98">
        <v>186.47650076922901</v>
      </c>
      <c r="H59" s="98">
        <v>98.298333945169503</v>
      </c>
      <c r="I59" s="98">
        <v>131.57579762605178</v>
      </c>
      <c r="J59" s="98">
        <v>185.30232931408722</v>
      </c>
      <c r="K59" s="98">
        <v>217.25985621064279</v>
      </c>
      <c r="L59" s="98">
        <v>170.87678007321017</v>
      </c>
      <c r="M59" s="98">
        <v>165.79745549629942</v>
      </c>
      <c r="N59" s="98">
        <v>139.03487675495444</v>
      </c>
      <c r="O59" s="98">
        <v>189.75094443420417</v>
      </c>
      <c r="P59" s="98">
        <v>181.4265992355713</v>
      </c>
      <c r="Q59" s="98">
        <v>223.54535846256709</v>
      </c>
      <c r="R59" s="98">
        <v>177.74917516881305</v>
      </c>
      <c r="S59" s="98">
        <v>182.88048775731926</v>
      </c>
      <c r="T59" s="98">
        <v>190.30363533981276</v>
      </c>
      <c r="U59" s="98">
        <v>193.54843917655887</v>
      </c>
      <c r="V59" s="98">
        <v>249.29255269313524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145.61309533403249</v>
      </c>
      <c r="D60" s="33">
        <v>147.13982296045742</v>
      </c>
      <c r="E60" s="33">
        <v>146.97662821276319</v>
      </c>
      <c r="F60" s="33">
        <v>148.72202375483712</v>
      </c>
      <c r="G60" s="33">
        <v>151.19315674751547</v>
      </c>
      <c r="H60" s="33">
        <v>156.12517385026979</v>
      </c>
      <c r="I60" s="33">
        <v>155.47604267485926</v>
      </c>
      <c r="J60" s="33">
        <v>158.32410894247286</v>
      </c>
      <c r="K60" s="33">
        <v>168.89075728645187</v>
      </c>
      <c r="L60" s="33">
        <v>176.65303690348023</v>
      </c>
      <c r="M60" s="33">
        <v>178.49807371671665</v>
      </c>
      <c r="N60" s="33">
        <v>187.2427628223208</v>
      </c>
      <c r="O60" s="33">
        <v>186.03889783241988</v>
      </c>
      <c r="P60" s="33">
        <v>185.75138029216194</v>
      </c>
      <c r="Q60" s="33">
        <v>184.1483149654801</v>
      </c>
      <c r="R60" s="33">
        <v>186.91575827098751</v>
      </c>
      <c r="S60" s="33">
        <v>186.22712682237949</v>
      </c>
      <c r="T60" s="33">
        <v>190.19945012764316</v>
      </c>
      <c r="U60" s="33">
        <v>190.71688333700587</v>
      </c>
      <c r="V60" s="33">
        <v>254.46733652606258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16547.630581357727</v>
      </c>
      <c r="D62" s="117">
        <f t="shared" si="21"/>
        <v>17423.160964571514</v>
      </c>
      <c r="E62" s="117">
        <f t="shared" si="21"/>
        <v>16860.804104549672</v>
      </c>
      <c r="F62" s="117">
        <f t="shared" si="21"/>
        <v>16450.29526265373</v>
      </c>
      <c r="G62" s="117">
        <f t="shared" si="21"/>
        <v>17272.759945997186</v>
      </c>
      <c r="H62" s="117">
        <f t="shared" si="21"/>
        <v>18389.349381194763</v>
      </c>
      <c r="I62" s="117">
        <f t="shared" si="21"/>
        <v>18543.433294642011</v>
      </c>
      <c r="J62" s="117">
        <f t="shared" si="21"/>
        <v>15739.893339268692</v>
      </c>
      <c r="K62" s="117">
        <f t="shared" si="21"/>
        <v>16160.72228367555</v>
      </c>
      <c r="L62" s="117">
        <f t="shared" si="21"/>
        <v>19045.218098849353</v>
      </c>
      <c r="M62" s="117">
        <f t="shared" si="21"/>
        <v>0</v>
      </c>
      <c r="N62" s="117">
        <f t="shared" si="21"/>
        <v>0</v>
      </c>
      <c r="O62" s="117">
        <f t="shared" si="21"/>
        <v>15192.515138728915</v>
      </c>
      <c r="P62" s="117">
        <f t="shared" si="21"/>
        <v>16042.921084246722</v>
      </c>
      <c r="Q62" s="117">
        <f t="shared" si="21"/>
        <v>14066.423919593979</v>
      </c>
      <c r="R62" s="117">
        <f t="shared" ref="R62:V62" si="22">R63+R66+R68+R77</f>
        <v>14635.120159552655</v>
      </c>
      <c r="S62" s="117">
        <f t="shared" si="22"/>
        <v>13240.797299915006</v>
      </c>
      <c r="T62" s="117">
        <f t="shared" si="22"/>
        <v>12685.053816806785</v>
      </c>
      <c r="U62" s="117">
        <f t="shared" si="22"/>
        <v>10850.096640122418</v>
      </c>
      <c r="V62" s="117">
        <f t="shared" si="22"/>
        <v>11496.246406422546</v>
      </c>
      <c r="W62" s="117">
        <f t="shared" ref="W62" si="23">W63+W66+W68+W77</f>
        <v>10979.235888489662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14940.437634501757</v>
      </c>
      <c r="D63" s="122">
        <f t="shared" si="24"/>
        <v>15745.541559590703</v>
      </c>
      <c r="E63" s="122">
        <f t="shared" si="24"/>
        <v>15305.912101268095</v>
      </c>
      <c r="F63" s="122">
        <f t="shared" si="24"/>
        <v>14859.467118523386</v>
      </c>
      <c r="G63" s="122">
        <f t="shared" si="24"/>
        <v>15691.425112244897</v>
      </c>
      <c r="H63" s="122">
        <f t="shared" si="24"/>
        <v>16719.235363273914</v>
      </c>
      <c r="I63" s="122">
        <f t="shared" si="24"/>
        <v>16884.939654560891</v>
      </c>
      <c r="J63" s="122">
        <f t="shared" si="24"/>
        <v>14124.994901040862</v>
      </c>
      <c r="K63" s="122">
        <f t="shared" si="24"/>
        <v>14492.503152514651</v>
      </c>
      <c r="L63" s="122">
        <f t="shared" si="24"/>
        <v>17280.751108171269</v>
      </c>
      <c r="M63" s="122">
        <f t="shared" si="24"/>
        <v>0</v>
      </c>
      <c r="N63" s="122">
        <f t="shared" si="24"/>
        <v>0</v>
      </c>
      <c r="O63" s="122">
        <f t="shared" si="24"/>
        <v>13484.625393241138</v>
      </c>
      <c r="P63" s="122">
        <f t="shared" si="24"/>
        <v>14368.144706066782</v>
      </c>
      <c r="Q63" s="122">
        <f t="shared" si="24"/>
        <v>12433.543242352096</v>
      </c>
      <c r="R63" s="122">
        <f t="shared" ref="R63:V63" si="25">SUM(R64:R65)</f>
        <v>13061.238841256669</v>
      </c>
      <c r="S63" s="122">
        <f t="shared" si="25"/>
        <v>11692.961483703628</v>
      </c>
      <c r="T63" s="122">
        <f t="shared" si="25"/>
        <v>11216.386238246554</v>
      </c>
      <c r="U63" s="122">
        <f t="shared" si="25"/>
        <v>9302.6932105243886</v>
      </c>
      <c r="V63" s="122">
        <f t="shared" si="25"/>
        <v>9929.9590828194378</v>
      </c>
      <c r="W63" s="122">
        <f t="shared" ref="W63" si="26">SUM(W64:W65)</f>
        <v>9401.4755168994652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14602.004504267023</v>
      </c>
      <c r="D64" s="98">
        <v>15397.595349244966</v>
      </c>
      <c r="E64" s="98">
        <v>14972.591520647393</v>
      </c>
      <c r="F64" s="98">
        <v>14544.881947152982</v>
      </c>
      <c r="G64" s="98">
        <v>15365.19753745952</v>
      </c>
      <c r="H64" s="98">
        <v>16377.238264349391</v>
      </c>
      <c r="I64" s="98">
        <v>16544.605149196563</v>
      </c>
      <c r="J64" s="98">
        <v>13845.381504919447</v>
      </c>
      <c r="K64" s="98">
        <v>14208.517183066226</v>
      </c>
      <c r="L64" s="98">
        <v>16944.109142478526</v>
      </c>
      <c r="M64" s="98">
        <v>0</v>
      </c>
      <c r="N64" s="98">
        <v>0</v>
      </c>
      <c r="O64" s="98">
        <v>13232.51736198797</v>
      </c>
      <c r="P64" s="98">
        <v>14102.255137706252</v>
      </c>
      <c r="Q64" s="98">
        <v>12205.936373506742</v>
      </c>
      <c r="R64" s="98">
        <v>12822.724433002815</v>
      </c>
      <c r="S64" s="98">
        <v>11493.661999574015</v>
      </c>
      <c r="T64" s="98">
        <v>11027.246860805339</v>
      </c>
      <c r="U64" s="98">
        <v>9150.1460819385229</v>
      </c>
      <c r="V64" s="98">
        <v>9764.1102498392393</v>
      </c>
      <c r="W64" s="98">
        <v>9242.8570050234921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338.43313023473456</v>
      </c>
      <c r="D65" s="98">
        <v>347.94621034573754</v>
      </c>
      <c r="E65" s="98">
        <v>333.3205806207032</v>
      </c>
      <c r="F65" s="98">
        <v>314.58517137040394</v>
      </c>
      <c r="G65" s="98">
        <v>326.22757478537636</v>
      </c>
      <c r="H65" s="98">
        <v>341.99709892452375</v>
      </c>
      <c r="I65" s="98">
        <v>340.33450536432929</v>
      </c>
      <c r="J65" s="98">
        <v>279.61339612141524</v>
      </c>
      <c r="K65" s="98">
        <v>283.98596944842558</v>
      </c>
      <c r="L65" s="98">
        <v>336.64196569274412</v>
      </c>
      <c r="M65" s="98">
        <v>0</v>
      </c>
      <c r="N65" s="98">
        <v>0</v>
      </c>
      <c r="O65" s="98">
        <v>252.10803125316875</v>
      </c>
      <c r="P65" s="98">
        <v>265.88956836052898</v>
      </c>
      <c r="Q65" s="98">
        <v>227.60686884535343</v>
      </c>
      <c r="R65" s="98">
        <v>238.51440825385328</v>
      </c>
      <c r="S65" s="98">
        <v>199.29948412961249</v>
      </c>
      <c r="T65" s="98">
        <v>189.13937744121529</v>
      </c>
      <c r="U65" s="98">
        <v>152.5471285858666</v>
      </c>
      <c r="V65" s="98">
        <v>165.84883298019852</v>
      </c>
      <c r="W65" s="98">
        <v>158.61851187597293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25.808820338443848</v>
      </c>
      <c r="D66" s="122">
        <f t="shared" si="27"/>
        <v>23.043553546451715</v>
      </c>
      <c r="E66" s="122">
        <f t="shared" si="27"/>
        <v>18.691882647265412</v>
      </c>
      <c r="F66" s="122">
        <f t="shared" si="27"/>
        <v>20.266352632552739</v>
      </c>
      <c r="G66" s="122">
        <f t="shared" si="27"/>
        <v>35.59735742441984</v>
      </c>
      <c r="H66" s="122">
        <f t="shared" si="27"/>
        <v>30.982568294288026</v>
      </c>
      <c r="I66" s="122">
        <f t="shared" si="27"/>
        <v>23.21268218118761</v>
      </c>
      <c r="J66" s="122">
        <f t="shared" si="27"/>
        <v>39.473551410428662</v>
      </c>
      <c r="K66" s="122">
        <f t="shared" si="27"/>
        <v>17.738078863802812</v>
      </c>
      <c r="L66" s="122">
        <f t="shared" si="27"/>
        <v>30.17403521338959</v>
      </c>
      <c r="M66" s="122">
        <f t="shared" si="27"/>
        <v>0</v>
      </c>
      <c r="N66" s="122">
        <f t="shared" si="27"/>
        <v>0</v>
      </c>
      <c r="O66" s="122">
        <f t="shared" si="27"/>
        <v>42.361671848604182</v>
      </c>
      <c r="P66" s="122">
        <f t="shared" si="27"/>
        <v>18.031011592269124</v>
      </c>
      <c r="Q66" s="122">
        <f t="shared" si="27"/>
        <v>34.688854472004024</v>
      </c>
      <c r="R66" s="122">
        <f t="shared" si="27"/>
        <v>19.761404654051418</v>
      </c>
      <c r="S66" s="122">
        <f t="shared" si="27"/>
        <v>13.006037736786102</v>
      </c>
      <c r="T66" s="122">
        <f t="shared" si="27"/>
        <v>27.321652916521288</v>
      </c>
      <c r="U66" s="122">
        <f t="shared" si="27"/>
        <v>30.22841919145856</v>
      </c>
      <c r="V66" s="122">
        <f t="shared" si="27"/>
        <v>70.972539529511067</v>
      </c>
      <c r="W66" s="122">
        <f t="shared" si="27"/>
        <v>83.417180051870716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25.808820338443848</v>
      </c>
      <c r="D67" s="98">
        <f>IF(RES_hhdet_in_tes!D67=0,0,RES_hhdet_in_tes!D67*1000*11630/RES_hhdet_in_new!D64)</f>
        <v>23.043553546451715</v>
      </c>
      <c r="E67" s="98">
        <f>IF(RES_hhdet_in_tes!E67=0,0,RES_hhdet_in_tes!E67*1000*11630/RES_hhdet_in_new!E64)</f>
        <v>18.691882647265412</v>
      </c>
      <c r="F67" s="98">
        <f>IF(RES_hhdet_in_tes!F67=0,0,RES_hhdet_in_tes!F67*1000*11630/RES_hhdet_in_new!F64)</f>
        <v>20.266352632552739</v>
      </c>
      <c r="G67" s="98">
        <f>IF(RES_hhdet_in_tes!G67=0,0,RES_hhdet_in_tes!G67*1000*11630/RES_hhdet_in_new!G64)</f>
        <v>35.59735742441984</v>
      </c>
      <c r="H67" s="98">
        <f>IF(RES_hhdet_in_tes!H67=0,0,RES_hhdet_in_tes!H67*1000*11630/RES_hhdet_in_new!H64)</f>
        <v>30.982568294288026</v>
      </c>
      <c r="I67" s="98">
        <f>IF(RES_hhdet_in_tes!I67=0,0,RES_hhdet_in_tes!I67*1000*11630/RES_hhdet_in_new!I64)</f>
        <v>23.21268218118761</v>
      </c>
      <c r="J67" s="98">
        <f>IF(RES_hhdet_in_tes!J67=0,0,RES_hhdet_in_tes!J67*1000*11630/RES_hhdet_in_new!J64)</f>
        <v>39.473551410428662</v>
      </c>
      <c r="K67" s="98">
        <f>IF(RES_hhdet_in_tes!K67=0,0,RES_hhdet_in_tes!K67*1000*11630/RES_hhdet_in_new!K64)</f>
        <v>17.738078863802812</v>
      </c>
      <c r="L67" s="98">
        <f>IF(RES_hhdet_in_tes!L67=0,0,RES_hhdet_in_tes!L67*1000*11630/RES_hhdet_in_new!L64)</f>
        <v>30.17403521338959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42.361671848604182</v>
      </c>
      <c r="P67" s="98">
        <f>IF(RES_hhdet_in_tes!P67=0,0,RES_hhdet_in_tes!P67*1000*11630/RES_hhdet_in_new!P64)</f>
        <v>18.031011592269124</v>
      </c>
      <c r="Q67" s="98">
        <f>IF(RES_hhdet_in_tes!Q67=0,0,RES_hhdet_in_tes!Q67*1000*11630/RES_hhdet_in_new!Q64)</f>
        <v>34.688854472004024</v>
      </c>
      <c r="R67" s="98">
        <f>IF(RES_hhdet_in_tes!R67=0,0,RES_hhdet_in_tes!R67*1000*11630/RES_hhdet_in_new!R64)</f>
        <v>19.761404654051418</v>
      </c>
      <c r="S67" s="98">
        <f>IF(RES_hhdet_in_tes!S67=0,0,RES_hhdet_in_tes!S67*1000*11630/RES_hhdet_in_new!S64)</f>
        <v>13.006037736786102</v>
      </c>
      <c r="T67" s="98">
        <f>IF(RES_hhdet_in_tes!T67=0,0,RES_hhdet_in_tes!T67*1000*11630/RES_hhdet_in_new!T64)</f>
        <v>27.321652916521288</v>
      </c>
      <c r="U67" s="98">
        <f>IF(RES_hhdet_in_tes!U67=0,0,RES_hhdet_in_tes!U67*1000*11630/RES_hhdet_in_new!U64)</f>
        <v>30.22841919145856</v>
      </c>
      <c r="V67" s="98">
        <f>IF(RES_hhdet_in_tes!V67=0,0,RES_hhdet_in_tes!V67*1000*11630/RES_hhdet_in_new!V64)</f>
        <v>70.972539529511067</v>
      </c>
      <c r="W67" s="98">
        <f>IF(RES_hhdet_in_tes!W67=0,0,RES_hhdet_in_tes!W67*1000*11630/RES_hhdet_in_new!W64)</f>
        <v>83.417180051870716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1436.0060026568094</v>
      </c>
      <c r="D68" s="122">
        <v>1501.5062502792168</v>
      </c>
      <c r="E68" s="122">
        <v>1390.9715304463323</v>
      </c>
      <c r="F68" s="122">
        <v>1422.6610030345646</v>
      </c>
      <c r="G68" s="122">
        <v>1397.1416974999431</v>
      </c>
      <c r="H68" s="122">
        <v>1485.2402147228695</v>
      </c>
      <c r="I68" s="122">
        <v>1477.7391072239977</v>
      </c>
      <c r="J68" s="122">
        <v>1413.3150313800631</v>
      </c>
      <c r="K68" s="122">
        <v>1472.7731184322045</v>
      </c>
      <c r="L68" s="122">
        <v>1544.3467716852551</v>
      </c>
      <c r="M68" s="122">
        <v>0</v>
      </c>
      <c r="N68" s="122">
        <v>0</v>
      </c>
      <c r="O68" s="122">
        <v>1480.7914683157485</v>
      </c>
      <c r="P68" s="122">
        <v>1468.6865437945874</v>
      </c>
      <c r="Q68" s="122">
        <v>1414.8467654005469</v>
      </c>
      <c r="R68" s="122">
        <v>1372.1572708697247</v>
      </c>
      <c r="S68" s="122">
        <v>1350.0911153574805</v>
      </c>
      <c r="T68" s="122">
        <v>1259.5097864984839</v>
      </c>
      <c r="U68" s="122">
        <v>1319.0275952948075</v>
      </c>
      <c r="V68" s="122">
        <v>1246.5108157940203</v>
      </c>
      <c r="W68" s="122">
        <v>1238.5796992088699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1435.4895432541657</v>
      </c>
      <c r="D69" s="98">
        <v>1504.2907709933961</v>
      </c>
      <c r="E69" s="98">
        <v>1389.1475675405125</v>
      </c>
      <c r="F69" s="98">
        <v>1422.8427528377576</v>
      </c>
      <c r="G69" s="98">
        <v>1393.2563119462291</v>
      </c>
      <c r="H69" s="98">
        <v>1486.2790267745775</v>
      </c>
      <c r="I69" s="98">
        <v>1480.1986607032218</v>
      </c>
      <c r="J69" s="98">
        <v>1413.7750438695184</v>
      </c>
      <c r="K69" s="98">
        <v>1475.5906249103462</v>
      </c>
      <c r="L69" s="98">
        <v>1562.6777133737253</v>
      </c>
      <c r="M69" s="98">
        <v>0</v>
      </c>
      <c r="N69" s="98">
        <v>0</v>
      </c>
      <c r="O69" s="98">
        <v>1478.161895918186</v>
      </c>
      <c r="P69" s="98">
        <v>1474.1743966113409</v>
      </c>
      <c r="Q69" s="98">
        <v>1412.6809244100746</v>
      </c>
      <c r="R69" s="98">
        <v>1368.3434705291179</v>
      </c>
      <c r="S69" s="98">
        <v>1349.3269398592686</v>
      </c>
      <c r="T69" s="98">
        <v>1257.3415155070595</v>
      </c>
      <c r="U69" s="98">
        <v>1320.356646241692</v>
      </c>
      <c r="V69" s="98">
        <v>1245.7974728106633</v>
      </c>
      <c r="W69" s="98">
        <v>1239.5776839355735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1480.7209810311087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1257.0570550383693</v>
      </c>
      <c r="U70" s="98">
        <v>1321.0055809404878</v>
      </c>
      <c r="V70" s="98">
        <v>1247.6952636405583</v>
      </c>
      <c r="W70" s="98">
        <v>1242.5615145653949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1202.6176286839968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1011.9252470905896</v>
      </c>
      <c r="U71" s="101">
        <v>1062.1603078754335</v>
      </c>
      <c r="V71" s="101">
        <v>1002.0944199705207</v>
      </c>
      <c r="W71" s="101">
        <v>974.42959143469977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278.10335234711204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245.13180794777969</v>
      </c>
      <c r="U72" s="104">
        <v>258.84527306505407</v>
      </c>
      <c r="V72" s="104">
        <v>245.60084367003768</v>
      </c>
      <c r="W72" s="104">
        <v>268.13192313069504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1445.1189623322468</v>
      </c>
      <c r="D73" s="101">
        <v>1449.7315682499448</v>
      </c>
      <c r="E73" s="101">
        <v>1423.2368052975637</v>
      </c>
      <c r="F73" s="101">
        <v>1419.129107227418</v>
      </c>
      <c r="G73" s="101">
        <v>1468.8439573251264</v>
      </c>
      <c r="H73" s="101">
        <v>1466.1600309914288</v>
      </c>
      <c r="I73" s="101">
        <v>1425.5642983500386</v>
      </c>
      <c r="J73" s="101">
        <v>1403.4187495272772</v>
      </c>
      <c r="K73" s="101">
        <v>1438.9582874810596</v>
      </c>
      <c r="L73" s="101">
        <v>1437.2511545560258</v>
      </c>
      <c r="M73" s="101">
        <v>0</v>
      </c>
      <c r="N73" s="101">
        <v>0</v>
      </c>
      <c r="O73" s="101">
        <v>1487.8645550801614</v>
      </c>
      <c r="P73" s="101">
        <v>1453.3352357179892</v>
      </c>
      <c r="Q73" s="101">
        <v>1429.2715575069822</v>
      </c>
      <c r="R73" s="101">
        <v>1418.2688847733334</v>
      </c>
      <c r="S73" s="101">
        <v>1367.4461889439419</v>
      </c>
      <c r="T73" s="101">
        <v>1322.7341864825366</v>
      </c>
      <c r="U73" s="101">
        <v>1277.9853681805916</v>
      </c>
      <c r="V73" s="101">
        <v>1265.5489187966591</v>
      </c>
      <c r="W73" s="101">
        <v>1215.4830092755069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1445.1205056397582</v>
      </c>
      <c r="D74" s="104">
        <v>0</v>
      </c>
      <c r="E74" s="104">
        <v>0</v>
      </c>
      <c r="F74" s="104">
        <v>1419.1311435959663</v>
      </c>
      <c r="G74" s="104">
        <v>1468.8691853061957</v>
      </c>
      <c r="H74" s="104">
        <v>1466.2440041930013</v>
      </c>
      <c r="I74" s="104">
        <v>1425.6474212160415</v>
      </c>
      <c r="J74" s="104">
        <v>1403.5871227529813</v>
      </c>
      <c r="K74" s="104">
        <v>1439.0771178172799</v>
      </c>
      <c r="L74" s="104">
        <v>1437.3333525912021</v>
      </c>
      <c r="M74" s="104">
        <v>0</v>
      </c>
      <c r="N74" s="104">
        <v>0</v>
      </c>
      <c r="O74" s="104">
        <v>1487.9494610574757</v>
      </c>
      <c r="P74" s="104">
        <v>1453.6344642243414</v>
      </c>
      <c r="Q74" s="104">
        <v>1429.6111054280732</v>
      </c>
      <c r="R74" s="104">
        <v>1418.6302793116358</v>
      </c>
      <c r="S74" s="104">
        <v>1367.7223191477724</v>
      </c>
      <c r="T74" s="104">
        <v>1322.9771765033706</v>
      </c>
      <c r="U74" s="104">
        <v>1278.1812474958224</v>
      </c>
      <c r="V74" s="104">
        <v>1265.7281492170709</v>
      </c>
      <c r="W74" s="104">
        <v>1215.4946786658131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1153.0379464272444</v>
      </c>
      <c r="D75" s="98">
        <v>0</v>
      </c>
      <c r="E75" s="98">
        <v>0</v>
      </c>
      <c r="F75" s="98">
        <v>1132.0158915902896</v>
      </c>
      <c r="G75" s="98">
        <v>1176.9622020779693</v>
      </c>
      <c r="H75" s="98">
        <v>1174.1155381154394</v>
      </c>
      <c r="I75" s="98">
        <v>1157.8556610025637</v>
      </c>
      <c r="J75" s="98">
        <v>1129.0897399319219</v>
      </c>
      <c r="K75" s="98">
        <v>1158.1405245058427</v>
      </c>
      <c r="L75" s="98">
        <v>1153.1591541652087</v>
      </c>
      <c r="M75" s="98">
        <v>0</v>
      </c>
      <c r="N75" s="98">
        <v>0</v>
      </c>
      <c r="O75" s="98">
        <v>1195.1033631389882</v>
      </c>
      <c r="P75" s="98">
        <v>1168.3008691553273</v>
      </c>
      <c r="Q75" s="98">
        <v>1146.974097188714</v>
      </c>
      <c r="R75" s="98">
        <v>1141.0435848501222</v>
      </c>
      <c r="S75" s="98">
        <v>1100.0142155624198</v>
      </c>
      <c r="T75" s="98">
        <v>1064.9965672126627</v>
      </c>
      <c r="U75" s="98">
        <v>1027.7175647320364</v>
      </c>
      <c r="V75" s="98">
        <v>1016.809134639783</v>
      </c>
      <c r="W75" s="98">
        <v>953.23624492283386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292.08255921251373</v>
      </c>
      <c r="D76" s="98">
        <v>0</v>
      </c>
      <c r="E76" s="98">
        <v>0</v>
      </c>
      <c r="F76" s="98">
        <v>287.11525200567633</v>
      </c>
      <c r="G76" s="98">
        <v>291.90698322822652</v>
      </c>
      <c r="H76" s="98">
        <v>292.1284660775616</v>
      </c>
      <c r="I76" s="98">
        <v>267.79176021347791</v>
      </c>
      <c r="J76" s="98">
        <v>274.49738282105938</v>
      </c>
      <c r="K76" s="98">
        <v>280.93659331143721</v>
      </c>
      <c r="L76" s="98">
        <v>284.17419842599361</v>
      </c>
      <c r="M76" s="98">
        <v>0</v>
      </c>
      <c r="N76" s="98">
        <v>0</v>
      </c>
      <c r="O76" s="98">
        <v>292.84609791848749</v>
      </c>
      <c r="P76" s="98">
        <v>285.33359506901417</v>
      </c>
      <c r="Q76" s="98">
        <v>282.63700823935909</v>
      </c>
      <c r="R76" s="98">
        <v>277.5866944615135</v>
      </c>
      <c r="S76" s="98">
        <v>267.70810358535221</v>
      </c>
      <c r="T76" s="98">
        <v>257.98060929070806</v>
      </c>
      <c r="U76" s="98">
        <v>250.46368276378595</v>
      </c>
      <c r="V76" s="98">
        <v>248.91901457728801</v>
      </c>
      <c r="W76" s="98">
        <v>262.25843374297915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145.37812386071991</v>
      </c>
      <c r="D77" s="122">
        <v>153.06960115514494</v>
      </c>
      <c r="E77" s="122">
        <v>145.22859018798215</v>
      </c>
      <c r="F77" s="122">
        <v>147.90078846322487</v>
      </c>
      <c r="G77" s="122">
        <v>148.59577882792752</v>
      </c>
      <c r="H77" s="122">
        <v>153.89123490369161</v>
      </c>
      <c r="I77" s="122">
        <v>157.54185067593465</v>
      </c>
      <c r="J77" s="122">
        <v>162.10985543733779</v>
      </c>
      <c r="K77" s="122">
        <v>177.7079338648935</v>
      </c>
      <c r="L77" s="122">
        <v>189.94618377944175</v>
      </c>
      <c r="M77" s="122">
        <v>0</v>
      </c>
      <c r="N77" s="122">
        <v>0</v>
      </c>
      <c r="O77" s="122">
        <v>184.73660532342441</v>
      </c>
      <c r="P77" s="122">
        <v>188.0588227930848</v>
      </c>
      <c r="Q77" s="122">
        <v>183.34505736933187</v>
      </c>
      <c r="R77" s="122">
        <v>181.96264277221064</v>
      </c>
      <c r="S77" s="122">
        <v>184.73866311711288</v>
      </c>
      <c r="T77" s="122">
        <v>181.83613914522576</v>
      </c>
      <c r="U77" s="122">
        <v>198.14741511176425</v>
      </c>
      <c r="V77" s="122">
        <v>248.8039682795746</v>
      </c>
      <c r="W77" s="122">
        <v>255.76349232945606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145.34627114626301</v>
      </c>
      <c r="D78" s="98">
        <v>153.81481564998899</v>
      </c>
      <c r="E78" s="98">
        <v>144.99038794141867</v>
      </c>
      <c r="F78" s="98">
        <v>147.78133605717218</v>
      </c>
      <c r="G78" s="98">
        <v>148.22075634755919</v>
      </c>
      <c r="H78" s="98">
        <v>153.57381194345396</v>
      </c>
      <c r="I78" s="98">
        <v>157.77986105124319</v>
      </c>
      <c r="J78" s="98">
        <v>162.45044162718722</v>
      </c>
      <c r="K78" s="98">
        <v>178.87536491012267</v>
      </c>
      <c r="L78" s="98">
        <v>192.08258238450699</v>
      </c>
      <c r="M78" s="98">
        <v>0</v>
      </c>
      <c r="N78" s="98">
        <v>0</v>
      </c>
      <c r="O78" s="98">
        <v>184.34943728020949</v>
      </c>
      <c r="P78" s="98">
        <v>188.58623822186718</v>
      </c>
      <c r="Q78" s="98">
        <v>183.21875900515758</v>
      </c>
      <c r="R78" s="98">
        <v>181.4454499892058</v>
      </c>
      <c r="S78" s="98">
        <v>184.59138355048648</v>
      </c>
      <c r="T78" s="98">
        <v>180.94814280539379</v>
      </c>
      <c r="U78" s="98">
        <v>198.82634694905187</v>
      </c>
      <c r="V78" s="98">
        <v>248.20730944877022</v>
      </c>
      <c r="W78" s="98">
        <v>256.38035569190134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145.61309533403247</v>
      </c>
      <c r="D79" s="33">
        <v>147.13982296045739</v>
      </c>
      <c r="E79" s="33">
        <v>146.97662821276316</v>
      </c>
      <c r="F79" s="33">
        <v>148.72202375483712</v>
      </c>
      <c r="G79" s="33">
        <v>151.1931567475155</v>
      </c>
      <c r="H79" s="33">
        <v>156.12517385026979</v>
      </c>
      <c r="I79" s="33">
        <v>155.47604267485929</v>
      </c>
      <c r="J79" s="33">
        <v>158.32410894247295</v>
      </c>
      <c r="K79" s="33">
        <v>168.89075728645184</v>
      </c>
      <c r="L79" s="33">
        <v>176.65303690348026</v>
      </c>
      <c r="M79" s="33">
        <v>0</v>
      </c>
      <c r="N79" s="33">
        <v>0</v>
      </c>
      <c r="O79" s="33">
        <v>186.03889783241985</v>
      </c>
      <c r="P79" s="33">
        <v>185.75138029216194</v>
      </c>
      <c r="Q79" s="33">
        <v>184.1483149654801</v>
      </c>
      <c r="R79" s="33">
        <v>186.91575827098748</v>
      </c>
      <c r="S79" s="33">
        <v>186.22712682237952</v>
      </c>
      <c r="T79" s="33">
        <v>190.19945012764316</v>
      </c>
      <c r="U79" s="33">
        <v>190.71688333700584</v>
      </c>
      <c r="V79" s="33">
        <v>254.46733652606258</v>
      </c>
      <c r="W79" s="33">
        <v>250.6933825011381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16692.149904798254</v>
      </c>
      <c r="D81" s="117">
        <f t="shared" si="28"/>
        <v>16954.043380103052</v>
      </c>
      <c r="E81" s="117">
        <f t="shared" si="28"/>
        <v>17035.006145500938</v>
      </c>
      <c r="F81" s="117">
        <f t="shared" si="28"/>
        <v>16707.699701038026</v>
      </c>
      <c r="G81" s="117">
        <f t="shared" si="28"/>
        <v>18147.469501422031</v>
      </c>
      <c r="H81" s="117">
        <f t="shared" si="28"/>
        <v>17994.951267901972</v>
      </c>
      <c r="I81" s="117">
        <f t="shared" si="28"/>
        <v>17623.64750444856</v>
      </c>
      <c r="J81" s="117">
        <f t="shared" si="28"/>
        <v>16031.196132340647</v>
      </c>
      <c r="K81" s="117">
        <f t="shared" si="28"/>
        <v>15938.749712172565</v>
      </c>
      <c r="L81" s="117">
        <f t="shared" si="28"/>
        <v>17752.278786005565</v>
      </c>
      <c r="M81" s="117">
        <f t="shared" si="28"/>
        <v>17202.011506585823</v>
      </c>
      <c r="N81" s="117">
        <f t="shared" si="28"/>
        <v>17283.047119632134</v>
      </c>
      <c r="O81" s="117">
        <f t="shared" si="28"/>
        <v>15504.925556011143</v>
      </c>
      <c r="P81" s="117">
        <f t="shared" si="28"/>
        <v>16224.97850099177</v>
      </c>
      <c r="Q81" s="117">
        <f t="shared" si="28"/>
        <v>14490.950441502227</v>
      </c>
      <c r="R81" s="117">
        <f t="shared" ref="R81:V81" si="29">R82+R85+R87+R100</f>
        <v>15196.342506506031</v>
      </c>
      <c r="S81" s="117">
        <f t="shared" si="29"/>
        <v>13418.154998684968</v>
      </c>
      <c r="T81" s="117">
        <f t="shared" si="29"/>
        <v>13258.512182829796</v>
      </c>
      <c r="U81" s="117">
        <f t="shared" si="29"/>
        <v>10432.785895882254</v>
      </c>
      <c r="V81" s="117">
        <f t="shared" si="29"/>
        <v>11548.915370877185</v>
      </c>
      <c r="W81" s="117">
        <f t="shared" ref="W81" si="30">W82+W85+W87+W100</f>
        <v>10517.214866286517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15073.758164765182</v>
      </c>
      <c r="D82" s="122">
        <f t="shared" si="31"/>
        <v>15332.385309816147</v>
      </c>
      <c r="E82" s="122">
        <f t="shared" si="31"/>
        <v>15445.180248741717</v>
      </c>
      <c r="F82" s="122">
        <f t="shared" si="31"/>
        <v>15116.65241552491</v>
      </c>
      <c r="G82" s="122">
        <f t="shared" si="31"/>
        <v>16489.703651661315</v>
      </c>
      <c r="H82" s="122">
        <f t="shared" si="31"/>
        <v>16348.827980819939</v>
      </c>
      <c r="I82" s="122">
        <f t="shared" si="31"/>
        <v>16030.91867913569</v>
      </c>
      <c r="J82" s="122">
        <f t="shared" si="31"/>
        <v>14416.129774422594</v>
      </c>
      <c r="K82" s="122">
        <f t="shared" si="31"/>
        <v>14302.293131243285</v>
      </c>
      <c r="L82" s="122">
        <f t="shared" si="31"/>
        <v>16092.543341418976</v>
      </c>
      <c r="M82" s="122">
        <f t="shared" si="31"/>
        <v>15502.863852035622</v>
      </c>
      <c r="N82" s="122">
        <f t="shared" si="31"/>
        <v>15565.301241456176</v>
      </c>
      <c r="O82" s="122">
        <f t="shared" si="31"/>
        <v>13792.886248075933</v>
      </c>
      <c r="P82" s="122">
        <f t="shared" si="31"/>
        <v>14562.013334427533</v>
      </c>
      <c r="Q82" s="122">
        <f t="shared" si="31"/>
        <v>12840.475575941382</v>
      </c>
      <c r="R82" s="122">
        <f t="shared" ref="R82:V82" si="32">SUM(R83:R84)</f>
        <v>13574.920215492359</v>
      </c>
      <c r="S82" s="122">
        <f t="shared" si="32"/>
        <v>11857.423918722374</v>
      </c>
      <c r="T82" s="122">
        <f t="shared" si="32"/>
        <v>11719.923004996766</v>
      </c>
      <c r="U82" s="122">
        <f t="shared" si="32"/>
        <v>8935.1923882309184</v>
      </c>
      <c r="V82" s="122">
        <f t="shared" si="32"/>
        <v>9960.3558068356378</v>
      </c>
      <c r="W82" s="122">
        <f t="shared" ref="W82" si="33">SUM(W83:W84)</f>
        <v>8966.3448114686416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14935.295020386569</v>
      </c>
      <c r="D83" s="98">
        <v>15195.037738915722</v>
      </c>
      <c r="E83" s="98">
        <v>15308.857627345158</v>
      </c>
      <c r="F83" s="98">
        <v>14986.993449034242</v>
      </c>
      <c r="G83" s="98">
        <v>16350.841902915607</v>
      </c>
      <c r="H83" s="98">
        <v>16213.397699173556</v>
      </c>
      <c r="I83" s="98">
        <v>15900.088149502339</v>
      </c>
      <c r="J83" s="98">
        <v>14300.607026397829</v>
      </c>
      <c r="K83" s="98">
        <v>14188.855931424798</v>
      </c>
      <c r="L83" s="98">
        <v>15965.662384187057</v>
      </c>
      <c r="M83" s="98">
        <v>15383.159710340964</v>
      </c>
      <c r="N83" s="98">
        <v>15445.91801005153</v>
      </c>
      <c r="O83" s="98">
        <v>13688.567539289059</v>
      </c>
      <c r="P83" s="98">
        <v>14453.012181549886</v>
      </c>
      <c r="Q83" s="98">
        <v>12745.408961236846</v>
      </c>
      <c r="R83" s="98">
        <v>13474.663784783286</v>
      </c>
      <c r="S83" s="98">
        <v>11775.747585483607</v>
      </c>
      <c r="T83" s="98">
        <v>11640.062845240998</v>
      </c>
      <c r="U83" s="98">
        <v>8876.0017016219535</v>
      </c>
      <c r="V83" s="98">
        <v>9893.1396194549689</v>
      </c>
      <c r="W83" s="98">
        <v>8905.2151424469266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138.46314437861201</v>
      </c>
      <c r="D84" s="98">
        <v>137.34757090042493</v>
      </c>
      <c r="E84" s="98">
        <v>136.32262139655921</v>
      </c>
      <c r="F84" s="98">
        <v>129.65896649066752</v>
      </c>
      <c r="G84" s="98">
        <v>138.86174874571003</v>
      </c>
      <c r="H84" s="98">
        <v>135.43028164638321</v>
      </c>
      <c r="I84" s="98">
        <v>130.83052963335055</v>
      </c>
      <c r="J84" s="98">
        <v>115.52274802476478</v>
      </c>
      <c r="K84" s="98">
        <v>113.4371998184867</v>
      </c>
      <c r="L84" s="98">
        <v>126.88095723191829</v>
      </c>
      <c r="M84" s="98">
        <v>119.7041416946569</v>
      </c>
      <c r="N84" s="98">
        <v>119.38323140464708</v>
      </c>
      <c r="O84" s="98">
        <v>104.31870878687414</v>
      </c>
      <c r="P84" s="98">
        <v>109.0011528776473</v>
      </c>
      <c r="Q84" s="98">
        <v>95.066614704536264</v>
      </c>
      <c r="R84" s="98">
        <v>100.25643070907304</v>
      </c>
      <c r="S84" s="98">
        <v>81.67633323876737</v>
      </c>
      <c r="T84" s="98">
        <v>79.860159755767597</v>
      </c>
      <c r="U84" s="98">
        <v>59.190686608965628</v>
      </c>
      <c r="V84" s="98">
        <v>67.216187380669339</v>
      </c>
      <c r="W84" s="98">
        <v>61.129669021714825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25.302945933239915</v>
      </c>
      <c r="D85" s="122">
        <f t="shared" si="34"/>
        <v>23.341839476482004</v>
      </c>
      <c r="E85" s="122">
        <f t="shared" si="34"/>
        <v>18.643950405282197</v>
      </c>
      <c r="F85" s="122">
        <f t="shared" si="34"/>
        <v>20.972998420607937</v>
      </c>
      <c r="G85" s="122">
        <f t="shared" si="34"/>
        <v>36.521492287700987</v>
      </c>
      <c r="H85" s="122">
        <f t="shared" si="34"/>
        <v>30.989058489269812</v>
      </c>
      <c r="I85" s="122">
        <f t="shared" si="34"/>
        <v>22.948881532068551</v>
      </c>
      <c r="J85" s="122">
        <f t="shared" si="34"/>
        <v>40.267972839232151</v>
      </c>
      <c r="K85" s="122">
        <f t="shared" si="34"/>
        <v>19.023933647546158</v>
      </c>
      <c r="L85" s="122">
        <f t="shared" si="34"/>
        <v>34.019222001644543</v>
      </c>
      <c r="M85" s="122">
        <f t="shared" si="34"/>
        <v>19.38942898744212</v>
      </c>
      <c r="N85" s="122">
        <f t="shared" si="34"/>
        <v>33.856413067867805</v>
      </c>
      <c r="O85" s="122">
        <f t="shared" si="34"/>
        <v>37.143845879778198</v>
      </c>
      <c r="P85" s="122">
        <f t="shared" si="34"/>
        <v>23.121409760076286</v>
      </c>
      <c r="Q85" s="122">
        <f t="shared" si="34"/>
        <v>33.211120228794755</v>
      </c>
      <c r="R85" s="122">
        <f t="shared" si="34"/>
        <v>19.382939355954907</v>
      </c>
      <c r="S85" s="122">
        <f t="shared" si="34"/>
        <v>12.754202884509127</v>
      </c>
      <c r="T85" s="122">
        <f t="shared" si="34"/>
        <v>26.892279410294876</v>
      </c>
      <c r="U85" s="122">
        <f t="shared" si="34"/>
        <v>29.917144636675328</v>
      </c>
      <c r="V85" s="122">
        <f t="shared" si="34"/>
        <v>72.146979459680367</v>
      </c>
      <c r="W85" s="122">
        <f t="shared" si="34"/>
        <v>84.501838425848135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25.302945933239915</v>
      </c>
      <c r="D86" s="98">
        <f>IF(RES_hhdet_in_tes!D86=0,0,RES_hhdet_in_tes!D86*1000*11630/RES_hhdet_in_new!D83)</f>
        <v>23.341839476482004</v>
      </c>
      <c r="E86" s="98">
        <f>IF(RES_hhdet_in_tes!E86=0,0,RES_hhdet_in_tes!E86*1000*11630/RES_hhdet_in_new!E83)</f>
        <v>18.643950405282197</v>
      </c>
      <c r="F86" s="98">
        <f>IF(RES_hhdet_in_tes!F86=0,0,RES_hhdet_in_tes!F86*1000*11630/RES_hhdet_in_new!F83)</f>
        <v>20.972998420607937</v>
      </c>
      <c r="G86" s="98">
        <f>IF(RES_hhdet_in_tes!G86=0,0,RES_hhdet_in_tes!G86*1000*11630/RES_hhdet_in_new!G83)</f>
        <v>36.521492287700987</v>
      </c>
      <c r="H86" s="98">
        <f>IF(RES_hhdet_in_tes!H86=0,0,RES_hhdet_in_tes!H86*1000*11630/RES_hhdet_in_new!H83)</f>
        <v>30.989058489269812</v>
      </c>
      <c r="I86" s="98">
        <f>IF(RES_hhdet_in_tes!I86=0,0,RES_hhdet_in_tes!I86*1000*11630/RES_hhdet_in_new!I83)</f>
        <v>22.948881532068551</v>
      </c>
      <c r="J86" s="98">
        <f>IF(RES_hhdet_in_tes!J86=0,0,RES_hhdet_in_tes!J86*1000*11630/RES_hhdet_in_new!J83)</f>
        <v>40.267972839232151</v>
      </c>
      <c r="K86" s="98">
        <f>IF(RES_hhdet_in_tes!K86=0,0,RES_hhdet_in_tes!K86*1000*11630/RES_hhdet_in_new!K83)</f>
        <v>19.023933647546158</v>
      </c>
      <c r="L86" s="98">
        <f>IF(RES_hhdet_in_tes!L86=0,0,RES_hhdet_in_tes!L86*1000*11630/RES_hhdet_in_new!L83)</f>
        <v>34.019222001644543</v>
      </c>
      <c r="M86" s="98">
        <f>IF(RES_hhdet_in_tes!M86=0,0,RES_hhdet_in_tes!M86*1000*11630/RES_hhdet_in_new!M83)</f>
        <v>19.38942898744212</v>
      </c>
      <c r="N86" s="98">
        <f>IF(RES_hhdet_in_tes!N86=0,0,RES_hhdet_in_tes!N86*1000*11630/RES_hhdet_in_new!N83)</f>
        <v>33.856413067867805</v>
      </c>
      <c r="O86" s="98">
        <f>IF(RES_hhdet_in_tes!O86=0,0,RES_hhdet_in_tes!O86*1000*11630/RES_hhdet_in_new!O83)</f>
        <v>37.143845879778198</v>
      </c>
      <c r="P86" s="98">
        <f>IF(RES_hhdet_in_tes!P86=0,0,RES_hhdet_in_tes!P86*1000*11630/RES_hhdet_in_new!P83)</f>
        <v>23.121409760076286</v>
      </c>
      <c r="Q86" s="98">
        <f>IF(RES_hhdet_in_tes!Q86=0,0,RES_hhdet_in_tes!Q86*1000*11630/RES_hhdet_in_new!Q83)</f>
        <v>33.211120228794755</v>
      </c>
      <c r="R86" s="98">
        <f>IF(RES_hhdet_in_tes!R86=0,0,RES_hhdet_in_tes!R86*1000*11630/RES_hhdet_in_new!R83)</f>
        <v>19.382939355954907</v>
      </c>
      <c r="S86" s="98">
        <f>IF(RES_hhdet_in_tes!S86=0,0,RES_hhdet_in_tes!S86*1000*11630/RES_hhdet_in_new!S83)</f>
        <v>12.754202884509127</v>
      </c>
      <c r="T86" s="98">
        <f>IF(RES_hhdet_in_tes!T86=0,0,RES_hhdet_in_tes!T86*1000*11630/RES_hhdet_in_new!T83)</f>
        <v>26.892279410294876</v>
      </c>
      <c r="U86" s="98">
        <f>IF(RES_hhdet_in_tes!U86=0,0,RES_hhdet_in_tes!U86*1000*11630/RES_hhdet_in_new!U83)</f>
        <v>29.917144636675328</v>
      </c>
      <c r="V86" s="98">
        <f>IF(RES_hhdet_in_tes!V86=0,0,RES_hhdet_in_tes!V86*1000*11630/RES_hhdet_in_new!V83)</f>
        <v>72.146979459680367</v>
      </c>
      <c r="W86" s="98">
        <f>IF(RES_hhdet_in_tes!W86=0,0,RES_hhdet_in_tes!W86*1000*11630/RES_hhdet_in_new!W83)</f>
        <v>84.501838425848135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1445.1260925128252</v>
      </c>
      <c r="D87" s="122">
        <v>1450.3247794546357</v>
      </c>
      <c r="E87" s="122">
        <v>1420.6807846680647</v>
      </c>
      <c r="F87" s="122">
        <v>1421.243298408777</v>
      </c>
      <c r="G87" s="122">
        <v>1467.2403105581911</v>
      </c>
      <c r="H87" s="122">
        <v>1463.2820932921702</v>
      </c>
      <c r="I87" s="122">
        <v>1416.7600816645581</v>
      </c>
      <c r="J87" s="122">
        <v>1412.41885453546</v>
      </c>
      <c r="K87" s="122">
        <v>1443.3922883354069</v>
      </c>
      <c r="L87" s="122">
        <v>1449.3232024343545</v>
      </c>
      <c r="M87" s="122">
        <v>1501.4010834088554</v>
      </c>
      <c r="N87" s="122">
        <v>1497.779547781756</v>
      </c>
      <c r="O87" s="122">
        <v>1488.5841894416585</v>
      </c>
      <c r="P87" s="122">
        <v>1454.569108421754</v>
      </c>
      <c r="Q87" s="122">
        <v>1429.4306676172166</v>
      </c>
      <c r="R87" s="122">
        <v>1415.9331412004365</v>
      </c>
      <c r="S87" s="122">
        <v>1361.9095736001432</v>
      </c>
      <c r="T87" s="122">
        <v>1321.4946584121205</v>
      </c>
      <c r="U87" s="122">
        <v>1276.8631302698386</v>
      </c>
      <c r="V87" s="122">
        <v>1262.1919433353573</v>
      </c>
      <c r="W87" s="122">
        <v>1215.5817363973729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1445.3319436915663</v>
      </c>
      <c r="D88" s="98">
        <v>1458.428519979487</v>
      </c>
      <c r="E88" s="98">
        <v>1394.7119021984176</v>
      </c>
      <c r="F88" s="98">
        <v>1439.3232984318297</v>
      </c>
      <c r="G88" s="98">
        <v>1453.7733887618415</v>
      </c>
      <c r="H88" s="98">
        <v>1440.2483104379801</v>
      </c>
      <c r="I88" s="98">
        <v>1391.4247548288706</v>
      </c>
      <c r="J88" s="98">
        <v>1429.8699947389869</v>
      </c>
      <c r="K88" s="98">
        <v>1456.3695197469212</v>
      </c>
      <c r="L88" s="98">
        <v>1487.1016287390898</v>
      </c>
      <c r="M88" s="98">
        <v>1488.1707130893788</v>
      </c>
      <c r="N88" s="98">
        <v>1492.5152100004425</v>
      </c>
      <c r="O88" s="98">
        <v>1491.4771030761945</v>
      </c>
      <c r="P88" s="98">
        <v>1465.6605207948467</v>
      </c>
      <c r="Q88" s="98">
        <v>1430.5204305764346</v>
      </c>
      <c r="R88" s="98">
        <v>1403.3459973510044</v>
      </c>
      <c r="S88" s="98">
        <v>1340.6878078166087</v>
      </c>
      <c r="T88" s="98">
        <v>1317.3342813648369</v>
      </c>
      <c r="U88" s="98">
        <v>1273.028709590272</v>
      </c>
      <c r="V88" s="98">
        <v>1251.4402460228309</v>
      </c>
      <c r="W88" s="98">
        <v>1215.8611988445734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1439.3620337862085</v>
      </c>
      <c r="G89" s="98">
        <v>0</v>
      </c>
      <c r="H89" s="98">
        <v>1440.264659825842</v>
      </c>
      <c r="I89" s="98">
        <v>1391.5196849153785</v>
      </c>
      <c r="J89" s="98">
        <v>1430.1437468666441</v>
      </c>
      <c r="K89" s="98">
        <v>1456.4862411096328</v>
      </c>
      <c r="L89" s="98">
        <v>1487.1905885057668</v>
      </c>
      <c r="M89" s="98">
        <v>1488.1645960403055</v>
      </c>
      <c r="N89" s="98">
        <v>1492.2783414589264</v>
      </c>
      <c r="O89" s="98">
        <v>1491.3640735315114</v>
      </c>
      <c r="P89" s="98">
        <v>1465.670645407007</v>
      </c>
      <c r="Q89" s="98">
        <v>1430.4548606695996</v>
      </c>
      <c r="R89" s="98">
        <v>1403.1400455999342</v>
      </c>
      <c r="S89" s="98">
        <v>1340.6336423933294</v>
      </c>
      <c r="T89" s="98">
        <v>1317.5492435431306</v>
      </c>
      <c r="U89" s="98">
        <v>1273.3371332226357</v>
      </c>
      <c r="V89" s="98">
        <v>1251.86455869459</v>
      </c>
      <c r="W89" s="98">
        <v>1216.2646473118155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1148.1553859242351</v>
      </c>
      <c r="G90" s="101">
        <v>0</v>
      </c>
      <c r="H90" s="101">
        <v>1153.3074189283118</v>
      </c>
      <c r="I90" s="101">
        <v>1130.1281118783863</v>
      </c>
      <c r="J90" s="101">
        <v>1150.4552517181673</v>
      </c>
      <c r="K90" s="101">
        <v>1172.1470743387906</v>
      </c>
      <c r="L90" s="101">
        <v>1193.1644252022986</v>
      </c>
      <c r="M90" s="101">
        <v>1198.1896042694448</v>
      </c>
      <c r="N90" s="101">
        <v>1200.2648858261182</v>
      </c>
      <c r="O90" s="101">
        <v>1197.8461398045688</v>
      </c>
      <c r="P90" s="101">
        <v>1177.9715422986349</v>
      </c>
      <c r="Q90" s="101">
        <v>1147.6515663420369</v>
      </c>
      <c r="R90" s="101">
        <v>1128.5847110499139</v>
      </c>
      <c r="S90" s="101">
        <v>1078.2236926042242</v>
      </c>
      <c r="T90" s="101">
        <v>1060.6103778065665</v>
      </c>
      <c r="U90" s="101">
        <v>1023.8053423159718</v>
      </c>
      <c r="V90" s="101">
        <v>1005.6473347558911</v>
      </c>
      <c r="W90" s="101">
        <v>953.82045369910668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291.20664786197324</v>
      </c>
      <c r="G91" s="104">
        <v>0</v>
      </c>
      <c r="H91" s="104">
        <v>286.95724089753026</v>
      </c>
      <c r="I91" s="104">
        <v>261.39157303699216</v>
      </c>
      <c r="J91" s="104">
        <v>279.68849514847676</v>
      </c>
      <c r="K91" s="104">
        <v>284.3391667708421</v>
      </c>
      <c r="L91" s="104">
        <v>294.02616330346825</v>
      </c>
      <c r="M91" s="104">
        <v>289.97499177086053</v>
      </c>
      <c r="N91" s="104">
        <v>292.01345563280842</v>
      </c>
      <c r="O91" s="104">
        <v>293.51793372694249</v>
      </c>
      <c r="P91" s="104">
        <v>287.69910310837213</v>
      </c>
      <c r="Q91" s="104">
        <v>282.80329432756298</v>
      </c>
      <c r="R91" s="104">
        <v>274.55533455002018</v>
      </c>
      <c r="S91" s="104">
        <v>262.40994978910527</v>
      </c>
      <c r="T91" s="104">
        <v>256.93886573656403</v>
      </c>
      <c r="U91" s="104">
        <v>249.53179090666382</v>
      </c>
      <c r="V91" s="104">
        <v>246.21722393869908</v>
      </c>
      <c r="W91" s="104">
        <v>262.44419361270883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1445.1189623322464</v>
      </c>
      <c r="D96" s="101">
        <v>1449.7315682499448</v>
      </c>
      <c r="E96" s="101">
        <v>1423.2368052975635</v>
      </c>
      <c r="F96" s="101">
        <v>1419.1291072274175</v>
      </c>
      <c r="G96" s="101">
        <v>1468.8439573251264</v>
      </c>
      <c r="H96" s="101">
        <v>1466.1600309914284</v>
      </c>
      <c r="I96" s="101">
        <v>1425.5642983500388</v>
      </c>
      <c r="J96" s="101">
        <v>1403.4187495272772</v>
      </c>
      <c r="K96" s="101">
        <v>1438.9582874810596</v>
      </c>
      <c r="L96" s="101">
        <v>1437.2511545560258</v>
      </c>
      <c r="M96" s="101">
        <v>1504.7007265368859</v>
      </c>
      <c r="N96" s="101">
        <v>1499.146485551081</v>
      </c>
      <c r="O96" s="101">
        <v>1487.8645550801616</v>
      </c>
      <c r="P96" s="101">
        <v>1453.3352357179895</v>
      </c>
      <c r="Q96" s="101">
        <v>1429.2715575069819</v>
      </c>
      <c r="R96" s="101">
        <v>1418.2688847733332</v>
      </c>
      <c r="S96" s="101">
        <v>1367.4461889439417</v>
      </c>
      <c r="T96" s="101">
        <v>1322.7341864825371</v>
      </c>
      <c r="U96" s="101">
        <v>1277.9853681805916</v>
      </c>
      <c r="V96" s="101">
        <v>1265.5489187966589</v>
      </c>
      <c r="W96" s="101">
        <v>1215.4830092755067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1445.1205056397582</v>
      </c>
      <c r="D97" s="104">
        <v>1449.7278099532018</v>
      </c>
      <c r="E97" s="104">
        <v>1423.2229072304374</v>
      </c>
      <c r="F97" s="104">
        <v>1419.131143595966</v>
      </c>
      <c r="G97" s="104">
        <v>1468.8691853061955</v>
      </c>
      <c r="H97" s="104">
        <v>1466.2440041930008</v>
      </c>
      <c r="I97" s="104">
        <v>1425.6474212160415</v>
      </c>
      <c r="J97" s="104">
        <v>1403.5871227529817</v>
      </c>
      <c r="K97" s="104">
        <v>1439.0771178172799</v>
      </c>
      <c r="L97" s="104">
        <v>1437.3333525912024</v>
      </c>
      <c r="M97" s="104">
        <v>1504.7366207749947</v>
      </c>
      <c r="N97" s="104">
        <v>1499.1794406687807</v>
      </c>
      <c r="O97" s="104">
        <v>1487.9494610574759</v>
      </c>
      <c r="P97" s="104">
        <v>1453.6344642243412</v>
      </c>
      <c r="Q97" s="104">
        <v>1429.611105428073</v>
      </c>
      <c r="R97" s="104">
        <v>1418.6302793116354</v>
      </c>
      <c r="S97" s="104">
        <v>1367.7223191477724</v>
      </c>
      <c r="T97" s="104">
        <v>1322.9771765033709</v>
      </c>
      <c r="U97" s="104">
        <v>1278.1812474958228</v>
      </c>
      <c r="V97" s="104">
        <v>1265.7281492170709</v>
      </c>
      <c r="W97" s="104">
        <v>1215.4946786658129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1153.0379464272446</v>
      </c>
      <c r="D98" s="98">
        <v>1159.8935187031889</v>
      </c>
      <c r="E98" s="98">
        <v>1133.6258126582156</v>
      </c>
      <c r="F98" s="98">
        <v>1132.0158915902898</v>
      </c>
      <c r="G98" s="98">
        <v>1176.9622020779693</v>
      </c>
      <c r="H98" s="98">
        <v>1174.1155381154394</v>
      </c>
      <c r="I98" s="98">
        <v>1157.8556610025635</v>
      </c>
      <c r="J98" s="98">
        <v>1129.0897399319219</v>
      </c>
      <c r="K98" s="98">
        <v>1158.1405245058427</v>
      </c>
      <c r="L98" s="98">
        <v>1153.1591541652085</v>
      </c>
      <c r="M98" s="98">
        <v>1211.5358543769155</v>
      </c>
      <c r="N98" s="98">
        <v>1205.8152637515655</v>
      </c>
      <c r="O98" s="98">
        <v>1195.1033631389882</v>
      </c>
      <c r="P98" s="98">
        <v>1168.3008691553273</v>
      </c>
      <c r="Q98" s="98">
        <v>1146.974097188714</v>
      </c>
      <c r="R98" s="98">
        <v>1141.0435848501222</v>
      </c>
      <c r="S98" s="98">
        <v>1100.0142155624201</v>
      </c>
      <c r="T98" s="98">
        <v>1064.996567212663</v>
      </c>
      <c r="U98" s="98">
        <v>1027.7175647320366</v>
      </c>
      <c r="V98" s="98">
        <v>1016.8091346397828</v>
      </c>
      <c r="W98" s="98">
        <v>953.23624492283409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292.08255921251373</v>
      </c>
      <c r="D99" s="98">
        <v>289.83429125001254</v>
      </c>
      <c r="E99" s="98">
        <v>289.59709457222152</v>
      </c>
      <c r="F99" s="98">
        <v>287.11525200567633</v>
      </c>
      <c r="G99" s="98">
        <v>291.90698322822635</v>
      </c>
      <c r="H99" s="98">
        <v>292.12846607756143</v>
      </c>
      <c r="I99" s="98">
        <v>267.79176021347797</v>
      </c>
      <c r="J99" s="98">
        <v>274.49738282105949</v>
      </c>
      <c r="K99" s="98">
        <v>280.93659331143726</v>
      </c>
      <c r="L99" s="98">
        <v>284.17419842599361</v>
      </c>
      <c r="M99" s="98">
        <v>293.20076639807928</v>
      </c>
      <c r="N99" s="98">
        <v>293.36417691721556</v>
      </c>
      <c r="O99" s="98">
        <v>292.84609791848749</v>
      </c>
      <c r="P99" s="98">
        <v>285.33359506901405</v>
      </c>
      <c r="Q99" s="98">
        <v>282.63700823935909</v>
      </c>
      <c r="R99" s="98">
        <v>277.58669446151345</v>
      </c>
      <c r="S99" s="98">
        <v>267.70810358535215</v>
      </c>
      <c r="T99" s="98">
        <v>257.98060929070812</v>
      </c>
      <c r="U99" s="98">
        <v>250.46368276378612</v>
      </c>
      <c r="V99" s="98">
        <v>248.91901457728804</v>
      </c>
      <c r="W99" s="98">
        <v>262.25843374297915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147.96270158700699</v>
      </c>
      <c r="D100" s="122">
        <v>147.99145135578709</v>
      </c>
      <c r="E100" s="122">
        <v>150.50116168587479</v>
      </c>
      <c r="F100" s="122">
        <v>148.83098868373025</v>
      </c>
      <c r="G100" s="122">
        <v>154.00404691482134</v>
      </c>
      <c r="H100" s="122">
        <v>151.85213530059204</v>
      </c>
      <c r="I100" s="122">
        <v>153.01986211624197</v>
      </c>
      <c r="J100" s="122">
        <v>162.37953054335884</v>
      </c>
      <c r="K100" s="122">
        <v>174.04035894632784</v>
      </c>
      <c r="L100" s="122">
        <v>176.39302015058965</v>
      </c>
      <c r="M100" s="122">
        <v>178.35714215390092</v>
      </c>
      <c r="N100" s="122">
        <v>186.10991732633713</v>
      </c>
      <c r="O100" s="122">
        <v>186.31127261377395</v>
      </c>
      <c r="P100" s="122">
        <v>185.27464838240601</v>
      </c>
      <c r="Q100" s="122">
        <v>187.83307771483439</v>
      </c>
      <c r="R100" s="122">
        <v>186.10621045728072</v>
      </c>
      <c r="S100" s="122">
        <v>186.06730347794129</v>
      </c>
      <c r="T100" s="122">
        <v>190.20224001061385</v>
      </c>
      <c r="U100" s="122">
        <v>190.81323274482148</v>
      </c>
      <c r="V100" s="122">
        <v>254.22064124651016</v>
      </c>
      <c r="W100" s="122">
        <v>250.78647999465537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163.09454079333085</v>
      </c>
      <c r="D102" s="98">
        <v>153.86876986203066</v>
      </c>
      <c r="E102" s="98">
        <v>175.40601231585177</v>
      </c>
      <c r="F102" s="98">
        <v>150.20007506897963</v>
      </c>
      <c r="G102" s="98">
        <v>186.47650076922901</v>
      </c>
      <c r="H102" s="98">
        <v>98.298333945169503</v>
      </c>
      <c r="I102" s="98">
        <v>131.57579762605181</v>
      </c>
      <c r="J102" s="98">
        <v>185.30232931408719</v>
      </c>
      <c r="K102" s="98">
        <v>217.25985621064277</v>
      </c>
      <c r="L102" s="98">
        <v>170.87678007321014</v>
      </c>
      <c r="M102" s="98">
        <v>165.79745549629945</v>
      </c>
      <c r="N102" s="98">
        <v>139.03487675495444</v>
      </c>
      <c r="O102" s="98">
        <v>189.75094443420417</v>
      </c>
      <c r="P102" s="98">
        <v>181.42659923557136</v>
      </c>
      <c r="Q102" s="98">
        <v>223.54535846256701</v>
      </c>
      <c r="R102" s="98">
        <v>177.74917516881305</v>
      </c>
      <c r="S102" s="98">
        <v>182.88048775731929</v>
      </c>
      <c r="T102" s="98">
        <v>190.3036353398127</v>
      </c>
      <c r="U102" s="98">
        <v>193.54843917655884</v>
      </c>
      <c r="V102" s="98">
        <v>249.29255269313524</v>
      </c>
      <c r="W102" s="98">
        <v>252.07852474355607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145.61309533403249</v>
      </c>
      <c r="D103" s="33">
        <v>147.13982296045739</v>
      </c>
      <c r="E103" s="33">
        <v>146.97662821276316</v>
      </c>
      <c r="F103" s="33">
        <v>148.72202375483712</v>
      </c>
      <c r="G103" s="33">
        <v>151.1931567475155</v>
      </c>
      <c r="H103" s="33">
        <v>156.12517385026982</v>
      </c>
      <c r="I103" s="33">
        <v>155.47604267485926</v>
      </c>
      <c r="J103" s="33">
        <v>158.32410894247289</v>
      </c>
      <c r="K103" s="33">
        <v>168.89075728645187</v>
      </c>
      <c r="L103" s="33">
        <v>176.65303690348026</v>
      </c>
      <c r="M103" s="33">
        <v>178.49807371671665</v>
      </c>
      <c r="N103" s="33">
        <v>187.2427628223208</v>
      </c>
      <c r="O103" s="33">
        <v>186.03889783241988</v>
      </c>
      <c r="P103" s="33">
        <v>185.75138029216197</v>
      </c>
      <c r="Q103" s="33">
        <v>184.14831496548007</v>
      </c>
      <c r="R103" s="33">
        <v>186.91575827098754</v>
      </c>
      <c r="S103" s="33">
        <v>186.22712682237952</v>
      </c>
      <c r="T103" s="33">
        <v>190.19945012764313</v>
      </c>
      <c r="U103" s="33">
        <v>190.71688333700581</v>
      </c>
      <c r="V103" s="33">
        <v>254.46733652606261</v>
      </c>
      <c r="W103" s="33">
        <v>250.69338250113813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16645.760924168873</v>
      </c>
      <c r="D124" s="117">
        <f t="shared" si="42"/>
        <v>16744.304855507926</v>
      </c>
      <c r="E124" s="117">
        <f t="shared" si="42"/>
        <v>17564.890276006725</v>
      </c>
      <c r="F124" s="117">
        <f t="shared" si="42"/>
        <v>16563.731900407653</v>
      </c>
      <c r="G124" s="117">
        <f t="shared" si="42"/>
        <v>17937.450468718518</v>
      </c>
      <c r="H124" s="117">
        <f t="shared" si="42"/>
        <v>18095.860758394323</v>
      </c>
      <c r="I124" s="117">
        <f t="shared" si="42"/>
        <v>18061.587167727434</v>
      </c>
      <c r="J124" s="117">
        <f t="shared" si="42"/>
        <v>15728.82209080523</v>
      </c>
      <c r="K124" s="117">
        <f t="shared" si="42"/>
        <v>15867.85639456012</v>
      </c>
      <c r="L124" s="117">
        <f t="shared" si="42"/>
        <v>17765.959206294548</v>
      </c>
      <c r="M124" s="117">
        <f t="shared" si="42"/>
        <v>17169.849372309618</v>
      </c>
      <c r="N124" s="117">
        <f t="shared" si="42"/>
        <v>17262.808735236944</v>
      </c>
      <c r="O124" s="117">
        <f t="shared" si="42"/>
        <v>15602.924548156379</v>
      </c>
      <c r="P124" s="117">
        <f t="shared" si="42"/>
        <v>15978.712261172313</v>
      </c>
      <c r="Q124" s="117">
        <f t="shared" si="42"/>
        <v>14552.835862555385</v>
      </c>
      <c r="R124" s="117">
        <f t="shared" ref="R124:V124" si="43">R125+R128+R130+R139</f>
        <v>15415.287649716242</v>
      </c>
      <c r="S124" s="117">
        <f t="shared" si="43"/>
        <v>13583.269536843656</v>
      </c>
      <c r="T124" s="117">
        <f t="shared" si="43"/>
        <v>13310.203254744094</v>
      </c>
      <c r="U124" s="117">
        <f t="shared" si="43"/>
        <v>10381.46957365729</v>
      </c>
      <c r="V124" s="117">
        <f t="shared" si="43"/>
        <v>11498.95096512589</v>
      </c>
      <c r="W124" s="117">
        <f t="shared" ref="W124" si="44">W125+W128+W130+W139</f>
        <v>10491.828810456842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15029.361694789442</v>
      </c>
      <c r="D125" s="122">
        <f t="shared" si="45"/>
        <v>15129.517376408561</v>
      </c>
      <c r="E125" s="122">
        <f t="shared" si="45"/>
        <v>15948.009913139967</v>
      </c>
      <c r="F125" s="122">
        <f t="shared" si="45"/>
        <v>14949.403847985748</v>
      </c>
      <c r="G125" s="122">
        <f t="shared" si="45"/>
        <v>16303.543541270412</v>
      </c>
      <c r="H125" s="122">
        <f t="shared" si="45"/>
        <v>16461.806906426798</v>
      </c>
      <c r="I125" s="122">
        <f t="shared" si="45"/>
        <v>16456.197566537856</v>
      </c>
      <c r="J125" s="122">
        <f t="shared" si="45"/>
        <v>14119.088697119443</v>
      </c>
      <c r="K125" s="122">
        <f t="shared" si="45"/>
        <v>14235.799951146679</v>
      </c>
      <c r="L125" s="122">
        <f t="shared" si="45"/>
        <v>16114.232783650894</v>
      </c>
      <c r="M125" s="122">
        <f t="shared" si="45"/>
        <v>15484.86414431025</v>
      </c>
      <c r="N125" s="122">
        <f t="shared" si="45"/>
        <v>15547.846777722243</v>
      </c>
      <c r="O125" s="122">
        <f t="shared" si="45"/>
        <v>13872.016195145068</v>
      </c>
      <c r="P125" s="122">
        <f t="shared" si="45"/>
        <v>14323.863510772871</v>
      </c>
      <c r="Q125" s="122">
        <f t="shared" si="45"/>
        <v>12884.880825687644</v>
      </c>
      <c r="R125" s="122">
        <f t="shared" ref="R125:V125" si="46">SUM(R126:R127)</f>
        <v>13796.498300592173</v>
      </c>
      <c r="S125" s="122">
        <f t="shared" si="46"/>
        <v>12019.583478363571</v>
      </c>
      <c r="T125" s="122">
        <f t="shared" si="46"/>
        <v>11789.938924694748</v>
      </c>
      <c r="U125" s="122">
        <f t="shared" si="46"/>
        <v>8883.5513020172639</v>
      </c>
      <c r="V125" s="122">
        <f t="shared" si="46"/>
        <v>9920.5583848387341</v>
      </c>
      <c r="W125" s="122">
        <f t="shared" ref="W125" si="47">SUM(W126:W127)</f>
        <v>8935.7346516752932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14960.015532302261</v>
      </c>
      <c r="D126" s="98">
        <v>15061.447351066812</v>
      </c>
      <c r="E126" s="98">
        <v>15877.31758564212</v>
      </c>
      <c r="F126" s="98">
        <v>14885.015492458904</v>
      </c>
      <c r="G126" s="98">
        <v>16234.60624048379</v>
      </c>
      <c r="H126" s="98">
        <v>16393.340236867552</v>
      </c>
      <c r="I126" s="98">
        <v>16388.77178648227</v>
      </c>
      <c r="J126" s="98">
        <v>14062.289906323338</v>
      </c>
      <c r="K126" s="98">
        <v>14179.120268622039</v>
      </c>
      <c r="L126" s="98">
        <v>16050.455375203655</v>
      </c>
      <c r="M126" s="98">
        <v>15424.849867370081</v>
      </c>
      <c r="N126" s="98">
        <v>15487.992562554016</v>
      </c>
      <c r="O126" s="98">
        <v>13819.358470814142</v>
      </c>
      <c r="P126" s="98">
        <v>14270.052852034125</v>
      </c>
      <c r="Q126" s="98">
        <v>12837.005912503007</v>
      </c>
      <c r="R126" s="98">
        <v>13745.363034486525</v>
      </c>
      <c r="S126" s="98">
        <v>11978.043750807527</v>
      </c>
      <c r="T126" s="98">
        <v>11749.63297536442</v>
      </c>
      <c r="U126" s="98">
        <v>8854.0292217771785</v>
      </c>
      <c r="V126" s="98">
        <v>9886.9712457985643</v>
      </c>
      <c r="W126" s="98">
        <v>8905.1699721995592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69.346162487181729</v>
      </c>
      <c r="D127" s="98">
        <v>68.070025341749499</v>
      </c>
      <c r="E127" s="98">
        <v>70.692327497847941</v>
      </c>
      <c r="F127" s="98">
        <v>64.388355526843966</v>
      </c>
      <c r="G127" s="98">
        <v>68.937300786622131</v>
      </c>
      <c r="H127" s="98">
        <v>68.466669559247492</v>
      </c>
      <c r="I127" s="98">
        <v>67.425780055587239</v>
      </c>
      <c r="J127" s="98">
        <v>56.79879079610587</v>
      </c>
      <c r="K127" s="98">
        <v>56.679682524640285</v>
      </c>
      <c r="L127" s="98">
        <v>63.77740844723877</v>
      </c>
      <c r="M127" s="98">
        <v>60.014276940168109</v>
      </c>
      <c r="N127" s="98">
        <v>59.854215168227185</v>
      </c>
      <c r="O127" s="98">
        <v>52.65772433092571</v>
      </c>
      <c r="P127" s="98">
        <v>53.810658738747364</v>
      </c>
      <c r="Q127" s="98">
        <v>47.874913184635474</v>
      </c>
      <c r="R127" s="98">
        <v>51.135266105647602</v>
      </c>
      <c r="S127" s="98">
        <v>41.539727556045122</v>
      </c>
      <c r="T127" s="98">
        <v>40.30594933032814</v>
      </c>
      <c r="U127" s="98">
        <v>29.522080240085455</v>
      </c>
      <c r="V127" s="98">
        <v>33.587139040169447</v>
      </c>
      <c r="W127" s="98">
        <v>30.564679475733222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25.306821422668062</v>
      </c>
      <c r="D128" s="122">
        <f t="shared" si="48"/>
        <v>23.354180343348144</v>
      </c>
      <c r="E128" s="122">
        <f t="shared" si="48"/>
        <v>18.655598828424246</v>
      </c>
      <c r="F128" s="122">
        <f t="shared" si="48"/>
        <v>20.967109856783601</v>
      </c>
      <c r="G128" s="122">
        <f t="shared" si="48"/>
        <v>36.51846027391877</v>
      </c>
      <c r="H128" s="122">
        <f t="shared" si="48"/>
        <v>30.977374234221934</v>
      </c>
      <c r="I128" s="122">
        <f t="shared" si="48"/>
        <v>22.987287099663124</v>
      </c>
      <c r="J128" s="122">
        <f t="shared" si="48"/>
        <v>40.268776676218899</v>
      </c>
      <c r="K128" s="122">
        <f t="shared" si="48"/>
        <v>19.022595221242799</v>
      </c>
      <c r="L128" s="122">
        <f t="shared" si="48"/>
        <v>34.022187334123466</v>
      </c>
      <c r="M128" s="122">
        <f t="shared" si="48"/>
        <v>19.407300168476691</v>
      </c>
      <c r="N128" s="122">
        <f t="shared" si="48"/>
        <v>33.813189277781369</v>
      </c>
      <c r="O128" s="122">
        <f t="shared" si="48"/>
        <v>37.141757652743138</v>
      </c>
      <c r="P128" s="122">
        <f t="shared" si="48"/>
        <v>23.073941733669113</v>
      </c>
      <c r="Q128" s="122">
        <f t="shared" si="48"/>
        <v>33.188844359258979</v>
      </c>
      <c r="R128" s="122">
        <f t="shared" si="48"/>
        <v>19.406204439022783</v>
      </c>
      <c r="S128" s="122">
        <f t="shared" si="48"/>
        <v>12.764793301056583</v>
      </c>
      <c r="T128" s="122">
        <f t="shared" si="48"/>
        <v>26.869003465399942</v>
      </c>
      <c r="U128" s="122">
        <f t="shared" si="48"/>
        <v>29.920908710726106</v>
      </c>
      <c r="V128" s="122">
        <f t="shared" si="48"/>
        <v>72.224702195452764</v>
      </c>
      <c r="W128" s="122">
        <f t="shared" si="48"/>
        <v>84.542116258512749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25.306821422668062</v>
      </c>
      <c r="D129" s="98">
        <f>IF(RES_hhdet_in_tes!D129=0,0,RES_hhdet_in_tes!D129*1000*11630/RES_hhdet_in_new!D126)</f>
        <v>23.354180343348144</v>
      </c>
      <c r="E129" s="98">
        <f>IF(RES_hhdet_in_tes!E129=0,0,RES_hhdet_in_tes!E129*1000*11630/RES_hhdet_in_new!E126)</f>
        <v>18.655598828424246</v>
      </c>
      <c r="F129" s="98">
        <f>IF(RES_hhdet_in_tes!F129=0,0,RES_hhdet_in_tes!F129*1000*11630/RES_hhdet_in_new!F126)</f>
        <v>20.967109856783601</v>
      </c>
      <c r="G129" s="98">
        <f>IF(RES_hhdet_in_tes!G129=0,0,RES_hhdet_in_tes!G129*1000*11630/RES_hhdet_in_new!G126)</f>
        <v>36.51846027391877</v>
      </c>
      <c r="H129" s="98">
        <f>IF(RES_hhdet_in_tes!H129=0,0,RES_hhdet_in_tes!H129*1000*11630/RES_hhdet_in_new!H126)</f>
        <v>30.977374234221934</v>
      </c>
      <c r="I129" s="98">
        <f>IF(RES_hhdet_in_tes!I129=0,0,RES_hhdet_in_tes!I129*1000*11630/RES_hhdet_in_new!I126)</f>
        <v>22.987287099663124</v>
      </c>
      <c r="J129" s="98">
        <f>IF(RES_hhdet_in_tes!J129=0,0,RES_hhdet_in_tes!J129*1000*11630/RES_hhdet_in_new!J126)</f>
        <v>40.268776676218899</v>
      </c>
      <c r="K129" s="98">
        <f>IF(RES_hhdet_in_tes!K129=0,0,RES_hhdet_in_tes!K129*1000*11630/RES_hhdet_in_new!K126)</f>
        <v>19.022595221242799</v>
      </c>
      <c r="L129" s="98">
        <f>IF(RES_hhdet_in_tes!L129=0,0,RES_hhdet_in_tes!L129*1000*11630/RES_hhdet_in_new!L126)</f>
        <v>34.022187334123466</v>
      </c>
      <c r="M129" s="98">
        <f>IF(RES_hhdet_in_tes!M129=0,0,RES_hhdet_in_tes!M129*1000*11630/RES_hhdet_in_new!M126)</f>
        <v>19.407300168476691</v>
      </c>
      <c r="N129" s="98">
        <f>IF(RES_hhdet_in_tes!N129=0,0,RES_hhdet_in_tes!N129*1000*11630/RES_hhdet_in_new!N126)</f>
        <v>33.813189277781369</v>
      </c>
      <c r="O129" s="98">
        <f>IF(RES_hhdet_in_tes!O129=0,0,RES_hhdet_in_tes!O129*1000*11630/RES_hhdet_in_new!O126)</f>
        <v>37.141757652743138</v>
      </c>
      <c r="P129" s="98">
        <f>IF(RES_hhdet_in_tes!P129=0,0,RES_hhdet_in_tes!P129*1000*11630/RES_hhdet_in_new!P126)</f>
        <v>23.073941733669113</v>
      </c>
      <c r="Q129" s="98">
        <f>IF(RES_hhdet_in_tes!Q129=0,0,RES_hhdet_in_tes!Q129*1000*11630/RES_hhdet_in_new!Q126)</f>
        <v>33.188844359258979</v>
      </c>
      <c r="R129" s="98">
        <f>IF(RES_hhdet_in_tes!R129=0,0,RES_hhdet_in_tes!R129*1000*11630/RES_hhdet_in_new!R126)</f>
        <v>19.406204439022783</v>
      </c>
      <c r="S129" s="98">
        <f>IF(RES_hhdet_in_tes!S129=0,0,RES_hhdet_in_tes!S129*1000*11630/RES_hhdet_in_new!S126)</f>
        <v>12.764793301056583</v>
      </c>
      <c r="T129" s="98">
        <f>IF(RES_hhdet_in_tes!T129=0,0,RES_hhdet_in_tes!T129*1000*11630/RES_hhdet_in_new!T126)</f>
        <v>26.869003465399942</v>
      </c>
      <c r="U129" s="98">
        <f>IF(RES_hhdet_in_tes!U129=0,0,RES_hhdet_in_tes!U129*1000*11630/RES_hhdet_in_new!U126)</f>
        <v>29.920908710726106</v>
      </c>
      <c r="V129" s="98">
        <f>IF(RES_hhdet_in_tes!V129=0,0,RES_hhdet_in_tes!V129*1000*11630/RES_hhdet_in_new!V126)</f>
        <v>72.224702195452764</v>
      </c>
      <c r="W129" s="98">
        <f>IF(RES_hhdet_in_tes!W129=0,0,RES_hhdet_in_tes!W129*1000*11630/RES_hhdet_in_new!W126)</f>
        <v>84.542116258512749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1443.1295084628964</v>
      </c>
      <c r="D130" s="122">
        <v>1443.4419613889861</v>
      </c>
      <c r="E130" s="122">
        <v>1447.7229534303544</v>
      </c>
      <c r="F130" s="122">
        <v>1444.5299655901192</v>
      </c>
      <c r="G130" s="122">
        <v>1443.3855098537649</v>
      </c>
      <c r="H130" s="122">
        <v>1451.2240917603435</v>
      </c>
      <c r="I130" s="122">
        <v>1429.3827135590595</v>
      </c>
      <c r="J130" s="122">
        <v>1407.0855375220392</v>
      </c>
      <c r="K130" s="122">
        <v>1438.9922155878398</v>
      </c>
      <c r="L130" s="122">
        <v>1441.3113819736752</v>
      </c>
      <c r="M130" s="122">
        <v>1487.2211472012182</v>
      </c>
      <c r="N130" s="122">
        <v>1495.038550433509</v>
      </c>
      <c r="O130" s="122">
        <v>1507.4553751171945</v>
      </c>
      <c r="P130" s="122">
        <v>1446.5001374167257</v>
      </c>
      <c r="Q130" s="122">
        <v>1446.9329191560503</v>
      </c>
      <c r="R130" s="122">
        <v>1413.2769753551852</v>
      </c>
      <c r="S130" s="122">
        <v>1364.8538651370627</v>
      </c>
      <c r="T130" s="122">
        <v>1303.193089365031</v>
      </c>
      <c r="U130" s="122">
        <v>1277.1840648806131</v>
      </c>
      <c r="V130" s="122">
        <v>1251.9473155669309</v>
      </c>
      <c r="W130" s="122">
        <v>1220.7655271435126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1442.3370218309985</v>
      </c>
      <c r="D131" s="98">
        <v>1443.1632557562198</v>
      </c>
      <c r="E131" s="98">
        <v>1449.8493975554395</v>
      </c>
      <c r="F131" s="98">
        <v>1449.5825207206908</v>
      </c>
      <c r="G131" s="98">
        <v>1443.3854998868781</v>
      </c>
      <c r="H131" s="98">
        <v>1451.2238994210818</v>
      </c>
      <c r="I131" s="98">
        <v>1429.6006167028142</v>
      </c>
      <c r="J131" s="98">
        <v>1407.7818544821087</v>
      </c>
      <c r="K131" s="98">
        <v>1438.9965957199465</v>
      </c>
      <c r="L131" s="98">
        <v>1441.5227890454994</v>
      </c>
      <c r="M131" s="98">
        <v>1487.220279213589</v>
      </c>
      <c r="N131" s="98">
        <v>1495.0384268789123</v>
      </c>
      <c r="O131" s="98">
        <v>1507.4552041362215</v>
      </c>
      <c r="P131" s="98">
        <v>1446.4992624439728</v>
      </c>
      <c r="Q131" s="98">
        <v>1450.1978627257172</v>
      </c>
      <c r="R131" s="98">
        <v>1413.2759542968099</v>
      </c>
      <c r="S131" s="98">
        <v>1364.7394780331708</v>
      </c>
      <c r="T131" s="98">
        <v>1303.1923027010062</v>
      </c>
      <c r="U131" s="98">
        <v>1277.0375245261732</v>
      </c>
      <c r="V131" s="98">
        <v>1251.9464067345025</v>
      </c>
      <c r="W131" s="98">
        <v>1222.2840441852654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1442.3417383086087</v>
      </c>
      <c r="D132" s="98">
        <v>1443.1594166720959</v>
      </c>
      <c r="E132" s="98">
        <v>1449.835932506254</v>
      </c>
      <c r="F132" s="98">
        <v>1449.6100483948617</v>
      </c>
      <c r="G132" s="98">
        <v>1443.4308691562069</v>
      </c>
      <c r="H132" s="98">
        <v>1451.4938532319118</v>
      </c>
      <c r="I132" s="98">
        <v>1429.8934746096365</v>
      </c>
      <c r="J132" s="98">
        <v>1408.2015442226109</v>
      </c>
      <c r="K132" s="98">
        <v>1439.3995526327631</v>
      </c>
      <c r="L132" s="98">
        <v>1441.9357209033797</v>
      </c>
      <c r="M132" s="98">
        <v>1487.5709406590047</v>
      </c>
      <c r="N132" s="98">
        <v>1495.339158766981</v>
      </c>
      <c r="O132" s="98">
        <v>1507.7622289701433</v>
      </c>
      <c r="P132" s="98">
        <v>1447.0956695309299</v>
      </c>
      <c r="Q132" s="98">
        <v>1451.022665918756</v>
      </c>
      <c r="R132" s="98">
        <v>1414.0830018348336</v>
      </c>
      <c r="S132" s="98">
        <v>1365.6408096437572</v>
      </c>
      <c r="T132" s="98">
        <v>1304.0478934786599</v>
      </c>
      <c r="U132" s="98">
        <v>1278.031489081807</v>
      </c>
      <c r="V132" s="98">
        <v>1252.9073296114191</v>
      </c>
      <c r="W132" s="98">
        <v>1223.0683696083297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1150.8208509685066</v>
      </c>
      <c r="D133" s="101">
        <v>1154.6382332327726</v>
      </c>
      <c r="E133" s="101">
        <v>1154.8250336743745</v>
      </c>
      <c r="F133" s="101">
        <v>1156.3313655694835</v>
      </c>
      <c r="G133" s="101">
        <v>1156.5759307567157</v>
      </c>
      <c r="H133" s="101">
        <v>1162.3001339890716</v>
      </c>
      <c r="I133" s="101">
        <v>1161.3024029733231</v>
      </c>
      <c r="J133" s="101">
        <v>1132.7991279087851</v>
      </c>
      <c r="K133" s="101">
        <v>1158.3917977106346</v>
      </c>
      <c r="L133" s="101">
        <v>1156.851228407676</v>
      </c>
      <c r="M133" s="101">
        <v>1197.708814199415</v>
      </c>
      <c r="N133" s="101">
        <v>1202.7214529214734</v>
      </c>
      <c r="O133" s="101">
        <v>1211.0214657717718</v>
      </c>
      <c r="P133" s="101">
        <v>1163.0399969855966</v>
      </c>
      <c r="Q133" s="101">
        <v>1164.1637751590797</v>
      </c>
      <c r="R133" s="101">
        <v>1137.3819153931377</v>
      </c>
      <c r="S133" s="101">
        <v>1098.3342767591039</v>
      </c>
      <c r="T133" s="101">
        <v>1049.7381727536267</v>
      </c>
      <c r="U133" s="101">
        <v>1027.5963307803377</v>
      </c>
      <c r="V133" s="101">
        <v>1006.4860034111849</v>
      </c>
      <c r="W133" s="101">
        <v>959.17925268109718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291.52088734010232</v>
      </c>
      <c r="D134" s="104">
        <v>288.52118343932329</v>
      </c>
      <c r="E134" s="104">
        <v>295.01089883187956</v>
      </c>
      <c r="F134" s="104">
        <v>293.27868282537821</v>
      </c>
      <c r="G134" s="104">
        <v>286.85493839949112</v>
      </c>
      <c r="H134" s="104">
        <v>289.1937192428399</v>
      </c>
      <c r="I134" s="104">
        <v>268.59107163631353</v>
      </c>
      <c r="J134" s="104">
        <v>275.40241631382582</v>
      </c>
      <c r="K134" s="104">
        <v>281.00775492212853</v>
      </c>
      <c r="L134" s="104">
        <v>285.0844924957035</v>
      </c>
      <c r="M134" s="104">
        <v>289.86212645958989</v>
      </c>
      <c r="N134" s="104">
        <v>292.6177058455076</v>
      </c>
      <c r="O134" s="104">
        <v>296.74076319837155</v>
      </c>
      <c r="P134" s="104">
        <v>284.05567254533349</v>
      </c>
      <c r="Q134" s="104">
        <v>286.85889075967657</v>
      </c>
      <c r="R134" s="104">
        <v>276.70108644169596</v>
      </c>
      <c r="S134" s="104">
        <v>267.30653288465322</v>
      </c>
      <c r="T134" s="104">
        <v>254.30972072503317</v>
      </c>
      <c r="U134" s="104">
        <v>250.43515830146922</v>
      </c>
      <c r="V134" s="104">
        <v>246.42132620023418</v>
      </c>
      <c r="W134" s="104">
        <v>263.88911692723275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1445.1189623322466</v>
      </c>
      <c r="D135" s="101">
        <v>1449.731568249945</v>
      </c>
      <c r="E135" s="101">
        <v>1423.2368052975637</v>
      </c>
      <c r="F135" s="101">
        <v>1419.1291072274173</v>
      </c>
      <c r="G135" s="101">
        <v>0</v>
      </c>
      <c r="H135" s="101">
        <v>0</v>
      </c>
      <c r="I135" s="101">
        <v>1425.5642983500388</v>
      </c>
      <c r="J135" s="101">
        <v>1403.4187495272774</v>
      </c>
      <c r="K135" s="101">
        <v>1438.9582874810599</v>
      </c>
      <c r="L135" s="101">
        <v>1437.2511545560258</v>
      </c>
      <c r="M135" s="101">
        <v>1504.7007265368857</v>
      </c>
      <c r="N135" s="101">
        <v>0</v>
      </c>
      <c r="O135" s="101">
        <v>0</v>
      </c>
      <c r="P135" s="101">
        <v>1453.3352357179892</v>
      </c>
      <c r="Q135" s="101">
        <v>1429.2715575069819</v>
      </c>
      <c r="R135" s="101">
        <v>1418.2688847733334</v>
      </c>
      <c r="S135" s="101">
        <v>1367.4461889439417</v>
      </c>
      <c r="T135" s="101">
        <v>0</v>
      </c>
      <c r="U135" s="101">
        <v>1277.9853681805916</v>
      </c>
      <c r="V135" s="101">
        <v>0</v>
      </c>
      <c r="W135" s="101">
        <v>1215.4830092755069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1445.1205056397582</v>
      </c>
      <c r="D136" s="104">
        <v>1449.7278099532009</v>
      </c>
      <c r="E136" s="104">
        <v>1423.2229072304369</v>
      </c>
      <c r="F136" s="104">
        <v>1419.131143595966</v>
      </c>
      <c r="G136" s="104">
        <v>0</v>
      </c>
      <c r="H136" s="104">
        <v>0</v>
      </c>
      <c r="I136" s="104">
        <v>1425.6474212160417</v>
      </c>
      <c r="J136" s="104">
        <v>1403.5871227529819</v>
      </c>
      <c r="K136" s="104">
        <v>1439.0771178172802</v>
      </c>
      <c r="L136" s="104">
        <v>1437.3333525912026</v>
      </c>
      <c r="M136" s="104">
        <v>0</v>
      </c>
      <c r="N136" s="104">
        <v>0</v>
      </c>
      <c r="O136" s="104">
        <v>0</v>
      </c>
      <c r="P136" s="104">
        <v>0</v>
      </c>
      <c r="Q136" s="104">
        <v>1429.611105428073</v>
      </c>
      <c r="R136" s="104">
        <v>0</v>
      </c>
      <c r="S136" s="104">
        <v>1367.7223191477724</v>
      </c>
      <c r="T136" s="104">
        <v>0</v>
      </c>
      <c r="U136" s="104">
        <v>1278.1812474958222</v>
      </c>
      <c r="V136" s="104">
        <v>0</v>
      </c>
      <c r="W136" s="104">
        <v>1215.4946786658131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1153.0379464272442</v>
      </c>
      <c r="D137" s="98">
        <v>1159.8935187031886</v>
      </c>
      <c r="E137" s="98">
        <v>1133.6258126582156</v>
      </c>
      <c r="F137" s="98">
        <v>1132.0158915902898</v>
      </c>
      <c r="G137" s="98">
        <v>0</v>
      </c>
      <c r="H137" s="98">
        <v>0</v>
      </c>
      <c r="I137" s="98">
        <v>1157.8556610025637</v>
      </c>
      <c r="J137" s="98">
        <v>1129.0897399319222</v>
      </c>
      <c r="K137" s="98">
        <v>1158.1405245058424</v>
      </c>
      <c r="L137" s="98">
        <v>1153.1591541652087</v>
      </c>
      <c r="M137" s="98">
        <v>0</v>
      </c>
      <c r="N137" s="98">
        <v>0</v>
      </c>
      <c r="O137" s="98">
        <v>0</v>
      </c>
      <c r="P137" s="98">
        <v>0</v>
      </c>
      <c r="Q137" s="98">
        <v>1146.9740971887143</v>
      </c>
      <c r="R137" s="98">
        <v>0</v>
      </c>
      <c r="S137" s="98">
        <v>1100.0142155624201</v>
      </c>
      <c r="T137" s="98">
        <v>0</v>
      </c>
      <c r="U137" s="98">
        <v>1027.7175647320362</v>
      </c>
      <c r="V137" s="98">
        <v>0</v>
      </c>
      <c r="W137" s="98">
        <v>953.23624492283398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292.0825592125139</v>
      </c>
      <c r="D138" s="98">
        <v>289.8342912500126</v>
      </c>
      <c r="E138" s="98">
        <v>289.59709457222147</v>
      </c>
      <c r="F138" s="98">
        <v>287.1152520056765</v>
      </c>
      <c r="G138" s="98">
        <v>0</v>
      </c>
      <c r="H138" s="98">
        <v>0</v>
      </c>
      <c r="I138" s="98">
        <v>267.79176021347797</v>
      </c>
      <c r="J138" s="98">
        <v>274.49738282105949</v>
      </c>
      <c r="K138" s="98">
        <v>280.93659331143743</v>
      </c>
      <c r="L138" s="98">
        <v>284.17419842599367</v>
      </c>
      <c r="M138" s="98">
        <v>0</v>
      </c>
      <c r="N138" s="98">
        <v>0</v>
      </c>
      <c r="O138" s="98">
        <v>0</v>
      </c>
      <c r="P138" s="98">
        <v>0</v>
      </c>
      <c r="Q138" s="98">
        <v>282.63700823935909</v>
      </c>
      <c r="R138" s="98">
        <v>0</v>
      </c>
      <c r="S138" s="98">
        <v>267.70810358535232</v>
      </c>
      <c r="T138" s="98">
        <v>0</v>
      </c>
      <c r="U138" s="98">
        <v>250.46368276378598</v>
      </c>
      <c r="V138" s="98">
        <v>0</v>
      </c>
      <c r="W138" s="98">
        <v>262.25843374297909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147.96289949386417</v>
      </c>
      <c r="D139" s="122">
        <v>147.99133736703186</v>
      </c>
      <c r="E139" s="122">
        <v>150.50181060797982</v>
      </c>
      <c r="F139" s="122">
        <v>148.83097697500159</v>
      </c>
      <c r="G139" s="122">
        <v>154.00295732042215</v>
      </c>
      <c r="H139" s="122">
        <v>151.85238597295663</v>
      </c>
      <c r="I139" s="122">
        <v>153.01960053085688</v>
      </c>
      <c r="J139" s="122">
        <v>162.37907948752678</v>
      </c>
      <c r="K139" s="122">
        <v>174.04163260435888</v>
      </c>
      <c r="L139" s="122">
        <v>176.39285333585622</v>
      </c>
      <c r="M139" s="122">
        <v>178.35678062967253</v>
      </c>
      <c r="N139" s="122">
        <v>186.11021780340798</v>
      </c>
      <c r="O139" s="122">
        <v>186.31122024137201</v>
      </c>
      <c r="P139" s="122">
        <v>185.27467124904607</v>
      </c>
      <c r="Q139" s="122">
        <v>187.83327335243047</v>
      </c>
      <c r="R139" s="122">
        <v>186.10616932986031</v>
      </c>
      <c r="S139" s="122">
        <v>186.06740004196669</v>
      </c>
      <c r="T139" s="122">
        <v>190.20223721891443</v>
      </c>
      <c r="U139" s="122">
        <v>190.8132980486856</v>
      </c>
      <c r="V139" s="122">
        <v>254.22056252477108</v>
      </c>
      <c r="W139" s="122">
        <v>250.7865153795226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163.09454079333085</v>
      </c>
      <c r="D140" s="98">
        <v>153.8687698620306</v>
      </c>
      <c r="E140" s="98">
        <v>175.40601231585177</v>
      </c>
      <c r="F140" s="98">
        <v>150.2000750689796</v>
      </c>
      <c r="G140" s="98">
        <v>186.47650076922898</v>
      </c>
      <c r="H140" s="98">
        <v>98.298333945169517</v>
      </c>
      <c r="I140" s="98">
        <v>131.57579762605181</v>
      </c>
      <c r="J140" s="98">
        <v>185.30232931408722</v>
      </c>
      <c r="K140" s="98">
        <v>217.25985621064277</v>
      </c>
      <c r="L140" s="98">
        <v>170.87678007321023</v>
      </c>
      <c r="M140" s="98">
        <v>165.79745549629939</v>
      </c>
      <c r="N140" s="98">
        <v>139.03487675495444</v>
      </c>
      <c r="O140" s="98">
        <v>189.75094443420417</v>
      </c>
      <c r="P140" s="98">
        <v>181.42659923557133</v>
      </c>
      <c r="Q140" s="98">
        <v>223.54535846256704</v>
      </c>
      <c r="R140" s="98">
        <v>177.74917516881305</v>
      </c>
      <c r="S140" s="98">
        <v>182.88048775731929</v>
      </c>
      <c r="T140" s="98">
        <v>190.30363533981276</v>
      </c>
      <c r="U140" s="98">
        <v>193.54843917655884</v>
      </c>
      <c r="V140" s="98">
        <v>249.29255269313526</v>
      </c>
      <c r="W140" s="98">
        <v>252.07852474355604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145.61309533403249</v>
      </c>
      <c r="D141" s="33">
        <v>147.13982296045745</v>
      </c>
      <c r="E141" s="33">
        <v>146.97662821276319</v>
      </c>
      <c r="F141" s="33">
        <v>148.7220237548371</v>
      </c>
      <c r="G141" s="33">
        <v>151.19315674751547</v>
      </c>
      <c r="H141" s="33">
        <v>156.12517385026979</v>
      </c>
      <c r="I141" s="33">
        <v>155.47604267485931</v>
      </c>
      <c r="J141" s="33">
        <v>158.32410894247292</v>
      </c>
      <c r="K141" s="33">
        <v>168.89075728645187</v>
      </c>
      <c r="L141" s="33">
        <v>176.65303690348017</v>
      </c>
      <c r="M141" s="33">
        <v>178.49807371671668</v>
      </c>
      <c r="N141" s="33">
        <v>187.24276282232086</v>
      </c>
      <c r="O141" s="33">
        <v>186.03889783241988</v>
      </c>
      <c r="P141" s="33">
        <v>185.75138029216191</v>
      </c>
      <c r="Q141" s="33">
        <v>184.1483149654801</v>
      </c>
      <c r="R141" s="33">
        <v>186.91575827098751</v>
      </c>
      <c r="S141" s="33">
        <v>186.22712682237957</v>
      </c>
      <c r="T141" s="33">
        <v>190.19945012764319</v>
      </c>
      <c r="U141" s="33">
        <v>190.71688333700584</v>
      </c>
      <c r="V141" s="33">
        <v>254.46733652606258</v>
      </c>
      <c r="W141" s="33">
        <v>250.6933825011381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16842.109833905222</v>
      </c>
      <c r="D143" s="117">
        <f t="shared" si="49"/>
        <v>16856.669953993965</v>
      </c>
      <c r="E143" s="117">
        <f t="shared" si="49"/>
        <v>17647.880594198479</v>
      </c>
      <c r="F143" s="117">
        <f t="shared" si="49"/>
        <v>16709.358201875093</v>
      </c>
      <c r="G143" s="117">
        <f t="shared" si="49"/>
        <v>18651.831505267881</v>
      </c>
      <c r="H143" s="117">
        <f t="shared" si="49"/>
        <v>18445.002604095374</v>
      </c>
      <c r="I143" s="117">
        <f t="shared" si="49"/>
        <v>18239.895843595878</v>
      </c>
      <c r="J143" s="117">
        <f t="shared" si="49"/>
        <v>15994.307483046316</v>
      </c>
      <c r="K143" s="117">
        <f t="shared" si="49"/>
        <v>15924.278337405738</v>
      </c>
      <c r="L143" s="117">
        <f t="shared" si="49"/>
        <v>18005.811448824319</v>
      </c>
      <c r="M143" s="117">
        <f t="shared" si="49"/>
        <v>17160.076489375846</v>
      </c>
      <c r="N143" s="117">
        <f t="shared" si="49"/>
        <v>17571.448978921278</v>
      </c>
      <c r="O143" s="117">
        <f t="shared" si="49"/>
        <v>15805.278556378442</v>
      </c>
      <c r="P143" s="117">
        <f t="shared" si="49"/>
        <v>16191.575438939206</v>
      </c>
      <c r="Q143" s="117">
        <f t="shared" si="49"/>
        <v>14994.976279834143</v>
      </c>
      <c r="R143" s="117">
        <f t="shared" ref="R143:V143" si="50">R144+R146+R148+R157</f>
        <v>15597.897051130178</v>
      </c>
      <c r="S143" s="117">
        <f t="shared" si="50"/>
        <v>13790.074531640032</v>
      </c>
      <c r="T143" s="117">
        <f t="shared" si="50"/>
        <v>13606.957249758909</v>
      </c>
      <c r="U143" s="117">
        <f t="shared" si="50"/>
        <v>10831.77834900935</v>
      </c>
      <c r="V143" s="117">
        <f t="shared" si="50"/>
        <v>12030.421528761774</v>
      </c>
      <c r="W143" s="117">
        <f t="shared" ref="W143" si="51">W144+W146+W148+W157</f>
        <v>11615.00496260661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14995.975145878941</v>
      </c>
      <c r="D144" s="122">
        <f t="shared" si="52"/>
        <v>15025.475670873566</v>
      </c>
      <c r="E144" s="122">
        <f t="shared" si="52"/>
        <v>15888.013059030767</v>
      </c>
      <c r="F144" s="122">
        <f t="shared" si="52"/>
        <v>14932.318107710487</v>
      </c>
      <c r="G144" s="122">
        <f t="shared" si="52"/>
        <v>16664.670794127884</v>
      </c>
      <c r="H144" s="122">
        <f t="shared" si="52"/>
        <v>16518.498722464064</v>
      </c>
      <c r="I144" s="122">
        <f t="shared" si="52"/>
        <v>16432.44782232913</v>
      </c>
      <c r="J144" s="122">
        <f t="shared" si="52"/>
        <v>14027.347591177015</v>
      </c>
      <c r="K144" s="122">
        <f t="shared" si="52"/>
        <v>14121.859941857614</v>
      </c>
      <c r="L144" s="122">
        <f t="shared" si="52"/>
        <v>16055.257465393574</v>
      </c>
      <c r="M144" s="122">
        <f t="shared" si="52"/>
        <v>15284.107835389483</v>
      </c>
      <c r="N144" s="122">
        <f t="shared" si="52"/>
        <v>15550.905505745861</v>
      </c>
      <c r="O144" s="122">
        <f t="shared" si="52"/>
        <v>13763.414164557198</v>
      </c>
      <c r="P144" s="122">
        <f t="shared" si="52"/>
        <v>14323.404635368002</v>
      </c>
      <c r="Q144" s="122">
        <f t="shared" si="52"/>
        <v>13049.246516860898</v>
      </c>
      <c r="R144" s="122">
        <f t="shared" si="52"/>
        <v>13800.142452848368</v>
      </c>
      <c r="S144" s="122">
        <f t="shared" si="52"/>
        <v>12109.776252608481</v>
      </c>
      <c r="T144" s="122">
        <f t="shared" si="52"/>
        <v>11827.568972741461</v>
      </c>
      <c r="U144" s="122">
        <f t="shared" si="52"/>
        <v>9065.6730671874011</v>
      </c>
      <c r="V144" s="122">
        <f t="shared" si="52"/>
        <v>9793.4404635236497</v>
      </c>
      <c r="W144" s="122">
        <f t="shared" si="52"/>
        <v>9307.8075829992122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14995.975145878941</v>
      </c>
      <c r="D145" s="98">
        <v>15025.475670873566</v>
      </c>
      <c r="E145" s="98">
        <v>15888.013059030767</v>
      </c>
      <c r="F145" s="98">
        <v>14932.318107710487</v>
      </c>
      <c r="G145" s="98">
        <v>16664.670794127884</v>
      </c>
      <c r="H145" s="98">
        <v>16518.498722464064</v>
      </c>
      <c r="I145" s="98">
        <v>16432.44782232913</v>
      </c>
      <c r="J145" s="98">
        <v>14027.347591177015</v>
      </c>
      <c r="K145" s="98">
        <v>14121.859941857614</v>
      </c>
      <c r="L145" s="98">
        <v>16055.257465393574</v>
      </c>
      <c r="M145" s="98">
        <v>15284.107835389483</v>
      </c>
      <c r="N145" s="98">
        <v>15550.905505745861</v>
      </c>
      <c r="O145" s="98">
        <v>13763.414164557198</v>
      </c>
      <c r="P145" s="98">
        <v>14323.404635368002</v>
      </c>
      <c r="Q145" s="98">
        <v>13049.246516860898</v>
      </c>
      <c r="R145" s="98">
        <v>13800.142452848368</v>
      </c>
      <c r="S145" s="98">
        <v>12109.776252608481</v>
      </c>
      <c r="T145" s="98">
        <v>11827.568972741461</v>
      </c>
      <c r="U145" s="98">
        <v>9065.6730671874011</v>
      </c>
      <c r="V145" s="98">
        <v>9793.4404635236497</v>
      </c>
      <c r="W145" s="98">
        <v>9307.8075829992122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253.05223164399609</v>
      </c>
      <c r="D146" s="122">
        <f t="shared" si="53"/>
        <v>233.47159897590657</v>
      </c>
      <c r="E146" s="122">
        <f t="shared" si="53"/>
        <v>186.1294599515513</v>
      </c>
      <c r="F146" s="122">
        <f t="shared" si="53"/>
        <v>209.07995405251918</v>
      </c>
      <c r="G146" s="122">
        <f t="shared" si="53"/>
        <v>364.31291465377438</v>
      </c>
      <c r="H146" s="122">
        <f t="shared" si="53"/>
        <v>308.48869478719081</v>
      </c>
      <c r="I146" s="122">
        <f t="shared" si="53"/>
        <v>228.8624478037313</v>
      </c>
      <c r="J146" s="122">
        <f t="shared" si="53"/>
        <v>401.15400962540627</v>
      </c>
      <c r="K146" s="122">
        <f t="shared" si="53"/>
        <v>189.41661572277744</v>
      </c>
      <c r="L146" s="122">
        <f t="shared" si="53"/>
        <v>336.90723723646352</v>
      </c>
      <c r="M146" s="122">
        <f t="shared" si="53"/>
        <v>192.91006407475481</v>
      </c>
      <c r="N146" s="122">
        <f t="shared" si="53"/>
        <v>335.28490076368183</v>
      </c>
      <c r="O146" s="122">
        <f t="shared" si="53"/>
        <v>367.68439075439858</v>
      </c>
      <c r="P146" s="122">
        <f t="shared" si="53"/>
        <v>229.54194656041392</v>
      </c>
      <c r="Q146" s="122">
        <f t="shared" si="53"/>
        <v>328.60817300581141</v>
      </c>
      <c r="R146" s="122">
        <f t="shared" si="53"/>
        <v>193.35517181658037</v>
      </c>
      <c r="S146" s="122">
        <f t="shared" si="53"/>
        <v>126.76798272946222</v>
      </c>
      <c r="T146" s="122">
        <f t="shared" si="53"/>
        <v>266.43349673721258</v>
      </c>
      <c r="U146" s="122">
        <f t="shared" si="53"/>
        <v>297.29220148490009</v>
      </c>
      <c r="V146" s="122">
        <f t="shared" si="53"/>
        <v>717.19618892979611</v>
      </c>
      <c r="W146" s="122">
        <f t="shared" si="53"/>
        <v>840.92716303097495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253.05223164399609</v>
      </c>
      <c r="D147" s="98">
        <f>IF(RES_hhdet_in_tes!D147=0,0,RES_hhdet_in_tes!D147*1000*11630/RES_hhdet_in_new!D145)</f>
        <v>233.47159897590657</v>
      </c>
      <c r="E147" s="98">
        <f>IF(RES_hhdet_in_tes!E147=0,0,RES_hhdet_in_tes!E147*1000*11630/RES_hhdet_in_new!E145)</f>
        <v>186.1294599515513</v>
      </c>
      <c r="F147" s="98">
        <f>IF(RES_hhdet_in_tes!F147=0,0,RES_hhdet_in_tes!F147*1000*11630/RES_hhdet_in_new!F145)</f>
        <v>209.07995405251918</v>
      </c>
      <c r="G147" s="98">
        <f>IF(RES_hhdet_in_tes!G147=0,0,RES_hhdet_in_tes!G147*1000*11630/RES_hhdet_in_new!G145)</f>
        <v>364.31291465377438</v>
      </c>
      <c r="H147" s="98">
        <f>IF(RES_hhdet_in_tes!H147=0,0,RES_hhdet_in_tes!H147*1000*11630/RES_hhdet_in_new!H145)</f>
        <v>308.48869478719081</v>
      </c>
      <c r="I147" s="98">
        <f>IF(RES_hhdet_in_tes!I147=0,0,RES_hhdet_in_tes!I147*1000*11630/RES_hhdet_in_new!I145)</f>
        <v>228.8624478037313</v>
      </c>
      <c r="J147" s="98">
        <f>IF(RES_hhdet_in_tes!J147=0,0,RES_hhdet_in_tes!J147*1000*11630/RES_hhdet_in_new!J145)</f>
        <v>401.15400962540627</v>
      </c>
      <c r="K147" s="98">
        <f>IF(RES_hhdet_in_tes!K147=0,0,RES_hhdet_in_tes!K147*1000*11630/RES_hhdet_in_new!K145)</f>
        <v>189.41661572277744</v>
      </c>
      <c r="L147" s="98">
        <f>IF(RES_hhdet_in_tes!L147=0,0,RES_hhdet_in_tes!L147*1000*11630/RES_hhdet_in_new!L145)</f>
        <v>336.90723723646352</v>
      </c>
      <c r="M147" s="98">
        <f>IF(RES_hhdet_in_tes!M147=0,0,RES_hhdet_in_tes!M147*1000*11630/RES_hhdet_in_new!M145)</f>
        <v>192.91006407475481</v>
      </c>
      <c r="N147" s="98">
        <f>IF(RES_hhdet_in_tes!N147=0,0,RES_hhdet_in_tes!N147*1000*11630/RES_hhdet_in_new!N145)</f>
        <v>335.28490076368183</v>
      </c>
      <c r="O147" s="98">
        <f>IF(RES_hhdet_in_tes!O147=0,0,RES_hhdet_in_tes!O147*1000*11630/RES_hhdet_in_new!O145)</f>
        <v>367.68439075439858</v>
      </c>
      <c r="P147" s="98">
        <f>IF(RES_hhdet_in_tes!P147=0,0,RES_hhdet_in_tes!P147*1000*11630/RES_hhdet_in_new!P145)</f>
        <v>229.54194656041392</v>
      </c>
      <c r="Q147" s="98">
        <f>IF(RES_hhdet_in_tes!Q147=0,0,RES_hhdet_in_tes!Q147*1000*11630/RES_hhdet_in_new!Q145)</f>
        <v>328.60817300581141</v>
      </c>
      <c r="R147" s="98">
        <f>IF(RES_hhdet_in_tes!R147=0,0,RES_hhdet_in_tes!R147*1000*11630/RES_hhdet_in_new!R145)</f>
        <v>193.35517181658037</v>
      </c>
      <c r="S147" s="98">
        <f>IF(RES_hhdet_in_tes!S147=0,0,RES_hhdet_in_tes!S147*1000*11630/RES_hhdet_in_new!S145)</f>
        <v>126.76798272946222</v>
      </c>
      <c r="T147" s="98">
        <f>IF(RES_hhdet_in_tes!T147=0,0,RES_hhdet_in_tes!T147*1000*11630/RES_hhdet_in_new!T145)</f>
        <v>266.43349673721258</v>
      </c>
      <c r="U147" s="98">
        <f>IF(RES_hhdet_in_tes!U147=0,0,RES_hhdet_in_tes!U147*1000*11630/RES_hhdet_in_new!U145)</f>
        <v>297.29220148490009</v>
      </c>
      <c r="V147" s="98">
        <f>IF(RES_hhdet_in_tes!V147=0,0,RES_hhdet_in_tes!V147*1000*11630/RES_hhdet_in_new!V145)</f>
        <v>717.19618892979611</v>
      </c>
      <c r="W147" s="98">
        <f>IF(RES_hhdet_in_tes!W147=0,0,RES_hhdet_in_tes!W147*1000*11630/RES_hhdet_in_new!W145)</f>
        <v>840.92716303097495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1445.1189876617298</v>
      </c>
      <c r="D148" s="122">
        <v>1449.7315158717558</v>
      </c>
      <c r="E148" s="122">
        <v>1423.2366241552515</v>
      </c>
      <c r="F148" s="122">
        <v>1419.1291421940377</v>
      </c>
      <c r="G148" s="122">
        <v>1468.8445066236684</v>
      </c>
      <c r="H148" s="122">
        <v>1466.1633518919248</v>
      </c>
      <c r="I148" s="122">
        <v>1425.5666025133933</v>
      </c>
      <c r="J148" s="122">
        <v>1403.4264427662968</v>
      </c>
      <c r="K148" s="122">
        <v>1438.9613795644316</v>
      </c>
      <c r="L148" s="122">
        <v>1437.2538580365647</v>
      </c>
      <c r="M148" s="122">
        <v>1504.7018519674691</v>
      </c>
      <c r="N148" s="122">
        <v>1499.1478085667552</v>
      </c>
      <c r="O148" s="122">
        <v>1487.8687882691579</v>
      </c>
      <c r="P148" s="122">
        <v>1453.3542781783769</v>
      </c>
      <c r="Q148" s="122">
        <v>1429.2891500406013</v>
      </c>
      <c r="R148" s="122">
        <v>1418.2927463574949</v>
      </c>
      <c r="S148" s="122">
        <v>1367.4628985345162</v>
      </c>
      <c r="T148" s="122">
        <v>1322.7525397378786</v>
      </c>
      <c r="U148" s="122">
        <v>1277.9997704521249</v>
      </c>
      <c r="V148" s="122">
        <v>1265.5642528187288</v>
      </c>
      <c r="W148" s="122">
        <v>1215.4836978975632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1445.1189623322466</v>
      </c>
      <c r="D153" s="101">
        <v>1449.731568249945</v>
      </c>
      <c r="E153" s="101">
        <v>1423.2368052975635</v>
      </c>
      <c r="F153" s="101">
        <v>1419.1291072274173</v>
      </c>
      <c r="G153" s="101">
        <v>1468.8439573251264</v>
      </c>
      <c r="H153" s="101">
        <v>1466.1600309914286</v>
      </c>
      <c r="I153" s="101">
        <v>1425.5642983500388</v>
      </c>
      <c r="J153" s="101">
        <v>1403.4187495272777</v>
      </c>
      <c r="K153" s="101">
        <v>1438.9582874810599</v>
      </c>
      <c r="L153" s="101">
        <v>1437.2511545560255</v>
      </c>
      <c r="M153" s="101">
        <v>1504.7007265368859</v>
      </c>
      <c r="N153" s="101">
        <v>1499.146485551081</v>
      </c>
      <c r="O153" s="101">
        <v>1487.8645550801614</v>
      </c>
      <c r="P153" s="101">
        <v>1453.3352357179895</v>
      </c>
      <c r="Q153" s="101">
        <v>1429.2715575069817</v>
      </c>
      <c r="R153" s="101">
        <v>1418.2688847733332</v>
      </c>
      <c r="S153" s="101">
        <v>1367.4461889439422</v>
      </c>
      <c r="T153" s="101">
        <v>1322.7341864825371</v>
      </c>
      <c r="U153" s="101">
        <v>1277.9853681805919</v>
      </c>
      <c r="V153" s="101">
        <v>1265.5489187966591</v>
      </c>
      <c r="W153" s="101">
        <v>1215.4830092755069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1445.1205056397582</v>
      </c>
      <c r="D154" s="104">
        <v>1449.7278099532018</v>
      </c>
      <c r="E154" s="104">
        <v>1423.2229072304372</v>
      </c>
      <c r="F154" s="104">
        <v>1419.131143595966</v>
      </c>
      <c r="G154" s="104">
        <v>1468.8691853061955</v>
      </c>
      <c r="H154" s="104">
        <v>1466.244004193001</v>
      </c>
      <c r="I154" s="104">
        <v>1425.6474212160415</v>
      </c>
      <c r="J154" s="104">
        <v>1403.5871227529815</v>
      </c>
      <c r="K154" s="104">
        <v>1439.0771178172802</v>
      </c>
      <c r="L154" s="104">
        <v>1437.3333525912021</v>
      </c>
      <c r="M154" s="104">
        <v>1504.7366207749947</v>
      </c>
      <c r="N154" s="104">
        <v>1499.1794406687809</v>
      </c>
      <c r="O154" s="104">
        <v>1487.9494610574754</v>
      </c>
      <c r="P154" s="104">
        <v>1453.6344642243421</v>
      </c>
      <c r="Q154" s="104">
        <v>1429.611105428073</v>
      </c>
      <c r="R154" s="104">
        <v>1418.6302793116361</v>
      </c>
      <c r="S154" s="104">
        <v>1367.7223191477719</v>
      </c>
      <c r="T154" s="104">
        <v>1322.9771765033711</v>
      </c>
      <c r="U154" s="104">
        <v>1278.1812474958226</v>
      </c>
      <c r="V154" s="104">
        <v>1265.7281492170709</v>
      </c>
      <c r="W154" s="104">
        <v>1215.4946786658129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1153.0379464272446</v>
      </c>
      <c r="D155" s="98">
        <v>1159.8935187031889</v>
      </c>
      <c r="E155" s="98">
        <v>1133.6258126582156</v>
      </c>
      <c r="F155" s="98">
        <v>1132.0158915902896</v>
      </c>
      <c r="G155" s="98">
        <v>1176.9622020779691</v>
      </c>
      <c r="H155" s="98">
        <v>1174.1155381154397</v>
      </c>
      <c r="I155" s="98">
        <v>1157.8556610025635</v>
      </c>
      <c r="J155" s="98">
        <v>1129.0897399319222</v>
      </c>
      <c r="K155" s="98">
        <v>1158.1405245058429</v>
      </c>
      <c r="L155" s="98">
        <v>1153.1591541652085</v>
      </c>
      <c r="M155" s="98">
        <v>1211.5358543769155</v>
      </c>
      <c r="N155" s="98">
        <v>1205.8152637515655</v>
      </c>
      <c r="O155" s="98">
        <v>1195.1033631389882</v>
      </c>
      <c r="P155" s="98">
        <v>1168.3008691553277</v>
      </c>
      <c r="Q155" s="98">
        <v>1146.9740971887143</v>
      </c>
      <c r="R155" s="98">
        <v>1141.0435848501222</v>
      </c>
      <c r="S155" s="98">
        <v>1100.0142155624196</v>
      </c>
      <c r="T155" s="98">
        <v>1064.9965672126627</v>
      </c>
      <c r="U155" s="98">
        <v>1027.7175647320364</v>
      </c>
      <c r="V155" s="98">
        <v>1016.8091346397827</v>
      </c>
      <c r="W155" s="98">
        <v>953.23624492283375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292.08255921251379</v>
      </c>
      <c r="D156" s="98">
        <v>289.83429125001254</v>
      </c>
      <c r="E156" s="98">
        <v>289.59709457222147</v>
      </c>
      <c r="F156" s="98">
        <v>287.11525200567644</v>
      </c>
      <c r="G156" s="98">
        <v>291.90698322822647</v>
      </c>
      <c r="H156" s="98">
        <v>292.12846607756154</v>
      </c>
      <c r="I156" s="98">
        <v>267.79176021347797</v>
      </c>
      <c r="J156" s="98">
        <v>274.49738282105938</v>
      </c>
      <c r="K156" s="98">
        <v>280.93659331143715</v>
      </c>
      <c r="L156" s="98">
        <v>284.17419842599361</v>
      </c>
      <c r="M156" s="98">
        <v>293.20076639807928</v>
      </c>
      <c r="N156" s="98">
        <v>293.36417691721562</v>
      </c>
      <c r="O156" s="98">
        <v>292.84609791848743</v>
      </c>
      <c r="P156" s="98">
        <v>285.33359506901417</v>
      </c>
      <c r="Q156" s="98">
        <v>282.63700823935909</v>
      </c>
      <c r="R156" s="98">
        <v>277.58669446151362</v>
      </c>
      <c r="S156" s="98">
        <v>267.70810358535215</v>
      </c>
      <c r="T156" s="98">
        <v>257.98060929070806</v>
      </c>
      <c r="U156" s="98">
        <v>250.46368276378601</v>
      </c>
      <c r="V156" s="98">
        <v>248.91901457728798</v>
      </c>
      <c r="W156" s="98">
        <v>262.25843374297909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147.9634687205529</v>
      </c>
      <c r="D157" s="122">
        <v>147.99116827273491</v>
      </c>
      <c r="E157" s="122">
        <v>150.50145106091222</v>
      </c>
      <c r="F157" s="122">
        <v>148.8309979180498</v>
      </c>
      <c r="G157" s="122">
        <v>154.00328986255241</v>
      </c>
      <c r="H157" s="122">
        <v>151.85183495219593</v>
      </c>
      <c r="I157" s="122">
        <v>153.01897094962186</v>
      </c>
      <c r="J157" s="122">
        <v>162.37943947759848</v>
      </c>
      <c r="K157" s="122">
        <v>174.04040026091582</v>
      </c>
      <c r="L157" s="122">
        <v>176.39288815771565</v>
      </c>
      <c r="M157" s="122">
        <v>178.3567379441395</v>
      </c>
      <c r="N157" s="122">
        <v>186.11076384497801</v>
      </c>
      <c r="O157" s="122">
        <v>186.3112127976878</v>
      </c>
      <c r="P157" s="122">
        <v>185.27457883241428</v>
      </c>
      <c r="Q157" s="122">
        <v>187.83243992683094</v>
      </c>
      <c r="R157" s="122">
        <v>186.10668010773608</v>
      </c>
      <c r="S157" s="122">
        <v>186.06739776757303</v>
      </c>
      <c r="T157" s="122">
        <v>190.20224054235808</v>
      </c>
      <c r="U157" s="122">
        <v>190.81330988492371</v>
      </c>
      <c r="V157" s="122">
        <v>254.22062348959872</v>
      </c>
      <c r="W157" s="122">
        <v>250.78651867886123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163.09454079333091</v>
      </c>
      <c r="D158" s="98">
        <v>153.86876986203069</v>
      </c>
      <c r="E158" s="98">
        <v>175.4060123158518</v>
      </c>
      <c r="F158" s="98">
        <v>150.2000750689796</v>
      </c>
      <c r="G158" s="98">
        <v>186.47650076922901</v>
      </c>
      <c r="H158" s="98">
        <v>98.298333945169503</v>
      </c>
      <c r="I158" s="98">
        <v>131.57579762605178</v>
      </c>
      <c r="J158" s="98">
        <v>185.30232931408722</v>
      </c>
      <c r="K158" s="98">
        <v>217.25985621064279</v>
      </c>
      <c r="L158" s="98">
        <v>170.8767800732102</v>
      </c>
      <c r="M158" s="98">
        <v>165.79745549629942</v>
      </c>
      <c r="N158" s="98">
        <v>139.03487675495444</v>
      </c>
      <c r="O158" s="98">
        <v>189.75094443420414</v>
      </c>
      <c r="P158" s="98">
        <v>181.42659923557133</v>
      </c>
      <c r="Q158" s="98">
        <v>223.54535846256704</v>
      </c>
      <c r="R158" s="98">
        <v>177.74917516881308</v>
      </c>
      <c r="S158" s="98">
        <v>182.88048775731926</v>
      </c>
      <c r="T158" s="98">
        <v>190.30363533981276</v>
      </c>
      <c r="U158" s="98">
        <v>193.54843917655884</v>
      </c>
      <c r="V158" s="98">
        <v>249.29255269313524</v>
      </c>
      <c r="W158" s="98">
        <v>252.07852474355607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145.61309533403249</v>
      </c>
      <c r="D159" s="33">
        <v>147.13982296045742</v>
      </c>
      <c r="E159" s="33">
        <v>146.97662821276319</v>
      </c>
      <c r="F159" s="33">
        <v>148.72202375483707</v>
      </c>
      <c r="G159" s="33">
        <v>151.19315674751547</v>
      </c>
      <c r="H159" s="33">
        <v>156.12517385026979</v>
      </c>
      <c r="I159" s="33">
        <v>155.47604267485929</v>
      </c>
      <c r="J159" s="33">
        <v>158.32410894247292</v>
      </c>
      <c r="K159" s="33">
        <v>168.89075728645184</v>
      </c>
      <c r="L159" s="33">
        <v>176.65303690348023</v>
      </c>
      <c r="M159" s="33">
        <v>178.49807371671662</v>
      </c>
      <c r="N159" s="33">
        <v>187.2427628223208</v>
      </c>
      <c r="O159" s="33">
        <v>186.03889783241988</v>
      </c>
      <c r="P159" s="33">
        <v>185.75138029216194</v>
      </c>
      <c r="Q159" s="33">
        <v>184.14831496548015</v>
      </c>
      <c r="R159" s="33">
        <v>186.91575827098751</v>
      </c>
      <c r="S159" s="33">
        <v>186.22712682237952</v>
      </c>
      <c r="T159" s="33">
        <v>190.19945012764316</v>
      </c>
      <c r="U159" s="33">
        <v>190.71688333700584</v>
      </c>
      <c r="V159" s="33">
        <v>254.46733652606264</v>
      </c>
      <c r="W159" s="33">
        <v>250.69338250113813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16726.070386699612</v>
      </c>
      <c r="D161" s="117">
        <f t="shared" si="54"/>
        <v>16840.99346570858</v>
      </c>
      <c r="E161" s="117">
        <f t="shared" si="54"/>
        <v>17455.82144510846</v>
      </c>
      <c r="F161" s="117">
        <f t="shared" si="54"/>
        <v>16592.638337557059</v>
      </c>
      <c r="G161" s="117">
        <f t="shared" si="54"/>
        <v>18437.297387762301</v>
      </c>
      <c r="H161" s="117">
        <f t="shared" si="54"/>
        <v>18436.690256219823</v>
      </c>
      <c r="I161" s="117">
        <f t="shared" si="54"/>
        <v>18048.782631983398</v>
      </c>
      <c r="J161" s="117">
        <f t="shared" si="54"/>
        <v>15621.017509436084</v>
      </c>
      <c r="K161" s="117">
        <f t="shared" si="54"/>
        <v>15898.777085287173</v>
      </c>
      <c r="L161" s="117">
        <f t="shared" si="54"/>
        <v>17804.623066185824</v>
      </c>
      <c r="M161" s="117">
        <f t="shared" si="54"/>
        <v>17695.896040132076</v>
      </c>
      <c r="N161" s="117">
        <f t="shared" si="54"/>
        <v>17533.767776859986</v>
      </c>
      <c r="O161" s="117">
        <f t="shared" si="54"/>
        <v>15603.165276683096</v>
      </c>
      <c r="P161" s="117">
        <f t="shared" si="54"/>
        <v>15795.276586187674</v>
      </c>
      <c r="Q161" s="117">
        <f t="shared" si="54"/>
        <v>14229.503844535457</v>
      </c>
      <c r="R161" s="117">
        <f t="shared" ref="R161:V161" si="55">R162+R164+R166+R175</f>
        <v>15325.520059726468</v>
      </c>
      <c r="S161" s="117">
        <f t="shared" si="55"/>
        <v>13498.996376913303</v>
      </c>
      <c r="T161" s="117">
        <f t="shared" si="55"/>
        <v>13703.30307726202</v>
      </c>
      <c r="U161" s="117">
        <f t="shared" si="55"/>
        <v>10626.099554429327</v>
      </c>
      <c r="V161" s="117">
        <f t="shared" si="55"/>
        <v>11995.528193210834</v>
      </c>
      <c r="W161" s="117">
        <f t="shared" ref="W161" si="56">W162+W164+W166+W175</f>
        <v>11017.570544652057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15006.481805022022</v>
      </c>
      <c r="D162" s="122">
        <f t="shared" si="57"/>
        <v>15126.561129627273</v>
      </c>
      <c r="E162" s="122">
        <f t="shared" si="57"/>
        <v>15788.925905154407</v>
      </c>
      <c r="F162" s="122">
        <f t="shared" si="57"/>
        <v>14919.948537300463</v>
      </c>
      <c r="G162" s="122">
        <f t="shared" si="57"/>
        <v>16632.056009676202</v>
      </c>
      <c r="H162" s="122">
        <f t="shared" si="57"/>
        <v>16664.061139261594</v>
      </c>
      <c r="I162" s="122">
        <f t="shared" si="57"/>
        <v>16355.46196247413</v>
      </c>
      <c r="J162" s="122">
        <f t="shared" si="57"/>
        <v>13854.228316344061</v>
      </c>
      <c r="K162" s="122">
        <f t="shared" si="57"/>
        <v>14190.83746499725</v>
      </c>
      <c r="L162" s="122">
        <f t="shared" si="57"/>
        <v>16021.638953808102</v>
      </c>
      <c r="M162" s="122">
        <f t="shared" si="57"/>
        <v>15916.004649350863</v>
      </c>
      <c r="N162" s="122">
        <f t="shared" si="57"/>
        <v>15680.071604536526</v>
      </c>
      <c r="O162" s="122">
        <f t="shared" si="57"/>
        <v>13744.103579285629</v>
      </c>
      <c r="P162" s="122">
        <f t="shared" si="57"/>
        <v>14041.504183690446</v>
      </c>
      <c r="Q162" s="122">
        <f t="shared" si="57"/>
        <v>12447.110676245895</v>
      </c>
      <c r="R162" s="122">
        <f t="shared" si="57"/>
        <v>13624.252375286507</v>
      </c>
      <c r="S162" s="122">
        <f t="shared" si="57"/>
        <v>11881.792694055541</v>
      </c>
      <c r="T162" s="122">
        <f t="shared" si="57"/>
        <v>12056.460950130884</v>
      </c>
      <c r="U162" s="122">
        <f t="shared" si="57"/>
        <v>9008.1139097823689</v>
      </c>
      <c r="V162" s="122">
        <f t="shared" si="57"/>
        <v>10115.809884579216</v>
      </c>
      <c r="W162" s="122">
        <f t="shared" si="57"/>
        <v>9129.5921587440753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15006.481805022022</v>
      </c>
      <c r="D163" s="33">
        <v>15126.561129627273</v>
      </c>
      <c r="E163" s="33">
        <v>15788.925905154407</v>
      </c>
      <c r="F163" s="33">
        <v>14919.948537300463</v>
      </c>
      <c r="G163" s="33">
        <v>16632.056009676202</v>
      </c>
      <c r="H163" s="33">
        <v>16664.061139261594</v>
      </c>
      <c r="I163" s="33">
        <v>16355.46196247413</v>
      </c>
      <c r="J163" s="33">
        <v>13854.228316344061</v>
      </c>
      <c r="K163" s="33">
        <v>14190.83746499725</v>
      </c>
      <c r="L163" s="33">
        <v>16021.638953808102</v>
      </c>
      <c r="M163" s="33">
        <v>15916.004649350863</v>
      </c>
      <c r="N163" s="33">
        <v>15680.071604536526</v>
      </c>
      <c r="O163" s="33">
        <v>13744.103579285629</v>
      </c>
      <c r="P163" s="33">
        <v>14041.504183690446</v>
      </c>
      <c r="Q163" s="33">
        <v>12447.110676245895</v>
      </c>
      <c r="R163" s="33">
        <v>13624.252375286507</v>
      </c>
      <c r="S163" s="33">
        <v>11881.792694055541</v>
      </c>
      <c r="T163" s="33">
        <v>12056.460950130884</v>
      </c>
      <c r="U163" s="33">
        <v>9008.1139097823689</v>
      </c>
      <c r="V163" s="33">
        <v>10115.809884579216</v>
      </c>
      <c r="W163" s="33">
        <v>9129.5921587440753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126.50719274676275</v>
      </c>
      <c r="D164" s="122">
        <f t="shared" si="58"/>
        <v>116.70917169620803</v>
      </c>
      <c r="E164" s="122">
        <f t="shared" si="58"/>
        <v>93.156706528984969</v>
      </c>
      <c r="F164" s="122">
        <f t="shared" si="58"/>
        <v>104.72967467658482</v>
      </c>
      <c r="G164" s="122">
        <f t="shared" si="58"/>
        <v>182.39462244405735</v>
      </c>
      <c r="H164" s="122">
        <f t="shared" si="58"/>
        <v>154.61555174919869</v>
      </c>
      <c r="I164" s="122">
        <f t="shared" si="58"/>
        <v>114.73464056049146</v>
      </c>
      <c r="J164" s="122">
        <f t="shared" si="58"/>
        <v>200.98407189212446</v>
      </c>
      <c r="K164" s="122">
        <f t="shared" si="58"/>
        <v>94.935487388609587</v>
      </c>
      <c r="L164" s="122">
        <f t="shared" si="58"/>
        <v>169.33751432595167</v>
      </c>
      <c r="M164" s="122">
        <f t="shared" si="58"/>
        <v>96.832355193686325</v>
      </c>
      <c r="N164" s="122">
        <f t="shared" si="58"/>
        <v>168.43870459464858</v>
      </c>
      <c r="O164" s="122">
        <f t="shared" si="58"/>
        <v>184.88162084495409</v>
      </c>
      <c r="P164" s="122">
        <f t="shared" si="58"/>
        <v>115.14356105646829</v>
      </c>
      <c r="Q164" s="122">
        <f t="shared" si="58"/>
        <v>165.27051556452324</v>
      </c>
      <c r="R164" s="122">
        <f t="shared" si="58"/>
        <v>96.868238151822524</v>
      </c>
      <c r="S164" s="122">
        <f t="shared" si="58"/>
        <v>63.673484470469162</v>
      </c>
      <c r="T164" s="122">
        <f t="shared" si="58"/>
        <v>133.88735550803807</v>
      </c>
      <c r="U164" s="122">
        <f t="shared" si="58"/>
        <v>149.17260443592258</v>
      </c>
      <c r="V164" s="122">
        <f t="shared" si="58"/>
        <v>359.93336236302139</v>
      </c>
      <c r="W164" s="122">
        <f t="shared" si="58"/>
        <v>421.70816649412438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126.50719274676275</v>
      </c>
      <c r="D165" s="98">
        <f>IF(RES_hhdet_in_tes!D165=0,0,RES_hhdet_in_tes!D165*1000*11630/RES_hhdet_in_new!D163)</f>
        <v>116.70917169620803</v>
      </c>
      <c r="E165" s="98">
        <f>IF(RES_hhdet_in_tes!E165=0,0,RES_hhdet_in_tes!E165*1000*11630/RES_hhdet_in_new!E163)</f>
        <v>93.156706528984969</v>
      </c>
      <c r="F165" s="98">
        <f>IF(RES_hhdet_in_tes!F165=0,0,RES_hhdet_in_tes!F165*1000*11630/RES_hhdet_in_new!F163)</f>
        <v>104.72967467658482</v>
      </c>
      <c r="G165" s="98">
        <f>IF(RES_hhdet_in_tes!G165=0,0,RES_hhdet_in_tes!G165*1000*11630/RES_hhdet_in_new!G163)</f>
        <v>182.39462244405735</v>
      </c>
      <c r="H165" s="98">
        <f>IF(RES_hhdet_in_tes!H165=0,0,RES_hhdet_in_tes!H165*1000*11630/RES_hhdet_in_new!H163)</f>
        <v>154.61555174919869</v>
      </c>
      <c r="I165" s="98">
        <f>IF(RES_hhdet_in_tes!I165=0,0,RES_hhdet_in_tes!I165*1000*11630/RES_hhdet_in_new!I163)</f>
        <v>114.73464056049146</v>
      </c>
      <c r="J165" s="98">
        <f>IF(RES_hhdet_in_tes!J165=0,0,RES_hhdet_in_tes!J165*1000*11630/RES_hhdet_in_new!J163)</f>
        <v>200.98407189212446</v>
      </c>
      <c r="K165" s="98">
        <f>IF(RES_hhdet_in_tes!K165=0,0,RES_hhdet_in_tes!K165*1000*11630/RES_hhdet_in_new!K163)</f>
        <v>94.935487388609587</v>
      </c>
      <c r="L165" s="98">
        <f>IF(RES_hhdet_in_tes!L165=0,0,RES_hhdet_in_tes!L165*1000*11630/RES_hhdet_in_new!L163)</f>
        <v>169.33751432595167</v>
      </c>
      <c r="M165" s="98">
        <f>IF(RES_hhdet_in_tes!M165=0,0,RES_hhdet_in_tes!M165*1000*11630/RES_hhdet_in_new!M163)</f>
        <v>96.832355193686325</v>
      </c>
      <c r="N165" s="98">
        <f>IF(RES_hhdet_in_tes!N165=0,0,RES_hhdet_in_tes!N165*1000*11630/RES_hhdet_in_new!N163)</f>
        <v>168.43870459464858</v>
      </c>
      <c r="O165" s="98">
        <f>IF(RES_hhdet_in_tes!O165=0,0,RES_hhdet_in_tes!O165*1000*11630/RES_hhdet_in_new!O163)</f>
        <v>184.88162084495409</v>
      </c>
      <c r="P165" s="98">
        <f>IF(RES_hhdet_in_tes!P165=0,0,RES_hhdet_in_tes!P165*1000*11630/RES_hhdet_in_new!P163)</f>
        <v>115.14356105646829</v>
      </c>
      <c r="Q165" s="98">
        <f>IF(RES_hhdet_in_tes!Q165=0,0,RES_hhdet_in_tes!Q165*1000*11630/RES_hhdet_in_new!Q163)</f>
        <v>165.27051556452324</v>
      </c>
      <c r="R165" s="98">
        <f>IF(RES_hhdet_in_tes!R165=0,0,RES_hhdet_in_tes!R165*1000*11630/RES_hhdet_in_new!R163)</f>
        <v>96.868238151822524</v>
      </c>
      <c r="S165" s="98">
        <f>IF(RES_hhdet_in_tes!S165=0,0,RES_hhdet_in_tes!S165*1000*11630/RES_hhdet_in_new!S163)</f>
        <v>63.673484470469162</v>
      </c>
      <c r="T165" s="98">
        <f>IF(RES_hhdet_in_tes!T165=0,0,RES_hhdet_in_tes!T165*1000*11630/RES_hhdet_in_new!T163)</f>
        <v>133.88735550803807</v>
      </c>
      <c r="U165" s="98">
        <f>IF(RES_hhdet_in_tes!U165=0,0,RES_hhdet_in_tes!U165*1000*11630/RES_hhdet_in_new!U163)</f>
        <v>149.17260443592258</v>
      </c>
      <c r="V165" s="98">
        <f>IF(RES_hhdet_in_tes!V165=0,0,RES_hhdet_in_tes!V165*1000*11630/RES_hhdet_in_new!V163)</f>
        <v>359.93336236302139</v>
      </c>
      <c r="W165" s="98">
        <f>IF(RES_hhdet_in_tes!W165=0,0,RES_hhdet_in_tes!W165*1000*11630/RES_hhdet_in_new!W163)</f>
        <v>421.70816649412438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1445.1189875379948</v>
      </c>
      <c r="D166" s="122">
        <v>1449.7315157560545</v>
      </c>
      <c r="E166" s="122">
        <v>1423.2366244762029</v>
      </c>
      <c r="F166" s="122">
        <v>1419.1291422595975</v>
      </c>
      <c r="G166" s="122">
        <v>1468.8445055152929</v>
      </c>
      <c r="H166" s="122">
        <v>1466.1633572129692</v>
      </c>
      <c r="I166" s="122">
        <v>1425.5666058888369</v>
      </c>
      <c r="J166" s="122">
        <v>1403.4264388663976</v>
      </c>
      <c r="K166" s="122">
        <v>1438.9613818704427</v>
      </c>
      <c r="L166" s="122">
        <v>1437.2538596764325</v>
      </c>
      <c r="M166" s="122">
        <v>1504.7018513198932</v>
      </c>
      <c r="N166" s="122">
        <v>1499.1478061684552</v>
      </c>
      <c r="O166" s="122">
        <v>1487.8687839334864</v>
      </c>
      <c r="P166" s="122">
        <v>1453.354252834476</v>
      </c>
      <c r="Q166" s="122">
        <v>1429.2891618874717</v>
      </c>
      <c r="R166" s="122">
        <v>1418.2927560865442</v>
      </c>
      <c r="S166" s="122">
        <v>1367.4628944388216</v>
      </c>
      <c r="T166" s="122">
        <v>1322.7525314908044</v>
      </c>
      <c r="U166" s="122">
        <v>1277.9997714811141</v>
      </c>
      <c r="V166" s="122">
        <v>1265.5642463213906</v>
      </c>
      <c r="W166" s="122">
        <v>1215.4836980377966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1445.1189623322466</v>
      </c>
      <c r="D171" s="101">
        <v>1449.7315682499448</v>
      </c>
      <c r="E171" s="101">
        <v>1423.2368052975639</v>
      </c>
      <c r="F171" s="101">
        <v>1419.129107227418</v>
      </c>
      <c r="G171" s="101">
        <v>1468.8439573251264</v>
      </c>
      <c r="H171" s="101">
        <v>1466.1600309914284</v>
      </c>
      <c r="I171" s="101">
        <v>1425.5642983500386</v>
      </c>
      <c r="J171" s="101">
        <v>1403.4187495272774</v>
      </c>
      <c r="K171" s="101">
        <v>1438.9582874810596</v>
      </c>
      <c r="L171" s="101">
        <v>1437.2511545560262</v>
      </c>
      <c r="M171" s="101">
        <v>1504.7007265368854</v>
      </c>
      <c r="N171" s="101">
        <v>1499.1464855510808</v>
      </c>
      <c r="O171" s="101">
        <v>1487.8645550801616</v>
      </c>
      <c r="P171" s="101">
        <v>1453.3352357179895</v>
      </c>
      <c r="Q171" s="101">
        <v>1429.2715575069822</v>
      </c>
      <c r="R171" s="101">
        <v>1418.2688847733334</v>
      </c>
      <c r="S171" s="101">
        <v>1367.4461889439419</v>
      </c>
      <c r="T171" s="101">
        <v>1322.7341864825369</v>
      </c>
      <c r="U171" s="101">
        <v>1277.9853681805914</v>
      </c>
      <c r="V171" s="101">
        <v>1265.5489187966591</v>
      </c>
      <c r="W171" s="101">
        <v>1215.4830092755067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1445.1205056397584</v>
      </c>
      <c r="D172" s="104">
        <v>1449.7278099532016</v>
      </c>
      <c r="E172" s="104">
        <v>1423.2229072304367</v>
      </c>
      <c r="F172" s="104">
        <v>1419.1311435959663</v>
      </c>
      <c r="G172" s="104">
        <v>1468.8691853061955</v>
      </c>
      <c r="H172" s="104">
        <v>1466.2440041930013</v>
      </c>
      <c r="I172" s="104">
        <v>1425.6474212160415</v>
      </c>
      <c r="J172" s="104">
        <v>1403.5871227529815</v>
      </c>
      <c r="K172" s="104">
        <v>1439.0771178172799</v>
      </c>
      <c r="L172" s="104">
        <v>1437.3333525912024</v>
      </c>
      <c r="M172" s="104">
        <v>1504.7366207749947</v>
      </c>
      <c r="N172" s="104">
        <v>1499.1794406687814</v>
      </c>
      <c r="O172" s="104">
        <v>1487.9494610574759</v>
      </c>
      <c r="P172" s="104">
        <v>1453.6344642243416</v>
      </c>
      <c r="Q172" s="104">
        <v>1429.611105428073</v>
      </c>
      <c r="R172" s="104">
        <v>1418.6302793116358</v>
      </c>
      <c r="S172" s="104">
        <v>1367.7223191477719</v>
      </c>
      <c r="T172" s="104">
        <v>1322.9771765033713</v>
      </c>
      <c r="U172" s="104">
        <v>1278.1812474958219</v>
      </c>
      <c r="V172" s="104">
        <v>1265.7281492170707</v>
      </c>
      <c r="W172" s="104">
        <v>1215.4946786658129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1153.0379464272446</v>
      </c>
      <c r="D173" s="98">
        <v>1159.8935187031889</v>
      </c>
      <c r="E173" s="98">
        <v>1133.6258126582154</v>
      </c>
      <c r="F173" s="98">
        <v>1132.0158915902896</v>
      </c>
      <c r="G173" s="98">
        <v>1176.9622020779689</v>
      </c>
      <c r="H173" s="98">
        <v>1174.1155381154397</v>
      </c>
      <c r="I173" s="98">
        <v>1157.8556610025635</v>
      </c>
      <c r="J173" s="98">
        <v>1129.0897399319222</v>
      </c>
      <c r="K173" s="98">
        <v>1158.1405245058429</v>
      </c>
      <c r="L173" s="98">
        <v>1153.1591541652085</v>
      </c>
      <c r="M173" s="98">
        <v>1211.5358543769155</v>
      </c>
      <c r="N173" s="98">
        <v>1205.8152637515655</v>
      </c>
      <c r="O173" s="98">
        <v>1195.1033631389882</v>
      </c>
      <c r="P173" s="98">
        <v>1168.3008691553273</v>
      </c>
      <c r="Q173" s="98">
        <v>1146.974097188714</v>
      </c>
      <c r="R173" s="98">
        <v>1141.0435848501222</v>
      </c>
      <c r="S173" s="98">
        <v>1100.0142155624198</v>
      </c>
      <c r="T173" s="98">
        <v>1064.996567212663</v>
      </c>
      <c r="U173" s="98">
        <v>1027.7175647320362</v>
      </c>
      <c r="V173" s="98">
        <v>1016.8091346397824</v>
      </c>
      <c r="W173" s="98">
        <v>953.23624492283375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292.08255921251373</v>
      </c>
      <c r="D174" s="33">
        <v>289.83429125001265</v>
      </c>
      <c r="E174" s="33">
        <v>289.59709457222135</v>
      </c>
      <c r="F174" s="33">
        <v>287.11525200567661</v>
      </c>
      <c r="G174" s="33">
        <v>291.90698322822652</v>
      </c>
      <c r="H174" s="33">
        <v>292.1284660775616</v>
      </c>
      <c r="I174" s="33">
        <v>267.79176021347791</v>
      </c>
      <c r="J174" s="33">
        <v>274.49738282105949</v>
      </c>
      <c r="K174" s="33">
        <v>280.93659331143726</v>
      </c>
      <c r="L174" s="33">
        <v>284.17419842599361</v>
      </c>
      <c r="M174" s="33">
        <v>293.20076639807922</v>
      </c>
      <c r="N174" s="33">
        <v>293.36417691721556</v>
      </c>
      <c r="O174" s="33">
        <v>292.84609791848743</v>
      </c>
      <c r="P174" s="33">
        <v>285.33359506901411</v>
      </c>
      <c r="Q174" s="33">
        <v>282.63700823935909</v>
      </c>
      <c r="R174" s="33">
        <v>277.5866944615135</v>
      </c>
      <c r="S174" s="33">
        <v>267.70810358535238</v>
      </c>
      <c r="T174" s="33">
        <v>257.98060929070817</v>
      </c>
      <c r="U174" s="33">
        <v>250.46368276378598</v>
      </c>
      <c r="V174" s="33">
        <v>248.91901457728807</v>
      </c>
      <c r="W174" s="33">
        <v>262.25843374297921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147.96240139283324</v>
      </c>
      <c r="D175" s="122">
        <v>147.99164862904414</v>
      </c>
      <c r="E175" s="122">
        <v>150.50220894886755</v>
      </c>
      <c r="F175" s="122">
        <v>148.83098332041607</v>
      </c>
      <c r="G175" s="122">
        <v>154.00225012674886</v>
      </c>
      <c r="H175" s="122">
        <v>151.85020799606403</v>
      </c>
      <c r="I175" s="122">
        <v>153.01942305993543</v>
      </c>
      <c r="J175" s="122">
        <v>162.37868233350159</v>
      </c>
      <c r="K175" s="122">
        <v>174.04275103087164</v>
      </c>
      <c r="L175" s="122">
        <v>176.3927383753385</v>
      </c>
      <c r="M175" s="122">
        <v>178.35718426763182</v>
      </c>
      <c r="N175" s="122">
        <v>186.10966156035789</v>
      </c>
      <c r="O175" s="122">
        <v>186.31129261902564</v>
      </c>
      <c r="P175" s="122">
        <v>185.27458860628619</v>
      </c>
      <c r="Q175" s="122">
        <v>187.83349083756812</v>
      </c>
      <c r="R175" s="122">
        <v>186.10669020159409</v>
      </c>
      <c r="S175" s="122">
        <v>186.0673039484692</v>
      </c>
      <c r="T175" s="122">
        <v>190.20224013229495</v>
      </c>
      <c r="U175" s="122">
        <v>190.8132687299229</v>
      </c>
      <c r="V175" s="122">
        <v>254.22069994720758</v>
      </c>
      <c r="W175" s="122">
        <v>250.78652137605934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163.09454079333088</v>
      </c>
      <c r="D176" s="98">
        <v>153.86876986203066</v>
      </c>
      <c r="E176" s="98">
        <v>175.40601231585177</v>
      </c>
      <c r="F176" s="98">
        <v>150.20007506897957</v>
      </c>
      <c r="G176" s="98">
        <v>186.47650076922901</v>
      </c>
      <c r="H176" s="98">
        <v>98.298333945169489</v>
      </c>
      <c r="I176" s="98">
        <v>131.57579762605181</v>
      </c>
      <c r="J176" s="98">
        <v>185.30232931408722</v>
      </c>
      <c r="K176" s="98">
        <v>217.25985621064274</v>
      </c>
      <c r="L176" s="98">
        <v>170.87678007321017</v>
      </c>
      <c r="M176" s="98">
        <v>165.79745549629942</v>
      </c>
      <c r="N176" s="98">
        <v>139.03487675495444</v>
      </c>
      <c r="O176" s="98">
        <v>189.75094443420414</v>
      </c>
      <c r="P176" s="98">
        <v>181.42659923557127</v>
      </c>
      <c r="Q176" s="98">
        <v>223.54535846256707</v>
      </c>
      <c r="R176" s="98">
        <v>177.74917516881305</v>
      </c>
      <c r="S176" s="98">
        <v>182.88048775731929</v>
      </c>
      <c r="T176" s="98">
        <v>190.30363533981273</v>
      </c>
      <c r="U176" s="98">
        <v>193.54843917655887</v>
      </c>
      <c r="V176" s="98">
        <v>249.29255269313524</v>
      </c>
      <c r="W176" s="98">
        <v>252.0785247435561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145.61309533403249</v>
      </c>
      <c r="D177" s="33">
        <v>147.13982296045742</v>
      </c>
      <c r="E177" s="33">
        <v>146.97662821276319</v>
      </c>
      <c r="F177" s="33">
        <v>148.7220237548371</v>
      </c>
      <c r="G177" s="33">
        <v>151.19315674751547</v>
      </c>
      <c r="H177" s="33">
        <v>156.12517385026979</v>
      </c>
      <c r="I177" s="33">
        <v>155.47604267485926</v>
      </c>
      <c r="J177" s="33">
        <v>158.32410894247292</v>
      </c>
      <c r="K177" s="33">
        <v>168.89075728645182</v>
      </c>
      <c r="L177" s="33">
        <v>176.65303690348026</v>
      </c>
      <c r="M177" s="33">
        <v>178.49807371671662</v>
      </c>
      <c r="N177" s="33">
        <v>187.24276282232083</v>
      </c>
      <c r="O177" s="33">
        <v>186.03889783241991</v>
      </c>
      <c r="P177" s="33">
        <v>185.75138029216194</v>
      </c>
      <c r="Q177" s="33">
        <v>184.14831496548013</v>
      </c>
      <c r="R177" s="33">
        <v>186.91575827098745</v>
      </c>
      <c r="S177" s="33">
        <v>186.22712682237957</v>
      </c>
      <c r="T177" s="33">
        <v>190.19945012764316</v>
      </c>
      <c r="U177" s="33">
        <v>190.71688333700584</v>
      </c>
      <c r="V177" s="33">
        <v>254.46733652606258</v>
      </c>
      <c r="W177" s="33">
        <v>250.6933825011381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8099.6881315352894</v>
      </c>
      <c r="D3" s="117">
        <f t="shared" si="0"/>
        <v>8105.814905070798</v>
      </c>
      <c r="E3" s="117">
        <f t="shared" si="0"/>
        <v>8171.7483869736052</v>
      </c>
      <c r="F3" s="117">
        <f t="shared" si="0"/>
        <v>8101.302216939147</v>
      </c>
      <c r="G3" s="117">
        <f t="shared" si="0"/>
        <v>8690.4337389391421</v>
      </c>
      <c r="H3" s="117">
        <f t="shared" si="0"/>
        <v>8953.1661546061459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8011.8967419563951</v>
      </c>
      <c r="N3" s="117">
        <f t="shared" si="0"/>
        <v>8278.7150996635883</v>
      </c>
      <c r="O3" s="117">
        <f t="shared" si="0"/>
        <v>7321.8694453897988</v>
      </c>
      <c r="P3" s="117">
        <f t="shared" si="0"/>
        <v>0</v>
      </c>
      <c r="Q3" s="117">
        <f t="shared" si="0"/>
        <v>0</v>
      </c>
      <c r="R3" s="117">
        <f t="shared" ref="R3:V3" si="1">R4+R7+R9+R19</f>
        <v>6893.1030660476999</v>
      </c>
      <c r="S3" s="117">
        <f t="shared" si="1"/>
        <v>5862.131564152638</v>
      </c>
      <c r="T3" s="117">
        <f t="shared" si="1"/>
        <v>5828.1678316314728</v>
      </c>
      <c r="U3" s="117">
        <f t="shared" si="1"/>
        <v>4601.6477768492377</v>
      </c>
      <c r="V3" s="117">
        <f t="shared" si="1"/>
        <v>4911.7597766339877</v>
      </c>
      <c r="W3" s="117">
        <f t="shared" ref="W3" si="2">W4+W7+W9+W19</f>
        <v>4473.0743868624304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8046.4480043897929</v>
      </c>
      <c r="D4" s="122">
        <f t="shared" si="3"/>
        <v>7969.8386948641855</v>
      </c>
      <c r="E4" s="122">
        <f t="shared" si="3"/>
        <v>7988.9383360530019</v>
      </c>
      <c r="F4" s="122">
        <f t="shared" si="3"/>
        <v>7824.7647939315621</v>
      </c>
      <c r="G4" s="122">
        <f t="shared" si="3"/>
        <v>8567.7847604694543</v>
      </c>
      <c r="H4" s="122">
        <f t="shared" si="3"/>
        <v>8843.5095777399474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7231.1390388844011</v>
      </c>
      <c r="N4" s="122">
        <f t="shared" si="3"/>
        <v>7454.7078425594209</v>
      </c>
      <c r="O4" s="122">
        <f t="shared" si="3"/>
        <v>6518.1071702243125</v>
      </c>
      <c r="P4" s="122">
        <f t="shared" si="3"/>
        <v>0</v>
      </c>
      <c r="Q4" s="122">
        <f t="shared" si="3"/>
        <v>0</v>
      </c>
      <c r="R4" s="122">
        <f t="shared" ref="R4:V4" si="4">SUM(R5:R6)</f>
        <v>6149.0158700004604</v>
      </c>
      <c r="S4" s="122">
        <f t="shared" si="4"/>
        <v>5183.2763955555411</v>
      </c>
      <c r="T4" s="122">
        <f t="shared" si="4"/>
        <v>5176.5576154901773</v>
      </c>
      <c r="U4" s="122">
        <f t="shared" si="4"/>
        <v>3970.586580260951</v>
      </c>
      <c r="V4" s="122">
        <f t="shared" si="4"/>
        <v>4302.1316769609293</v>
      </c>
      <c r="W4" s="122">
        <f t="shared" ref="W4" si="5">SUM(W5:W6)</f>
        <v>3904.359423646486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8046.4480043897929</v>
      </c>
      <c r="D5" s="98">
        <v>7969.8386948641855</v>
      </c>
      <c r="E5" s="98">
        <v>7988.9383360530019</v>
      </c>
      <c r="F5" s="98">
        <v>7824.7647939315621</v>
      </c>
      <c r="G5" s="98">
        <v>8567.7847604694543</v>
      </c>
      <c r="H5" s="98">
        <v>8843.5095777399474</v>
      </c>
      <c r="I5" s="98">
        <v>0</v>
      </c>
      <c r="J5" s="98">
        <v>0</v>
      </c>
      <c r="K5" s="98">
        <v>0</v>
      </c>
      <c r="L5" s="98">
        <v>0</v>
      </c>
      <c r="M5" s="98">
        <v>7231.1390388844011</v>
      </c>
      <c r="N5" s="98">
        <v>7454.7078425594209</v>
      </c>
      <c r="O5" s="98">
        <v>6518.1071702243125</v>
      </c>
      <c r="P5" s="98">
        <v>0</v>
      </c>
      <c r="Q5" s="98">
        <v>0</v>
      </c>
      <c r="R5" s="98">
        <v>6149.0158700004604</v>
      </c>
      <c r="S5" s="98">
        <v>5183.2763955555411</v>
      </c>
      <c r="T5" s="98">
        <v>5176.5576154901773</v>
      </c>
      <c r="U5" s="98">
        <v>3970.586580260951</v>
      </c>
      <c r="V5" s="98">
        <v>4302.1316769609293</v>
      </c>
      <c r="W5" s="98">
        <v>3904.359423646486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45.377114163826946</v>
      </c>
      <c r="D9" s="122">
        <v>128.9077460786566</v>
      </c>
      <c r="E9" s="122">
        <v>174.71062786524936</v>
      </c>
      <c r="F9" s="122">
        <v>272.55631541483001</v>
      </c>
      <c r="G9" s="122">
        <v>117.38879600416516</v>
      </c>
      <c r="H9" s="122">
        <v>107.06813456206378</v>
      </c>
      <c r="I9" s="122">
        <v>0</v>
      </c>
      <c r="J9" s="122">
        <v>0</v>
      </c>
      <c r="K9" s="122">
        <v>0</v>
      </c>
      <c r="L9" s="122">
        <v>0</v>
      </c>
      <c r="M9" s="122">
        <v>780.75770307199411</v>
      </c>
      <c r="N9" s="122">
        <v>822.60190636884681</v>
      </c>
      <c r="O9" s="122">
        <v>799.23457590630483</v>
      </c>
      <c r="P9" s="122">
        <v>0</v>
      </c>
      <c r="Q9" s="122">
        <v>0</v>
      </c>
      <c r="R9" s="122">
        <v>737.83248756223304</v>
      </c>
      <c r="S9" s="122">
        <v>675.87013850914855</v>
      </c>
      <c r="T9" s="122">
        <v>649.65696544320349</v>
      </c>
      <c r="U9" s="122">
        <v>628.4262814479971</v>
      </c>
      <c r="V9" s="122">
        <v>604.98108528815442</v>
      </c>
      <c r="W9" s="122">
        <v>562.87876383208447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877.29087383398758</v>
      </c>
      <c r="D10" s="98">
        <v>861.64651326259934</v>
      </c>
      <c r="E10" s="98">
        <v>818.95606811835637</v>
      </c>
      <c r="F10" s="98">
        <v>844.54069565158591</v>
      </c>
      <c r="G10" s="98">
        <v>909.76316903227996</v>
      </c>
      <c r="H10" s="98">
        <v>987.40612985014377</v>
      </c>
      <c r="I10" s="98">
        <v>0</v>
      </c>
      <c r="J10" s="98">
        <v>0</v>
      </c>
      <c r="K10" s="98">
        <v>0</v>
      </c>
      <c r="L10" s="98">
        <v>0</v>
      </c>
      <c r="M10" s="98">
        <v>807.68038248826974</v>
      </c>
      <c r="N10" s="98">
        <v>822.60190636884681</v>
      </c>
      <c r="O10" s="98">
        <v>812.55515217140987</v>
      </c>
      <c r="P10" s="98">
        <v>0</v>
      </c>
      <c r="Q10" s="98">
        <v>0</v>
      </c>
      <c r="R10" s="98">
        <v>737.83248756223304</v>
      </c>
      <c r="S10" s="98">
        <v>683.55048099220699</v>
      </c>
      <c r="T10" s="98">
        <v>662.15036862480349</v>
      </c>
      <c r="U10" s="98">
        <v>642.9284264044893</v>
      </c>
      <c r="V10" s="98">
        <v>617.71752918895766</v>
      </c>
      <c r="W10" s="98">
        <v>593.30464295814306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7.8630129816693524</v>
      </c>
      <c r="D19" s="122">
        <v>7.0684641279561298</v>
      </c>
      <c r="E19" s="122">
        <v>8.0994230553537925</v>
      </c>
      <c r="F19" s="122">
        <v>3.9811075927544648</v>
      </c>
      <c r="G19" s="122">
        <v>5.2601824655224645</v>
      </c>
      <c r="H19" s="122">
        <v>2.5884423041357034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1.4053507353200301</v>
      </c>
      <c r="O19" s="122">
        <v>4.5276992591815546</v>
      </c>
      <c r="P19" s="122">
        <v>0</v>
      </c>
      <c r="Q19" s="122">
        <v>0</v>
      </c>
      <c r="R19" s="122">
        <v>6.254708485006562</v>
      </c>
      <c r="S19" s="122">
        <v>2.9850300879482785</v>
      </c>
      <c r="T19" s="122">
        <v>1.9532506980921394</v>
      </c>
      <c r="U19" s="122">
        <v>2.6349151402892121</v>
      </c>
      <c r="V19" s="122">
        <v>4.6470143849034988</v>
      </c>
      <c r="W19" s="122">
        <v>5.8361993838595678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59.485402556976844</v>
      </c>
      <c r="D21" s="98">
        <v>56.105934015651783</v>
      </c>
      <c r="E21" s="98">
        <v>63.942813594898361</v>
      </c>
      <c r="F21" s="98">
        <v>54.740229400373892</v>
      </c>
      <c r="G21" s="98">
        <v>67.944023512998498</v>
      </c>
      <c r="H21" s="98">
        <v>35.806785207210559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50.592626471521079</v>
      </c>
      <c r="O21" s="98">
        <v>69.04741370251871</v>
      </c>
      <c r="P21" s="98">
        <v>0</v>
      </c>
      <c r="Q21" s="98">
        <v>0</v>
      </c>
      <c r="R21" s="98">
        <v>64.631987678401131</v>
      </c>
      <c r="S21" s="98">
        <v>66.4169194568492</v>
      </c>
      <c r="T21" s="98">
        <v>69.014857999255597</v>
      </c>
      <c r="U21" s="98">
        <v>70.088742731693046</v>
      </c>
      <c r="V21" s="98">
        <v>90.152079067127872</v>
      </c>
      <c r="W21" s="98">
        <v>91.044710388209268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8025.147629161308</v>
      </c>
      <c r="D43" s="117">
        <f t="shared" si="14"/>
        <v>7528.4592389659592</v>
      </c>
      <c r="E43" s="117">
        <f t="shared" si="14"/>
        <v>8282.4704154685605</v>
      </c>
      <c r="F43" s="117">
        <f t="shared" si="14"/>
        <v>7272.2503711246272</v>
      </c>
      <c r="G43" s="117">
        <f t="shared" si="14"/>
        <v>7868.9810553361631</v>
      </c>
      <c r="H43" s="117">
        <f t="shared" si="14"/>
        <v>7733.8072677484088</v>
      </c>
      <c r="I43" s="117">
        <f t="shared" si="14"/>
        <v>8346.0326036189417</v>
      </c>
      <c r="J43" s="117">
        <f t="shared" si="14"/>
        <v>6456.5677402196043</v>
      </c>
      <c r="K43" s="117">
        <f t="shared" si="14"/>
        <v>6309.6692037510475</v>
      </c>
      <c r="L43" s="117">
        <f t="shared" si="14"/>
        <v>7614.4428553958151</v>
      </c>
      <c r="M43" s="117">
        <f t="shared" si="14"/>
        <v>6982.6583839419482</v>
      </c>
      <c r="N43" s="117">
        <f t="shared" si="14"/>
        <v>6899.1562485489794</v>
      </c>
      <c r="O43" s="117">
        <f t="shared" si="14"/>
        <v>5949.4037632241671</v>
      </c>
      <c r="P43" s="117">
        <f t="shared" si="14"/>
        <v>6008.6951140875926</v>
      </c>
      <c r="Q43" s="117">
        <f t="shared" si="14"/>
        <v>5313.4134139483867</v>
      </c>
      <c r="R43" s="117">
        <f t="shared" ref="R43:V43" si="15">R44+R47+R49+R58</f>
        <v>5313.650594779564</v>
      </c>
      <c r="S43" s="117">
        <f t="shared" si="15"/>
        <v>4647.7506213215993</v>
      </c>
      <c r="T43" s="117">
        <f t="shared" si="15"/>
        <v>4479.8353659227714</v>
      </c>
      <c r="U43" s="117">
        <f t="shared" si="15"/>
        <v>3391.3409736876774</v>
      </c>
      <c r="V43" s="117">
        <f t="shared" si="15"/>
        <v>4201.5213756622115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7381.1693595063207</v>
      </c>
      <c r="D44" s="122">
        <f t="shared" si="17"/>
        <v>6922.0978855015028</v>
      </c>
      <c r="E44" s="122">
        <f t="shared" si="17"/>
        <v>7644.1677350803329</v>
      </c>
      <c r="F44" s="122">
        <f t="shared" si="17"/>
        <v>6770.0269457299819</v>
      </c>
      <c r="G44" s="122">
        <f t="shared" si="17"/>
        <v>7331.2914677490071</v>
      </c>
      <c r="H44" s="122">
        <f t="shared" si="17"/>
        <v>7250.110070768932</v>
      </c>
      <c r="I44" s="122">
        <f t="shared" si="17"/>
        <v>7724.9435570649612</v>
      </c>
      <c r="J44" s="122">
        <f t="shared" si="17"/>
        <v>5895.0584224152717</v>
      </c>
      <c r="K44" s="122">
        <f t="shared" si="17"/>
        <v>5760.8751145646602</v>
      </c>
      <c r="L44" s="122">
        <f t="shared" si="17"/>
        <v>7012.1942690942315</v>
      </c>
      <c r="M44" s="122">
        <f t="shared" si="17"/>
        <v>6393.3444744850603</v>
      </c>
      <c r="N44" s="122">
        <f t="shared" si="17"/>
        <v>6316.8508004926716</v>
      </c>
      <c r="O44" s="122">
        <f t="shared" si="17"/>
        <v>5394.1702363621016</v>
      </c>
      <c r="P44" s="122">
        <f t="shared" si="17"/>
        <v>5549.1260948466052</v>
      </c>
      <c r="Q44" s="122">
        <f t="shared" si="17"/>
        <v>4857.6248597419499</v>
      </c>
      <c r="R44" s="122">
        <f t="shared" ref="R44:V44" si="18">SUM(R45:R46)</f>
        <v>4904.7080379020708</v>
      </c>
      <c r="S44" s="122">
        <f t="shared" si="18"/>
        <v>4246.4496491458822</v>
      </c>
      <c r="T44" s="122">
        <f t="shared" si="18"/>
        <v>4100.8777996000908</v>
      </c>
      <c r="U44" s="122">
        <f t="shared" si="18"/>
        <v>3034.8959552159249</v>
      </c>
      <c r="V44" s="122">
        <f t="shared" si="18"/>
        <v>3788.6917837816427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7381.1693595063207</v>
      </c>
      <c r="D45" s="98">
        <v>6922.0978855015028</v>
      </c>
      <c r="E45" s="98">
        <v>7644.1677350803329</v>
      </c>
      <c r="F45" s="98">
        <v>6770.0269457299819</v>
      </c>
      <c r="G45" s="98">
        <v>7331.2914677490071</v>
      </c>
      <c r="H45" s="98">
        <v>7250.110070768932</v>
      </c>
      <c r="I45" s="98">
        <v>7724.9435570649612</v>
      </c>
      <c r="J45" s="98">
        <v>5895.0584224152717</v>
      </c>
      <c r="K45" s="98">
        <v>5760.8751145646602</v>
      </c>
      <c r="L45" s="98">
        <v>7012.1942690942315</v>
      </c>
      <c r="M45" s="98">
        <v>6393.3444744850603</v>
      </c>
      <c r="N45" s="98">
        <v>6316.8508004926716</v>
      </c>
      <c r="O45" s="98">
        <v>5394.1702363621016</v>
      </c>
      <c r="P45" s="98">
        <v>5549.1260948466052</v>
      </c>
      <c r="Q45" s="98">
        <v>4857.6248597419499</v>
      </c>
      <c r="R45" s="98">
        <v>4904.7080379020708</v>
      </c>
      <c r="S45" s="98">
        <v>4246.4496491458822</v>
      </c>
      <c r="T45" s="98">
        <v>4100.8777996000908</v>
      </c>
      <c r="U45" s="98">
        <v>3034.8959552159249</v>
      </c>
      <c r="V45" s="98">
        <v>3788.6917837816427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635.98249813937559</v>
      </c>
      <c r="D49" s="122">
        <v>599.25890633588585</v>
      </c>
      <c r="E49" s="122">
        <v>630.37361449125399</v>
      </c>
      <c r="F49" s="122">
        <v>498.19671663253303</v>
      </c>
      <c r="G49" s="122">
        <v>532.27936027536657</v>
      </c>
      <c r="H49" s="122">
        <v>481.053643364013</v>
      </c>
      <c r="I49" s="122">
        <v>616.16027016552528</v>
      </c>
      <c r="J49" s="122">
        <v>551.36650097404947</v>
      </c>
      <c r="K49" s="122">
        <v>540.37791140165211</v>
      </c>
      <c r="L49" s="122">
        <v>599.44511310533301</v>
      </c>
      <c r="M49" s="122">
        <v>588.64364216068043</v>
      </c>
      <c r="N49" s="122">
        <v>581.11727515147038</v>
      </c>
      <c r="O49" s="122">
        <v>550.17236658550962</v>
      </c>
      <c r="P49" s="122">
        <v>452.28791398507769</v>
      </c>
      <c r="Q49" s="122">
        <v>448.1907805370995</v>
      </c>
      <c r="R49" s="122">
        <v>403.25457499522025</v>
      </c>
      <c r="S49" s="122">
        <v>398.13375964645797</v>
      </c>
      <c r="T49" s="122">
        <v>377.10857012706236</v>
      </c>
      <c r="U49" s="122">
        <v>354.05883410143809</v>
      </c>
      <c r="V49" s="122">
        <v>408.52984845207106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688.58917203492513</v>
      </c>
      <c r="D50" s="98">
        <v>644.68491813241587</v>
      </c>
      <c r="E50" s="98">
        <v>679.10812937281128</v>
      </c>
      <c r="F50" s="98">
        <v>636.52523569752736</v>
      </c>
      <c r="G50" s="98">
        <v>639.13179807898939</v>
      </c>
      <c r="H50" s="98">
        <v>632.60540041545107</v>
      </c>
      <c r="I50" s="98">
        <v>665.85597899250956</v>
      </c>
      <c r="J50" s="98">
        <v>582.91383306386274</v>
      </c>
      <c r="K50" s="98">
        <v>581.08060586472436</v>
      </c>
      <c r="L50" s="98">
        <v>628.30488810016891</v>
      </c>
      <c r="M50" s="98">
        <v>614.54413550074844</v>
      </c>
      <c r="N50" s="98">
        <v>602.44591648659491</v>
      </c>
      <c r="O50" s="98">
        <v>573.99359369706121</v>
      </c>
      <c r="P50" s="98">
        <v>545.09975757252209</v>
      </c>
      <c r="Q50" s="98">
        <v>521.23669173828398</v>
      </c>
      <c r="R50" s="98">
        <v>479.31370096183031</v>
      </c>
      <c r="S50" s="98">
        <v>452.31222178954914</v>
      </c>
      <c r="T50" s="98">
        <v>420.72456938133053</v>
      </c>
      <c r="U50" s="98">
        <v>396.79292886974804</v>
      </c>
      <c r="V50" s="98">
        <v>438.32315808863819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549.42762318385269</v>
      </c>
      <c r="D51" s="98">
        <v>0</v>
      </c>
      <c r="E51" s="98">
        <v>540.93324837213584</v>
      </c>
      <c r="F51" s="98">
        <v>0</v>
      </c>
      <c r="G51" s="98">
        <v>0</v>
      </c>
      <c r="H51" s="98">
        <v>506.61532998144799</v>
      </c>
      <c r="I51" s="98">
        <v>540.91550841345941</v>
      </c>
      <c r="J51" s="98">
        <v>469.02413743444305</v>
      </c>
      <c r="K51" s="98">
        <v>467.75943190464824</v>
      </c>
      <c r="L51" s="98">
        <v>504.27150940572062</v>
      </c>
      <c r="M51" s="98">
        <v>494.92925017435675</v>
      </c>
      <c r="N51" s="98">
        <v>484.64659217178138</v>
      </c>
      <c r="O51" s="98">
        <v>461.07849014484373</v>
      </c>
      <c r="P51" s="98">
        <v>438.37900686738897</v>
      </c>
      <c r="Q51" s="98">
        <v>418.50432830356067</v>
      </c>
      <c r="R51" s="98">
        <v>385.86264347336368</v>
      </c>
      <c r="S51" s="98">
        <v>364.12152152369413</v>
      </c>
      <c r="T51" s="98">
        <v>339.02442648154977</v>
      </c>
      <c r="U51" s="98">
        <v>319.45015314836598</v>
      </c>
      <c r="V51" s="98">
        <v>352.83499808055979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549.42762318385269</v>
      </c>
      <c r="D52" s="101">
        <v>0</v>
      </c>
      <c r="E52" s="101">
        <v>540.93324837213584</v>
      </c>
      <c r="F52" s="101">
        <v>0</v>
      </c>
      <c r="G52" s="101">
        <v>0</v>
      </c>
      <c r="H52" s="101">
        <v>506.61532998144799</v>
      </c>
      <c r="I52" s="101">
        <v>540.91550841345941</v>
      </c>
      <c r="J52" s="101">
        <v>469.02413743444305</v>
      </c>
      <c r="K52" s="101">
        <v>467.75943190464824</v>
      </c>
      <c r="L52" s="101">
        <v>504.27150940572062</v>
      </c>
      <c r="M52" s="101">
        <v>494.92925017435675</v>
      </c>
      <c r="N52" s="101">
        <v>484.64659217178138</v>
      </c>
      <c r="O52" s="101">
        <v>461.07849014484373</v>
      </c>
      <c r="P52" s="101">
        <v>438.37900686738897</v>
      </c>
      <c r="Q52" s="101">
        <v>418.50432830356067</v>
      </c>
      <c r="R52" s="101">
        <v>385.86264347336368</v>
      </c>
      <c r="S52" s="101">
        <v>364.12152152369413</v>
      </c>
      <c r="T52" s="101">
        <v>339.02442648154977</v>
      </c>
      <c r="U52" s="101">
        <v>319.45015314836598</v>
      </c>
      <c r="V52" s="101">
        <v>352.83499808055979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7.9957715156114402</v>
      </c>
      <c r="D58" s="122">
        <v>7.1024471285713044</v>
      </c>
      <c r="E58" s="122">
        <v>7.9290658969732775</v>
      </c>
      <c r="F58" s="122">
        <v>4.0267087621124125</v>
      </c>
      <c r="G58" s="122">
        <v>5.4102273117899538</v>
      </c>
      <c r="H58" s="122">
        <v>2.6435536154639068</v>
      </c>
      <c r="I58" s="122">
        <v>4.9287763884545823</v>
      </c>
      <c r="J58" s="122">
        <v>10.142816830283206</v>
      </c>
      <c r="K58" s="122">
        <v>8.4161777847349271</v>
      </c>
      <c r="L58" s="122">
        <v>2.8034731962505943</v>
      </c>
      <c r="M58" s="122">
        <v>0.67026729620734693</v>
      </c>
      <c r="N58" s="122">
        <v>1.1881729048368748</v>
      </c>
      <c r="O58" s="122">
        <v>5.0611602765557668</v>
      </c>
      <c r="P58" s="122">
        <v>7.2811052559098277</v>
      </c>
      <c r="Q58" s="122">
        <v>7.5977736693376539</v>
      </c>
      <c r="R58" s="122">
        <v>5.68798188227235</v>
      </c>
      <c r="S58" s="122">
        <v>3.1672125292590008</v>
      </c>
      <c r="T58" s="122">
        <v>1.8489961956186858</v>
      </c>
      <c r="U58" s="122">
        <v>2.3861843703145267</v>
      </c>
      <c r="V58" s="122">
        <v>4.2997434284980613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59.485402556976837</v>
      </c>
      <c r="D59" s="98">
        <v>56.105934015651783</v>
      </c>
      <c r="E59" s="98">
        <v>63.942813594898361</v>
      </c>
      <c r="F59" s="98">
        <v>54.740229400373885</v>
      </c>
      <c r="G59" s="98">
        <v>67.944023512998513</v>
      </c>
      <c r="H59" s="98">
        <v>35.806785207210552</v>
      </c>
      <c r="I59" s="98">
        <v>47.916915249965037</v>
      </c>
      <c r="J59" s="98">
        <v>67.466826556490531</v>
      </c>
      <c r="K59" s="98">
        <v>79.084144191400583</v>
      </c>
      <c r="L59" s="98">
        <v>62.1867352255776</v>
      </c>
      <c r="M59" s="98">
        <v>60.331112103884458</v>
      </c>
      <c r="N59" s="98">
        <v>50.592626471521079</v>
      </c>
      <c r="O59" s="98">
        <v>69.047413702518725</v>
      </c>
      <c r="P59" s="98">
        <v>66.01831411913362</v>
      </c>
      <c r="Q59" s="98">
        <v>81.344674689589525</v>
      </c>
      <c r="R59" s="98">
        <v>64.631987678401131</v>
      </c>
      <c r="S59" s="98">
        <v>66.4169194568492</v>
      </c>
      <c r="T59" s="98">
        <v>69.014857999255597</v>
      </c>
      <c r="U59" s="98">
        <v>70.08874273169306</v>
      </c>
      <c r="V59" s="98">
        <v>90.152079067127858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4974.7706244546898</v>
      </c>
      <c r="D62" s="117">
        <f t="shared" si="21"/>
        <v>5187.6367796303812</v>
      </c>
      <c r="E62" s="117">
        <f t="shared" si="21"/>
        <v>4965.8355691621227</v>
      </c>
      <c r="F62" s="117">
        <f t="shared" si="21"/>
        <v>4797.463964136723</v>
      </c>
      <c r="G62" s="117">
        <f t="shared" si="21"/>
        <v>4980.3708720205505</v>
      </c>
      <c r="H62" s="117">
        <f t="shared" si="21"/>
        <v>5252.2984156248131</v>
      </c>
      <c r="I62" s="117">
        <f t="shared" si="21"/>
        <v>5249.8274439794213</v>
      </c>
      <c r="J62" s="117">
        <f t="shared" si="21"/>
        <v>4406.5341426062514</v>
      </c>
      <c r="K62" s="117">
        <f t="shared" si="21"/>
        <v>4469.0458937466101</v>
      </c>
      <c r="L62" s="117">
        <f t="shared" si="21"/>
        <v>5182.309366045055</v>
      </c>
      <c r="M62" s="117">
        <f t="shared" si="21"/>
        <v>0</v>
      </c>
      <c r="N62" s="117">
        <f t="shared" si="21"/>
        <v>0</v>
      </c>
      <c r="O62" s="117">
        <f t="shared" si="21"/>
        <v>3850.5272479273144</v>
      </c>
      <c r="P62" s="117">
        <f t="shared" si="21"/>
        <v>3991.6802741541073</v>
      </c>
      <c r="Q62" s="117">
        <f t="shared" si="21"/>
        <v>3466.9335975691961</v>
      </c>
      <c r="R62" s="117">
        <f t="shared" ref="R62:V62" si="22">R63+R66+R68+R77</f>
        <v>3593.467870850528</v>
      </c>
      <c r="S62" s="117">
        <f t="shared" si="22"/>
        <v>3236.7964005171334</v>
      </c>
      <c r="T62" s="117">
        <f t="shared" si="22"/>
        <v>3077.5075939963108</v>
      </c>
      <c r="U62" s="117">
        <f t="shared" si="22"/>
        <v>2615.6104546471311</v>
      </c>
      <c r="V62" s="117">
        <f t="shared" si="22"/>
        <v>2748.2782552156386</v>
      </c>
      <c r="W62" s="117">
        <f t="shared" ref="W62" si="23">W63+W66+W68+W77</f>
        <v>2609.1223980150021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4511.8062733684083</v>
      </c>
      <c r="D63" s="122">
        <f t="shared" si="24"/>
        <v>4704.2666853942064</v>
      </c>
      <c r="E63" s="122">
        <f t="shared" si="24"/>
        <v>4523.6562425786697</v>
      </c>
      <c r="F63" s="122">
        <f t="shared" si="24"/>
        <v>4346.7894760373556</v>
      </c>
      <c r="G63" s="122">
        <f t="shared" si="24"/>
        <v>4542.7202086173893</v>
      </c>
      <c r="H63" s="122">
        <f t="shared" si="24"/>
        <v>4790.6734459589934</v>
      </c>
      <c r="I63" s="122">
        <f t="shared" si="24"/>
        <v>4788.8772845960857</v>
      </c>
      <c r="J63" s="122">
        <f t="shared" si="24"/>
        <v>3965.4349597112105</v>
      </c>
      <c r="K63" s="122">
        <f t="shared" si="24"/>
        <v>4026.0963272162589</v>
      </c>
      <c r="L63" s="122">
        <f t="shared" si="24"/>
        <v>4749.3396875926983</v>
      </c>
      <c r="M63" s="122">
        <f t="shared" si="24"/>
        <v>0</v>
      </c>
      <c r="N63" s="122">
        <f t="shared" si="24"/>
        <v>0</v>
      </c>
      <c r="O63" s="122">
        <f t="shared" si="24"/>
        <v>3519.5175443442677</v>
      </c>
      <c r="P63" s="122">
        <f t="shared" si="24"/>
        <v>3664.9010809808265</v>
      </c>
      <c r="Q63" s="122">
        <f t="shared" si="24"/>
        <v>3111.5228063477248</v>
      </c>
      <c r="R63" s="122">
        <f t="shared" ref="R63:V63" si="25">SUM(R64:R65)</f>
        <v>3233.4698757900901</v>
      </c>
      <c r="S63" s="122">
        <f t="shared" si="25"/>
        <v>2874.2176334516225</v>
      </c>
      <c r="T63" s="122">
        <f t="shared" si="25"/>
        <v>2739.261081940509</v>
      </c>
      <c r="U63" s="122">
        <f t="shared" si="25"/>
        <v>2260.3325976141487</v>
      </c>
      <c r="V63" s="122">
        <f t="shared" si="25"/>
        <v>2400.2742767727823</v>
      </c>
      <c r="W63" s="122">
        <f t="shared" ref="W63" si="26">SUM(W64:W65)</f>
        <v>2264.2804797937993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4511.8062733684083</v>
      </c>
      <c r="D64" s="98">
        <v>4704.2666853942064</v>
      </c>
      <c r="E64" s="98">
        <v>4523.6562425786697</v>
      </c>
      <c r="F64" s="98">
        <v>4346.7894760373556</v>
      </c>
      <c r="G64" s="98">
        <v>4542.7202086173893</v>
      </c>
      <c r="H64" s="98">
        <v>4790.6734459589934</v>
      </c>
      <c r="I64" s="98">
        <v>4788.8772845960857</v>
      </c>
      <c r="J64" s="98">
        <v>3965.4349597112105</v>
      </c>
      <c r="K64" s="98">
        <v>4026.0963272162589</v>
      </c>
      <c r="L64" s="98">
        <v>4749.3396875926983</v>
      </c>
      <c r="M64" s="98">
        <v>0</v>
      </c>
      <c r="N64" s="98">
        <v>0</v>
      </c>
      <c r="O64" s="98">
        <v>3519.5175443442677</v>
      </c>
      <c r="P64" s="98">
        <v>3664.9010809808265</v>
      </c>
      <c r="Q64" s="98">
        <v>3111.5228063477248</v>
      </c>
      <c r="R64" s="98">
        <v>3233.4698757900901</v>
      </c>
      <c r="S64" s="98">
        <v>2874.2176334516225</v>
      </c>
      <c r="T64" s="98">
        <v>2739.261081940509</v>
      </c>
      <c r="U64" s="98">
        <v>2260.3325976141487</v>
      </c>
      <c r="V64" s="98">
        <v>2400.2742767727823</v>
      </c>
      <c r="W64" s="98">
        <v>2264.2804797937993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421.48961592170684</v>
      </c>
      <c r="D68" s="122">
        <v>439.11454308489527</v>
      </c>
      <c r="E68" s="122">
        <v>400.87120847470777</v>
      </c>
      <c r="F68" s="122">
        <v>408.92852299107727</v>
      </c>
      <c r="G68" s="122">
        <v>395.76088161011143</v>
      </c>
      <c r="H68" s="122">
        <v>418.15507317835664</v>
      </c>
      <c r="I68" s="122">
        <v>415.23402160079377</v>
      </c>
      <c r="J68" s="122">
        <v>392.96053936819601</v>
      </c>
      <c r="K68" s="122">
        <v>391.95176118134054</v>
      </c>
      <c r="L68" s="122">
        <v>379.56372340356216</v>
      </c>
      <c r="M68" s="122">
        <v>0</v>
      </c>
      <c r="N68" s="122">
        <v>0</v>
      </c>
      <c r="O68" s="122">
        <v>285.16016392310837</v>
      </c>
      <c r="P68" s="122">
        <v>277.25216571501704</v>
      </c>
      <c r="Q68" s="122">
        <v>304.32714186835597</v>
      </c>
      <c r="R68" s="122">
        <v>307.06215723529249</v>
      </c>
      <c r="S68" s="122">
        <v>308.57806963782269</v>
      </c>
      <c r="T68" s="122">
        <v>285.79444664978644</v>
      </c>
      <c r="U68" s="122">
        <v>297.01843077945404</v>
      </c>
      <c r="V68" s="122">
        <v>276.37442116996556</v>
      </c>
      <c r="W68" s="122">
        <v>272.09787082231867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445.37659598308329</v>
      </c>
      <c r="D69" s="98">
        <v>462.73078741887281</v>
      </c>
      <c r="E69" s="98">
        <v>423.53254384657231</v>
      </c>
      <c r="F69" s="98">
        <v>429.97213265821199</v>
      </c>
      <c r="G69" s="98">
        <v>417.20605253479727</v>
      </c>
      <c r="H69" s="98">
        <v>440.9258939949998</v>
      </c>
      <c r="I69" s="98">
        <v>434.92822221235264</v>
      </c>
      <c r="J69" s="98">
        <v>411.23777375741446</v>
      </c>
      <c r="K69" s="98">
        <v>424.61440794645227</v>
      </c>
      <c r="L69" s="98">
        <v>444.5340904726404</v>
      </c>
      <c r="M69" s="98">
        <v>0</v>
      </c>
      <c r="N69" s="98">
        <v>0</v>
      </c>
      <c r="O69" s="98">
        <v>391.07679623740574</v>
      </c>
      <c r="P69" s="98">
        <v>376.47925660249678</v>
      </c>
      <c r="Q69" s="98">
        <v>349.97621314860936</v>
      </c>
      <c r="R69" s="98">
        <v>332.44918598309226</v>
      </c>
      <c r="S69" s="98">
        <v>322.15550470188691</v>
      </c>
      <c r="T69" s="98">
        <v>295.70024308276277</v>
      </c>
      <c r="U69" s="98">
        <v>306.71768217475989</v>
      </c>
      <c r="V69" s="98">
        <v>286.76779108407834</v>
      </c>
      <c r="W69" s="98">
        <v>284.004055948521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353.36631570540067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237.98350555982418</v>
      </c>
      <c r="U70" s="98">
        <v>246.73890093021686</v>
      </c>
      <c r="V70" s="98">
        <v>230.67024098571216</v>
      </c>
      <c r="W70" s="98">
        <v>223.25503257293107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353.36631570540067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237.98350555982418</v>
      </c>
      <c r="U71" s="101">
        <v>246.73890093021686</v>
      </c>
      <c r="V71" s="101">
        <v>230.67024098571216</v>
      </c>
      <c r="W71" s="101">
        <v>223.25503257293107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41.474735164574739</v>
      </c>
      <c r="D77" s="122">
        <v>44.255551151279505</v>
      </c>
      <c r="E77" s="122">
        <v>41.308118108745887</v>
      </c>
      <c r="F77" s="122">
        <v>41.74596510829025</v>
      </c>
      <c r="G77" s="122">
        <v>41.88978179305024</v>
      </c>
      <c r="H77" s="122">
        <v>43.469896487462883</v>
      </c>
      <c r="I77" s="122">
        <v>45.716137782542219</v>
      </c>
      <c r="J77" s="122">
        <v>48.138643526844589</v>
      </c>
      <c r="K77" s="122">
        <v>50.99780534901074</v>
      </c>
      <c r="L77" s="122">
        <v>53.405955048794226</v>
      </c>
      <c r="M77" s="122">
        <v>0</v>
      </c>
      <c r="N77" s="122">
        <v>0</v>
      </c>
      <c r="O77" s="122">
        <v>45.849539659938436</v>
      </c>
      <c r="P77" s="122">
        <v>49.527027458264094</v>
      </c>
      <c r="Q77" s="122">
        <v>51.08364935311554</v>
      </c>
      <c r="R77" s="122">
        <v>52.935837825145221</v>
      </c>
      <c r="S77" s="122">
        <v>54.000697427688102</v>
      </c>
      <c r="T77" s="122">
        <v>52.452065406015279</v>
      </c>
      <c r="U77" s="122">
        <v>58.259426253528623</v>
      </c>
      <c r="V77" s="122">
        <v>71.629557272891049</v>
      </c>
      <c r="W77" s="122">
        <v>72.744047398884248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47.097047004173277</v>
      </c>
      <c r="D78" s="98">
        <v>49.817290075138686</v>
      </c>
      <c r="E78" s="98">
        <v>46.937106949560317</v>
      </c>
      <c r="F78" s="98">
        <v>47.818105487677919</v>
      </c>
      <c r="G78" s="98">
        <v>47.93803905728744</v>
      </c>
      <c r="H78" s="98">
        <v>49.646584192115782</v>
      </c>
      <c r="I78" s="98">
        <v>50.983285119378692</v>
      </c>
      <c r="J78" s="98">
        <v>52.469455747252752</v>
      </c>
      <c r="K78" s="98">
        <v>57.750128008461644</v>
      </c>
      <c r="L78" s="98">
        <v>61.989054967350441</v>
      </c>
      <c r="M78" s="98">
        <v>0</v>
      </c>
      <c r="N78" s="98">
        <v>0</v>
      </c>
      <c r="O78" s="98">
        <v>59.480483883163373</v>
      </c>
      <c r="P78" s="98">
        <v>60.84749087729589</v>
      </c>
      <c r="Q78" s="98">
        <v>59.115669691655718</v>
      </c>
      <c r="R78" s="98">
        <v>58.463274706485684</v>
      </c>
      <c r="S78" s="98">
        <v>59.343924331059341</v>
      </c>
      <c r="T78" s="98">
        <v>58.021300149897208</v>
      </c>
      <c r="U78" s="98">
        <v>63.582622560957638</v>
      </c>
      <c r="V78" s="98">
        <v>79.176021856045381</v>
      </c>
      <c r="W78" s="98">
        <v>81.5945731657485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7.9951783240118992</v>
      </c>
      <c r="D81" s="117">
        <f t="shared" si="28"/>
        <v>7.1008743646129791</v>
      </c>
      <c r="E81" s="117">
        <f t="shared" si="28"/>
        <v>7.927311617548356</v>
      </c>
      <c r="F81" s="117">
        <f t="shared" si="28"/>
        <v>4.0355602996552316</v>
      </c>
      <c r="G81" s="117">
        <f t="shared" si="28"/>
        <v>5.4128426008134127</v>
      </c>
      <c r="H81" s="117">
        <f t="shared" si="28"/>
        <v>2.6458954662149301</v>
      </c>
      <c r="I81" s="117">
        <f t="shared" si="28"/>
        <v>4.9243258981459714</v>
      </c>
      <c r="J81" s="117">
        <f t="shared" si="28"/>
        <v>10.141752198313894</v>
      </c>
      <c r="K81" s="117">
        <f t="shared" si="28"/>
        <v>8.4196697737991002</v>
      </c>
      <c r="L81" s="117">
        <f t="shared" si="28"/>
        <v>2.7993202936351449</v>
      </c>
      <c r="M81" s="117">
        <f t="shared" si="28"/>
        <v>0.6694601607300259</v>
      </c>
      <c r="N81" s="117">
        <f t="shared" si="28"/>
        <v>1.1888849253450888</v>
      </c>
      <c r="O81" s="117">
        <f t="shared" si="28"/>
        <v>5.0664165156889274</v>
      </c>
      <c r="P81" s="117">
        <f t="shared" si="28"/>
        <v>7.2773711679393314</v>
      </c>
      <c r="Q81" s="117">
        <f t="shared" si="28"/>
        <v>7.6080791995650339</v>
      </c>
      <c r="R81" s="117">
        <f t="shared" ref="R81:V81" si="29">R82+R85+R87+R100</f>
        <v>5.7079812332867252</v>
      </c>
      <c r="S81" s="117">
        <f t="shared" si="29"/>
        <v>3.1718311979623444</v>
      </c>
      <c r="T81" s="117">
        <f t="shared" si="29"/>
        <v>1.8480873921223149</v>
      </c>
      <c r="U81" s="117">
        <f t="shared" si="29"/>
        <v>2.3849110663507198</v>
      </c>
      <c r="V81" s="117">
        <f t="shared" si="29"/>
        <v>4.2977819104609019</v>
      </c>
      <c r="W81" s="117">
        <f t="shared" ref="W81" si="30">W82+W85+W87+W100</f>
        <v>6.1192519263243543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7.9951783240118992</v>
      </c>
      <c r="D100" s="122">
        <v>7.1008743646129791</v>
      </c>
      <c r="E100" s="122">
        <v>7.927311617548356</v>
      </c>
      <c r="F100" s="122">
        <v>4.0355602996552316</v>
      </c>
      <c r="G100" s="122">
        <v>5.4128426008134127</v>
      </c>
      <c r="H100" s="122">
        <v>2.6458954662149301</v>
      </c>
      <c r="I100" s="122">
        <v>4.9243258981459714</v>
      </c>
      <c r="J100" s="122">
        <v>10.141752198313894</v>
      </c>
      <c r="K100" s="122">
        <v>8.4196697737991002</v>
      </c>
      <c r="L100" s="122">
        <v>2.7993202936351449</v>
      </c>
      <c r="M100" s="122">
        <v>0.6694601607300259</v>
      </c>
      <c r="N100" s="122">
        <v>1.1888849253450888</v>
      </c>
      <c r="O100" s="122">
        <v>5.0664165156889274</v>
      </c>
      <c r="P100" s="122">
        <v>7.2773711679393314</v>
      </c>
      <c r="Q100" s="122">
        <v>7.6080791995650339</v>
      </c>
      <c r="R100" s="122">
        <v>5.7079812332867252</v>
      </c>
      <c r="S100" s="122">
        <v>3.1718311979623444</v>
      </c>
      <c r="T100" s="122">
        <v>1.8480873921223149</v>
      </c>
      <c r="U100" s="122">
        <v>2.3849110663507198</v>
      </c>
      <c r="V100" s="122">
        <v>4.2977819104609019</v>
      </c>
      <c r="W100" s="122">
        <v>6.1192519263243543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59.48540255697683</v>
      </c>
      <c r="D102" s="98">
        <v>56.105934015651783</v>
      </c>
      <c r="E102" s="98">
        <v>63.942813594898368</v>
      </c>
      <c r="F102" s="98">
        <v>54.740229400373906</v>
      </c>
      <c r="G102" s="98">
        <v>67.944023512998498</v>
      </c>
      <c r="H102" s="98">
        <v>35.806785207210552</v>
      </c>
      <c r="I102" s="98">
        <v>47.916915249965037</v>
      </c>
      <c r="J102" s="98">
        <v>67.466826556490531</v>
      </c>
      <c r="K102" s="98">
        <v>79.084144191400597</v>
      </c>
      <c r="L102" s="98">
        <v>62.1867352255776</v>
      </c>
      <c r="M102" s="98">
        <v>60.331112103884479</v>
      </c>
      <c r="N102" s="98">
        <v>50.592626471521079</v>
      </c>
      <c r="O102" s="98">
        <v>69.04741370251871</v>
      </c>
      <c r="P102" s="98">
        <v>66.01831411913362</v>
      </c>
      <c r="Q102" s="98">
        <v>81.34467468958951</v>
      </c>
      <c r="R102" s="98">
        <v>64.631987678401146</v>
      </c>
      <c r="S102" s="98">
        <v>66.416919456849186</v>
      </c>
      <c r="T102" s="98">
        <v>69.014857999255582</v>
      </c>
      <c r="U102" s="98">
        <v>70.088742731693046</v>
      </c>
      <c r="V102" s="98">
        <v>90.152079067127872</v>
      </c>
      <c r="W102" s="98">
        <v>91.044710388209268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7.995851756257311</v>
      </c>
      <c r="D124" s="117">
        <f t="shared" si="42"/>
        <v>7.0999239267994669</v>
      </c>
      <c r="E124" s="117">
        <f t="shared" si="42"/>
        <v>7.9287711604299886</v>
      </c>
      <c r="F124" s="117">
        <f t="shared" si="42"/>
        <v>4.0351266621439752</v>
      </c>
      <c r="G124" s="117">
        <f t="shared" si="42"/>
        <v>5.4107444032209937</v>
      </c>
      <c r="H124" s="117">
        <f t="shared" si="42"/>
        <v>2.6457402481270833</v>
      </c>
      <c r="I124" s="117">
        <f t="shared" si="42"/>
        <v>4.9248503431758657</v>
      </c>
      <c r="J124" s="117">
        <f t="shared" si="42"/>
        <v>10.140624203021002</v>
      </c>
      <c r="K124" s="117">
        <f t="shared" si="42"/>
        <v>8.4217522222551651</v>
      </c>
      <c r="L124" s="117">
        <f t="shared" si="42"/>
        <v>2.8011162081798582</v>
      </c>
      <c r="M124" s="117">
        <f t="shared" si="42"/>
        <v>0.67117749120747761</v>
      </c>
      <c r="N124" s="117">
        <f t="shared" si="42"/>
        <v>1.1885695843201149</v>
      </c>
      <c r="O124" s="117">
        <f t="shared" si="42"/>
        <v>5.0654423417923509</v>
      </c>
      <c r="P124" s="117">
        <f t="shared" si="42"/>
        <v>7.2770221058691602</v>
      </c>
      <c r="Q124" s="117">
        <f t="shared" si="42"/>
        <v>7.6084831404497439</v>
      </c>
      <c r="R124" s="117">
        <f t="shared" ref="R124:V124" si="43">R125+R128+R130+R139</f>
        <v>5.7082712155950848</v>
      </c>
      <c r="S124" s="117">
        <f t="shared" si="43"/>
        <v>3.1699148021492185</v>
      </c>
      <c r="T124" s="117">
        <f t="shared" si="43"/>
        <v>1.8462381014687026</v>
      </c>
      <c r="U124" s="117">
        <f t="shared" si="43"/>
        <v>2.3865275153962724</v>
      </c>
      <c r="V124" s="117">
        <f t="shared" si="43"/>
        <v>4.2991533548861822</v>
      </c>
      <c r="W124" s="117">
        <f t="shared" ref="W124" si="44">W125+W128+W130+W139</f>
        <v>6.121577756037877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7.995851756257311</v>
      </c>
      <c r="D139" s="122">
        <v>7.0999239267994669</v>
      </c>
      <c r="E139" s="122">
        <v>7.9287711604299886</v>
      </c>
      <c r="F139" s="122">
        <v>4.0351266621439752</v>
      </c>
      <c r="G139" s="122">
        <v>5.4107444032209937</v>
      </c>
      <c r="H139" s="122">
        <v>2.6457402481270833</v>
      </c>
      <c r="I139" s="122">
        <v>4.9248503431758657</v>
      </c>
      <c r="J139" s="122">
        <v>10.140624203021002</v>
      </c>
      <c r="K139" s="122">
        <v>8.4217522222551651</v>
      </c>
      <c r="L139" s="122">
        <v>2.8011162081798582</v>
      </c>
      <c r="M139" s="122">
        <v>0.67117749120747761</v>
      </c>
      <c r="N139" s="122">
        <v>1.1885695843201149</v>
      </c>
      <c r="O139" s="122">
        <v>5.0654423417923509</v>
      </c>
      <c r="P139" s="122">
        <v>7.2770221058691602</v>
      </c>
      <c r="Q139" s="122">
        <v>7.6084831404497439</v>
      </c>
      <c r="R139" s="122">
        <v>5.7082712155950848</v>
      </c>
      <c r="S139" s="122">
        <v>3.1699148021492185</v>
      </c>
      <c r="T139" s="122">
        <v>1.8462381014687026</v>
      </c>
      <c r="U139" s="122">
        <v>2.3865275153962724</v>
      </c>
      <c r="V139" s="122">
        <v>4.2991533548861822</v>
      </c>
      <c r="W139" s="122">
        <v>6.121577756037877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59.48540255697683</v>
      </c>
      <c r="D140" s="98">
        <v>56.105934015651776</v>
      </c>
      <c r="E140" s="98">
        <v>63.942813594898347</v>
      </c>
      <c r="F140" s="98">
        <v>54.740229400373892</v>
      </c>
      <c r="G140" s="98">
        <v>67.944023512998513</v>
      </c>
      <c r="H140" s="98">
        <v>35.806785207210559</v>
      </c>
      <c r="I140" s="98">
        <v>47.916915249965029</v>
      </c>
      <c r="J140" s="98">
        <v>67.466826556490531</v>
      </c>
      <c r="K140" s="98">
        <v>79.084144191400583</v>
      </c>
      <c r="L140" s="98">
        <v>62.186735225577614</v>
      </c>
      <c r="M140" s="98">
        <v>60.331112103884458</v>
      </c>
      <c r="N140" s="98">
        <v>50.592626471521079</v>
      </c>
      <c r="O140" s="98">
        <v>69.04741370251871</v>
      </c>
      <c r="P140" s="98">
        <v>66.01831411913362</v>
      </c>
      <c r="Q140" s="98">
        <v>81.34467468958951</v>
      </c>
      <c r="R140" s="98">
        <v>64.631987678401146</v>
      </c>
      <c r="S140" s="98">
        <v>66.4169194568492</v>
      </c>
      <c r="T140" s="98">
        <v>69.014857999255597</v>
      </c>
      <c r="U140" s="98">
        <v>70.088742731693046</v>
      </c>
      <c r="V140" s="98">
        <v>90.152079067127886</v>
      </c>
      <c r="W140" s="98">
        <v>91.044710388209268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7.9977887058534858</v>
      </c>
      <c r="D143" s="117">
        <f t="shared" si="49"/>
        <v>7.0985140191860427</v>
      </c>
      <c r="E143" s="117">
        <f t="shared" si="49"/>
        <v>7.9279624742114549</v>
      </c>
      <c r="F143" s="117">
        <f t="shared" si="49"/>
        <v>4.035902296421642</v>
      </c>
      <c r="G143" s="117">
        <f t="shared" si="49"/>
        <v>5.4113847691200645</v>
      </c>
      <c r="H143" s="117">
        <f t="shared" si="49"/>
        <v>2.6460814440502212</v>
      </c>
      <c r="I143" s="117">
        <f t="shared" si="49"/>
        <v>4.926112572522003</v>
      </c>
      <c r="J143" s="117">
        <f t="shared" si="49"/>
        <v>10.141524462096415</v>
      </c>
      <c r="K143" s="117">
        <f t="shared" si="49"/>
        <v>8.4197373237206037</v>
      </c>
      <c r="L143" s="117">
        <f t="shared" si="49"/>
        <v>2.8007413187290142</v>
      </c>
      <c r="M143" s="117">
        <f t="shared" si="49"/>
        <v>0.67138025816198288</v>
      </c>
      <c r="N143" s="117">
        <f t="shared" si="49"/>
        <v>1.1879965312483602</v>
      </c>
      <c r="O143" s="117">
        <f t="shared" si="49"/>
        <v>5.0653038825548578</v>
      </c>
      <c r="P143" s="117">
        <f t="shared" si="49"/>
        <v>7.2784328571070809</v>
      </c>
      <c r="Q143" s="117">
        <f t="shared" si="49"/>
        <v>7.6067623327886338</v>
      </c>
      <c r="R143" s="117">
        <f t="shared" ref="R143:V143" si="50">R144+R146+R148+R157</f>
        <v>5.7046698093781147</v>
      </c>
      <c r="S143" s="117">
        <f t="shared" si="50"/>
        <v>3.1699599394390638</v>
      </c>
      <c r="T143" s="117">
        <f t="shared" si="50"/>
        <v>1.8484396326354107</v>
      </c>
      <c r="U143" s="117">
        <f t="shared" si="50"/>
        <v>2.3868204946253124</v>
      </c>
      <c r="V143" s="117">
        <f t="shared" si="50"/>
        <v>4.2980912610609492</v>
      </c>
      <c r="W143" s="117">
        <f t="shared" ref="W143" si="51">W144+W146+W148+W157</f>
        <v>6.1217946199235582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7.9977887058534858</v>
      </c>
      <c r="D157" s="122">
        <v>7.0985140191860427</v>
      </c>
      <c r="E157" s="122">
        <v>7.9279624742114549</v>
      </c>
      <c r="F157" s="122">
        <v>4.035902296421642</v>
      </c>
      <c r="G157" s="122">
        <v>5.4113847691200645</v>
      </c>
      <c r="H157" s="122">
        <v>2.6460814440502212</v>
      </c>
      <c r="I157" s="122">
        <v>4.926112572522003</v>
      </c>
      <c r="J157" s="122">
        <v>10.141524462096415</v>
      </c>
      <c r="K157" s="122">
        <v>8.4197373237206037</v>
      </c>
      <c r="L157" s="122">
        <v>2.8007413187290142</v>
      </c>
      <c r="M157" s="122">
        <v>0.67138025816198288</v>
      </c>
      <c r="N157" s="122">
        <v>1.1879965312483602</v>
      </c>
      <c r="O157" s="122">
        <v>5.0653038825548578</v>
      </c>
      <c r="P157" s="122">
        <v>7.2784328571070809</v>
      </c>
      <c r="Q157" s="122">
        <v>7.6067623327886338</v>
      </c>
      <c r="R157" s="122">
        <v>5.7046698093781147</v>
      </c>
      <c r="S157" s="122">
        <v>3.1699599394390638</v>
      </c>
      <c r="T157" s="122">
        <v>1.8484396326354107</v>
      </c>
      <c r="U157" s="122">
        <v>2.3868204946253124</v>
      </c>
      <c r="V157" s="122">
        <v>4.2980912610609492</v>
      </c>
      <c r="W157" s="122">
        <v>6.1217946199235582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59.485402556976851</v>
      </c>
      <c r="D158" s="98">
        <v>56.105934015651791</v>
      </c>
      <c r="E158" s="98">
        <v>63.942813594898361</v>
      </c>
      <c r="F158" s="98">
        <v>54.740229400373892</v>
      </c>
      <c r="G158" s="98">
        <v>67.944023512998513</v>
      </c>
      <c r="H158" s="98">
        <v>35.806785207210545</v>
      </c>
      <c r="I158" s="98">
        <v>47.916915249965044</v>
      </c>
      <c r="J158" s="98">
        <v>67.466826556490531</v>
      </c>
      <c r="K158" s="98">
        <v>79.084144191400569</v>
      </c>
      <c r="L158" s="98">
        <v>62.186735225577614</v>
      </c>
      <c r="M158" s="98">
        <v>60.331112103884458</v>
      </c>
      <c r="N158" s="98">
        <v>50.592626471521079</v>
      </c>
      <c r="O158" s="98">
        <v>69.04741370251871</v>
      </c>
      <c r="P158" s="98">
        <v>66.01831411913362</v>
      </c>
      <c r="Q158" s="98">
        <v>81.34467468958951</v>
      </c>
      <c r="R158" s="98">
        <v>64.631987678401146</v>
      </c>
      <c r="S158" s="98">
        <v>66.4169194568492</v>
      </c>
      <c r="T158" s="98">
        <v>69.014857999255597</v>
      </c>
      <c r="U158" s="98">
        <v>70.088742731693031</v>
      </c>
      <c r="V158" s="98">
        <v>90.152079067127858</v>
      </c>
      <c r="W158" s="98">
        <v>91.044710388209268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7.9941568311775502</v>
      </c>
      <c r="D161" s="117">
        <f t="shared" si="54"/>
        <v>7.1025192282897232</v>
      </c>
      <c r="E161" s="117">
        <f t="shared" si="54"/>
        <v>7.9296671009483628</v>
      </c>
      <c r="F161" s="117">
        <f t="shared" si="54"/>
        <v>4.0353616671410073</v>
      </c>
      <c r="G161" s="117">
        <f t="shared" si="54"/>
        <v>5.4093825826539028</v>
      </c>
      <c r="H161" s="117">
        <f t="shared" si="54"/>
        <v>2.6470888667081351</v>
      </c>
      <c r="I161" s="117">
        <f t="shared" si="54"/>
        <v>4.9252061495320101</v>
      </c>
      <c r="J161" s="117">
        <f t="shared" si="54"/>
        <v>10.139631004753491</v>
      </c>
      <c r="K161" s="117">
        <f t="shared" si="54"/>
        <v>8.4235808650368256</v>
      </c>
      <c r="L161" s="117">
        <f t="shared" si="54"/>
        <v>2.8023538642415606</v>
      </c>
      <c r="M161" s="117">
        <f t="shared" si="54"/>
        <v>0.66926010997831342</v>
      </c>
      <c r="N161" s="117">
        <f t="shared" si="54"/>
        <v>1.1891533435171122</v>
      </c>
      <c r="O161" s="117">
        <f t="shared" si="54"/>
        <v>5.0667886314078476</v>
      </c>
      <c r="P161" s="117">
        <f t="shared" si="54"/>
        <v>7.2782836577514365</v>
      </c>
      <c r="Q161" s="117">
        <f t="shared" si="54"/>
        <v>7.6089321908403891</v>
      </c>
      <c r="R161" s="117">
        <f t="shared" ref="R161:V161" si="55">R162+R164+R166+R175</f>
        <v>5.7045986393356287</v>
      </c>
      <c r="S161" s="117">
        <f t="shared" si="55"/>
        <v>3.1718218599337407</v>
      </c>
      <c r="T161" s="117">
        <f t="shared" si="55"/>
        <v>1.8481679966841544</v>
      </c>
      <c r="U161" s="117">
        <f t="shared" si="55"/>
        <v>2.3858017959207136</v>
      </c>
      <c r="V161" s="117">
        <f t="shared" si="55"/>
        <v>4.2967592609952856</v>
      </c>
      <c r="W161" s="117">
        <f t="shared" ref="W161" si="56">W162+W164+W166+W175</f>
        <v>6.1219719054140711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7.9941568311775502</v>
      </c>
      <c r="D175" s="122">
        <v>7.1025192282897232</v>
      </c>
      <c r="E175" s="122">
        <v>7.9296671009483628</v>
      </c>
      <c r="F175" s="122">
        <v>4.0353616671410073</v>
      </c>
      <c r="G175" s="122">
        <v>5.4093825826539028</v>
      </c>
      <c r="H175" s="122">
        <v>2.6470888667081351</v>
      </c>
      <c r="I175" s="122">
        <v>4.9252061495320101</v>
      </c>
      <c r="J175" s="122">
        <v>10.139631004753491</v>
      </c>
      <c r="K175" s="122">
        <v>8.4235808650368256</v>
      </c>
      <c r="L175" s="122">
        <v>2.8023538642415606</v>
      </c>
      <c r="M175" s="122">
        <v>0.66926010997831342</v>
      </c>
      <c r="N175" s="122">
        <v>1.1891533435171122</v>
      </c>
      <c r="O175" s="122">
        <v>5.0667886314078476</v>
      </c>
      <c r="P175" s="122">
        <v>7.2782836577514365</v>
      </c>
      <c r="Q175" s="122">
        <v>7.6089321908403891</v>
      </c>
      <c r="R175" s="122">
        <v>5.7045986393356287</v>
      </c>
      <c r="S175" s="122">
        <v>3.1718218599337407</v>
      </c>
      <c r="T175" s="122">
        <v>1.8481679966841544</v>
      </c>
      <c r="U175" s="122">
        <v>2.3858017959207136</v>
      </c>
      <c r="V175" s="122">
        <v>4.2967592609952856</v>
      </c>
      <c r="W175" s="122">
        <v>6.1219719054140711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59.485402556976837</v>
      </c>
      <c r="D176" s="98">
        <v>56.105934015651776</v>
      </c>
      <c r="E176" s="98">
        <v>63.942813594898354</v>
      </c>
      <c r="F176" s="98">
        <v>54.740229400373885</v>
      </c>
      <c r="G176" s="98">
        <v>67.944023512998513</v>
      </c>
      <c r="H176" s="98">
        <v>35.806785207210552</v>
      </c>
      <c r="I176" s="98">
        <v>47.916915249965037</v>
      </c>
      <c r="J176" s="98">
        <v>67.466826556490531</v>
      </c>
      <c r="K176" s="98">
        <v>79.084144191400569</v>
      </c>
      <c r="L176" s="98">
        <v>62.186735225577607</v>
      </c>
      <c r="M176" s="98">
        <v>60.331112103884458</v>
      </c>
      <c r="N176" s="98">
        <v>50.592626471521079</v>
      </c>
      <c r="O176" s="98">
        <v>69.04741370251871</v>
      </c>
      <c r="P176" s="98">
        <v>66.01831411913362</v>
      </c>
      <c r="Q176" s="98">
        <v>81.344674689589525</v>
      </c>
      <c r="R176" s="98">
        <v>64.631987678401146</v>
      </c>
      <c r="S176" s="98">
        <v>66.416919456849214</v>
      </c>
      <c r="T176" s="98">
        <v>69.014857999255597</v>
      </c>
      <c r="U176" s="98">
        <v>70.088742731693046</v>
      </c>
      <c r="V176" s="98">
        <v>90.152079067127858</v>
      </c>
      <c r="W176" s="98">
        <v>91.044710388209268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221.322145274109</v>
      </c>
      <c r="D3" s="118">
        <f t="shared" si="0"/>
        <v>216.04088535238677</v>
      </c>
      <c r="E3" s="118">
        <f t="shared" si="0"/>
        <v>212.0589042611972</v>
      </c>
      <c r="F3" s="118">
        <f t="shared" si="0"/>
        <v>206.16999970264089</v>
      </c>
      <c r="G3" s="118">
        <f t="shared" si="0"/>
        <v>194.9709708599496</v>
      </c>
      <c r="H3" s="118">
        <f t="shared" si="0"/>
        <v>200.40269958796512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161.58114557216271</v>
      </c>
      <c r="N3" s="118">
        <f t="shared" si="0"/>
        <v>179.98231380964936</v>
      </c>
      <c r="O3" s="118">
        <f t="shared" si="0"/>
        <v>168.67814299732734</v>
      </c>
      <c r="P3" s="118">
        <f t="shared" si="0"/>
        <v>0</v>
      </c>
      <c r="Q3" s="118">
        <f t="shared" si="0"/>
        <v>0</v>
      </c>
      <c r="R3" s="118">
        <f t="shared" ref="R3:V3" si="1">R4+R7+R9+R19</f>
        <v>149.8215112005048</v>
      </c>
      <c r="S3" s="118">
        <f t="shared" si="1"/>
        <v>141.69528296627192</v>
      </c>
      <c r="T3" s="118">
        <f t="shared" si="1"/>
        <v>134.03620541844725</v>
      </c>
      <c r="U3" s="118">
        <f t="shared" si="1"/>
        <v>138.54901986629119</v>
      </c>
      <c r="V3" s="118">
        <f t="shared" si="1"/>
        <v>109.93502120354663</v>
      </c>
      <c r="W3" s="118">
        <f t="shared" ref="W3" si="2">W4+W7+W9+W19</f>
        <v>114.71105699197001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201.01815976836861</v>
      </c>
      <c r="D4" s="123">
        <f t="shared" si="3"/>
        <v>195.70885675076383</v>
      </c>
      <c r="E4" s="123">
        <f t="shared" si="3"/>
        <v>192.41020107225273</v>
      </c>
      <c r="F4" s="123">
        <f t="shared" si="3"/>
        <v>186.38197466757333</v>
      </c>
      <c r="G4" s="123">
        <f t="shared" si="3"/>
        <v>177.56315004186223</v>
      </c>
      <c r="H4" s="123">
        <f t="shared" si="3"/>
        <v>183.04030600928192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143.96157657927637</v>
      </c>
      <c r="N4" s="123">
        <f t="shared" si="3"/>
        <v>160.42184364009415</v>
      </c>
      <c r="O4" s="123">
        <f t="shared" si="3"/>
        <v>148.25243002087876</v>
      </c>
      <c r="P4" s="123">
        <f t="shared" si="3"/>
        <v>0</v>
      </c>
      <c r="Q4" s="123">
        <f t="shared" si="3"/>
        <v>0</v>
      </c>
      <c r="R4" s="123">
        <f t="shared" ref="R4:V4" si="4">SUM(R5:R6)</f>
        <v>132.10984036917705</v>
      </c>
      <c r="S4" s="123">
        <f t="shared" si="4"/>
        <v>123.46328924688325</v>
      </c>
      <c r="T4" s="123">
        <f t="shared" si="4"/>
        <v>117.17477636080811</v>
      </c>
      <c r="U4" s="123">
        <f t="shared" si="4"/>
        <v>117.18464858541945</v>
      </c>
      <c r="V4" s="123">
        <f t="shared" si="4"/>
        <v>94.003370738794814</v>
      </c>
      <c r="W4" s="123">
        <f t="shared" ref="W4" si="5">SUM(W5:W6)</f>
        <v>97.204034009198125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199.71861826911038</v>
      </c>
      <c r="D5" s="99">
        <v>194.46626652256572</v>
      </c>
      <c r="E5" s="99">
        <v>191.1976111557878</v>
      </c>
      <c r="F5" s="99">
        <v>185.23186932678826</v>
      </c>
      <c r="G5" s="99">
        <v>176.47896719646167</v>
      </c>
      <c r="H5" s="99">
        <v>181.93204498544637</v>
      </c>
      <c r="I5" s="99">
        <v>0</v>
      </c>
      <c r="J5" s="99">
        <v>0</v>
      </c>
      <c r="K5" s="99">
        <v>0</v>
      </c>
      <c r="L5" s="99">
        <v>0</v>
      </c>
      <c r="M5" s="99">
        <v>143.11352914467184</v>
      </c>
      <c r="N5" s="99">
        <v>159.47508061201484</v>
      </c>
      <c r="O5" s="99">
        <v>147.3826260861826</v>
      </c>
      <c r="P5" s="99">
        <v>0</v>
      </c>
      <c r="Q5" s="99">
        <v>0</v>
      </c>
      <c r="R5" s="99">
        <v>131.3210969193774</v>
      </c>
      <c r="S5" s="99">
        <v>122.75801946773159</v>
      </c>
      <c r="T5" s="99">
        <v>116.49508206035483</v>
      </c>
      <c r="U5" s="99">
        <v>116.50823472650586</v>
      </c>
      <c r="V5" s="99">
        <v>93.440418281251056</v>
      </c>
      <c r="W5" s="99">
        <v>96.608287243551175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1.2995414992582364</v>
      </c>
      <c r="D6" s="99">
        <v>1.2425902281981143</v>
      </c>
      <c r="E6" s="99">
        <v>1.212589916464927</v>
      </c>
      <c r="F6" s="99">
        <v>1.1501053407850876</v>
      </c>
      <c r="G6" s="99">
        <v>1.0841828454005713</v>
      </c>
      <c r="H6" s="99">
        <v>1.1082610238355421</v>
      </c>
      <c r="I6" s="99">
        <v>0</v>
      </c>
      <c r="J6" s="99">
        <v>0</v>
      </c>
      <c r="K6" s="99">
        <v>0</v>
      </c>
      <c r="L6" s="99">
        <v>0</v>
      </c>
      <c r="M6" s="99">
        <v>0.84804743460452248</v>
      </c>
      <c r="N6" s="99">
        <v>0.94676302807931834</v>
      </c>
      <c r="O6" s="99">
        <v>0.86980393469617356</v>
      </c>
      <c r="P6" s="99">
        <v>0</v>
      </c>
      <c r="Q6" s="99">
        <v>0</v>
      </c>
      <c r="R6" s="99">
        <v>0.78874344979966116</v>
      </c>
      <c r="S6" s="99">
        <v>0.70526977915166855</v>
      </c>
      <c r="T6" s="99">
        <v>0.67969430045327139</v>
      </c>
      <c r="U6" s="99">
        <v>0.67641385891359718</v>
      </c>
      <c r="V6" s="99">
        <v>0.56295245754376022</v>
      </c>
      <c r="W6" s="99">
        <v>0.5957467656469474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9.1508758583094374E-2</v>
      </c>
      <c r="D7" s="123">
        <f t="shared" si="6"/>
        <v>7.3844797605729595E-2</v>
      </c>
      <c r="E7" s="123">
        <f t="shared" si="6"/>
        <v>4.9246727236364862E-2</v>
      </c>
      <c r="F7" s="123">
        <f t="shared" si="6"/>
        <v>6.8333086269071794E-2</v>
      </c>
      <c r="G7" s="123">
        <f t="shared" si="6"/>
        <v>9.2823730756399866E-2</v>
      </c>
      <c r="H7" s="123">
        <f t="shared" si="6"/>
        <v>6.7822485709193678E-2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6.5573247682484778E-2</v>
      </c>
      <c r="O7" s="123">
        <f t="shared" si="6"/>
        <v>7.3681234505775864E-2</v>
      </c>
      <c r="P7" s="123">
        <f t="shared" si="6"/>
        <v>0</v>
      </c>
      <c r="Q7" s="123">
        <f t="shared" si="6"/>
        <v>0</v>
      </c>
      <c r="R7" s="123">
        <f t="shared" si="6"/>
        <v>6.6552954405805734E-2</v>
      </c>
      <c r="S7" s="123">
        <f t="shared" si="6"/>
        <v>2.2514525838957591E-2</v>
      </c>
      <c r="T7" s="123">
        <f t="shared" si="6"/>
        <v>5.6908122453099563E-2</v>
      </c>
      <c r="U7" s="123">
        <f t="shared" si="6"/>
        <v>6.8707095192336295E-2</v>
      </c>
      <c r="V7" s="123">
        <f t="shared" si="6"/>
        <v>0.12016059597468989</v>
      </c>
      <c r="W7" s="123">
        <f t="shared" si="6"/>
        <v>0.16571042799370675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9.1508758583094374E-2</v>
      </c>
      <c r="D8" s="99">
        <f>RES_hhdet_in_fech!D8/RES_summary!D$21</f>
        <v>7.3844797605729595E-2</v>
      </c>
      <c r="E8" s="99">
        <f>RES_hhdet_in_fech!E8/RES_summary!E$21</f>
        <v>4.9246727236364862E-2</v>
      </c>
      <c r="F8" s="99">
        <f>RES_hhdet_in_fech!F8/RES_summary!F$21</f>
        <v>6.8333086269071794E-2</v>
      </c>
      <c r="G8" s="99">
        <f>RES_hhdet_in_fech!G8/RES_summary!G$21</f>
        <v>9.2823730756399866E-2</v>
      </c>
      <c r="H8" s="99">
        <f>RES_hhdet_in_fech!H8/RES_summary!H$21</f>
        <v>6.7822485709193678E-2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6.5573247682484778E-2</v>
      </c>
      <c r="O8" s="99">
        <f>RES_hhdet_in_fech!O8/RES_summary!O$21</f>
        <v>7.3681234505775864E-2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6.6552954405805734E-2</v>
      </c>
      <c r="S8" s="99">
        <f>RES_hhdet_in_fech!S8/RES_summary!S$21</f>
        <v>2.2514525838957591E-2</v>
      </c>
      <c r="T8" s="99">
        <f>RES_hhdet_in_fech!T8/RES_summary!T$21</f>
        <v>5.6908122453099563E-2</v>
      </c>
      <c r="U8" s="99">
        <f>RES_hhdet_in_fech!U8/RES_summary!U$21</f>
        <v>6.8707095192336295E-2</v>
      </c>
      <c r="V8" s="99">
        <f>RES_hhdet_in_fech!V8/RES_summary!V$21</f>
        <v>0.12016059597468989</v>
      </c>
      <c r="W8" s="99">
        <f>RES_hhdet_in_fech!W8/RES_summary!W$21</f>
        <v>0.16571042799370675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18.386503265582487</v>
      </c>
      <c r="D9" s="123">
        <v>18.462676628549207</v>
      </c>
      <c r="E9" s="123">
        <v>17.803414847623717</v>
      </c>
      <c r="F9" s="123">
        <v>17.998220069425891</v>
      </c>
      <c r="G9" s="123">
        <v>15.761326100972166</v>
      </c>
      <c r="H9" s="123">
        <v>15.783405892593603</v>
      </c>
      <c r="I9" s="123">
        <v>0</v>
      </c>
      <c r="J9" s="123">
        <v>0</v>
      </c>
      <c r="K9" s="123">
        <v>0</v>
      </c>
      <c r="L9" s="123">
        <v>0</v>
      </c>
      <c r="M9" s="123">
        <v>15.948756892865811</v>
      </c>
      <c r="N9" s="123">
        <v>17.597538106165327</v>
      </c>
      <c r="O9" s="123">
        <v>18.342335568657951</v>
      </c>
      <c r="P9" s="123">
        <v>0</v>
      </c>
      <c r="Q9" s="123">
        <v>0</v>
      </c>
      <c r="R9" s="123">
        <v>15.757476262525579</v>
      </c>
      <c r="S9" s="123">
        <v>16.179542591420535</v>
      </c>
      <c r="T9" s="123">
        <v>14.882994678728263</v>
      </c>
      <c r="U9" s="123">
        <v>18.829432630125261</v>
      </c>
      <c r="V9" s="123">
        <v>13.398900553538159</v>
      </c>
      <c r="W9" s="123">
        <v>14.630496068092913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21.774989541551342</v>
      </c>
      <c r="D10" s="99">
        <v>21.024413029129636</v>
      </c>
      <c r="E10" s="99">
        <v>19.59990643051167</v>
      </c>
      <c r="F10" s="99">
        <v>19.992403081484582</v>
      </c>
      <c r="G10" s="99">
        <v>18.73927379746635</v>
      </c>
      <c r="H10" s="99">
        <v>20.313294722603892</v>
      </c>
      <c r="I10" s="99">
        <v>0</v>
      </c>
      <c r="J10" s="99">
        <v>0</v>
      </c>
      <c r="K10" s="99">
        <v>0</v>
      </c>
      <c r="L10" s="99">
        <v>0</v>
      </c>
      <c r="M10" s="99">
        <v>15.985032141858465</v>
      </c>
      <c r="N10" s="99">
        <v>17.597538106165327</v>
      </c>
      <c r="O10" s="99">
        <v>18.372897075694883</v>
      </c>
      <c r="P10" s="99">
        <v>0</v>
      </c>
      <c r="Q10" s="99">
        <v>0</v>
      </c>
      <c r="R10" s="99">
        <v>15.757476262525579</v>
      </c>
      <c r="S10" s="99">
        <v>16.188853699711895</v>
      </c>
      <c r="T10" s="99">
        <v>14.901265910460928</v>
      </c>
      <c r="U10" s="99">
        <v>18.865337526767735</v>
      </c>
      <c r="V10" s="99">
        <v>13.416554545780654</v>
      </c>
      <c r="W10" s="99">
        <v>14.680550418255407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18.219523176868247</v>
      </c>
      <c r="D15" s="102">
        <v>18.029721737015603</v>
      </c>
      <c r="E15" s="102">
        <v>17.332031593674174</v>
      </c>
      <c r="F15" s="102">
        <v>17.066262796408257</v>
      </c>
      <c r="G15" s="102">
        <v>15.337879746071486</v>
      </c>
      <c r="H15" s="102">
        <v>15.264560687369759</v>
      </c>
      <c r="I15" s="102">
        <v>0</v>
      </c>
      <c r="J15" s="102">
        <v>0</v>
      </c>
      <c r="K15" s="102">
        <v>0</v>
      </c>
      <c r="L15" s="102">
        <v>0</v>
      </c>
      <c r="M15" s="102">
        <v>14.896774672078863</v>
      </c>
      <c r="N15" s="102">
        <v>0</v>
      </c>
      <c r="O15" s="102">
        <v>16.508645146441847</v>
      </c>
      <c r="P15" s="102">
        <v>0</v>
      </c>
      <c r="Q15" s="102">
        <v>0</v>
      </c>
      <c r="R15" s="102">
        <v>0</v>
      </c>
      <c r="S15" s="102">
        <v>15.360165061780814</v>
      </c>
      <c r="T15" s="102">
        <v>13.932890628629702</v>
      </c>
      <c r="U15" s="102">
        <v>17.27355377561808</v>
      </c>
      <c r="V15" s="102">
        <v>12.56033592201968</v>
      </c>
      <c r="W15" s="102">
        <v>13.704490590086774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17.237969228244907</v>
      </c>
      <c r="D16" s="105">
        <v>17.072790074316064</v>
      </c>
      <c r="E16" s="105">
        <v>16.399778250490275</v>
      </c>
      <c r="F16" s="105">
        <v>16.157809404228498</v>
      </c>
      <c r="G16" s="105">
        <v>14.539981073307525</v>
      </c>
      <c r="H16" s="105">
        <v>14.47307592619368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14.53707420379822</v>
      </c>
      <c r="D17" s="99">
        <v>14.425123826220576</v>
      </c>
      <c r="E17" s="99">
        <v>13.805178679516253</v>
      </c>
      <c r="F17" s="99">
        <v>13.61347646045733</v>
      </c>
      <c r="G17" s="99">
        <v>12.290008500302235</v>
      </c>
      <c r="H17" s="99">
        <v>12.224012049644877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2.7008950244466829</v>
      </c>
      <c r="D18" s="99">
        <v>2.6476662480954887</v>
      </c>
      <c r="E18" s="99">
        <v>2.5945995709740202</v>
      </c>
      <c r="F18" s="99">
        <v>2.5443329437711637</v>
      </c>
      <c r="G18" s="99">
        <v>2.2499725730052917</v>
      </c>
      <c r="H18" s="99">
        <v>2.2490638765488016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1.825973481574797</v>
      </c>
      <c r="D19" s="123">
        <v>1.7955071754680159</v>
      </c>
      <c r="E19" s="123">
        <v>1.7960416140844087</v>
      </c>
      <c r="F19" s="123">
        <v>1.7214718793726278</v>
      </c>
      <c r="G19" s="123">
        <v>1.5536709863588076</v>
      </c>
      <c r="H19" s="123">
        <v>1.5111652003803895</v>
      </c>
      <c r="I19" s="123">
        <v>0</v>
      </c>
      <c r="J19" s="123">
        <v>0</v>
      </c>
      <c r="K19" s="123">
        <v>0</v>
      </c>
      <c r="L19" s="123">
        <v>0</v>
      </c>
      <c r="M19" s="123">
        <v>1.6708121000205309</v>
      </c>
      <c r="N19" s="123">
        <v>1.8973588157073888</v>
      </c>
      <c r="O19" s="123">
        <v>2.00969617328485</v>
      </c>
      <c r="P19" s="123">
        <v>0</v>
      </c>
      <c r="Q19" s="123">
        <v>0</v>
      </c>
      <c r="R19" s="123">
        <v>1.8876416143963721</v>
      </c>
      <c r="S19" s="123">
        <v>2.0299366021291596</v>
      </c>
      <c r="T19" s="123">
        <v>1.9215262564577791</v>
      </c>
      <c r="U19" s="123">
        <v>2.466231555554141</v>
      </c>
      <c r="V19" s="123">
        <v>2.4125893152389573</v>
      </c>
      <c r="W19" s="123">
        <v>2.7108164866852755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2.4214785399563894</v>
      </c>
      <c r="D21" s="99">
        <v>2.2562665704116749</v>
      </c>
      <c r="E21" s="99">
        <v>2.5219473958203409</v>
      </c>
      <c r="F21" s="99">
        <v>2.1354648669569469</v>
      </c>
      <c r="G21" s="99">
        <v>2.3054310649319958</v>
      </c>
      <c r="H21" s="99">
        <v>1.2135603623263613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1.8008404863111838</v>
      </c>
      <c r="O21" s="99">
        <v>2.5797946611391036</v>
      </c>
      <c r="P21" s="99">
        <v>0</v>
      </c>
      <c r="Q21" s="99">
        <v>0</v>
      </c>
      <c r="R21" s="99">
        <v>2.318657049974298</v>
      </c>
      <c r="S21" s="99">
        <v>2.6423135425744881</v>
      </c>
      <c r="T21" s="99">
        <v>2.6000361904653797</v>
      </c>
      <c r="U21" s="99">
        <v>3.4192064950435066</v>
      </c>
      <c r="V21" s="99">
        <v>3.2553817940040113</v>
      </c>
      <c r="W21" s="99">
        <v>3.7583270901120809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1.7352674130795873</v>
      </c>
      <c r="D22" s="110">
        <v>1.7290914068274881</v>
      </c>
      <c r="E22" s="110">
        <v>1.6907575694051511</v>
      </c>
      <c r="F22" s="110">
        <v>1.6890018411307202</v>
      </c>
      <c r="G22" s="110">
        <v>1.4905862245204979</v>
      </c>
      <c r="H22" s="110">
        <v>1.5343551877612225</v>
      </c>
      <c r="I22" s="110">
        <v>0</v>
      </c>
      <c r="J22" s="110">
        <v>0</v>
      </c>
      <c r="K22" s="110">
        <v>0</v>
      </c>
      <c r="L22" s="110">
        <v>0</v>
      </c>
      <c r="M22" s="110">
        <v>1.6708121000205309</v>
      </c>
      <c r="N22" s="110">
        <v>1.9001164822615664</v>
      </c>
      <c r="O22" s="110">
        <v>1.969689261856481</v>
      </c>
      <c r="P22" s="110">
        <v>0</v>
      </c>
      <c r="Q22" s="110">
        <v>0</v>
      </c>
      <c r="R22" s="110">
        <v>1.84146138915588</v>
      </c>
      <c r="S22" s="110">
        <v>2.0011188637552615</v>
      </c>
      <c r="T22" s="110">
        <v>1.9017638311954219</v>
      </c>
      <c r="U22" s="110">
        <v>2.4290059719803376</v>
      </c>
      <c r="V22" s="110">
        <v>2.3667853761756392</v>
      </c>
      <c r="W22" s="110">
        <v>2.6390691850807002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</v>
      </c>
      <c r="O29" s="99">
        <f>RES_hhdet_in_fech!O29/RES_summary!O$21</f>
        <v>0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284.46974242580796</v>
      </c>
      <c r="D43" s="118">
        <f t="shared" si="14"/>
        <v>263.66902560178619</v>
      </c>
      <c r="E43" s="118">
        <f t="shared" si="14"/>
        <v>284.19304298724973</v>
      </c>
      <c r="F43" s="118">
        <f t="shared" si="14"/>
        <v>249.66716505274835</v>
      </c>
      <c r="G43" s="118">
        <f t="shared" si="14"/>
        <v>233.96273383685363</v>
      </c>
      <c r="H43" s="118">
        <f t="shared" si="14"/>
        <v>230.84710444043586</v>
      </c>
      <c r="I43" s="118">
        <f t="shared" si="14"/>
        <v>243.03437478491668</v>
      </c>
      <c r="J43" s="118">
        <f t="shared" si="14"/>
        <v>215.81707319622183</v>
      </c>
      <c r="K43" s="118">
        <f t="shared" si="14"/>
        <v>223.01738352903715</v>
      </c>
      <c r="L43" s="118">
        <f t="shared" si="14"/>
        <v>262.58244468765577</v>
      </c>
      <c r="M43" s="118">
        <f t="shared" si="14"/>
        <v>204.57422328017492</v>
      </c>
      <c r="N43" s="118">
        <f t="shared" si="14"/>
        <v>217.66215750551586</v>
      </c>
      <c r="O43" s="118">
        <f t="shared" si="14"/>
        <v>196.11277696657908</v>
      </c>
      <c r="P43" s="118">
        <f t="shared" si="14"/>
        <v>182.09943309910932</v>
      </c>
      <c r="Q43" s="118">
        <f t="shared" si="14"/>
        <v>168.89476370918658</v>
      </c>
      <c r="R43" s="118">
        <f t="shared" ref="R43:V43" si="15">R44+R47+R49+R58</f>
        <v>170.21559770171697</v>
      </c>
      <c r="S43" s="118">
        <f t="shared" si="15"/>
        <v>164.89111166455928</v>
      </c>
      <c r="T43" s="118">
        <f t="shared" si="15"/>
        <v>150.46219221909882</v>
      </c>
      <c r="U43" s="118">
        <f t="shared" si="15"/>
        <v>148.55147916036287</v>
      </c>
      <c r="V43" s="118">
        <f t="shared" si="15"/>
        <v>135.74769297259286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259.11953811519959</v>
      </c>
      <c r="D44" s="123">
        <f t="shared" si="17"/>
        <v>240.0069403646317</v>
      </c>
      <c r="E44" s="123">
        <f t="shared" si="17"/>
        <v>259.92878878646479</v>
      </c>
      <c r="F44" s="123">
        <f t="shared" si="17"/>
        <v>227.62903941460826</v>
      </c>
      <c r="G44" s="123">
        <f t="shared" si="17"/>
        <v>214.37383344588642</v>
      </c>
      <c r="H44" s="123">
        <f t="shared" si="17"/>
        <v>211.72987437490249</v>
      </c>
      <c r="I44" s="123">
        <f t="shared" si="17"/>
        <v>222.81307435913024</v>
      </c>
      <c r="J44" s="123">
        <f t="shared" si="17"/>
        <v>194.92273120001477</v>
      </c>
      <c r="K44" s="123">
        <f t="shared" si="17"/>
        <v>201.02921263866736</v>
      </c>
      <c r="L44" s="123">
        <f t="shared" si="17"/>
        <v>239.51115920207477</v>
      </c>
      <c r="M44" s="123">
        <f t="shared" si="17"/>
        <v>185.36873076815883</v>
      </c>
      <c r="N44" s="123">
        <f t="shared" si="17"/>
        <v>197.20221557916463</v>
      </c>
      <c r="O44" s="123">
        <f t="shared" si="17"/>
        <v>175.64050447839625</v>
      </c>
      <c r="P44" s="123">
        <f t="shared" si="17"/>
        <v>164.53291582404407</v>
      </c>
      <c r="Q44" s="123">
        <f t="shared" si="17"/>
        <v>151.0893012690218</v>
      </c>
      <c r="R44" s="123">
        <f t="shared" ref="R44:V44" si="18">SUM(R45:R46)</f>
        <v>153.53999243752827</v>
      </c>
      <c r="S44" s="123">
        <f t="shared" si="18"/>
        <v>147.35299367443244</v>
      </c>
      <c r="T44" s="123">
        <f t="shared" si="18"/>
        <v>134.80638609006351</v>
      </c>
      <c r="U44" s="123">
        <f t="shared" si="18"/>
        <v>129.26195059028362</v>
      </c>
      <c r="V44" s="123">
        <f t="shared" si="18"/>
        <v>119.61848887293398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255.80020631941434</v>
      </c>
      <c r="D45" s="99">
        <v>236.98255082346347</v>
      </c>
      <c r="E45" s="99">
        <v>256.67282438968067</v>
      </c>
      <c r="F45" s="99">
        <v>224.83363941850169</v>
      </c>
      <c r="G45" s="99">
        <v>211.76593521509187</v>
      </c>
      <c r="H45" s="99">
        <v>209.1730990730739</v>
      </c>
      <c r="I45" s="99">
        <v>220.13770966490543</v>
      </c>
      <c r="J45" s="99">
        <v>192.60221166171092</v>
      </c>
      <c r="K45" s="99">
        <v>198.63591625301632</v>
      </c>
      <c r="L45" s="99">
        <v>236.64530963824484</v>
      </c>
      <c r="M45" s="99">
        <v>183.15845723806046</v>
      </c>
      <c r="N45" s="99">
        <v>194.80746153588854</v>
      </c>
      <c r="O45" s="99">
        <v>173.46672427589527</v>
      </c>
      <c r="P45" s="99">
        <v>162.44273736316208</v>
      </c>
      <c r="Q45" s="99">
        <v>149.13458122896424</v>
      </c>
      <c r="R45" s="99">
        <v>151.53060902447405</v>
      </c>
      <c r="S45" s="99">
        <v>145.53587326448971</v>
      </c>
      <c r="T45" s="99">
        <v>133.14995901399374</v>
      </c>
      <c r="U45" s="99">
        <v>127.70901876859935</v>
      </c>
      <c r="V45" s="99">
        <v>118.14765313710907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3.3193317957852484</v>
      </c>
      <c r="D46" s="99">
        <v>3.0243895411682225</v>
      </c>
      <c r="E46" s="99">
        <v>3.2559643967841296</v>
      </c>
      <c r="F46" s="99">
        <v>2.795399996106561</v>
      </c>
      <c r="G46" s="99">
        <v>2.6078982307945373</v>
      </c>
      <c r="H46" s="99">
        <v>2.5567753018286079</v>
      </c>
      <c r="I46" s="99">
        <v>2.6753646942248142</v>
      </c>
      <c r="J46" s="99">
        <v>2.3205195383038419</v>
      </c>
      <c r="K46" s="99">
        <v>2.3932963856510492</v>
      </c>
      <c r="L46" s="99">
        <v>2.8658495638299337</v>
      </c>
      <c r="M46" s="99">
        <v>2.2102735300983598</v>
      </c>
      <c r="N46" s="99">
        <v>2.394754043276091</v>
      </c>
      <c r="O46" s="99">
        <v>2.1737802025009842</v>
      </c>
      <c r="P46" s="99">
        <v>2.0901784608819955</v>
      </c>
      <c r="Q46" s="99">
        <v>1.9547200400575726</v>
      </c>
      <c r="R46" s="99">
        <v>2.0093834130542128</v>
      </c>
      <c r="S46" s="99">
        <v>1.8171204099427176</v>
      </c>
      <c r="T46" s="99">
        <v>1.6564270760697726</v>
      </c>
      <c r="U46" s="99">
        <v>1.5529318216842716</v>
      </c>
      <c r="V46" s="99">
        <v>1.4708357358249085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9.1855668332131976E-2</v>
      </c>
      <c r="D47" s="123">
        <f t="shared" si="20"/>
        <v>8.0787470884900764E-2</v>
      </c>
      <c r="E47" s="123">
        <f t="shared" si="20"/>
        <v>6.1218307338022609E-2</v>
      </c>
      <c r="F47" s="123">
        <f t="shared" si="20"/>
        <v>6.5719252368069053E-2</v>
      </c>
      <c r="G47" s="123">
        <f t="shared" si="20"/>
        <v>9.720734024058697E-2</v>
      </c>
      <c r="H47" s="123">
        <f t="shared" si="20"/>
        <v>7.9384095674551861E-2</v>
      </c>
      <c r="I47" s="123">
        <f t="shared" si="20"/>
        <v>5.627871317397639E-2</v>
      </c>
      <c r="J47" s="123">
        <f t="shared" si="20"/>
        <v>0.10992658297304742</v>
      </c>
      <c r="K47" s="123">
        <f t="shared" si="20"/>
        <v>5.225758337316002E-2</v>
      </c>
      <c r="L47" s="123">
        <f t="shared" si="20"/>
        <v>8.7735088936828284E-2</v>
      </c>
      <c r="M47" s="123">
        <f t="shared" si="20"/>
        <v>4.0962040730142105E-2</v>
      </c>
      <c r="N47" s="123">
        <f t="shared" si="20"/>
        <v>7.4529912620172126E-2</v>
      </c>
      <c r="O47" s="123">
        <f t="shared" si="20"/>
        <v>8.2072470723526178E-2</v>
      </c>
      <c r="P47" s="123">
        <f t="shared" si="20"/>
        <v>4.4254100262924569E-2</v>
      </c>
      <c r="Q47" s="123">
        <f t="shared" si="20"/>
        <v>6.454596106113604E-2</v>
      </c>
      <c r="R47" s="123">
        <f t="shared" si="20"/>
        <v>3.8070746097288444E-2</v>
      </c>
      <c r="S47" s="123">
        <f t="shared" si="20"/>
        <v>2.6384460351490158E-2</v>
      </c>
      <c r="T47" s="123">
        <f t="shared" si="20"/>
        <v>5.1365046766598275E-2</v>
      </c>
      <c r="U47" s="123">
        <f t="shared" si="20"/>
        <v>7.3534241775022893E-2</v>
      </c>
      <c r="V47" s="123">
        <f t="shared" si="20"/>
        <v>0.12960879672273934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9.1855668332131976E-2</v>
      </c>
      <c r="D48" s="99">
        <f>RES_hhdet_in_fech!D48/RES_summary!D$21</f>
        <v>8.0787470884900764E-2</v>
      </c>
      <c r="E48" s="99">
        <f>RES_hhdet_in_fech!E48/RES_summary!E$21</f>
        <v>6.1218307338022609E-2</v>
      </c>
      <c r="F48" s="99">
        <f>RES_hhdet_in_fech!F48/RES_summary!F$21</f>
        <v>6.5719252368069053E-2</v>
      </c>
      <c r="G48" s="99">
        <f>RES_hhdet_in_fech!G48/RES_summary!G$21</f>
        <v>9.720734024058697E-2</v>
      </c>
      <c r="H48" s="99">
        <f>RES_hhdet_in_fech!H48/RES_summary!H$21</f>
        <v>7.9384095674551861E-2</v>
      </c>
      <c r="I48" s="99">
        <f>RES_hhdet_in_fech!I48/RES_summary!I$21</f>
        <v>5.627871317397639E-2</v>
      </c>
      <c r="J48" s="99">
        <f>RES_hhdet_in_fech!J48/RES_summary!J$21</f>
        <v>0.10992658297304742</v>
      </c>
      <c r="K48" s="99">
        <f>RES_hhdet_in_fech!K48/RES_summary!K$21</f>
        <v>5.225758337316002E-2</v>
      </c>
      <c r="L48" s="99">
        <f>RES_hhdet_in_fech!L48/RES_summary!L$21</f>
        <v>8.7735088936828284E-2</v>
      </c>
      <c r="M48" s="99">
        <f>RES_hhdet_in_fech!M48/RES_summary!M$21</f>
        <v>4.0962040730142105E-2</v>
      </c>
      <c r="N48" s="99">
        <f>RES_hhdet_in_fech!N48/RES_summary!N$21</f>
        <v>7.4529912620172126E-2</v>
      </c>
      <c r="O48" s="99">
        <f>RES_hhdet_in_fech!O48/RES_summary!O$21</f>
        <v>8.2072470723526178E-2</v>
      </c>
      <c r="P48" s="99">
        <f>RES_hhdet_in_fech!P48/RES_summary!P$21</f>
        <v>4.4254100262924569E-2</v>
      </c>
      <c r="Q48" s="99">
        <f>RES_hhdet_in_fech!Q48/RES_summary!Q$21</f>
        <v>6.454596106113604E-2</v>
      </c>
      <c r="R48" s="99">
        <f>RES_hhdet_in_fech!R48/RES_summary!R$21</f>
        <v>3.8070746097288444E-2</v>
      </c>
      <c r="S48" s="99">
        <f>RES_hhdet_in_fech!S48/RES_summary!S$21</f>
        <v>2.6384460351490158E-2</v>
      </c>
      <c r="T48" s="99">
        <f>RES_hhdet_in_fech!T48/RES_summary!T$21</f>
        <v>5.1365046766598275E-2</v>
      </c>
      <c r="U48" s="99">
        <f>RES_hhdet_in_fech!U48/RES_summary!U$21</f>
        <v>7.3534241775022893E-2</v>
      </c>
      <c r="V48" s="99">
        <f>RES_hhdet_in_fech!V48/RES_summary!V$21</f>
        <v>0.12960879672273934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23.430843686099887</v>
      </c>
      <c r="D49" s="123">
        <v>21.785471284221579</v>
      </c>
      <c r="E49" s="123">
        <v>22.40920874458449</v>
      </c>
      <c r="F49" s="123">
        <v>20.250562581833581</v>
      </c>
      <c r="G49" s="123">
        <v>17.936222593825871</v>
      </c>
      <c r="H49" s="123">
        <v>17.527174514543617</v>
      </c>
      <c r="I49" s="123">
        <v>18.648832272844256</v>
      </c>
      <c r="J49" s="123">
        <v>18.903931659324186</v>
      </c>
      <c r="K49" s="123">
        <v>19.860723181292826</v>
      </c>
      <c r="L49" s="123">
        <v>21.00398689856409</v>
      </c>
      <c r="M49" s="123">
        <v>17.490372653221922</v>
      </c>
      <c r="N49" s="123">
        <v>18.487627038187302</v>
      </c>
      <c r="O49" s="123">
        <v>18.375790163682229</v>
      </c>
      <c r="P49" s="123">
        <v>15.693967393685774</v>
      </c>
      <c r="Q49" s="123">
        <v>15.813225410748311</v>
      </c>
      <c r="R49" s="123">
        <v>14.754077201368867</v>
      </c>
      <c r="S49" s="123">
        <v>15.480038122617319</v>
      </c>
      <c r="T49" s="123">
        <v>13.683969642694095</v>
      </c>
      <c r="U49" s="123">
        <v>16.753276794102582</v>
      </c>
      <c r="V49" s="123">
        <v>13.590428911839048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23.863597175018551</v>
      </c>
      <c r="D50" s="99">
        <v>22.071210044058319</v>
      </c>
      <c r="E50" s="99">
        <v>22.802822710467424</v>
      </c>
      <c r="F50" s="99">
        <v>21.13910128730862</v>
      </c>
      <c r="G50" s="99">
        <v>18.461459831640969</v>
      </c>
      <c r="H50" s="99">
        <v>18.251313539192758</v>
      </c>
      <c r="I50" s="99">
        <v>18.974897240257178</v>
      </c>
      <c r="J50" s="99">
        <v>19.044848313870794</v>
      </c>
      <c r="K50" s="99">
        <v>20.035754337215785</v>
      </c>
      <c r="L50" s="99">
        <v>21.203834218770584</v>
      </c>
      <c r="M50" s="99">
        <v>17.605645403938681</v>
      </c>
      <c r="N50" s="99">
        <v>18.579029869482131</v>
      </c>
      <c r="O50" s="99">
        <v>18.458592163588978</v>
      </c>
      <c r="P50" s="99">
        <v>15.957016518026027</v>
      </c>
      <c r="Q50" s="99">
        <v>16.002556390838539</v>
      </c>
      <c r="R50" s="99">
        <v>14.808362997196397</v>
      </c>
      <c r="S50" s="99">
        <v>15.501809658707234</v>
      </c>
      <c r="T50" s="99">
        <v>13.660358076206817</v>
      </c>
      <c r="U50" s="99">
        <v>16.697124497195105</v>
      </c>
      <c r="V50" s="99">
        <v>13.668795299080294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21.884596570506663</v>
      </c>
      <c r="D51" s="99">
        <v>0</v>
      </c>
      <c r="E51" s="99">
        <v>20.918797920967414</v>
      </c>
      <c r="F51" s="99">
        <v>0</v>
      </c>
      <c r="G51" s="99">
        <v>0</v>
      </c>
      <c r="H51" s="99">
        <v>16.805099065809358</v>
      </c>
      <c r="I51" s="99">
        <v>17.571450709524953</v>
      </c>
      <c r="J51" s="99">
        <v>17.592666586623722</v>
      </c>
      <c r="K51" s="99">
        <v>18.529433420012722</v>
      </c>
      <c r="L51" s="99">
        <v>19.61443230379939</v>
      </c>
      <c r="M51" s="99">
        <v>16.343430932718693</v>
      </c>
      <c r="N51" s="99">
        <v>17.310682066031148</v>
      </c>
      <c r="O51" s="99">
        <v>17.293984427020494</v>
      </c>
      <c r="P51" s="99">
        <v>15.069879443660064</v>
      </c>
      <c r="Q51" s="99">
        <v>15.208615885348189</v>
      </c>
      <c r="R51" s="99">
        <v>14.145423610273333</v>
      </c>
      <c r="S51" s="99">
        <v>14.870943587717878</v>
      </c>
      <c r="T51" s="99">
        <v>13.157652610345314</v>
      </c>
      <c r="U51" s="99">
        <v>16.135464249631124</v>
      </c>
      <c r="V51" s="99">
        <v>13.244451887203388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19.0408446849965</v>
      </c>
      <c r="D52" s="102">
        <v>0</v>
      </c>
      <c r="E52" s="102">
        <v>18.16324150355678</v>
      </c>
      <c r="F52" s="102">
        <v>0</v>
      </c>
      <c r="G52" s="102">
        <v>0</v>
      </c>
      <c r="H52" s="102">
        <v>14.616371003441667</v>
      </c>
      <c r="I52" s="102">
        <v>15.414468761453177</v>
      </c>
      <c r="J52" s="102">
        <v>15.323866146790227</v>
      </c>
      <c r="K52" s="102">
        <v>16.128421723197089</v>
      </c>
      <c r="L52" s="102">
        <v>17.017995067680321</v>
      </c>
      <c r="M52" s="102">
        <v>14.17888215873532</v>
      </c>
      <c r="N52" s="102">
        <v>14.946177350847071</v>
      </c>
      <c r="O52" s="102">
        <v>14.827447376492602</v>
      </c>
      <c r="P52" s="102">
        <v>12.83291903282144</v>
      </c>
      <c r="Q52" s="102">
        <v>12.848556557201098</v>
      </c>
      <c r="R52" s="102">
        <v>11.921199164858365</v>
      </c>
      <c r="S52" s="102">
        <v>12.479305770175397</v>
      </c>
      <c r="T52" s="102">
        <v>11.007664869985437</v>
      </c>
      <c r="U52" s="102">
        <v>13.442525281283993</v>
      </c>
      <c r="V52" s="102">
        <v>11.002907955274594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2.8437518855101609</v>
      </c>
      <c r="D53" s="105">
        <v>0</v>
      </c>
      <c r="E53" s="105">
        <v>2.7555564174106353</v>
      </c>
      <c r="F53" s="105">
        <v>0</v>
      </c>
      <c r="G53" s="105">
        <v>0</v>
      </c>
      <c r="H53" s="105">
        <v>2.188728062367693</v>
      </c>
      <c r="I53" s="105">
        <v>2.1569819480717745</v>
      </c>
      <c r="J53" s="105">
        <v>2.2688004398334951</v>
      </c>
      <c r="K53" s="105">
        <v>2.4010116968156305</v>
      </c>
      <c r="L53" s="105">
        <v>2.5964372361190682</v>
      </c>
      <c r="M53" s="105">
        <v>2.1645487739833706</v>
      </c>
      <c r="N53" s="105">
        <v>2.3645047151840783</v>
      </c>
      <c r="O53" s="105">
        <v>2.4665370505278923</v>
      </c>
      <c r="P53" s="105">
        <v>2.2369604108386247</v>
      </c>
      <c r="Q53" s="105">
        <v>2.3600593281470945</v>
      </c>
      <c r="R53" s="105">
        <v>2.224224445414968</v>
      </c>
      <c r="S53" s="105">
        <v>2.3916378175424797</v>
      </c>
      <c r="T53" s="105">
        <v>2.1499877403598786</v>
      </c>
      <c r="U53" s="105">
        <v>2.6929389683471321</v>
      </c>
      <c r="V53" s="105">
        <v>2.2415439319287942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18.219523176868247</v>
      </c>
      <c r="D54" s="102">
        <v>18.029721737015606</v>
      </c>
      <c r="E54" s="102">
        <v>17.33203159367417</v>
      </c>
      <c r="F54" s="102">
        <v>17.066262796408257</v>
      </c>
      <c r="G54" s="102">
        <v>15.337879746071486</v>
      </c>
      <c r="H54" s="102">
        <v>15.264560687369761</v>
      </c>
      <c r="I54" s="102">
        <v>14.631683454852782</v>
      </c>
      <c r="J54" s="102">
        <v>16.483204257750501</v>
      </c>
      <c r="K54" s="102">
        <v>17.56373360175234</v>
      </c>
      <c r="L54" s="102">
        <v>16.88901298181657</v>
      </c>
      <c r="M54" s="102">
        <v>14.896774672078861</v>
      </c>
      <c r="N54" s="102">
        <v>16.035656616330577</v>
      </c>
      <c r="O54" s="102">
        <v>16.508645146441847</v>
      </c>
      <c r="P54" s="102">
        <v>14.460179955835347</v>
      </c>
      <c r="Q54" s="102">
        <v>14.687323162101508</v>
      </c>
      <c r="R54" s="102">
        <v>14.512937512902255</v>
      </c>
      <c r="S54" s="102">
        <v>15.360165061780814</v>
      </c>
      <c r="T54" s="102">
        <v>13.932890628629705</v>
      </c>
      <c r="U54" s="102">
        <v>17.273553775618076</v>
      </c>
      <c r="V54" s="102">
        <v>12.560335922019688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17.2379692282449</v>
      </c>
      <c r="D55" s="105">
        <v>17.072790074316064</v>
      </c>
      <c r="E55" s="105">
        <v>16.399778250490272</v>
      </c>
      <c r="F55" s="105">
        <v>16.157809404228502</v>
      </c>
      <c r="G55" s="105">
        <v>14.539981073307525</v>
      </c>
      <c r="H55" s="105">
        <v>14.473075926193683</v>
      </c>
      <c r="I55" s="105">
        <v>13.92037247285969</v>
      </c>
      <c r="J55" s="105">
        <v>15.654909007541388</v>
      </c>
      <c r="K55" s="105">
        <v>16.688240974152588</v>
      </c>
      <c r="L55" s="105">
        <v>16.042779836639308</v>
      </c>
      <c r="M55" s="105">
        <v>14.171374765984387</v>
      </c>
      <c r="N55" s="105">
        <v>15.270099159967724</v>
      </c>
      <c r="O55" s="105">
        <v>15.745777548724005</v>
      </c>
      <c r="P55" s="105">
        <v>13.829065194552616</v>
      </c>
      <c r="Q55" s="105">
        <v>14.075499391262376</v>
      </c>
      <c r="R55" s="105">
        <v>13.93827183539403</v>
      </c>
      <c r="S55" s="105">
        <v>14.775523380160408</v>
      </c>
      <c r="T55" s="105">
        <v>13.425816343958408</v>
      </c>
      <c r="U55" s="105">
        <v>16.666454273045233</v>
      </c>
      <c r="V55" s="105">
        <v>12.133453879554063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14.537074203798218</v>
      </c>
      <c r="D56" s="99">
        <v>14.425123826220572</v>
      </c>
      <c r="E56" s="99">
        <v>13.805178679516251</v>
      </c>
      <c r="F56" s="99">
        <v>13.613476460457337</v>
      </c>
      <c r="G56" s="99">
        <v>12.290008500302234</v>
      </c>
      <c r="H56" s="99">
        <v>12.224012049644882</v>
      </c>
      <c r="I56" s="99">
        <v>11.883979935389061</v>
      </c>
      <c r="J56" s="99">
        <v>13.261200062274451</v>
      </c>
      <c r="K56" s="99">
        <v>14.136109311008843</v>
      </c>
      <c r="L56" s="99">
        <v>13.55067265944411</v>
      </c>
      <c r="M56" s="99">
        <v>11.994396168954754</v>
      </c>
      <c r="N56" s="99">
        <v>12.898032112680657</v>
      </c>
      <c r="O56" s="99">
        <v>13.260304688364473</v>
      </c>
      <c r="P56" s="99">
        <v>11.624187176745107</v>
      </c>
      <c r="Q56" s="99">
        <v>11.786409052562407</v>
      </c>
      <c r="R56" s="99">
        <v>11.676131673067333</v>
      </c>
      <c r="S56" s="99">
        <v>12.356171714802869</v>
      </c>
      <c r="T56" s="99">
        <v>11.218036732156401</v>
      </c>
      <c r="U56" s="99">
        <v>13.890874702125311</v>
      </c>
      <c r="V56" s="99">
        <v>10.091640164962961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2.7008950244466825</v>
      </c>
      <c r="D57" s="99">
        <v>2.6476662480954882</v>
      </c>
      <c r="E57" s="99">
        <v>2.5945995709740211</v>
      </c>
      <c r="F57" s="99">
        <v>2.5443329437711624</v>
      </c>
      <c r="G57" s="99">
        <v>2.2499725730052926</v>
      </c>
      <c r="H57" s="99">
        <v>2.249063876548802</v>
      </c>
      <c r="I57" s="99">
        <v>2.0363925374706291</v>
      </c>
      <c r="J57" s="99">
        <v>2.3937089452669396</v>
      </c>
      <c r="K57" s="99">
        <v>2.5521316631437432</v>
      </c>
      <c r="L57" s="99">
        <v>2.4921071771951966</v>
      </c>
      <c r="M57" s="99">
        <v>2.1769785970296338</v>
      </c>
      <c r="N57" s="99">
        <v>2.3720670472870684</v>
      </c>
      <c r="O57" s="99">
        <v>2.4854728603595353</v>
      </c>
      <c r="P57" s="99">
        <v>2.2048780178075065</v>
      </c>
      <c r="Q57" s="99">
        <v>2.2890903386999693</v>
      </c>
      <c r="R57" s="99">
        <v>2.2621401623266979</v>
      </c>
      <c r="S57" s="99">
        <v>2.4193516653575373</v>
      </c>
      <c r="T57" s="99">
        <v>2.2077796118020072</v>
      </c>
      <c r="U57" s="99">
        <v>2.7755795709199247</v>
      </c>
      <c r="V57" s="99">
        <v>2.0418137145911022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1.8275049561763461</v>
      </c>
      <c r="D58" s="123">
        <v>1.7958264820480185</v>
      </c>
      <c r="E58" s="123">
        <v>1.7938271488624065</v>
      </c>
      <c r="F58" s="123">
        <v>1.72184380393845</v>
      </c>
      <c r="G58" s="123">
        <v>1.5554704569007312</v>
      </c>
      <c r="H58" s="123">
        <v>1.5106714553151814</v>
      </c>
      <c r="I58" s="123">
        <v>1.5161894397682056</v>
      </c>
      <c r="J58" s="123">
        <v>1.8804837539097945</v>
      </c>
      <c r="K58" s="123">
        <v>2.075190125703799</v>
      </c>
      <c r="L58" s="123">
        <v>1.9795634980801236</v>
      </c>
      <c r="M58" s="123">
        <v>1.6741578180640251</v>
      </c>
      <c r="N58" s="123">
        <v>1.8977849755437772</v>
      </c>
      <c r="O58" s="123">
        <v>2.0144098537770558</v>
      </c>
      <c r="P58" s="123">
        <v>1.8282957811165625</v>
      </c>
      <c r="Q58" s="123">
        <v>1.9276910683553365</v>
      </c>
      <c r="R58" s="123">
        <v>1.8834573167225828</v>
      </c>
      <c r="S58" s="123">
        <v>2.0316954071580287</v>
      </c>
      <c r="T58" s="123">
        <v>1.9204714395746167</v>
      </c>
      <c r="U58" s="123">
        <v>2.4627175342016159</v>
      </c>
      <c r="V58" s="123">
        <v>2.4091663910970973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2.4214785399563898</v>
      </c>
      <c r="D59" s="99">
        <v>2.2562665704116753</v>
      </c>
      <c r="E59" s="99">
        <v>2.5219473958203409</v>
      </c>
      <c r="F59" s="99">
        <v>2.1354648669569465</v>
      </c>
      <c r="G59" s="99">
        <v>2.3054310649319958</v>
      </c>
      <c r="H59" s="99">
        <v>1.2135603623263611</v>
      </c>
      <c r="I59" s="99">
        <v>1.6040624729577213</v>
      </c>
      <c r="J59" s="99">
        <v>2.5899510581521397</v>
      </c>
      <c r="K59" s="99">
        <v>3.1626586694472207</v>
      </c>
      <c r="L59" s="99">
        <v>2.4007557042906487</v>
      </c>
      <c r="M59" s="99">
        <v>1.9719619420196683</v>
      </c>
      <c r="N59" s="99">
        <v>1.8008404863111835</v>
      </c>
      <c r="O59" s="99">
        <v>2.5797946611391041</v>
      </c>
      <c r="P59" s="99">
        <v>2.2457645859882982</v>
      </c>
      <c r="Q59" s="99">
        <v>2.9002215263861197</v>
      </c>
      <c r="R59" s="99">
        <v>2.3186570499742984</v>
      </c>
      <c r="S59" s="99">
        <v>2.6423135425744881</v>
      </c>
      <c r="T59" s="99">
        <v>2.6000361904653797</v>
      </c>
      <c r="U59" s="99">
        <v>3.4192064950435075</v>
      </c>
      <c r="V59" s="99">
        <v>3.2553817940040108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1.7352674130795878</v>
      </c>
      <c r="D60" s="110">
        <v>1.7290914068274883</v>
      </c>
      <c r="E60" s="110">
        <v>1.6907575694051511</v>
      </c>
      <c r="F60" s="110">
        <v>1.6890018411307204</v>
      </c>
      <c r="G60" s="110">
        <v>1.4905862245204982</v>
      </c>
      <c r="H60" s="110">
        <v>1.5343551877612227</v>
      </c>
      <c r="I60" s="110">
        <v>1.5061144157584045</v>
      </c>
      <c r="J60" s="110">
        <v>1.7549517656840117</v>
      </c>
      <c r="K60" s="110">
        <v>1.9456784237993821</v>
      </c>
      <c r="L60" s="110">
        <v>1.9596790892378184</v>
      </c>
      <c r="M60" s="110">
        <v>1.6708121000205309</v>
      </c>
      <c r="N60" s="110">
        <v>1.9001164822615659</v>
      </c>
      <c r="O60" s="110">
        <v>1.9696892618564812</v>
      </c>
      <c r="P60" s="110">
        <v>1.7765460577613363</v>
      </c>
      <c r="Q60" s="110">
        <v>1.8274961285757516</v>
      </c>
      <c r="R60" s="110">
        <v>1.8414613891558802</v>
      </c>
      <c r="S60" s="110">
        <v>2.001118863755261</v>
      </c>
      <c r="T60" s="110">
        <v>1.9017638311954219</v>
      </c>
      <c r="U60" s="110">
        <v>2.4290059719803381</v>
      </c>
      <c r="V60" s="110">
        <v>2.3667853761756388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232.18273948672277</v>
      </c>
      <c r="D62" s="118">
        <f t="shared" si="21"/>
        <v>239.01995490615778</v>
      </c>
      <c r="E62" s="118">
        <f t="shared" si="21"/>
        <v>224.47201634209742</v>
      </c>
      <c r="F62" s="118">
        <f t="shared" si="21"/>
        <v>214.40571051341681</v>
      </c>
      <c r="G62" s="118">
        <f t="shared" si="21"/>
        <v>193.66063083271453</v>
      </c>
      <c r="H62" s="118">
        <f t="shared" si="21"/>
        <v>203.91169703005448</v>
      </c>
      <c r="I62" s="118">
        <f t="shared" si="21"/>
        <v>201.13274359989805</v>
      </c>
      <c r="J62" s="118">
        <f t="shared" si="21"/>
        <v>193.68967920741596</v>
      </c>
      <c r="K62" s="118">
        <f t="shared" si="21"/>
        <v>205.22684604840214</v>
      </c>
      <c r="L62" s="118">
        <f t="shared" si="21"/>
        <v>230.79311971031893</v>
      </c>
      <c r="M62" s="118">
        <f t="shared" si="21"/>
        <v>0</v>
      </c>
      <c r="N62" s="118">
        <f t="shared" si="21"/>
        <v>0</v>
      </c>
      <c r="O62" s="118">
        <f t="shared" si="21"/>
        <v>168.95704200326591</v>
      </c>
      <c r="P62" s="118">
        <f t="shared" si="21"/>
        <v>158.95034597050483</v>
      </c>
      <c r="Q62" s="118">
        <f t="shared" si="21"/>
        <v>143.10291981593298</v>
      </c>
      <c r="R62" s="118">
        <f t="shared" ref="R62:V62" si="22">R63+R66+R68+R77</f>
        <v>148.26193544247658</v>
      </c>
      <c r="S62" s="118">
        <f t="shared" si="22"/>
        <v>147.49407764684011</v>
      </c>
      <c r="T62" s="118">
        <f t="shared" si="22"/>
        <v>132.72605271368556</v>
      </c>
      <c r="U62" s="118">
        <f t="shared" si="22"/>
        <v>146.03384924599087</v>
      </c>
      <c r="V62" s="118">
        <f t="shared" si="22"/>
        <v>113.78960103015439</v>
      </c>
      <c r="W62" s="118">
        <f t="shared" ref="W62" si="23">W63+W66+W68+W77</f>
        <v>123.65878266889484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209.70897113356159</v>
      </c>
      <c r="D63" s="123">
        <f t="shared" si="24"/>
        <v>215.96305156692091</v>
      </c>
      <c r="E63" s="123">
        <f t="shared" si="24"/>
        <v>203.664615313089</v>
      </c>
      <c r="F63" s="123">
        <f t="shared" si="24"/>
        <v>193.51860396812336</v>
      </c>
      <c r="G63" s="123">
        <f t="shared" si="24"/>
        <v>175.88826961464346</v>
      </c>
      <c r="H63" s="123">
        <f t="shared" si="24"/>
        <v>185.25752975787597</v>
      </c>
      <c r="I63" s="123">
        <f t="shared" si="24"/>
        <v>182.90335837483804</v>
      </c>
      <c r="J63" s="123">
        <f t="shared" si="24"/>
        <v>173.65994306319814</v>
      </c>
      <c r="K63" s="123">
        <f t="shared" si="24"/>
        <v>183.67779546819676</v>
      </c>
      <c r="L63" s="123">
        <f t="shared" si="24"/>
        <v>209.18132930631776</v>
      </c>
      <c r="M63" s="123">
        <f t="shared" si="24"/>
        <v>0</v>
      </c>
      <c r="N63" s="123">
        <f t="shared" si="24"/>
        <v>0</v>
      </c>
      <c r="O63" s="123">
        <f t="shared" si="24"/>
        <v>150.04624931900454</v>
      </c>
      <c r="P63" s="123">
        <f t="shared" si="24"/>
        <v>142.2806296328919</v>
      </c>
      <c r="Q63" s="123">
        <f t="shared" si="24"/>
        <v>126.62240750554437</v>
      </c>
      <c r="R63" s="123">
        <f t="shared" ref="R63:V63" si="25">SUM(R64:R65)</f>
        <v>132.41783171674541</v>
      </c>
      <c r="S63" s="123">
        <f t="shared" si="25"/>
        <v>130.41616792713609</v>
      </c>
      <c r="T63" s="123">
        <f t="shared" si="25"/>
        <v>117.69311401335796</v>
      </c>
      <c r="U63" s="123">
        <f t="shared" si="25"/>
        <v>125.71739641627309</v>
      </c>
      <c r="V63" s="123">
        <f t="shared" si="25"/>
        <v>98.848948899264784</v>
      </c>
      <c r="W63" s="123">
        <f t="shared" ref="W63" si="26">SUM(W64:W65)</f>
        <v>106.61979187205091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206.57947117292255</v>
      </c>
      <c r="D64" s="99">
        <v>212.78452692336703</v>
      </c>
      <c r="E64" s="99">
        <v>200.67828205324474</v>
      </c>
      <c r="F64" s="99">
        <v>190.73084048447606</v>
      </c>
      <c r="G64" s="99">
        <v>173.37375938365233</v>
      </c>
      <c r="H64" s="99">
        <v>182.62453294177175</v>
      </c>
      <c r="I64" s="99">
        <v>180.31532263238208</v>
      </c>
      <c r="J64" s="99">
        <v>171.22162077162054</v>
      </c>
      <c r="K64" s="99">
        <v>181.09796214717957</v>
      </c>
      <c r="L64" s="99">
        <v>206.22909837368977</v>
      </c>
      <c r="M64" s="99">
        <v>0</v>
      </c>
      <c r="N64" s="99">
        <v>0</v>
      </c>
      <c r="O64" s="99">
        <v>147.90653267598873</v>
      </c>
      <c r="P64" s="99">
        <v>140.22600278707426</v>
      </c>
      <c r="Q64" s="99">
        <v>124.77900883761616</v>
      </c>
      <c r="R64" s="99">
        <v>130.47410374645742</v>
      </c>
      <c r="S64" s="99">
        <v>128.61504374607392</v>
      </c>
      <c r="T64" s="99">
        <v>116.07447274240458</v>
      </c>
      <c r="U64" s="99">
        <v>124.02690504829003</v>
      </c>
      <c r="V64" s="99">
        <v>97.488536870063399</v>
      </c>
      <c r="W64" s="99">
        <v>105.13239937387361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3.1294999606390355</v>
      </c>
      <c r="D65" s="99">
        <v>3.1785246435538963</v>
      </c>
      <c r="E65" s="99">
        <v>2.9863332598442578</v>
      </c>
      <c r="F65" s="99">
        <v>2.7877634836472951</v>
      </c>
      <c r="G65" s="99">
        <v>2.5145102309911236</v>
      </c>
      <c r="H65" s="99">
        <v>2.6329968161042352</v>
      </c>
      <c r="I65" s="99">
        <v>2.5880357424559648</v>
      </c>
      <c r="J65" s="99">
        <v>2.4383222915776011</v>
      </c>
      <c r="K65" s="99">
        <v>2.5798333210171811</v>
      </c>
      <c r="L65" s="99">
        <v>2.9522309326280043</v>
      </c>
      <c r="M65" s="99">
        <v>0</v>
      </c>
      <c r="N65" s="99">
        <v>0</v>
      </c>
      <c r="O65" s="99">
        <v>2.1397166430158072</v>
      </c>
      <c r="P65" s="99">
        <v>2.0546268458176411</v>
      </c>
      <c r="Q65" s="99">
        <v>1.8433986679282117</v>
      </c>
      <c r="R65" s="99">
        <v>1.9437279702879824</v>
      </c>
      <c r="S65" s="99">
        <v>1.8011241810621768</v>
      </c>
      <c r="T65" s="99">
        <v>1.6186412709533822</v>
      </c>
      <c r="U65" s="99">
        <v>1.6904913679830533</v>
      </c>
      <c r="V65" s="99">
        <v>1.3604120292013882</v>
      </c>
      <c r="W65" s="99">
        <v>1.487392498177295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9.3661905843873072E-2</v>
      </c>
      <c r="D66" s="123">
        <f t="shared" si="27"/>
        <v>7.9772795712303307E-2</v>
      </c>
      <c r="E66" s="123">
        <f t="shared" si="27"/>
        <v>6.1331256244550325E-2</v>
      </c>
      <c r="F66" s="123">
        <f t="shared" si="27"/>
        <v>6.3632926896066852E-2</v>
      </c>
      <c r="G66" s="123">
        <f t="shared" si="27"/>
        <v>9.4124998009994285E-2</v>
      </c>
      <c r="H66" s="123">
        <f t="shared" si="27"/>
        <v>7.9285441040324992E-2</v>
      </c>
      <c r="I66" s="123">
        <f t="shared" si="27"/>
        <v>5.6887467466586746E-2</v>
      </c>
      <c r="J66" s="123">
        <f t="shared" si="27"/>
        <v>0.10760009444451729</v>
      </c>
      <c r="K66" s="123">
        <f t="shared" si="27"/>
        <v>4.8865252444996149E-2</v>
      </c>
      <c r="L66" s="123">
        <f t="shared" si="27"/>
        <v>7.785797662303845E-2</v>
      </c>
      <c r="M66" s="123">
        <f t="shared" si="27"/>
        <v>0</v>
      </c>
      <c r="N66" s="123">
        <f t="shared" si="27"/>
        <v>0</v>
      </c>
      <c r="O66" s="123">
        <f t="shared" si="27"/>
        <v>9.3636568851090146E-2</v>
      </c>
      <c r="P66" s="123">
        <f t="shared" si="27"/>
        <v>3.4584599706198309E-2</v>
      </c>
      <c r="Q66" s="123">
        <f t="shared" si="27"/>
        <v>6.7032596875268954E-2</v>
      </c>
      <c r="R66" s="123">
        <f t="shared" si="27"/>
        <v>3.7511665210545046E-2</v>
      </c>
      <c r="S66" s="123">
        <f t="shared" si="27"/>
        <v>2.6870784669867018E-2</v>
      </c>
      <c r="T66" s="123">
        <f t="shared" si="27"/>
        <v>5.2637530366741292E-2</v>
      </c>
      <c r="U66" s="123">
        <f t="shared" si="27"/>
        <v>7.437942514426174E-2</v>
      </c>
      <c r="V66" s="123">
        <f t="shared" si="27"/>
        <v>0.12748288229189755</v>
      </c>
      <c r="W66" s="123">
        <f t="shared" si="27"/>
        <v>0.16900986296416096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9.3661905843873072E-2</v>
      </c>
      <c r="D67" s="99">
        <f>RES_hhdet_in_fech!D67/RES_summary!D$21</f>
        <v>7.9772795712303307E-2</v>
      </c>
      <c r="E67" s="99">
        <f>RES_hhdet_in_fech!E67/RES_summary!E$21</f>
        <v>6.1331256244550325E-2</v>
      </c>
      <c r="F67" s="99">
        <f>RES_hhdet_in_fech!F67/RES_summary!F$21</f>
        <v>6.3632926896066852E-2</v>
      </c>
      <c r="G67" s="99">
        <f>RES_hhdet_in_fech!G67/RES_summary!G$21</f>
        <v>9.4124998009994285E-2</v>
      </c>
      <c r="H67" s="99">
        <f>RES_hhdet_in_fech!H67/RES_summary!H$21</f>
        <v>7.9285441040324992E-2</v>
      </c>
      <c r="I67" s="99">
        <f>RES_hhdet_in_fech!I67/RES_summary!I$21</f>
        <v>5.6887467466586746E-2</v>
      </c>
      <c r="J67" s="99">
        <f>RES_hhdet_in_fech!J67/RES_summary!J$21</f>
        <v>0.10760009444451729</v>
      </c>
      <c r="K67" s="99">
        <f>RES_hhdet_in_fech!K67/RES_summary!K$21</f>
        <v>4.8865252444996149E-2</v>
      </c>
      <c r="L67" s="99">
        <f>RES_hhdet_in_fech!L67/RES_summary!L$21</f>
        <v>7.785797662303845E-2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9.3636568851090146E-2</v>
      </c>
      <c r="P67" s="99">
        <f>RES_hhdet_in_fech!P67/RES_summary!P$21</f>
        <v>3.4584599706198309E-2</v>
      </c>
      <c r="Q67" s="99">
        <f>RES_hhdet_in_fech!Q67/RES_summary!Q$21</f>
        <v>6.7032596875268954E-2</v>
      </c>
      <c r="R67" s="99">
        <f>RES_hhdet_in_fech!R67/RES_summary!R$21</f>
        <v>3.7511665210545046E-2</v>
      </c>
      <c r="S67" s="99">
        <f>RES_hhdet_in_fech!S67/RES_summary!S$21</f>
        <v>2.6870784669867018E-2</v>
      </c>
      <c r="T67" s="99">
        <f>RES_hhdet_in_fech!T67/RES_summary!T$21</f>
        <v>5.2637530366741292E-2</v>
      </c>
      <c r="U67" s="99">
        <f>RES_hhdet_in_fech!U67/RES_summary!U$21</f>
        <v>7.437942514426174E-2</v>
      </c>
      <c r="V67" s="99">
        <f>RES_hhdet_in_fech!V67/RES_summary!V$21</f>
        <v>0.12748288229189755</v>
      </c>
      <c r="W67" s="99">
        <f>RES_hhdet_in_fech!W67/RES_summary!W$21</f>
        <v>0.16900986296416096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20.273975373139574</v>
      </c>
      <c r="D68" s="123">
        <v>20.782312256979452</v>
      </c>
      <c r="E68" s="123">
        <v>18.710794334221536</v>
      </c>
      <c r="F68" s="123">
        <v>18.777244573984177</v>
      </c>
      <c r="G68" s="123">
        <v>15.891440310749543</v>
      </c>
      <c r="H68" s="123">
        <v>16.726878571159137</v>
      </c>
      <c r="I68" s="123">
        <v>16.295552059707191</v>
      </c>
      <c r="J68" s="123">
        <v>17.698727408080028</v>
      </c>
      <c r="K68" s="123">
        <v>18.97875677612474</v>
      </c>
      <c r="L68" s="123">
        <v>18.943562089605322</v>
      </c>
      <c r="M68" s="123">
        <v>0</v>
      </c>
      <c r="N68" s="123">
        <v>0</v>
      </c>
      <c r="O68" s="123">
        <v>16.438957618771767</v>
      </c>
      <c r="P68" s="123">
        <v>14.409614394686354</v>
      </c>
      <c r="Q68" s="123">
        <v>14.116610261432442</v>
      </c>
      <c r="R68" s="123">
        <v>13.496470357826423</v>
      </c>
      <c r="S68" s="123">
        <v>14.454446754215761</v>
      </c>
      <c r="T68" s="123">
        <v>12.575134973098722</v>
      </c>
      <c r="U68" s="123">
        <v>16.841956758851648</v>
      </c>
      <c r="V68" s="123">
        <v>11.678308855636059</v>
      </c>
      <c r="W68" s="123">
        <v>13.206156544559697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20.392201281792289</v>
      </c>
      <c r="D69" s="99">
        <v>20.930350738725409</v>
      </c>
      <c r="E69" s="99">
        <v>18.788736087585807</v>
      </c>
      <c r="F69" s="99">
        <v>18.866555810649668</v>
      </c>
      <c r="G69" s="99">
        <v>15.922746381861433</v>
      </c>
      <c r="H69" s="99">
        <v>16.808468863744643</v>
      </c>
      <c r="I69" s="99">
        <v>16.376327487532048</v>
      </c>
      <c r="J69" s="99">
        <v>17.756639274291722</v>
      </c>
      <c r="K69" s="99">
        <v>19.099593682747773</v>
      </c>
      <c r="L69" s="99">
        <v>19.302865388642832</v>
      </c>
      <c r="M69" s="99">
        <v>0</v>
      </c>
      <c r="N69" s="99">
        <v>0</v>
      </c>
      <c r="O69" s="99">
        <v>16.434869897000535</v>
      </c>
      <c r="P69" s="99">
        <v>14.404803873038981</v>
      </c>
      <c r="Q69" s="99">
        <v>14.034827224899827</v>
      </c>
      <c r="R69" s="99">
        <v>13.414694198066247</v>
      </c>
      <c r="S69" s="99">
        <v>14.415764432046139</v>
      </c>
      <c r="T69" s="99">
        <v>12.530112602964358</v>
      </c>
      <c r="U69" s="99">
        <v>16.829932410776294</v>
      </c>
      <c r="V69" s="99">
        <v>11.647240752767219</v>
      </c>
      <c r="W69" s="99">
        <v>13.186541199391927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15.420087572857126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12.182222486984568</v>
      </c>
      <c r="U70" s="99">
        <v>16.407293909997815</v>
      </c>
      <c r="V70" s="99">
        <v>11.383401780949182</v>
      </c>
      <c r="W70" s="99">
        <v>12.880232428444769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13.30528168445429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10.084401998540727</v>
      </c>
      <c r="U71" s="102">
        <v>13.538831528463151</v>
      </c>
      <c r="V71" s="102">
        <v>9.3688061030246903</v>
      </c>
      <c r="W71" s="102">
        <v>10.365914230211448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2.1148058884028385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2.0978204884438423</v>
      </c>
      <c r="U72" s="105">
        <v>2.8684623815346684</v>
      </c>
      <c r="V72" s="105">
        <v>2.014595677924492</v>
      </c>
      <c r="W72" s="105">
        <v>2.5143181982333216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18.219523176868254</v>
      </c>
      <c r="D73" s="102">
        <v>18.029721737015603</v>
      </c>
      <c r="E73" s="102">
        <v>17.332031593674174</v>
      </c>
      <c r="F73" s="102">
        <v>17.066262796408257</v>
      </c>
      <c r="G73" s="102">
        <v>15.337879746071486</v>
      </c>
      <c r="H73" s="102">
        <v>15.264560687369761</v>
      </c>
      <c r="I73" s="102">
        <v>14.63168345485278</v>
      </c>
      <c r="J73" s="102">
        <v>16.483204257750501</v>
      </c>
      <c r="K73" s="102">
        <v>17.56373360175234</v>
      </c>
      <c r="L73" s="102">
        <v>16.88901298181657</v>
      </c>
      <c r="M73" s="102">
        <v>0</v>
      </c>
      <c r="N73" s="102">
        <v>0</v>
      </c>
      <c r="O73" s="102">
        <v>16.508645146441843</v>
      </c>
      <c r="P73" s="102">
        <v>14.460179955835347</v>
      </c>
      <c r="Q73" s="102">
        <v>14.687323162101505</v>
      </c>
      <c r="R73" s="102">
        <v>14.512937512902253</v>
      </c>
      <c r="S73" s="102">
        <v>15.360165061780815</v>
      </c>
      <c r="T73" s="102">
        <v>13.932890628629703</v>
      </c>
      <c r="U73" s="102">
        <v>17.273553775618076</v>
      </c>
      <c r="V73" s="102">
        <v>12.56033592201968</v>
      </c>
      <c r="W73" s="102">
        <v>13.704490590086774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17.2379692282449</v>
      </c>
      <c r="D74" s="105">
        <v>0</v>
      </c>
      <c r="E74" s="105">
        <v>0</v>
      </c>
      <c r="F74" s="105">
        <v>16.157809404228495</v>
      </c>
      <c r="G74" s="105">
        <v>14.539981073307526</v>
      </c>
      <c r="H74" s="105">
        <v>14.47307592619368</v>
      </c>
      <c r="I74" s="105">
        <v>13.920372472859688</v>
      </c>
      <c r="J74" s="105">
        <v>15.654909007541388</v>
      </c>
      <c r="K74" s="105">
        <v>16.688240974152585</v>
      </c>
      <c r="L74" s="105">
        <v>16.042779836639308</v>
      </c>
      <c r="M74" s="105">
        <v>0</v>
      </c>
      <c r="N74" s="105">
        <v>0</v>
      </c>
      <c r="O74" s="105">
        <v>15.745777548724005</v>
      </c>
      <c r="P74" s="105">
        <v>13.829065194552616</v>
      </c>
      <c r="Q74" s="105">
        <v>14.07549939126238</v>
      </c>
      <c r="R74" s="105">
        <v>13.938271835394032</v>
      </c>
      <c r="S74" s="105">
        <v>14.775523380160406</v>
      </c>
      <c r="T74" s="105">
        <v>13.425816343958406</v>
      </c>
      <c r="U74" s="105">
        <v>16.666454273045236</v>
      </c>
      <c r="V74" s="105">
        <v>12.133453879554063</v>
      </c>
      <c r="W74" s="105">
        <v>13.206917154786675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14.537074203798218</v>
      </c>
      <c r="D75" s="99">
        <v>0</v>
      </c>
      <c r="E75" s="99">
        <v>0</v>
      </c>
      <c r="F75" s="99">
        <v>13.613476460457335</v>
      </c>
      <c r="G75" s="99">
        <v>12.290008500302235</v>
      </c>
      <c r="H75" s="99">
        <v>12.224012049644879</v>
      </c>
      <c r="I75" s="99">
        <v>11.883979935389059</v>
      </c>
      <c r="J75" s="99">
        <v>13.261200062274447</v>
      </c>
      <c r="K75" s="99">
        <v>14.136109311008843</v>
      </c>
      <c r="L75" s="99">
        <v>13.550672659444109</v>
      </c>
      <c r="M75" s="99">
        <v>0</v>
      </c>
      <c r="N75" s="99">
        <v>0</v>
      </c>
      <c r="O75" s="99">
        <v>13.260304688364473</v>
      </c>
      <c r="P75" s="99">
        <v>11.624187176745107</v>
      </c>
      <c r="Q75" s="99">
        <v>11.786409052562409</v>
      </c>
      <c r="R75" s="99">
        <v>11.676131673067333</v>
      </c>
      <c r="S75" s="99">
        <v>12.356171714802867</v>
      </c>
      <c r="T75" s="99">
        <v>11.218036732156399</v>
      </c>
      <c r="U75" s="99">
        <v>13.890874702125313</v>
      </c>
      <c r="V75" s="99">
        <v>10.091640164962961</v>
      </c>
      <c r="W75" s="99">
        <v>10.747675655673085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2.7008950244466821</v>
      </c>
      <c r="D76" s="99">
        <v>0</v>
      </c>
      <c r="E76" s="99">
        <v>0</v>
      </c>
      <c r="F76" s="99">
        <v>2.5443329437711619</v>
      </c>
      <c r="G76" s="99">
        <v>2.2499725730052931</v>
      </c>
      <c r="H76" s="99">
        <v>2.2490638765488029</v>
      </c>
      <c r="I76" s="99">
        <v>2.0363925374706295</v>
      </c>
      <c r="J76" s="99">
        <v>2.3937089452669387</v>
      </c>
      <c r="K76" s="99">
        <v>2.5521316631437418</v>
      </c>
      <c r="L76" s="99">
        <v>2.4921071771951961</v>
      </c>
      <c r="M76" s="99">
        <v>0</v>
      </c>
      <c r="N76" s="99">
        <v>0</v>
      </c>
      <c r="O76" s="99">
        <v>2.4854728603595353</v>
      </c>
      <c r="P76" s="99">
        <v>2.2048780178075065</v>
      </c>
      <c r="Q76" s="99">
        <v>2.2890903386999693</v>
      </c>
      <c r="R76" s="99">
        <v>2.2621401623266979</v>
      </c>
      <c r="S76" s="99">
        <v>2.4193516653575364</v>
      </c>
      <c r="T76" s="99">
        <v>2.2077796118020072</v>
      </c>
      <c r="U76" s="99">
        <v>2.7755795709199234</v>
      </c>
      <c r="V76" s="99">
        <v>2.0418137145911013</v>
      </c>
      <c r="W76" s="99">
        <v>2.4592414991135896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2.1061310741777519</v>
      </c>
      <c r="D77" s="123">
        <v>2.1948182865451145</v>
      </c>
      <c r="E77" s="123">
        <v>2.0352754385423206</v>
      </c>
      <c r="F77" s="123">
        <v>2.0462290444131921</v>
      </c>
      <c r="G77" s="123">
        <v>1.7867959093115322</v>
      </c>
      <c r="H77" s="123">
        <v>1.8480032599790466</v>
      </c>
      <c r="I77" s="123">
        <v>1.8769456978862431</v>
      </c>
      <c r="J77" s="123">
        <v>2.2234086416932892</v>
      </c>
      <c r="K77" s="123">
        <v>2.5214285516356569</v>
      </c>
      <c r="L77" s="123">
        <v>2.5903703377728107</v>
      </c>
      <c r="M77" s="123">
        <v>0</v>
      </c>
      <c r="N77" s="123">
        <v>0</v>
      </c>
      <c r="O77" s="123">
        <v>2.3781984966385217</v>
      </c>
      <c r="P77" s="123">
        <v>2.2255173432203934</v>
      </c>
      <c r="Q77" s="123">
        <v>2.296869452080887</v>
      </c>
      <c r="R77" s="123">
        <v>2.3101217026942047</v>
      </c>
      <c r="S77" s="123">
        <v>2.5965921808184285</v>
      </c>
      <c r="T77" s="123">
        <v>2.4051661968621674</v>
      </c>
      <c r="U77" s="123">
        <v>3.4001166457218788</v>
      </c>
      <c r="V77" s="123">
        <v>3.1348603929616443</v>
      </c>
      <c r="W77" s="123">
        <v>3.6638243893200642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2.156405322931727</v>
      </c>
      <c r="D78" s="99">
        <v>2.2533476969225541</v>
      </c>
      <c r="E78" s="99">
        <v>2.0822223179844928</v>
      </c>
      <c r="F78" s="99">
        <v>2.0981893648906422</v>
      </c>
      <c r="G78" s="99">
        <v>1.8295641525701303</v>
      </c>
      <c r="H78" s="99">
        <v>1.8925698761386833</v>
      </c>
      <c r="I78" s="99">
        <v>1.9196707200516365</v>
      </c>
      <c r="J78" s="99">
        <v>2.2655535509536397</v>
      </c>
      <c r="K78" s="99">
        <v>2.5976602758787881</v>
      </c>
      <c r="L78" s="99">
        <v>2.6917314312873639</v>
      </c>
      <c r="M78" s="99">
        <v>0</v>
      </c>
      <c r="N78" s="99">
        <v>0</v>
      </c>
      <c r="O78" s="99">
        <v>2.49964718806021</v>
      </c>
      <c r="P78" s="99">
        <v>2.3281393513253206</v>
      </c>
      <c r="Q78" s="99">
        <v>2.370670289109996</v>
      </c>
      <c r="R78" s="99">
        <v>2.3590581209753148</v>
      </c>
      <c r="S78" s="99">
        <v>2.6555126985067843</v>
      </c>
      <c r="T78" s="99">
        <v>2.4586162549928066</v>
      </c>
      <c r="U78" s="99">
        <v>3.4888475702261816</v>
      </c>
      <c r="V78" s="99">
        <v>3.2157802133829683</v>
      </c>
      <c r="W78" s="99">
        <v>3.7885029391691858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1.7352674130795873</v>
      </c>
      <c r="D79" s="110">
        <v>1.7290914068274881</v>
      </c>
      <c r="E79" s="110">
        <v>1.6907575694051513</v>
      </c>
      <c r="F79" s="110">
        <v>1.6890018411307204</v>
      </c>
      <c r="G79" s="110">
        <v>1.4905862245204982</v>
      </c>
      <c r="H79" s="110">
        <v>1.5343551877612227</v>
      </c>
      <c r="I79" s="110">
        <v>1.5061144157584045</v>
      </c>
      <c r="J79" s="110">
        <v>1.7549517656840119</v>
      </c>
      <c r="K79" s="110">
        <v>1.9456784237993814</v>
      </c>
      <c r="L79" s="110">
        <v>1.9596790892378182</v>
      </c>
      <c r="M79" s="110">
        <v>0</v>
      </c>
      <c r="N79" s="110">
        <v>0</v>
      </c>
      <c r="O79" s="110">
        <v>1.969689261856481</v>
      </c>
      <c r="P79" s="110">
        <v>1.7765460577613363</v>
      </c>
      <c r="Q79" s="110">
        <v>1.8274961285757514</v>
      </c>
      <c r="R79" s="110">
        <v>1.8414613891558795</v>
      </c>
      <c r="S79" s="110">
        <v>2.0011188637552606</v>
      </c>
      <c r="T79" s="110">
        <v>1.9017638311954221</v>
      </c>
      <c r="U79" s="110">
        <v>2.4290059719803381</v>
      </c>
      <c r="V79" s="110">
        <v>2.3667853761756392</v>
      </c>
      <c r="W79" s="110">
        <v>2.6390691850807002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243.37690643229621</v>
      </c>
      <c r="D81" s="118">
        <f t="shared" si="28"/>
        <v>239.95525916077534</v>
      </c>
      <c r="E81" s="118">
        <f t="shared" si="28"/>
        <v>232.39835609628136</v>
      </c>
      <c r="F81" s="118">
        <f t="shared" si="28"/>
        <v>221.40640239447004</v>
      </c>
      <c r="G81" s="118">
        <f t="shared" si="28"/>
        <v>205.51008806746233</v>
      </c>
      <c r="H81" s="118">
        <f t="shared" si="28"/>
        <v>200.05262690857114</v>
      </c>
      <c r="I81" s="118">
        <f t="shared" si="28"/>
        <v>190.31449022629653</v>
      </c>
      <c r="J81" s="118">
        <f t="shared" si="28"/>
        <v>194.8963942307675</v>
      </c>
      <c r="K81" s="118">
        <f t="shared" si="28"/>
        <v>198.74940437732982</v>
      </c>
      <c r="L81" s="118">
        <f t="shared" si="28"/>
        <v>210.16037992617052</v>
      </c>
      <c r="M81" s="118">
        <f t="shared" si="28"/>
        <v>169.99183196333752</v>
      </c>
      <c r="N81" s="118">
        <f t="shared" si="28"/>
        <v>183.46476848857313</v>
      </c>
      <c r="O81" s="118">
        <f t="shared" si="28"/>
        <v>170.82464188313568</v>
      </c>
      <c r="P81" s="118">
        <f t="shared" si="28"/>
        <v>161.37775665999541</v>
      </c>
      <c r="Q81" s="118">
        <f t="shared" si="28"/>
        <v>149.21410187413147</v>
      </c>
      <c r="R81" s="118">
        <f t="shared" ref="R81:V81" si="29">R82+R85+R87+R100</f>
        <v>155.06871242128051</v>
      </c>
      <c r="S81" s="118">
        <f t="shared" si="29"/>
        <v>149.21190193010312</v>
      </c>
      <c r="T81" s="118">
        <f t="shared" si="29"/>
        <v>137.08702540958484</v>
      </c>
      <c r="U81" s="118">
        <f t="shared" si="29"/>
        <v>137.44982772532879</v>
      </c>
      <c r="V81" s="118">
        <f t="shared" si="29"/>
        <v>110.86904951597133</v>
      </c>
      <c r="W81" s="118">
        <f t="shared" ref="W81" si="30">W82+W85+W87+W100</f>
        <v>114.09487227023199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223.19624528657553</v>
      </c>
      <c r="D82" s="123">
        <f t="shared" si="31"/>
        <v>219.96030977338791</v>
      </c>
      <c r="E82" s="123">
        <f t="shared" si="31"/>
        <v>213.16546171473044</v>
      </c>
      <c r="F82" s="123">
        <f t="shared" si="31"/>
        <v>202.46761911521364</v>
      </c>
      <c r="G82" s="123">
        <f t="shared" si="31"/>
        <v>188.5141455457244</v>
      </c>
      <c r="H82" s="123">
        <f t="shared" si="31"/>
        <v>183.24352523404465</v>
      </c>
      <c r="I82" s="123">
        <f t="shared" si="31"/>
        <v>174.24555506333184</v>
      </c>
      <c r="J82" s="123">
        <f t="shared" si="31"/>
        <v>176.47418047463802</v>
      </c>
      <c r="K82" s="123">
        <f t="shared" si="31"/>
        <v>179.18903715516635</v>
      </c>
      <c r="L82" s="123">
        <f t="shared" si="31"/>
        <v>191.2964928685908</v>
      </c>
      <c r="M82" s="123">
        <f t="shared" si="31"/>
        <v>153.60711725186533</v>
      </c>
      <c r="N82" s="123">
        <f t="shared" si="31"/>
        <v>165.70836702905078</v>
      </c>
      <c r="O82" s="123">
        <f t="shared" si="31"/>
        <v>152.44993524827743</v>
      </c>
      <c r="P82" s="123">
        <f t="shared" si="31"/>
        <v>145.15210894639057</v>
      </c>
      <c r="Q82" s="123">
        <f t="shared" si="31"/>
        <v>132.65253662733875</v>
      </c>
      <c r="R82" s="123">
        <f t="shared" ref="R82:V82" si="32">SUM(R83:R84)</f>
        <v>138.82505365070469</v>
      </c>
      <c r="S82" s="123">
        <f t="shared" si="32"/>
        <v>132.08888344276244</v>
      </c>
      <c r="T82" s="123">
        <f t="shared" si="32"/>
        <v>121.45764154746134</v>
      </c>
      <c r="U82" s="123">
        <f t="shared" si="32"/>
        <v>117.99763252707018</v>
      </c>
      <c r="V82" s="123">
        <f t="shared" si="32"/>
        <v>96.076279810772235</v>
      </c>
      <c r="W82" s="123">
        <f t="shared" ref="W82" si="33">SUM(W83:W84)</f>
        <v>97.832202785952163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221.91587298797026</v>
      </c>
      <c r="D83" s="99">
        <v>218.70562549789176</v>
      </c>
      <c r="E83" s="99">
        <v>211.94410065269341</v>
      </c>
      <c r="F83" s="99">
        <v>201.31861857416609</v>
      </c>
      <c r="G83" s="99">
        <v>187.44382128468018</v>
      </c>
      <c r="H83" s="99">
        <v>182.20086287959666</v>
      </c>
      <c r="I83" s="99">
        <v>173.25066890997783</v>
      </c>
      <c r="J83" s="99">
        <v>175.46678349151645</v>
      </c>
      <c r="K83" s="99">
        <v>178.15853178018949</v>
      </c>
      <c r="L83" s="99">
        <v>190.18379176511814</v>
      </c>
      <c r="M83" s="99">
        <v>152.71832914381767</v>
      </c>
      <c r="N83" s="99">
        <v>164.74306502050484</v>
      </c>
      <c r="O83" s="99">
        <v>151.56455100938723</v>
      </c>
      <c r="P83" s="99">
        <v>144.30981680116503</v>
      </c>
      <c r="Q83" s="99">
        <v>131.88258767193241</v>
      </c>
      <c r="R83" s="99">
        <v>138.00803286777966</v>
      </c>
      <c r="S83" s="99">
        <v>131.35075198467413</v>
      </c>
      <c r="T83" s="99">
        <v>120.7742040093115</v>
      </c>
      <c r="U83" s="99">
        <v>117.34169527210491</v>
      </c>
      <c r="V83" s="99">
        <v>95.5249240476561</v>
      </c>
      <c r="W83" s="99">
        <v>97.258979584929733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1.2803722986052688</v>
      </c>
      <c r="D84" s="99">
        <v>1.2546842754961325</v>
      </c>
      <c r="E84" s="99">
        <v>1.221361062037029</v>
      </c>
      <c r="F84" s="99">
        <v>1.1490005410475528</v>
      </c>
      <c r="G84" s="99">
        <v>1.0703242610442223</v>
      </c>
      <c r="H84" s="99">
        <v>1.0426623544479923</v>
      </c>
      <c r="I84" s="99">
        <v>0.99488615335400488</v>
      </c>
      <c r="J84" s="99">
        <v>1.0073969831215559</v>
      </c>
      <c r="K84" s="99">
        <v>1.0305053749768571</v>
      </c>
      <c r="L84" s="99">
        <v>1.1127011034726551</v>
      </c>
      <c r="M84" s="99">
        <v>0.88878810804765251</v>
      </c>
      <c r="N84" s="99">
        <v>0.96530200854592418</v>
      </c>
      <c r="O84" s="99">
        <v>0.88538423889020146</v>
      </c>
      <c r="P84" s="99">
        <v>0.84229214522555551</v>
      </c>
      <c r="Q84" s="99">
        <v>0.76994895540633557</v>
      </c>
      <c r="R84" s="99">
        <v>0.81702078292503355</v>
      </c>
      <c r="S84" s="99">
        <v>0.73813145808829728</v>
      </c>
      <c r="T84" s="99">
        <v>0.68343753814983066</v>
      </c>
      <c r="U84" s="99">
        <v>0.655937254965264</v>
      </c>
      <c r="V84" s="99">
        <v>0.5513557631161311</v>
      </c>
      <c r="W84" s="99">
        <v>0.57322320102243063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9.1826054367993779E-2</v>
      </c>
      <c r="D85" s="123">
        <f t="shared" si="34"/>
        <v>8.0805409996909799E-2</v>
      </c>
      <c r="E85" s="123">
        <f t="shared" si="34"/>
        <v>6.1173982380225138E-2</v>
      </c>
      <c r="F85" s="123">
        <f t="shared" si="34"/>
        <v>6.5851675409329347E-2</v>
      </c>
      <c r="G85" s="123">
        <f t="shared" si="34"/>
        <v>9.656855557889496E-2</v>
      </c>
      <c r="H85" s="123">
        <f t="shared" si="34"/>
        <v>7.9302049668979691E-2</v>
      </c>
      <c r="I85" s="123">
        <f t="shared" si="34"/>
        <v>5.624096954242238E-2</v>
      </c>
      <c r="J85" s="123">
        <f t="shared" si="34"/>
        <v>0.10976559052261835</v>
      </c>
      <c r="K85" s="123">
        <f t="shared" si="34"/>
        <v>5.2407553677146265E-2</v>
      </c>
      <c r="L85" s="123">
        <f t="shared" si="34"/>
        <v>8.7779701077655745E-2</v>
      </c>
      <c r="M85" s="123">
        <f t="shared" si="34"/>
        <v>4.0905655480807449E-2</v>
      </c>
      <c r="N85" s="123">
        <f t="shared" si="34"/>
        <v>7.4686328001126415E-2</v>
      </c>
      <c r="O85" s="123">
        <f t="shared" si="34"/>
        <v>8.2103045756697024E-2</v>
      </c>
      <c r="P85" s="123">
        <f t="shared" si="34"/>
        <v>4.4348299434185723E-2</v>
      </c>
      <c r="Q85" s="123">
        <f t="shared" si="34"/>
        <v>6.4177029422219395E-2</v>
      </c>
      <c r="R85" s="123">
        <f t="shared" si="34"/>
        <v>3.6793251524648754E-2</v>
      </c>
      <c r="S85" s="123">
        <f t="shared" si="34"/>
        <v>2.635048784889419E-2</v>
      </c>
      <c r="T85" s="123">
        <f t="shared" si="34"/>
        <v>5.1810305123754605E-2</v>
      </c>
      <c r="U85" s="123">
        <f t="shared" si="34"/>
        <v>7.3613509391268775E-2</v>
      </c>
      <c r="V85" s="123">
        <f t="shared" si="34"/>
        <v>0.12959244450242577</v>
      </c>
      <c r="W85" s="123">
        <f t="shared" si="34"/>
        <v>0.17120746737892134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9.1826054367993779E-2</v>
      </c>
      <c r="D86" s="99">
        <f>RES_hhdet_in_fech!D86/RES_summary!D$21</f>
        <v>8.0805409996909799E-2</v>
      </c>
      <c r="E86" s="99">
        <f>RES_hhdet_in_fech!E86/RES_summary!E$21</f>
        <v>6.1173982380225138E-2</v>
      </c>
      <c r="F86" s="99">
        <f>RES_hhdet_in_fech!F86/RES_summary!F$21</f>
        <v>6.5851675409329347E-2</v>
      </c>
      <c r="G86" s="99">
        <f>RES_hhdet_in_fech!G86/RES_summary!G$21</f>
        <v>9.656855557889496E-2</v>
      </c>
      <c r="H86" s="99">
        <f>RES_hhdet_in_fech!H86/RES_summary!H$21</f>
        <v>7.9302049668979691E-2</v>
      </c>
      <c r="I86" s="99">
        <f>RES_hhdet_in_fech!I86/RES_summary!I$21</f>
        <v>5.624096954242238E-2</v>
      </c>
      <c r="J86" s="99">
        <f>RES_hhdet_in_fech!J86/RES_summary!J$21</f>
        <v>0.10976559052261835</v>
      </c>
      <c r="K86" s="99">
        <f>RES_hhdet_in_fech!K86/RES_summary!K$21</f>
        <v>5.2407553677146265E-2</v>
      </c>
      <c r="L86" s="99">
        <f>RES_hhdet_in_fech!L86/RES_summary!L$21</f>
        <v>8.7779701077655745E-2</v>
      </c>
      <c r="M86" s="99">
        <f>RES_hhdet_in_fech!M86/RES_summary!M$21</f>
        <v>4.0905655480807449E-2</v>
      </c>
      <c r="N86" s="99">
        <f>RES_hhdet_in_fech!N86/RES_summary!N$21</f>
        <v>7.4686328001126415E-2</v>
      </c>
      <c r="O86" s="99">
        <f>RES_hhdet_in_fech!O86/RES_summary!O$21</f>
        <v>8.2103045756697024E-2</v>
      </c>
      <c r="P86" s="99">
        <f>RES_hhdet_in_fech!P86/RES_summary!P$21</f>
        <v>4.4348299434185723E-2</v>
      </c>
      <c r="Q86" s="99">
        <f>RES_hhdet_in_fech!Q86/RES_summary!Q$21</f>
        <v>6.4177029422219395E-2</v>
      </c>
      <c r="R86" s="99">
        <f>RES_hhdet_in_fech!R86/RES_summary!R$21</f>
        <v>3.6793251524648754E-2</v>
      </c>
      <c r="S86" s="99">
        <f>RES_hhdet_in_fech!S86/RES_summary!S$21</f>
        <v>2.635048784889419E-2</v>
      </c>
      <c r="T86" s="99">
        <f>RES_hhdet_in_fech!T86/RES_summary!T$21</f>
        <v>5.1810305123754605E-2</v>
      </c>
      <c r="U86" s="99">
        <f>RES_hhdet_in_fech!U86/RES_summary!U$21</f>
        <v>7.3613509391268775E-2</v>
      </c>
      <c r="V86" s="99">
        <f>RES_hhdet_in_fech!V86/RES_summary!V$21</f>
        <v>0.12959244450242577</v>
      </c>
      <c r="W86" s="99">
        <f>RES_hhdet_in_fech!W86/RES_summary!W$21</f>
        <v>0.17120746737892134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18.261336978110187</v>
      </c>
      <c r="D87" s="123">
        <v>18.118332273139409</v>
      </c>
      <c r="E87" s="123">
        <v>17.377916054109527</v>
      </c>
      <c r="F87" s="123">
        <v>17.151015606491121</v>
      </c>
      <c r="G87" s="123">
        <v>15.343872144398588</v>
      </c>
      <c r="H87" s="123">
        <v>15.219149150303346</v>
      </c>
      <c r="I87" s="123">
        <v>14.496513851002632</v>
      </c>
      <c r="J87" s="123">
        <v>16.431977588053318</v>
      </c>
      <c r="K87" s="123">
        <v>17.4327158065785</v>
      </c>
      <c r="L87" s="123">
        <v>16.796573314032067</v>
      </c>
      <c r="M87" s="123">
        <v>14.669655266839007</v>
      </c>
      <c r="N87" s="123">
        <v>15.78393155314834</v>
      </c>
      <c r="O87" s="123">
        <v>16.278147291008871</v>
      </c>
      <c r="P87" s="123">
        <v>14.353030172708833</v>
      </c>
      <c r="Q87" s="123">
        <v>14.569561245785426</v>
      </c>
      <c r="R87" s="123">
        <v>14.323260541644373</v>
      </c>
      <c r="S87" s="123">
        <v>15.064928003307037</v>
      </c>
      <c r="T87" s="123">
        <v>13.657111312435912</v>
      </c>
      <c r="U87" s="123">
        <v>16.915882143663705</v>
      </c>
      <c r="V87" s="123">
        <v>12.254030203573013</v>
      </c>
      <c r="W87" s="123">
        <v>13.377165824537594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19.93905532718917</v>
      </c>
      <c r="D88" s="99">
        <v>19.511526030361996</v>
      </c>
      <c r="E88" s="99">
        <v>17.967300422602122</v>
      </c>
      <c r="F88" s="99">
        <v>18.009673557622953</v>
      </c>
      <c r="G88" s="99">
        <v>15.539986090634439</v>
      </c>
      <c r="H88" s="99">
        <v>15.106648969636836</v>
      </c>
      <c r="I88" s="99">
        <v>14.164705603507009</v>
      </c>
      <c r="J88" s="99">
        <v>16.406406226567313</v>
      </c>
      <c r="K88" s="99">
        <v>17.115767535286697</v>
      </c>
      <c r="L88" s="99">
        <v>16.59458342636896</v>
      </c>
      <c r="M88" s="99">
        <v>13.850664862686093</v>
      </c>
      <c r="N88" s="99">
        <v>14.933673123637883</v>
      </c>
      <c r="O88" s="99">
        <v>15.500239921136391</v>
      </c>
      <c r="P88" s="99">
        <v>13.741957066055248</v>
      </c>
      <c r="Q88" s="99">
        <v>13.907000885961637</v>
      </c>
      <c r="R88" s="99">
        <v>13.514008173571323</v>
      </c>
      <c r="S88" s="99">
        <v>14.072113706035504</v>
      </c>
      <c r="T88" s="99">
        <v>12.872013186742599</v>
      </c>
      <c r="U88" s="99">
        <v>15.860297188202143</v>
      </c>
      <c r="V88" s="99">
        <v>11.394110739510005</v>
      </c>
      <c r="W88" s="99">
        <v>12.52717578517354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16.946996291439046</v>
      </c>
      <c r="G89" s="99">
        <v>0</v>
      </c>
      <c r="H89" s="99">
        <v>14.306200182642293</v>
      </c>
      <c r="I89" s="99">
        <v>13.492428506694647</v>
      </c>
      <c r="J89" s="99">
        <v>15.639363421343083</v>
      </c>
      <c r="K89" s="99">
        <v>16.358527148361905</v>
      </c>
      <c r="L89" s="99">
        <v>15.893040363616585</v>
      </c>
      <c r="M89" s="99">
        <v>13.304787641483914</v>
      </c>
      <c r="N89" s="99">
        <v>14.37064683846363</v>
      </c>
      <c r="O89" s="99">
        <v>14.93984244321987</v>
      </c>
      <c r="P89" s="99">
        <v>13.26775728853422</v>
      </c>
      <c r="Q89" s="99">
        <v>13.447489460228006</v>
      </c>
      <c r="R89" s="99">
        <v>13.105535511871516</v>
      </c>
      <c r="S89" s="99">
        <v>13.688711328821382</v>
      </c>
      <c r="T89" s="99">
        <v>12.562362125251445</v>
      </c>
      <c r="U89" s="99">
        <v>15.520547767171458</v>
      </c>
      <c r="V89" s="99">
        <v>11.175867589339656</v>
      </c>
      <c r="W89" s="99">
        <v>12.288319368268942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14.366406572068309</v>
      </c>
      <c r="G90" s="102">
        <v>0</v>
      </c>
      <c r="H90" s="102">
        <v>12.096948981338974</v>
      </c>
      <c r="I90" s="102">
        <v>11.504705477928173</v>
      </c>
      <c r="J90" s="102">
        <v>13.200386241143192</v>
      </c>
      <c r="K90" s="102">
        <v>13.775485252558322</v>
      </c>
      <c r="L90" s="102">
        <v>13.31453494014632</v>
      </c>
      <c r="M90" s="102">
        <v>11.151760012961512</v>
      </c>
      <c r="N90" s="102">
        <v>12.009501374999372</v>
      </c>
      <c r="O90" s="102">
        <v>12.44866751040521</v>
      </c>
      <c r="P90" s="102">
        <v>11.044600116897438</v>
      </c>
      <c r="Q90" s="102">
        <v>11.157052362728336</v>
      </c>
      <c r="R90" s="102">
        <v>10.868098842684352</v>
      </c>
      <c r="S90" s="102">
        <v>11.317240534601476</v>
      </c>
      <c r="T90" s="102">
        <v>10.363497680313678</v>
      </c>
      <c r="U90" s="102">
        <v>12.755295202436198</v>
      </c>
      <c r="V90" s="102">
        <v>9.1562159148369489</v>
      </c>
      <c r="W90" s="102">
        <v>9.8273359675738128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2.5805897193707366</v>
      </c>
      <c r="G91" s="105">
        <v>0</v>
      </c>
      <c r="H91" s="105">
        <v>2.2092512013033163</v>
      </c>
      <c r="I91" s="105">
        <v>1.9877230287664744</v>
      </c>
      <c r="J91" s="105">
        <v>2.4389771801998918</v>
      </c>
      <c r="K91" s="105">
        <v>2.583041895803583</v>
      </c>
      <c r="L91" s="105">
        <v>2.5785054234702658</v>
      </c>
      <c r="M91" s="105">
        <v>2.1530276285224019</v>
      </c>
      <c r="N91" s="105">
        <v>2.3611454634642572</v>
      </c>
      <c r="O91" s="105">
        <v>2.4911749328146628</v>
      </c>
      <c r="P91" s="105">
        <v>2.2231571716367839</v>
      </c>
      <c r="Q91" s="105">
        <v>2.2904370974996708</v>
      </c>
      <c r="R91" s="105">
        <v>2.2374366691871632</v>
      </c>
      <c r="S91" s="105">
        <v>2.3714707942199031</v>
      </c>
      <c r="T91" s="105">
        <v>2.1988644449377657</v>
      </c>
      <c r="U91" s="105">
        <v>2.7652525647352615</v>
      </c>
      <c r="V91" s="105">
        <v>2.0196516745027102</v>
      </c>
      <c r="W91" s="105">
        <v>2.4609834006951301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18.21952317686825</v>
      </c>
      <c r="D96" s="102">
        <v>18.029721737015603</v>
      </c>
      <c r="E96" s="102">
        <v>17.33203159367417</v>
      </c>
      <c r="F96" s="102">
        <v>17.066262796408253</v>
      </c>
      <c r="G96" s="102">
        <v>15.337879746071486</v>
      </c>
      <c r="H96" s="102">
        <v>15.264560687369759</v>
      </c>
      <c r="I96" s="102">
        <v>14.631683454852782</v>
      </c>
      <c r="J96" s="102">
        <v>16.483204257750501</v>
      </c>
      <c r="K96" s="102">
        <v>17.56373360175234</v>
      </c>
      <c r="L96" s="102">
        <v>16.889012981816567</v>
      </c>
      <c r="M96" s="102">
        <v>14.896774672078863</v>
      </c>
      <c r="N96" s="102">
        <v>16.035656616330581</v>
      </c>
      <c r="O96" s="102">
        <v>16.508645146441847</v>
      </c>
      <c r="P96" s="102">
        <v>14.460179955835345</v>
      </c>
      <c r="Q96" s="102">
        <v>14.687323162101507</v>
      </c>
      <c r="R96" s="102">
        <v>14.512937512902253</v>
      </c>
      <c r="S96" s="102">
        <v>15.360165061780814</v>
      </c>
      <c r="T96" s="102">
        <v>13.932890628629703</v>
      </c>
      <c r="U96" s="102">
        <v>17.273553775618076</v>
      </c>
      <c r="V96" s="102">
        <v>12.560335922019679</v>
      </c>
      <c r="W96" s="102">
        <v>13.704490590086772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17.237969228244904</v>
      </c>
      <c r="D97" s="105">
        <v>17.072790074316064</v>
      </c>
      <c r="E97" s="105">
        <v>16.399778250490275</v>
      </c>
      <c r="F97" s="105">
        <v>16.157809404228498</v>
      </c>
      <c r="G97" s="105">
        <v>14.539981073307526</v>
      </c>
      <c r="H97" s="105">
        <v>14.47307592619368</v>
      </c>
      <c r="I97" s="105">
        <v>13.920372472859686</v>
      </c>
      <c r="J97" s="105">
        <v>15.65490900754139</v>
      </c>
      <c r="K97" s="105">
        <v>16.688240974152585</v>
      </c>
      <c r="L97" s="105">
        <v>16.042779836639308</v>
      </c>
      <c r="M97" s="105">
        <v>14.171374765984387</v>
      </c>
      <c r="N97" s="105">
        <v>15.270099159967724</v>
      </c>
      <c r="O97" s="105">
        <v>15.745777548724007</v>
      </c>
      <c r="P97" s="105">
        <v>13.829065194552612</v>
      </c>
      <c r="Q97" s="105">
        <v>14.075499391262378</v>
      </c>
      <c r="R97" s="105">
        <v>13.93827183539403</v>
      </c>
      <c r="S97" s="105">
        <v>14.775523380160404</v>
      </c>
      <c r="T97" s="105">
        <v>13.425816343958411</v>
      </c>
      <c r="U97" s="105">
        <v>16.66645427304524</v>
      </c>
      <c r="V97" s="105">
        <v>12.133453879554061</v>
      </c>
      <c r="W97" s="105">
        <v>13.206917154786675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14.537074203798221</v>
      </c>
      <c r="D98" s="99">
        <v>14.425123826220576</v>
      </c>
      <c r="E98" s="99">
        <v>13.805178679516253</v>
      </c>
      <c r="F98" s="99">
        <v>13.613476460457337</v>
      </c>
      <c r="G98" s="99">
        <v>12.290008500302237</v>
      </c>
      <c r="H98" s="99">
        <v>12.224012049644879</v>
      </c>
      <c r="I98" s="99">
        <v>11.883979935389061</v>
      </c>
      <c r="J98" s="99">
        <v>13.261200062274453</v>
      </c>
      <c r="K98" s="99">
        <v>14.136109311008845</v>
      </c>
      <c r="L98" s="99">
        <v>13.550672659444109</v>
      </c>
      <c r="M98" s="99">
        <v>11.994396168954752</v>
      </c>
      <c r="N98" s="99">
        <v>12.898032112680655</v>
      </c>
      <c r="O98" s="99">
        <v>13.260304688364471</v>
      </c>
      <c r="P98" s="99">
        <v>11.624187176745107</v>
      </c>
      <c r="Q98" s="99">
        <v>11.786409052562407</v>
      </c>
      <c r="R98" s="99">
        <v>11.676131673067331</v>
      </c>
      <c r="S98" s="99">
        <v>12.356171714802869</v>
      </c>
      <c r="T98" s="99">
        <v>11.218036732156401</v>
      </c>
      <c r="U98" s="99">
        <v>13.890874702125313</v>
      </c>
      <c r="V98" s="99">
        <v>10.091640164962961</v>
      </c>
      <c r="W98" s="99">
        <v>10.747675655673085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2.7008950244466821</v>
      </c>
      <c r="D99" s="99">
        <v>2.6476662480954878</v>
      </c>
      <c r="E99" s="99">
        <v>2.5945995709740211</v>
      </c>
      <c r="F99" s="99">
        <v>2.5443329437711619</v>
      </c>
      <c r="G99" s="99">
        <v>2.2499725730052917</v>
      </c>
      <c r="H99" s="99">
        <v>2.2490638765488016</v>
      </c>
      <c r="I99" s="99">
        <v>2.03639253747063</v>
      </c>
      <c r="J99" s="99">
        <v>2.3937089452669396</v>
      </c>
      <c r="K99" s="99">
        <v>2.5521316631437423</v>
      </c>
      <c r="L99" s="99">
        <v>2.4921071771951961</v>
      </c>
      <c r="M99" s="99">
        <v>2.1769785970296334</v>
      </c>
      <c r="N99" s="99">
        <v>2.3720670472870684</v>
      </c>
      <c r="O99" s="99">
        <v>2.4854728603595353</v>
      </c>
      <c r="P99" s="99">
        <v>2.2048780178075056</v>
      </c>
      <c r="Q99" s="99">
        <v>2.2890903386999693</v>
      </c>
      <c r="R99" s="99">
        <v>2.2621401623266975</v>
      </c>
      <c r="S99" s="99">
        <v>2.419351665357536</v>
      </c>
      <c r="T99" s="99">
        <v>2.2077796118020077</v>
      </c>
      <c r="U99" s="99">
        <v>2.7755795709199251</v>
      </c>
      <c r="V99" s="99">
        <v>2.0418137145911017</v>
      </c>
      <c r="W99" s="99">
        <v>2.4592414991135896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1.827498113242475</v>
      </c>
      <c r="D100" s="123">
        <v>1.7958117042511315</v>
      </c>
      <c r="E100" s="123">
        <v>1.7938043450611858</v>
      </c>
      <c r="F100" s="123">
        <v>1.7219159973559401</v>
      </c>
      <c r="G100" s="123">
        <v>1.5555018217604606</v>
      </c>
      <c r="H100" s="123">
        <v>1.5106504745541744</v>
      </c>
      <c r="I100" s="123">
        <v>1.5161803424196589</v>
      </c>
      <c r="J100" s="123">
        <v>1.8804705775535546</v>
      </c>
      <c r="K100" s="123">
        <v>2.075243861907845</v>
      </c>
      <c r="L100" s="123">
        <v>1.9795340424699903</v>
      </c>
      <c r="M100" s="123">
        <v>1.6741537891523575</v>
      </c>
      <c r="N100" s="123">
        <v>1.8977835783728847</v>
      </c>
      <c r="O100" s="123">
        <v>2.0144562980926799</v>
      </c>
      <c r="P100" s="123">
        <v>1.8282692414618449</v>
      </c>
      <c r="Q100" s="123">
        <v>1.9278269715850809</v>
      </c>
      <c r="R100" s="123">
        <v>1.8836049774068049</v>
      </c>
      <c r="S100" s="123">
        <v>2.0317399961847404</v>
      </c>
      <c r="T100" s="123">
        <v>1.9204622445638624</v>
      </c>
      <c r="U100" s="123">
        <v>2.462699545203642</v>
      </c>
      <c r="V100" s="123">
        <v>2.4091470571236675</v>
      </c>
      <c r="W100" s="123">
        <v>2.7142961923633107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2.4214785399563894</v>
      </c>
      <c r="D102" s="99">
        <v>2.2562665704116753</v>
      </c>
      <c r="E102" s="99">
        <v>2.5219473958203413</v>
      </c>
      <c r="F102" s="99">
        <v>2.1354648669569469</v>
      </c>
      <c r="G102" s="99">
        <v>2.3054310649319962</v>
      </c>
      <c r="H102" s="99">
        <v>1.2135603623263611</v>
      </c>
      <c r="I102" s="99">
        <v>1.6040624729577213</v>
      </c>
      <c r="J102" s="99">
        <v>2.5899510581521397</v>
      </c>
      <c r="K102" s="99">
        <v>3.1626586694472207</v>
      </c>
      <c r="L102" s="99">
        <v>2.4007557042906487</v>
      </c>
      <c r="M102" s="99">
        <v>1.9719619420196688</v>
      </c>
      <c r="N102" s="99">
        <v>1.8008404863111838</v>
      </c>
      <c r="O102" s="99">
        <v>2.5797946611391041</v>
      </c>
      <c r="P102" s="99">
        <v>2.2457645859882982</v>
      </c>
      <c r="Q102" s="99">
        <v>2.9002215263861193</v>
      </c>
      <c r="R102" s="99">
        <v>2.3186570499742984</v>
      </c>
      <c r="S102" s="99">
        <v>2.6423135425744873</v>
      </c>
      <c r="T102" s="99">
        <v>2.6000361904653797</v>
      </c>
      <c r="U102" s="99">
        <v>3.4192064950435062</v>
      </c>
      <c r="V102" s="99">
        <v>3.2553817940040113</v>
      </c>
      <c r="W102" s="99">
        <v>3.7583270901120809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1.7352674130795873</v>
      </c>
      <c r="D103" s="110">
        <v>1.7290914068274883</v>
      </c>
      <c r="E103" s="110">
        <v>1.6907575694051509</v>
      </c>
      <c r="F103" s="110">
        <v>1.6890018411307204</v>
      </c>
      <c r="G103" s="110">
        <v>1.4905862245204982</v>
      </c>
      <c r="H103" s="110">
        <v>1.5343551877612229</v>
      </c>
      <c r="I103" s="110">
        <v>1.5061144157584045</v>
      </c>
      <c r="J103" s="110">
        <v>1.7549517656840119</v>
      </c>
      <c r="K103" s="110">
        <v>1.9456784237993816</v>
      </c>
      <c r="L103" s="110">
        <v>1.9596790892378189</v>
      </c>
      <c r="M103" s="110">
        <v>1.6708121000205309</v>
      </c>
      <c r="N103" s="110">
        <v>1.9001164822615662</v>
      </c>
      <c r="O103" s="110">
        <v>1.9696892618564812</v>
      </c>
      <c r="P103" s="110">
        <v>1.7765460577613368</v>
      </c>
      <c r="Q103" s="110">
        <v>1.8274961285757514</v>
      </c>
      <c r="R103" s="110">
        <v>1.8414613891558804</v>
      </c>
      <c r="S103" s="110">
        <v>2.001118863755261</v>
      </c>
      <c r="T103" s="110">
        <v>1.9017638311954221</v>
      </c>
      <c r="U103" s="110">
        <v>2.4290059719803381</v>
      </c>
      <c r="V103" s="110">
        <v>2.3667853761756388</v>
      </c>
      <c r="W103" s="110">
        <v>2.6390691850807002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178.83359985020286</v>
      </c>
      <c r="D124" s="118">
        <f t="shared" si="42"/>
        <v>176.65921397202655</v>
      </c>
      <c r="E124" s="118">
        <f t="shared" si="42"/>
        <v>181.49923449963006</v>
      </c>
      <c r="F124" s="118">
        <f t="shared" si="42"/>
        <v>169.12136207183005</v>
      </c>
      <c r="G124" s="118">
        <f t="shared" si="42"/>
        <v>158.44749618025247</v>
      </c>
      <c r="H124" s="118">
        <f t="shared" si="42"/>
        <v>159.31460714535834</v>
      </c>
      <c r="I124" s="118">
        <f t="shared" si="42"/>
        <v>156.89440429379269</v>
      </c>
      <c r="J124" s="118">
        <f t="shared" si="42"/>
        <v>156.51909369547275</v>
      </c>
      <c r="K124" s="118">
        <f t="shared" si="42"/>
        <v>164.15358352145341</v>
      </c>
      <c r="L124" s="118">
        <f t="shared" si="42"/>
        <v>176.54123952727477</v>
      </c>
      <c r="M124" s="118">
        <f t="shared" si="42"/>
        <v>143.87902071026508</v>
      </c>
      <c r="N124" s="118">
        <f t="shared" si="42"/>
        <v>156.66249092196878</v>
      </c>
      <c r="O124" s="118">
        <f t="shared" si="42"/>
        <v>147.65271821928445</v>
      </c>
      <c r="P124" s="118">
        <f t="shared" si="42"/>
        <v>136.75843924039046</v>
      </c>
      <c r="Q124" s="118">
        <f t="shared" si="42"/>
        <v>129.8804644905145</v>
      </c>
      <c r="R124" s="118">
        <f t="shared" ref="R124:V124" si="43">R125+R128+R130+R139</f>
        <v>137.42118842489515</v>
      </c>
      <c r="S124" s="118">
        <f t="shared" si="43"/>
        <v>133.67390862739578</v>
      </c>
      <c r="T124" s="118">
        <f t="shared" si="43"/>
        <v>123.2120011476653</v>
      </c>
      <c r="U124" s="118">
        <f t="shared" si="43"/>
        <v>124.07075438521569</v>
      </c>
      <c r="V124" s="118">
        <f t="shared" si="43"/>
        <v>100.76324427665813</v>
      </c>
      <c r="W124" s="118">
        <f t="shared" ref="W124" si="44">W125+W128+W130+W139</f>
        <v>104.91200765539185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160.78104852570664</v>
      </c>
      <c r="D125" s="123">
        <f t="shared" si="45"/>
        <v>159.56355338263936</v>
      </c>
      <c r="E125" s="123">
        <f t="shared" si="45"/>
        <v>164.6096528759812</v>
      </c>
      <c r="F125" s="123">
        <f t="shared" si="45"/>
        <v>152.29780543487504</v>
      </c>
      <c r="G125" s="123">
        <f t="shared" si="45"/>
        <v>144.15281580684194</v>
      </c>
      <c r="H125" s="123">
        <f t="shared" si="45"/>
        <v>145.06130325842773</v>
      </c>
      <c r="I125" s="123">
        <f t="shared" si="45"/>
        <v>142.90742661233608</v>
      </c>
      <c r="J125" s="123">
        <f t="shared" si="45"/>
        <v>140.2732784144832</v>
      </c>
      <c r="K125" s="123">
        <f t="shared" si="45"/>
        <v>146.96938661031751</v>
      </c>
      <c r="L125" s="123">
        <f t="shared" si="45"/>
        <v>160.17510417218523</v>
      </c>
      <c r="M125" s="123">
        <f t="shared" si="45"/>
        <v>129.84317128415643</v>
      </c>
      <c r="N125" s="123">
        <f t="shared" si="45"/>
        <v>141.27947538979808</v>
      </c>
      <c r="O125" s="123">
        <f t="shared" si="45"/>
        <v>131.46815665505824</v>
      </c>
      <c r="P125" s="123">
        <f t="shared" si="45"/>
        <v>122.68366374117966</v>
      </c>
      <c r="Q125" s="123">
        <f t="shared" si="45"/>
        <v>114.86727870496156</v>
      </c>
      <c r="R125" s="123">
        <f t="shared" ref="R125:V125" si="46">SUM(R126:R127)</f>
        <v>123.10516207791075</v>
      </c>
      <c r="S125" s="123">
        <f t="shared" si="46"/>
        <v>118.33155070213785</v>
      </c>
      <c r="T125" s="123">
        <f t="shared" si="46"/>
        <v>109.37561377928864</v>
      </c>
      <c r="U125" s="123">
        <f t="shared" si="46"/>
        <v>106.21976077368895</v>
      </c>
      <c r="V125" s="123">
        <f t="shared" si="46"/>
        <v>87.414346388775584</v>
      </c>
      <c r="W125" s="123">
        <f t="shared" ref="W125" si="47">SUM(W126:W127)</f>
        <v>89.645619050345744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160.13980275693814</v>
      </c>
      <c r="D126" s="99">
        <v>158.9417266559706</v>
      </c>
      <c r="E126" s="99">
        <v>163.9762960984624</v>
      </c>
      <c r="F126" s="99">
        <v>151.72721431156211</v>
      </c>
      <c r="G126" s="99">
        <v>143.62145806297582</v>
      </c>
      <c r="H126" s="99">
        <v>144.53418614683332</v>
      </c>
      <c r="I126" s="99">
        <v>142.39469479702976</v>
      </c>
      <c r="J126" s="99">
        <v>139.777973970369</v>
      </c>
      <c r="K126" s="99">
        <v>146.4544874627091</v>
      </c>
      <c r="L126" s="99">
        <v>159.61579886503694</v>
      </c>
      <c r="M126" s="99">
        <v>129.39757287041431</v>
      </c>
      <c r="N126" s="99">
        <v>140.7955096481941</v>
      </c>
      <c r="O126" s="99">
        <v>131.02123472014742</v>
      </c>
      <c r="P126" s="99">
        <v>122.2678489173132</v>
      </c>
      <c r="Q126" s="99">
        <v>114.47953754565719</v>
      </c>
      <c r="R126" s="99">
        <v>122.68844491719365</v>
      </c>
      <c r="S126" s="99">
        <v>117.95614477420644</v>
      </c>
      <c r="T126" s="99">
        <v>109.03067834630986</v>
      </c>
      <c r="U126" s="99">
        <v>105.89260403023917</v>
      </c>
      <c r="V126" s="99">
        <v>87.138840392407431</v>
      </c>
      <c r="W126" s="99">
        <v>89.359008903624996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0.64124576876850337</v>
      </c>
      <c r="D127" s="99">
        <v>0.62182672666875771</v>
      </c>
      <c r="E127" s="99">
        <v>0.63335677751880648</v>
      </c>
      <c r="F127" s="99">
        <v>0.57059112331294826</v>
      </c>
      <c r="G127" s="99">
        <v>0.53135774386612078</v>
      </c>
      <c r="H127" s="99">
        <v>0.52711711159440056</v>
      </c>
      <c r="I127" s="99">
        <v>0.51273181530632961</v>
      </c>
      <c r="J127" s="99">
        <v>0.49530444411418728</v>
      </c>
      <c r="K127" s="99">
        <v>0.51489914760840971</v>
      </c>
      <c r="L127" s="99">
        <v>0.5593053071483034</v>
      </c>
      <c r="M127" s="99">
        <v>0.4455984137421099</v>
      </c>
      <c r="N127" s="99">
        <v>0.48396574160398037</v>
      </c>
      <c r="O127" s="99">
        <v>0.44692193491080612</v>
      </c>
      <c r="P127" s="99">
        <v>0.41581482386645829</v>
      </c>
      <c r="Q127" s="99">
        <v>0.38774115930437342</v>
      </c>
      <c r="R127" s="99">
        <v>0.41671716071710546</v>
      </c>
      <c r="S127" s="99">
        <v>0.37540592793140604</v>
      </c>
      <c r="T127" s="99">
        <v>0.34493543297879309</v>
      </c>
      <c r="U127" s="99">
        <v>0.32715674344978368</v>
      </c>
      <c r="V127" s="99">
        <v>0.27550599636815964</v>
      </c>
      <c r="W127" s="99">
        <v>0.28661014672074692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9.1840118773927795E-2</v>
      </c>
      <c r="D128" s="123">
        <f t="shared" si="48"/>
        <v>8.0848131942960394E-2</v>
      </c>
      <c r="E128" s="123">
        <f t="shared" si="48"/>
        <v>6.1212202844051697E-2</v>
      </c>
      <c r="F128" s="123">
        <f t="shared" si="48"/>
        <v>6.5833186312739045E-2</v>
      </c>
      <c r="G128" s="123">
        <f t="shared" si="48"/>
        <v>9.6560538458752732E-2</v>
      </c>
      <c r="H128" s="123">
        <f t="shared" si="48"/>
        <v>7.9272149264794353E-2</v>
      </c>
      <c r="I128" s="123">
        <f t="shared" si="48"/>
        <v>5.6335090310544671E-2</v>
      </c>
      <c r="J128" s="123">
        <f t="shared" si="48"/>
        <v>0.10976778168436087</v>
      </c>
      <c r="K128" s="123">
        <f t="shared" si="48"/>
        <v>5.2403866550727735E-2</v>
      </c>
      <c r="L128" s="123">
        <f t="shared" si="48"/>
        <v>8.7787352516556449E-2</v>
      </c>
      <c r="M128" s="123">
        <f t="shared" si="48"/>
        <v>4.0943358106032196E-2</v>
      </c>
      <c r="N128" s="123">
        <f t="shared" si="48"/>
        <v>7.4590977493753541E-2</v>
      </c>
      <c r="O128" s="123">
        <f t="shared" si="48"/>
        <v>8.2098429923421021E-2</v>
      </c>
      <c r="P128" s="123">
        <f t="shared" si="48"/>
        <v>4.4257252812439932E-2</v>
      </c>
      <c r="Q128" s="123">
        <f t="shared" si="48"/>
        <v>6.413398362536718E-2</v>
      </c>
      <c r="R128" s="123">
        <f t="shared" si="48"/>
        <v>3.6837413972734587E-2</v>
      </c>
      <c r="S128" s="123">
        <f t="shared" si="48"/>
        <v>2.6372367902479304E-2</v>
      </c>
      <c r="T128" s="123">
        <f t="shared" si="48"/>
        <v>5.1765462000245024E-2</v>
      </c>
      <c r="U128" s="123">
        <f t="shared" si="48"/>
        <v>7.3622771194286799E-2</v>
      </c>
      <c r="V128" s="123">
        <f t="shared" si="48"/>
        <v>0.1297320522780748</v>
      </c>
      <c r="W128" s="123">
        <f t="shared" si="48"/>
        <v>0.17128907348182371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9.1840118773927795E-2</v>
      </c>
      <c r="D129" s="99">
        <f>RES_hhdet_in_fech!D129/RES_summary!D$21</f>
        <v>8.0848131942960394E-2</v>
      </c>
      <c r="E129" s="99">
        <f>RES_hhdet_in_fech!E129/RES_summary!E$21</f>
        <v>6.1212202844051697E-2</v>
      </c>
      <c r="F129" s="99">
        <f>RES_hhdet_in_fech!F129/RES_summary!F$21</f>
        <v>6.5833186312739045E-2</v>
      </c>
      <c r="G129" s="99">
        <f>RES_hhdet_in_fech!G129/RES_summary!G$21</f>
        <v>9.6560538458752732E-2</v>
      </c>
      <c r="H129" s="99">
        <f>RES_hhdet_in_fech!H129/RES_summary!H$21</f>
        <v>7.9272149264794353E-2</v>
      </c>
      <c r="I129" s="99">
        <f>RES_hhdet_in_fech!I129/RES_summary!I$21</f>
        <v>5.6335090310544671E-2</v>
      </c>
      <c r="J129" s="99">
        <f>RES_hhdet_in_fech!J129/RES_summary!J$21</f>
        <v>0.10976778168436087</v>
      </c>
      <c r="K129" s="99">
        <f>RES_hhdet_in_fech!K129/RES_summary!K$21</f>
        <v>5.2403866550727735E-2</v>
      </c>
      <c r="L129" s="99">
        <f>RES_hhdet_in_fech!L129/RES_summary!L$21</f>
        <v>8.7787352516556449E-2</v>
      </c>
      <c r="M129" s="99">
        <f>RES_hhdet_in_fech!M129/RES_summary!M$21</f>
        <v>4.0943358106032196E-2</v>
      </c>
      <c r="N129" s="99">
        <f>RES_hhdet_in_fech!N129/RES_summary!N$21</f>
        <v>7.4590977493753541E-2</v>
      </c>
      <c r="O129" s="99">
        <f>RES_hhdet_in_fech!O129/RES_summary!O$21</f>
        <v>8.2098429923421021E-2</v>
      </c>
      <c r="P129" s="99">
        <f>RES_hhdet_in_fech!P129/RES_summary!P$21</f>
        <v>4.4257252812439932E-2</v>
      </c>
      <c r="Q129" s="99">
        <f>RES_hhdet_in_fech!Q129/RES_summary!Q$21</f>
        <v>6.413398362536718E-2</v>
      </c>
      <c r="R129" s="99">
        <f>RES_hhdet_in_fech!R129/RES_summary!R$21</f>
        <v>3.6837413972734587E-2</v>
      </c>
      <c r="S129" s="99">
        <f>RES_hhdet_in_fech!S129/RES_summary!S$21</f>
        <v>2.6372367902479304E-2</v>
      </c>
      <c r="T129" s="99">
        <f>RES_hhdet_in_fech!T129/RES_summary!T$21</f>
        <v>5.1765462000245024E-2</v>
      </c>
      <c r="U129" s="99">
        <f>RES_hhdet_in_fech!U129/RES_summary!U$21</f>
        <v>7.3622771194286799E-2</v>
      </c>
      <c r="V129" s="99">
        <f>RES_hhdet_in_fech!V129/RES_summary!V$21</f>
        <v>0.1297320522780748</v>
      </c>
      <c r="W129" s="99">
        <f>RES_hhdet_in_fech!W129/RES_summary!W$21</f>
        <v>0.17128907348182371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16.133205323906715</v>
      </c>
      <c r="D130" s="123">
        <v>15.219009683571294</v>
      </c>
      <c r="E130" s="123">
        <v>15.034546103209818</v>
      </c>
      <c r="F130" s="123">
        <v>15.035810990047453</v>
      </c>
      <c r="G130" s="123">
        <v>12.642643176633122</v>
      </c>
      <c r="H130" s="123">
        <v>12.663379872504846</v>
      </c>
      <c r="I130" s="123">
        <v>12.414461176696379</v>
      </c>
      <c r="J130" s="123">
        <v>14.255590882320408</v>
      </c>
      <c r="K130" s="123">
        <v>15.056517137080087</v>
      </c>
      <c r="L130" s="123">
        <v>14.29880122208249</v>
      </c>
      <c r="M130" s="123">
        <v>12.320743706593198</v>
      </c>
      <c r="N130" s="123">
        <v>13.410640357522302</v>
      </c>
      <c r="O130" s="123">
        <v>14.088015444045249</v>
      </c>
      <c r="P130" s="123">
        <v>12.202251485860051</v>
      </c>
      <c r="Q130" s="123">
        <v>13.021219503409297</v>
      </c>
      <c r="R130" s="123">
        <v>12.395581814586087</v>
      </c>
      <c r="S130" s="123">
        <v>13.28426406222146</v>
      </c>
      <c r="T130" s="123">
        <v>11.86417837240017</v>
      </c>
      <c r="U130" s="123">
        <v>15.31464845824193</v>
      </c>
      <c r="V130" s="123">
        <v>10.810005260649419</v>
      </c>
      <c r="W130" s="123">
        <v>12.380774746619567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15.308608803875984</v>
      </c>
      <c r="D131" s="99">
        <v>15.095108949523352</v>
      </c>
      <c r="E131" s="99">
        <v>14.836137562227435</v>
      </c>
      <c r="F131" s="99">
        <v>14.635102524757421</v>
      </c>
      <c r="G131" s="99">
        <v>12.642709334766899</v>
      </c>
      <c r="H131" s="99">
        <v>12.663589858139456</v>
      </c>
      <c r="I131" s="99">
        <v>12.289017321459287</v>
      </c>
      <c r="J131" s="99">
        <v>13.838927346279178</v>
      </c>
      <c r="K131" s="99">
        <v>14.693251724359342</v>
      </c>
      <c r="L131" s="99">
        <v>14.165295928199093</v>
      </c>
      <c r="M131" s="99">
        <v>12.320717770217637</v>
      </c>
      <c r="N131" s="99">
        <v>13.410745575696559</v>
      </c>
      <c r="O131" s="99">
        <v>14.088155692391855</v>
      </c>
      <c r="P131" s="99">
        <v>12.202335647053243</v>
      </c>
      <c r="Q131" s="99">
        <v>12.718866087069786</v>
      </c>
      <c r="R131" s="99">
        <v>12.395603080266387</v>
      </c>
      <c r="S131" s="99">
        <v>13.19555780681662</v>
      </c>
      <c r="T131" s="99">
        <v>11.864298900838337</v>
      </c>
      <c r="U131" s="99">
        <v>14.973417218295385</v>
      </c>
      <c r="V131" s="99">
        <v>10.810098075580584</v>
      </c>
      <c r="W131" s="99">
        <v>12.008600054185434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14.910229418770635</v>
      </c>
      <c r="D132" s="99">
        <v>14.712883799161862</v>
      </c>
      <c r="E132" s="99">
        <v>14.460291806312659</v>
      </c>
      <c r="F132" s="99">
        <v>14.273366611595916</v>
      </c>
      <c r="G132" s="99">
        <v>12.341557509821111</v>
      </c>
      <c r="H132" s="99">
        <v>12.368868843916577</v>
      </c>
      <c r="I132" s="99">
        <v>12.025164704792523</v>
      </c>
      <c r="J132" s="99">
        <v>13.537363956507855</v>
      </c>
      <c r="K132" s="99">
        <v>14.380841043800725</v>
      </c>
      <c r="L132" s="99">
        <v>13.86802695747231</v>
      </c>
      <c r="M132" s="99">
        <v>12.074480536636031</v>
      </c>
      <c r="N132" s="99">
        <v>13.154644539555854</v>
      </c>
      <c r="O132" s="99">
        <v>13.83631641133455</v>
      </c>
      <c r="P132" s="99">
        <v>12.006141407504815</v>
      </c>
      <c r="Q132" s="99">
        <v>12.533506277829828</v>
      </c>
      <c r="R132" s="99">
        <v>12.230706445940081</v>
      </c>
      <c r="S132" s="99">
        <v>13.035429598836473</v>
      </c>
      <c r="T132" s="99">
        <v>11.733209875708409</v>
      </c>
      <c r="U132" s="99">
        <v>14.823952953803097</v>
      </c>
      <c r="V132" s="99">
        <v>10.711963383359274</v>
      </c>
      <c r="W132" s="99">
        <v>11.898201501234064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12.214528188741731</v>
      </c>
      <c r="D133" s="102">
        <v>12.077212926822215</v>
      </c>
      <c r="E133" s="102">
        <v>11.817188108492356</v>
      </c>
      <c r="F133" s="102">
        <v>11.674415113179275</v>
      </c>
      <c r="G133" s="102">
        <v>10.130525294379519</v>
      </c>
      <c r="H133" s="102">
        <v>10.142399249881263</v>
      </c>
      <c r="I133" s="102">
        <v>9.9826938928623683</v>
      </c>
      <c r="J133" s="102">
        <v>11.135762816622748</v>
      </c>
      <c r="K133" s="102">
        <v>11.828062922330908</v>
      </c>
      <c r="L133" s="102">
        <v>11.367936823354752</v>
      </c>
      <c r="M133" s="102">
        <v>9.9222909187709742</v>
      </c>
      <c r="N133" s="102">
        <v>10.788613264766843</v>
      </c>
      <c r="O133" s="102">
        <v>11.317788356037669</v>
      </c>
      <c r="P133" s="102">
        <v>9.8111383687730918</v>
      </c>
      <c r="Q133" s="102">
        <v>10.210222715289193</v>
      </c>
      <c r="R133" s="102">
        <v>9.9757833783433529</v>
      </c>
      <c r="S133" s="102">
        <v>10.619707038203385</v>
      </c>
      <c r="T133" s="102">
        <v>9.5568454658271076</v>
      </c>
      <c r="U133" s="102">
        <v>12.048689484259645</v>
      </c>
      <c r="V133" s="102">
        <v>8.6906375145508825</v>
      </c>
      <c r="W133" s="102">
        <v>9.4236688112848217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2.6957012300289063</v>
      </c>
      <c r="D134" s="105">
        <v>2.6356708723396443</v>
      </c>
      <c r="E134" s="105">
        <v>2.6431036978203042</v>
      </c>
      <c r="F134" s="105">
        <v>2.5989514984166391</v>
      </c>
      <c r="G134" s="105">
        <v>2.2110322154415938</v>
      </c>
      <c r="H134" s="105">
        <v>2.2264695940353141</v>
      </c>
      <c r="I134" s="105">
        <v>2.0424708119301567</v>
      </c>
      <c r="J134" s="105">
        <v>2.4016011398851056</v>
      </c>
      <c r="K134" s="105">
        <v>2.5527781214698178</v>
      </c>
      <c r="L134" s="105">
        <v>2.5000901341175608</v>
      </c>
      <c r="M134" s="105">
        <v>2.1521896178650572</v>
      </c>
      <c r="N134" s="105">
        <v>2.3660312747890133</v>
      </c>
      <c r="O134" s="105">
        <v>2.5185280552968803</v>
      </c>
      <c r="P134" s="105">
        <v>2.195003038731723</v>
      </c>
      <c r="Q134" s="105">
        <v>2.3232835625406367</v>
      </c>
      <c r="R134" s="105">
        <v>2.2549230675967284</v>
      </c>
      <c r="S134" s="105">
        <v>2.4157225606330872</v>
      </c>
      <c r="T134" s="105">
        <v>2.1763644098813022</v>
      </c>
      <c r="U134" s="105">
        <v>2.7752634695434515</v>
      </c>
      <c r="V134" s="105">
        <v>2.0213258688083928</v>
      </c>
      <c r="W134" s="105">
        <v>2.4745326899492417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18.219523176868247</v>
      </c>
      <c r="D135" s="102">
        <v>18.029721737015606</v>
      </c>
      <c r="E135" s="102">
        <v>17.332031593674174</v>
      </c>
      <c r="F135" s="102">
        <v>17.066262796408257</v>
      </c>
      <c r="G135" s="102">
        <v>0</v>
      </c>
      <c r="H135" s="102">
        <v>0</v>
      </c>
      <c r="I135" s="102">
        <v>14.631683454852784</v>
      </c>
      <c r="J135" s="102">
        <v>16.483204257750501</v>
      </c>
      <c r="K135" s="102">
        <v>17.56373360175234</v>
      </c>
      <c r="L135" s="102">
        <v>16.889012981816567</v>
      </c>
      <c r="M135" s="102">
        <v>14.896774672078863</v>
      </c>
      <c r="N135" s="102">
        <v>0</v>
      </c>
      <c r="O135" s="102">
        <v>0</v>
      </c>
      <c r="P135" s="102">
        <v>14.460179955835347</v>
      </c>
      <c r="Q135" s="102">
        <v>14.687323162101505</v>
      </c>
      <c r="R135" s="102">
        <v>14.51293751290225</v>
      </c>
      <c r="S135" s="102">
        <v>15.360165061780814</v>
      </c>
      <c r="T135" s="102">
        <v>0</v>
      </c>
      <c r="U135" s="102">
        <v>17.273553775618076</v>
      </c>
      <c r="V135" s="102">
        <v>0</v>
      </c>
      <c r="W135" s="102">
        <v>13.704490590086772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17.2379692282449</v>
      </c>
      <c r="D136" s="105">
        <v>17.072790074316064</v>
      </c>
      <c r="E136" s="105">
        <v>16.399778250490272</v>
      </c>
      <c r="F136" s="105">
        <v>16.157809404228498</v>
      </c>
      <c r="G136" s="105">
        <v>0</v>
      </c>
      <c r="H136" s="105">
        <v>0</v>
      </c>
      <c r="I136" s="105">
        <v>13.92037247285969</v>
      </c>
      <c r="J136" s="105">
        <v>15.654909007541391</v>
      </c>
      <c r="K136" s="105">
        <v>16.688240974152588</v>
      </c>
      <c r="L136" s="105">
        <v>16.042779836639308</v>
      </c>
      <c r="M136" s="105">
        <v>0</v>
      </c>
      <c r="N136" s="105">
        <v>0</v>
      </c>
      <c r="O136" s="105">
        <v>0</v>
      </c>
      <c r="P136" s="105">
        <v>0</v>
      </c>
      <c r="Q136" s="105">
        <v>14.07549939126238</v>
      </c>
      <c r="R136" s="105">
        <v>0</v>
      </c>
      <c r="S136" s="105">
        <v>14.775523380160411</v>
      </c>
      <c r="T136" s="105">
        <v>0</v>
      </c>
      <c r="U136" s="105">
        <v>16.666454273045233</v>
      </c>
      <c r="V136" s="105">
        <v>0</v>
      </c>
      <c r="W136" s="105">
        <v>13.206917154786673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14.537074203798218</v>
      </c>
      <c r="D137" s="99">
        <v>14.425123826220572</v>
      </c>
      <c r="E137" s="99">
        <v>13.805178679516251</v>
      </c>
      <c r="F137" s="99">
        <v>13.613476460457337</v>
      </c>
      <c r="G137" s="99">
        <v>0</v>
      </c>
      <c r="H137" s="99">
        <v>0</v>
      </c>
      <c r="I137" s="99">
        <v>11.883979935389059</v>
      </c>
      <c r="J137" s="99">
        <v>13.261200062274453</v>
      </c>
      <c r="K137" s="99">
        <v>14.136109311008843</v>
      </c>
      <c r="L137" s="99">
        <v>13.55067265944411</v>
      </c>
      <c r="M137" s="99">
        <v>0</v>
      </c>
      <c r="N137" s="99">
        <v>0</v>
      </c>
      <c r="O137" s="99">
        <v>0</v>
      </c>
      <c r="P137" s="99">
        <v>0</v>
      </c>
      <c r="Q137" s="99">
        <v>11.786409052562409</v>
      </c>
      <c r="R137" s="99">
        <v>0</v>
      </c>
      <c r="S137" s="99">
        <v>12.356171714802869</v>
      </c>
      <c r="T137" s="99">
        <v>0</v>
      </c>
      <c r="U137" s="99">
        <v>13.890874702125313</v>
      </c>
      <c r="V137" s="99">
        <v>0</v>
      </c>
      <c r="W137" s="99">
        <v>10.747675655673085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2.7008950244466834</v>
      </c>
      <c r="D138" s="99">
        <v>2.6476662480954882</v>
      </c>
      <c r="E138" s="99">
        <v>2.5945995709740206</v>
      </c>
      <c r="F138" s="99">
        <v>2.5443329437711637</v>
      </c>
      <c r="G138" s="99">
        <v>0</v>
      </c>
      <c r="H138" s="99">
        <v>0</v>
      </c>
      <c r="I138" s="99">
        <v>2.03639253747063</v>
      </c>
      <c r="J138" s="99">
        <v>2.3937089452669396</v>
      </c>
      <c r="K138" s="99">
        <v>2.5521316631437441</v>
      </c>
      <c r="L138" s="99">
        <v>2.4921071771951966</v>
      </c>
      <c r="M138" s="99">
        <v>0</v>
      </c>
      <c r="N138" s="99">
        <v>0</v>
      </c>
      <c r="O138" s="99">
        <v>0</v>
      </c>
      <c r="P138" s="99">
        <v>0</v>
      </c>
      <c r="Q138" s="99">
        <v>2.2890903386999693</v>
      </c>
      <c r="R138" s="99">
        <v>0</v>
      </c>
      <c r="S138" s="99">
        <v>2.4193516653575373</v>
      </c>
      <c r="T138" s="99">
        <v>0</v>
      </c>
      <c r="U138" s="99">
        <v>2.7755795709199238</v>
      </c>
      <c r="V138" s="99">
        <v>0</v>
      </c>
      <c r="W138" s="99">
        <v>2.4592414991135891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1.827505881815606</v>
      </c>
      <c r="D139" s="123">
        <v>1.7958027738729354</v>
      </c>
      <c r="E139" s="123">
        <v>1.7938233175950207</v>
      </c>
      <c r="F139" s="123">
        <v>1.721912460594814</v>
      </c>
      <c r="G139" s="123">
        <v>1.5554766583186459</v>
      </c>
      <c r="H139" s="123">
        <v>1.5106518651609855</v>
      </c>
      <c r="I139" s="123">
        <v>1.5161814144496826</v>
      </c>
      <c r="J139" s="123">
        <v>1.8804566169847896</v>
      </c>
      <c r="K139" s="123">
        <v>2.0752759075050951</v>
      </c>
      <c r="L139" s="123">
        <v>1.9795467804904929</v>
      </c>
      <c r="M139" s="123">
        <v>1.6741623614094221</v>
      </c>
      <c r="N139" s="123">
        <v>1.8977841971546421</v>
      </c>
      <c r="O139" s="123">
        <v>2.0144476902575379</v>
      </c>
      <c r="P139" s="123">
        <v>1.8282667605382852</v>
      </c>
      <c r="Q139" s="123">
        <v>1.9278322985182561</v>
      </c>
      <c r="R139" s="123">
        <v>1.8836071184255827</v>
      </c>
      <c r="S139" s="123">
        <v>2.0317214951339859</v>
      </c>
      <c r="T139" s="123">
        <v>1.9204435339762427</v>
      </c>
      <c r="U139" s="123">
        <v>2.4627223820905377</v>
      </c>
      <c r="V139" s="123">
        <v>2.4091605749550498</v>
      </c>
      <c r="W139" s="123">
        <v>2.7143247849447092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2.4214785399563898</v>
      </c>
      <c r="D140" s="99">
        <v>2.2562665704116749</v>
      </c>
      <c r="E140" s="99">
        <v>2.5219473958203409</v>
      </c>
      <c r="F140" s="99">
        <v>2.1354648669569469</v>
      </c>
      <c r="G140" s="99">
        <v>2.3054310649319962</v>
      </c>
      <c r="H140" s="99">
        <v>1.2135603623263613</v>
      </c>
      <c r="I140" s="99">
        <v>1.6040624729577213</v>
      </c>
      <c r="J140" s="99">
        <v>2.5899510581521401</v>
      </c>
      <c r="K140" s="99">
        <v>3.1626586694472207</v>
      </c>
      <c r="L140" s="99">
        <v>2.4007557042906491</v>
      </c>
      <c r="M140" s="99">
        <v>1.9719619420196683</v>
      </c>
      <c r="N140" s="99">
        <v>1.8008404863111838</v>
      </c>
      <c r="O140" s="99">
        <v>2.5797946611391036</v>
      </c>
      <c r="P140" s="99">
        <v>2.2457645859882982</v>
      </c>
      <c r="Q140" s="99">
        <v>2.9002215263861193</v>
      </c>
      <c r="R140" s="99">
        <v>2.3186570499742984</v>
      </c>
      <c r="S140" s="99">
        <v>2.6423135425744881</v>
      </c>
      <c r="T140" s="99">
        <v>2.6000361904653797</v>
      </c>
      <c r="U140" s="99">
        <v>3.4192064950435062</v>
      </c>
      <c r="V140" s="99">
        <v>3.2553817940040113</v>
      </c>
      <c r="W140" s="99">
        <v>3.7583270901120809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1.7352674130795873</v>
      </c>
      <c r="D141" s="110">
        <v>1.7290914068274883</v>
      </c>
      <c r="E141" s="110">
        <v>1.6907575694051511</v>
      </c>
      <c r="F141" s="110">
        <v>1.6890018411307206</v>
      </c>
      <c r="G141" s="110">
        <v>1.4905862245204979</v>
      </c>
      <c r="H141" s="110">
        <v>1.5343551877612225</v>
      </c>
      <c r="I141" s="110">
        <v>1.5061144157584045</v>
      </c>
      <c r="J141" s="110">
        <v>1.7549517656840119</v>
      </c>
      <c r="K141" s="110">
        <v>1.9456784237993814</v>
      </c>
      <c r="L141" s="110">
        <v>1.9596790892378182</v>
      </c>
      <c r="M141" s="110">
        <v>1.6708121000205312</v>
      </c>
      <c r="N141" s="110">
        <v>1.9001164822615666</v>
      </c>
      <c r="O141" s="110">
        <v>1.9696892618564812</v>
      </c>
      <c r="P141" s="110">
        <v>1.7765460577613363</v>
      </c>
      <c r="Q141" s="110">
        <v>1.8274961285757516</v>
      </c>
      <c r="R141" s="110">
        <v>1.84146138915588</v>
      </c>
      <c r="S141" s="110">
        <v>2.0011188637552619</v>
      </c>
      <c r="T141" s="110">
        <v>1.9017638311954221</v>
      </c>
      <c r="U141" s="110">
        <v>2.4290059719803381</v>
      </c>
      <c r="V141" s="110">
        <v>2.3667853761756388</v>
      </c>
      <c r="W141" s="110">
        <v>2.6390691850806998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111.31155693865769</v>
      </c>
      <c r="D143" s="118">
        <f t="shared" si="49"/>
        <v>104.80712496021437</v>
      </c>
      <c r="E143" s="118">
        <f t="shared" si="49"/>
        <v>102.05329113747482</v>
      </c>
      <c r="F143" s="118">
        <f t="shared" si="49"/>
        <v>91.741919057148593</v>
      </c>
      <c r="G143" s="118">
        <f t="shared" si="49"/>
        <v>84.272577765147815</v>
      </c>
      <c r="H143" s="118">
        <f t="shared" si="49"/>
        <v>79.882765252309767</v>
      </c>
      <c r="I143" s="118">
        <f t="shared" si="49"/>
        <v>74.848010652677587</v>
      </c>
      <c r="J143" s="118">
        <f t="shared" si="49"/>
        <v>73.534689389954451</v>
      </c>
      <c r="K143" s="118">
        <f t="shared" si="49"/>
        <v>74.143829488916424</v>
      </c>
      <c r="L143" s="118">
        <f t="shared" si="49"/>
        <v>76.172353503087251</v>
      </c>
      <c r="M143" s="118">
        <f t="shared" si="49"/>
        <v>60.208344006854198</v>
      </c>
      <c r="N143" s="118">
        <f t="shared" si="49"/>
        <v>64.074816136288405</v>
      </c>
      <c r="O143" s="118">
        <f t="shared" si="49"/>
        <v>59.246705782545391</v>
      </c>
      <c r="P143" s="118">
        <f t="shared" si="49"/>
        <v>52.611180179998037</v>
      </c>
      <c r="Q143" s="118">
        <f t="shared" si="49"/>
        <v>50.143985369410466</v>
      </c>
      <c r="R143" s="118">
        <f t="shared" ref="R143:V143" si="50">R144+R146+R148+R157</f>
        <v>51.164564361955179</v>
      </c>
      <c r="S143" s="118">
        <f t="shared" si="50"/>
        <v>50.774070155131497</v>
      </c>
      <c r="T143" s="118">
        <f t="shared" si="50"/>
        <v>46.785183068196879</v>
      </c>
      <c r="U143" s="118">
        <f t="shared" si="50"/>
        <v>50.489807925464042</v>
      </c>
      <c r="V143" s="118">
        <f t="shared" si="50"/>
        <v>40.107925019027718</v>
      </c>
      <c r="W143" s="118">
        <f t="shared" ref="W143" si="51">W144+W146+W148+W157</f>
        <v>43.855765438758276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90.362272071470542</v>
      </c>
      <c r="D144" s="123">
        <f t="shared" si="52"/>
        <v>84.186711866143128</v>
      </c>
      <c r="E144" s="123">
        <f t="shared" si="52"/>
        <v>82.328874870389498</v>
      </c>
      <c r="F144" s="123">
        <f t="shared" si="52"/>
        <v>72.312860818769451</v>
      </c>
      <c r="G144" s="123">
        <f t="shared" si="52"/>
        <v>66.433286131310226</v>
      </c>
      <c r="H144" s="123">
        <f t="shared" si="52"/>
        <v>62.349423707840828</v>
      </c>
      <c r="I144" s="123">
        <f t="shared" si="52"/>
        <v>58.158986069750817</v>
      </c>
      <c r="J144" s="123">
        <f t="shared" si="52"/>
        <v>54.115366511758275</v>
      </c>
      <c r="K144" s="123">
        <f t="shared" si="52"/>
        <v>54.005823086062286</v>
      </c>
      <c r="L144" s="123">
        <f t="shared" si="52"/>
        <v>56.46230809664317</v>
      </c>
      <c r="M144" s="123">
        <f t="shared" si="52"/>
        <v>43.253170058319853</v>
      </c>
      <c r="N144" s="123">
        <f t="shared" si="52"/>
        <v>45.43247886893765</v>
      </c>
      <c r="O144" s="123">
        <f t="shared" si="52"/>
        <v>39.948916307414898</v>
      </c>
      <c r="P144" s="123">
        <f t="shared" si="52"/>
        <v>35.922610943703958</v>
      </c>
      <c r="Q144" s="123">
        <f t="shared" si="52"/>
        <v>32.925551137752777</v>
      </c>
      <c r="R144" s="123">
        <f t="shared" si="52"/>
        <v>34.438957098825853</v>
      </c>
      <c r="S144" s="123">
        <f t="shared" si="52"/>
        <v>33.15565616540254</v>
      </c>
      <c r="T144" s="123">
        <f t="shared" si="52"/>
        <v>30.456819204718624</v>
      </c>
      <c r="U144" s="123">
        <f t="shared" si="52"/>
        <v>30.066654315804634</v>
      </c>
      <c r="V144" s="123">
        <f t="shared" si="52"/>
        <v>23.88671272313475</v>
      </c>
      <c r="W144" s="123">
        <f t="shared" si="52"/>
        <v>25.762524156283963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90.362272071470542</v>
      </c>
      <c r="D145" s="99">
        <v>84.186711866143128</v>
      </c>
      <c r="E145" s="99">
        <v>82.328874870389498</v>
      </c>
      <c r="F145" s="99">
        <v>72.312860818769451</v>
      </c>
      <c r="G145" s="99">
        <v>66.433286131310226</v>
      </c>
      <c r="H145" s="99">
        <v>62.349423707840828</v>
      </c>
      <c r="I145" s="99">
        <v>58.158986069750817</v>
      </c>
      <c r="J145" s="99">
        <v>54.115366511758275</v>
      </c>
      <c r="K145" s="99">
        <v>54.005823086062286</v>
      </c>
      <c r="L145" s="99">
        <v>56.46230809664317</v>
      </c>
      <c r="M145" s="99">
        <v>43.253170058319853</v>
      </c>
      <c r="N145" s="99">
        <v>45.43247886893765</v>
      </c>
      <c r="O145" s="99">
        <v>39.948916307414898</v>
      </c>
      <c r="P145" s="99">
        <v>35.922610943703958</v>
      </c>
      <c r="Q145" s="99">
        <v>32.925551137752777</v>
      </c>
      <c r="R145" s="99">
        <v>34.438957098825853</v>
      </c>
      <c r="S145" s="99">
        <v>33.15565616540254</v>
      </c>
      <c r="T145" s="99">
        <v>30.456819204718624</v>
      </c>
      <c r="U145" s="99">
        <v>30.066654315804634</v>
      </c>
      <c r="V145" s="99">
        <v>23.88671272313475</v>
      </c>
      <c r="W145" s="99">
        <v>25.762524156283963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0.91834318589591923</v>
      </c>
      <c r="D146" s="123">
        <f t="shared" si="53"/>
        <v>0.80823828374324935</v>
      </c>
      <c r="E146" s="123">
        <f t="shared" si="53"/>
        <v>0.61072251620509899</v>
      </c>
      <c r="F146" s="123">
        <f t="shared" si="53"/>
        <v>0.65647576911727501</v>
      </c>
      <c r="G146" s="123">
        <f t="shared" si="53"/>
        <v>0.96330050452784699</v>
      </c>
      <c r="H146" s="123">
        <f t="shared" si="53"/>
        <v>0.78943301245513098</v>
      </c>
      <c r="I146" s="123">
        <f t="shared" si="53"/>
        <v>0.56087465257718316</v>
      </c>
      <c r="J146" s="123">
        <f t="shared" si="53"/>
        <v>1.093496981654577</v>
      </c>
      <c r="K146" s="123">
        <f t="shared" si="53"/>
        <v>0.52180908742368759</v>
      </c>
      <c r="L146" s="123">
        <f t="shared" si="53"/>
        <v>0.86932077911969807</v>
      </c>
      <c r="M146" s="123">
        <f t="shared" si="53"/>
        <v>0.40698014495079859</v>
      </c>
      <c r="N146" s="123">
        <f t="shared" si="53"/>
        <v>0.73962938785229371</v>
      </c>
      <c r="O146" s="123">
        <f t="shared" si="53"/>
        <v>0.81273243637290027</v>
      </c>
      <c r="P146" s="123">
        <f t="shared" si="53"/>
        <v>0.44027570482940592</v>
      </c>
      <c r="Q146" s="123">
        <f t="shared" si="53"/>
        <v>0.63500105513125737</v>
      </c>
      <c r="R146" s="123">
        <f t="shared" si="53"/>
        <v>0.3670323339299657</v>
      </c>
      <c r="S146" s="123">
        <f t="shared" si="53"/>
        <v>0.26190568072260095</v>
      </c>
      <c r="T146" s="123">
        <f t="shared" si="53"/>
        <v>0.5133072042922262</v>
      </c>
      <c r="U146" s="123">
        <f t="shared" si="53"/>
        <v>0.73151106269450805</v>
      </c>
      <c r="V146" s="123">
        <f t="shared" si="53"/>
        <v>1.2882480736865438</v>
      </c>
      <c r="W146" s="123">
        <f t="shared" si="53"/>
        <v>1.7037855331279375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0.91834318589591923</v>
      </c>
      <c r="D147" s="99">
        <f>RES_hhdet_in_fech!D147/RES_summary!D$21</f>
        <v>0.80823828374324935</v>
      </c>
      <c r="E147" s="99">
        <f>RES_hhdet_in_fech!E147/RES_summary!E$21</f>
        <v>0.61072251620509899</v>
      </c>
      <c r="F147" s="99">
        <f>RES_hhdet_in_fech!F147/RES_summary!F$21</f>
        <v>0.65647576911727501</v>
      </c>
      <c r="G147" s="99">
        <f>RES_hhdet_in_fech!G147/RES_summary!G$21</f>
        <v>0.96330050452784699</v>
      </c>
      <c r="H147" s="99">
        <f>RES_hhdet_in_fech!H147/RES_summary!H$21</f>
        <v>0.78943301245513098</v>
      </c>
      <c r="I147" s="99">
        <f>RES_hhdet_in_fech!I147/RES_summary!I$21</f>
        <v>0.56087465257718316</v>
      </c>
      <c r="J147" s="99">
        <f>RES_hhdet_in_fech!J147/RES_summary!J$21</f>
        <v>1.093496981654577</v>
      </c>
      <c r="K147" s="99">
        <f>RES_hhdet_in_fech!K147/RES_summary!K$21</f>
        <v>0.52180908742368759</v>
      </c>
      <c r="L147" s="99">
        <f>RES_hhdet_in_fech!L147/RES_summary!L$21</f>
        <v>0.86932077911969807</v>
      </c>
      <c r="M147" s="99">
        <f>RES_hhdet_in_fech!M147/RES_summary!M$21</f>
        <v>0.40698014495079859</v>
      </c>
      <c r="N147" s="99">
        <f>RES_hhdet_in_fech!N147/RES_summary!N$21</f>
        <v>0.73962938785229371</v>
      </c>
      <c r="O147" s="99">
        <f>RES_hhdet_in_fech!O147/RES_summary!O$21</f>
        <v>0.81273243637290027</v>
      </c>
      <c r="P147" s="99">
        <f>RES_hhdet_in_fech!P147/RES_summary!P$21</f>
        <v>0.44027570482940592</v>
      </c>
      <c r="Q147" s="99">
        <f>RES_hhdet_in_fech!Q147/RES_summary!Q$21</f>
        <v>0.63500105513125737</v>
      </c>
      <c r="R147" s="99">
        <f>RES_hhdet_in_fech!R147/RES_summary!R$21</f>
        <v>0.3670323339299657</v>
      </c>
      <c r="S147" s="99">
        <f>RES_hhdet_in_fech!S147/RES_summary!S$21</f>
        <v>0.26190568072260095</v>
      </c>
      <c r="T147" s="99">
        <f>RES_hhdet_in_fech!T147/RES_summary!T$21</f>
        <v>0.5133072042922262</v>
      </c>
      <c r="U147" s="99">
        <f>RES_hhdet_in_fech!U147/RES_summary!U$21</f>
        <v>0.73151106269450805</v>
      </c>
      <c r="V147" s="99">
        <f>RES_hhdet_in_fech!V147/RES_summary!V$21</f>
        <v>1.2882480736865438</v>
      </c>
      <c r="W147" s="99">
        <f>RES_hhdet_in_fech!W147/RES_summary!W$21</f>
        <v>1.7037855331279375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18.20341345523136</v>
      </c>
      <c r="D148" s="123">
        <v>18.016385284042677</v>
      </c>
      <c r="E148" s="123">
        <v>17.319880945361842</v>
      </c>
      <c r="F148" s="123">
        <v>17.050663682569581</v>
      </c>
      <c r="G148" s="123">
        <v>15.320506791156699</v>
      </c>
      <c r="H148" s="123">
        <v>15.233259723644588</v>
      </c>
      <c r="I148" s="123">
        <v>14.611965935748168</v>
      </c>
      <c r="J148" s="123">
        <v>16.445358137552223</v>
      </c>
      <c r="K148" s="123">
        <v>17.540952414035846</v>
      </c>
      <c r="L148" s="123">
        <v>16.861180505840984</v>
      </c>
      <c r="M148" s="123">
        <v>14.874030430039021</v>
      </c>
      <c r="N148" s="123">
        <v>16.004922557863459</v>
      </c>
      <c r="O148" s="123">
        <v>16.470610571930798</v>
      </c>
      <c r="P148" s="123">
        <v>14.420016744153841</v>
      </c>
      <c r="Q148" s="123">
        <v>14.655623571000554</v>
      </c>
      <c r="R148" s="123">
        <v>14.474994400941924</v>
      </c>
      <c r="S148" s="123">
        <v>15.324786378113076</v>
      </c>
      <c r="T148" s="123">
        <v>13.894590850754602</v>
      </c>
      <c r="U148" s="123">
        <v>17.22891602571914</v>
      </c>
      <c r="V148" s="123">
        <v>12.523814115925848</v>
      </c>
      <c r="W148" s="123">
        <v>13.675128298386062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18.21952317686825</v>
      </c>
      <c r="D153" s="102">
        <v>18.029721737015606</v>
      </c>
      <c r="E153" s="102">
        <v>17.332031593674166</v>
      </c>
      <c r="F153" s="102">
        <v>17.066262796408253</v>
      </c>
      <c r="G153" s="102">
        <v>15.337879746071486</v>
      </c>
      <c r="H153" s="102">
        <v>15.264560687369761</v>
      </c>
      <c r="I153" s="102">
        <v>14.631683454852782</v>
      </c>
      <c r="J153" s="102">
        <v>16.483204257750504</v>
      </c>
      <c r="K153" s="102">
        <v>17.563733601752343</v>
      </c>
      <c r="L153" s="102">
        <v>16.889012981816567</v>
      </c>
      <c r="M153" s="102">
        <v>14.896774672078861</v>
      </c>
      <c r="N153" s="102">
        <v>16.035656616330581</v>
      </c>
      <c r="O153" s="102">
        <v>16.508645146441843</v>
      </c>
      <c r="P153" s="102">
        <v>14.460179955835347</v>
      </c>
      <c r="Q153" s="102">
        <v>14.687323162101507</v>
      </c>
      <c r="R153" s="102">
        <v>14.512937512902248</v>
      </c>
      <c r="S153" s="102">
        <v>15.360165061780815</v>
      </c>
      <c r="T153" s="102">
        <v>13.932890628629703</v>
      </c>
      <c r="U153" s="102">
        <v>17.27355377561808</v>
      </c>
      <c r="V153" s="102">
        <v>12.560335922019684</v>
      </c>
      <c r="W153" s="102">
        <v>13.704490590086772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17.237969228244904</v>
      </c>
      <c r="D154" s="105">
        <v>17.072790074316064</v>
      </c>
      <c r="E154" s="105">
        <v>16.399778250490272</v>
      </c>
      <c r="F154" s="105">
        <v>16.157809404228498</v>
      </c>
      <c r="G154" s="105">
        <v>14.539981073307525</v>
      </c>
      <c r="H154" s="105">
        <v>14.473075926193681</v>
      </c>
      <c r="I154" s="105">
        <v>13.920372472859686</v>
      </c>
      <c r="J154" s="105">
        <v>15.654909007541391</v>
      </c>
      <c r="K154" s="105">
        <v>16.688240974152588</v>
      </c>
      <c r="L154" s="105">
        <v>16.042779836639308</v>
      </c>
      <c r="M154" s="105">
        <v>14.171374765984385</v>
      </c>
      <c r="N154" s="105">
        <v>15.270099159967724</v>
      </c>
      <c r="O154" s="105">
        <v>15.745777548724003</v>
      </c>
      <c r="P154" s="105">
        <v>13.829065194552616</v>
      </c>
      <c r="Q154" s="105">
        <v>14.075499391262378</v>
      </c>
      <c r="R154" s="105">
        <v>13.938271835394033</v>
      </c>
      <c r="S154" s="105">
        <v>14.775523380160402</v>
      </c>
      <c r="T154" s="105">
        <v>13.425816343958408</v>
      </c>
      <c r="U154" s="105">
        <v>16.666454273045233</v>
      </c>
      <c r="V154" s="105">
        <v>12.133453879554059</v>
      </c>
      <c r="W154" s="105">
        <v>13.206917154786673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14.53707420379822</v>
      </c>
      <c r="D155" s="99">
        <v>14.425123826220576</v>
      </c>
      <c r="E155" s="99">
        <v>13.805178679516251</v>
      </c>
      <c r="F155" s="99">
        <v>13.613476460457333</v>
      </c>
      <c r="G155" s="99">
        <v>12.290008500302235</v>
      </c>
      <c r="H155" s="99">
        <v>12.224012049644879</v>
      </c>
      <c r="I155" s="99">
        <v>11.883979935389055</v>
      </c>
      <c r="J155" s="99">
        <v>13.261200062274451</v>
      </c>
      <c r="K155" s="99">
        <v>14.136109311008848</v>
      </c>
      <c r="L155" s="99">
        <v>13.550672659444112</v>
      </c>
      <c r="M155" s="99">
        <v>11.994396168954752</v>
      </c>
      <c r="N155" s="99">
        <v>12.898032112680658</v>
      </c>
      <c r="O155" s="99">
        <v>13.260304688364471</v>
      </c>
      <c r="P155" s="99">
        <v>11.624187176745107</v>
      </c>
      <c r="Q155" s="99">
        <v>11.786409052562407</v>
      </c>
      <c r="R155" s="99">
        <v>11.676131673067335</v>
      </c>
      <c r="S155" s="99">
        <v>12.356171714802867</v>
      </c>
      <c r="T155" s="99">
        <v>11.218036732156401</v>
      </c>
      <c r="U155" s="99">
        <v>13.890874702125311</v>
      </c>
      <c r="V155" s="99">
        <v>10.091640164962959</v>
      </c>
      <c r="W155" s="99">
        <v>10.747675655673085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2.7008950244466825</v>
      </c>
      <c r="D156" s="99">
        <v>2.6476662480954878</v>
      </c>
      <c r="E156" s="99">
        <v>2.5945995709740206</v>
      </c>
      <c r="F156" s="99">
        <v>2.5443329437711628</v>
      </c>
      <c r="G156" s="99">
        <v>2.2499725730052926</v>
      </c>
      <c r="H156" s="99">
        <v>2.2490638765488025</v>
      </c>
      <c r="I156" s="99">
        <v>2.03639253747063</v>
      </c>
      <c r="J156" s="99">
        <v>2.3937089452669387</v>
      </c>
      <c r="K156" s="99">
        <v>2.5521316631437414</v>
      </c>
      <c r="L156" s="99">
        <v>2.4921071771951961</v>
      </c>
      <c r="M156" s="99">
        <v>2.1769785970296334</v>
      </c>
      <c r="N156" s="99">
        <v>2.3720670472870693</v>
      </c>
      <c r="O156" s="99">
        <v>2.4854728603595349</v>
      </c>
      <c r="P156" s="99">
        <v>2.2048780178075065</v>
      </c>
      <c r="Q156" s="99">
        <v>2.2890903386999693</v>
      </c>
      <c r="R156" s="99">
        <v>2.2621401623266988</v>
      </c>
      <c r="S156" s="99">
        <v>2.419351665357536</v>
      </c>
      <c r="T156" s="99">
        <v>2.2077796118020072</v>
      </c>
      <c r="U156" s="99">
        <v>2.7755795709199238</v>
      </c>
      <c r="V156" s="99">
        <v>2.0418137145911013</v>
      </c>
      <c r="W156" s="99">
        <v>2.4592414991135891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1.8275282260598735</v>
      </c>
      <c r="D157" s="123">
        <v>1.7957895262853178</v>
      </c>
      <c r="E157" s="123">
        <v>1.7938128055183733</v>
      </c>
      <c r="F157" s="123">
        <v>1.7219187866922803</v>
      </c>
      <c r="G157" s="123">
        <v>1.5554843381530423</v>
      </c>
      <c r="H157" s="123">
        <v>1.5106488083692078</v>
      </c>
      <c r="I157" s="123">
        <v>1.5161839946014211</v>
      </c>
      <c r="J157" s="123">
        <v>1.8804677589893775</v>
      </c>
      <c r="K157" s="123">
        <v>2.0752449013945955</v>
      </c>
      <c r="L157" s="123">
        <v>1.9795441214834011</v>
      </c>
      <c r="M157" s="123">
        <v>1.674163373544524</v>
      </c>
      <c r="N157" s="123">
        <v>1.8977853216349942</v>
      </c>
      <c r="O157" s="123">
        <v>2.0144464668267985</v>
      </c>
      <c r="P157" s="123">
        <v>1.8282767873108323</v>
      </c>
      <c r="Q157" s="123">
        <v>1.9278096055258771</v>
      </c>
      <c r="R157" s="123">
        <v>1.8835805282574427</v>
      </c>
      <c r="S157" s="123">
        <v>2.0317219308932817</v>
      </c>
      <c r="T157" s="123">
        <v>1.9204658084314301</v>
      </c>
      <c r="U157" s="123">
        <v>2.4627265212457643</v>
      </c>
      <c r="V157" s="123">
        <v>2.4091501062805807</v>
      </c>
      <c r="W157" s="123">
        <v>2.7143274509603104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2.4214785399563898</v>
      </c>
      <c r="D158" s="99">
        <v>2.2562665704116749</v>
      </c>
      <c r="E158" s="99">
        <v>2.5219473958203413</v>
      </c>
      <c r="F158" s="99">
        <v>2.1354648669569469</v>
      </c>
      <c r="G158" s="99">
        <v>2.3054310649319958</v>
      </c>
      <c r="H158" s="99">
        <v>1.2135603623263611</v>
      </c>
      <c r="I158" s="99">
        <v>1.6040624729577215</v>
      </c>
      <c r="J158" s="99">
        <v>2.5899510581521397</v>
      </c>
      <c r="K158" s="99">
        <v>3.1626586694472207</v>
      </c>
      <c r="L158" s="99">
        <v>2.4007557042906491</v>
      </c>
      <c r="M158" s="99">
        <v>1.9719619420196683</v>
      </c>
      <c r="N158" s="99">
        <v>1.8008404863111835</v>
      </c>
      <c r="O158" s="99">
        <v>2.5797946611391041</v>
      </c>
      <c r="P158" s="99">
        <v>2.2457645859882982</v>
      </c>
      <c r="Q158" s="99">
        <v>2.9002215263861197</v>
      </c>
      <c r="R158" s="99">
        <v>2.3186570499742984</v>
      </c>
      <c r="S158" s="99">
        <v>2.6423135425744886</v>
      </c>
      <c r="T158" s="99">
        <v>2.6000361904653793</v>
      </c>
      <c r="U158" s="99">
        <v>3.4192064950435062</v>
      </c>
      <c r="V158" s="99">
        <v>3.2553817940040113</v>
      </c>
      <c r="W158" s="99">
        <v>3.7583270901120813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1.7352674130795875</v>
      </c>
      <c r="D159" s="110">
        <v>1.7290914068274883</v>
      </c>
      <c r="E159" s="110">
        <v>1.6907575694051511</v>
      </c>
      <c r="F159" s="110">
        <v>1.6890018411307204</v>
      </c>
      <c r="G159" s="110">
        <v>1.4905862245204977</v>
      </c>
      <c r="H159" s="110">
        <v>1.5343551877612229</v>
      </c>
      <c r="I159" s="110">
        <v>1.506114415758405</v>
      </c>
      <c r="J159" s="110">
        <v>1.7549517656840119</v>
      </c>
      <c r="K159" s="110">
        <v>1.9456784237993812</v>
      </c>
      <c r="L159" s="110">
        <v>1.9596790892378184</v>
      </c>
      <c r="M159" s="110">
        <v>1.6708121000205312</v>
      </c>
      <c r="N159" s="110">
        <v>1.9001164822615659</v>
      </c>
      <c r="O159" s="110">
        <v>1.969689261856481</v>
      </c>
      <c r="P159" s="110">
        <v>1.7765460577613368</v>
      </c>
      <c r="Q159" s="110">
        <v>1.8274961285757516</v>
      </c>
      <c r="R159" s="110">
        <v>1.8414613891558798</v>
      </c>
      <c r="S159" s="110">
        <v>2.001118863755261</v>
      </c>
      <c r="T159" s="110">
        <v>1.9017638311954221</v>
      </c>
      <c r="U159" s="110">
        <v>2.4290059719803376</v>
      </c>
      <c r="V159" s="110">
        <v>2.3667853761756392</v>
      </c>
      <c r="W159" s="110">
        <v>2.6390691850807002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196.23002758053346</v>
      </c>
      <c r="D161" s="118">
        <f t="shared" si="54"/>
        <v>194.47170281907879</v>
      </c>
      <c r="E161" s="118">
        <f t="shared" si="54"/>
        <v>197.02856663311033</v>
      </c>
      <c r="F161" s="118">
        <f t="shared" si="54"/>
        <v>184.38407430013336</v>
      </c>
      <c r="G161" s="118">
        <f t="shared" si="54"/>
        <v>176.90645367343816</v>
      </c>
      <c r="H161" s="118">
        <f t="shared" si="54"/>
        <v>176.09033058927369</v>
      </c>
      <c r="I161" s="118">
        <f t="shared" si="54"/>
        <v>169.79451235232861</v>
      </c>
      <c r="J161" s="118">
        <f t="shared" si="54"/>
        <v>167.15955784781514</v>
      </c>
      <c r="K161" s="118">
        <f t="shared" si="54"/>
        <v>177.31623027718894</v>
      </c>
      <c r="L161" s="118">
        <f t="shared" si="54"/>
        <v>189.96849381121814</v>
      </c>
      <c r="M161" s="118">
        <f t="shared" si="54"/>
        <v>159.32054031099622</v>
      </c>
      <c r="N161" s="118">
        <f t="shared" si="54"/>
        <v>169.85399502673451</v>
      </c>
      <c r="O161" s="118">
        <f t="shared" si="54"/>
        <v>156.74620409763963</v>
      </c>
      <c r="P161" s="118">
        <f t="shared" si="54"/>
        <v>142.94685480972132</v>
      </c>
      <c r="Q161" s="118">
        <f t="shared" si="54"/>
        <v>132.73376723697942</v>
      </c>
      <c r="R161" s="118">
        <f t="shared" ref="R161:V161" si="55">R162+R164+R166+R175</f>
        <v>142.18631041408156</v>
      </c>
      <c r="S161" s="118">
        <f t="shared" si="55"/>
        <v>136.90049819258829</v>
      </c>
      <c r="T161" s="118">
        <f t="shared" si="55"/>
        <v>128.84036540813153</v>
      </c>
      <c r="U161" s="118">
        <f t="shared" si="55"/>
        <v>127.52757256490487</v>
      </c>
      <c r="V161" s="118">
        <f t="shared" si="55"/>
        <v>103.951015044968</v>
      </c>
      <c r="W161" s="118">
        <f t="shared" ref="W161" si="56">W162+W164+W166+W175</f>
        <v>107.93012256825715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175.73994617955842</v>
      </c>
      <c r="D162" s="123">
        <f t="shared" si="57"/>
        <v>174.25549287404274</v>
      </c>
      <c r="E162" s="123">
        <f t="shared" si="57"/>
        <v>177.60916614626626</v>
      </c>
      <c r="F162" s="123">
        <f t="shared" si="57"/>
        <v>165.28269198408691</v>
      </c>
      <c r="G162" s="123">
        <f t="shared" si="57"/>
        <v>159.54817150274255</v>
      </c>
      <c r="H162" s="123">
        <f t="shared" si="57"/>
        <v>158.95081480528145</v>
      </c>
      <c r="I162" s="123">
        <f t="shared" si="57"/>
        <v>153.38521224823342</v>
      </c>
      <c r="J162" s="123">
        <f t="shared" si="57"/>
        <v>148.28587809425969</v>
      </c>
      <c r="K162" s="123">
        <f t="shared" si="57"/>
        <v>157.43846042255191</v>
      </c>
      <c r="L162" s="123">
        <f t="shared" si="57"/>
        <v>170.69083352586966</v>
      </c>
      <c r="M162" s="123">
        <f t="shared" si="57"/>
        <v>142.56805789649249</v>
      </c>
      <c r="N162" s="123">
        <f t="shared" si="57"/>
        <v>151.57966249486853</v>
      </c>
      <c r="O162" s="123">
        <f t="shared" si="57"/>
        <v>137.85243121189941</v>
      </c>
      <c r="P162" s="123">
        <f t="shared" si="57"/>
        <v>126.47765638594318</v>
      </c>
      <c r="Q162" s="123">
        <f t="shared" si="57"/>
        <v>115.83095874122849</v>
      </c>
      <c r="R162" s="123">
        <f t="shared" si="57"/>
        <v>125.64387341231711</v>
      </c>
      <c r="S162" s="123">
        <f t="shared" si="57"/>
        <v>119.41241229672433</v>
      </c>
      <c r="T162" s="123">
        <f t="shared" si="57"/>
        <v>112.76734870231938</v>
      </c>
      <c r="U162" s="123">
        <f t="shared" si="57"/>
        <v>107.46889656364431</v>
      </c>
      <c r="V162" s="123">
        <f t="shared" si="57"/>
        <v>88.371525993971957</v>
      </c>
      <c r="W162" s="123">
        <f t="shared" si="57"/>
        <v>90.686256223862912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175.73994617955842</v>
      </c>
      <c r="D163" s="110">
        <v>174.25549287404274</v>
      </c>
      <c r="E163" s="110">
        <v>177.60916614626626</v>
      </c>
      <c r="F163" s="110">
        <v>165.28269198408691</v>
      </c>
      <c r="G163" s="110">
        <v>159.54817150274255</v>
      </c>
      <c r="H163" s="110">
        <v>158.95081480528145</v>
      </c>
      <c r="I163" s="110">
        <v>153.38521224823342</v>
      </c>
      <c r="J163" s="110">
        <v>148.28587809425969</v>
      </c>
      <c r="K163" s="110">
        <v>157.43846042255191</v>
      </c>
      <c r="L163" s="110">
        <v>170.69083352586966</v>
      </c>
      <c r="M163" s="110">
        <v>142.56805789649249</v>
      </c>
      <c r="N163" s="110">
        <v>151.57966249486853</v>
      </c>
      <c r="O163" s="110">
        <v>137.85243121189941</v>
      </c>
      <c r="P163" s="110">
        <v>126.47765638594318</v>
      </c>
      <c r="Q163" s="110">
        <v>115.83095874122849</v>
      </c>
      <c r="R163" s="110">
        <v>125.64387341231711</v>
      </c>
      <c r="S163" s="110">
        <v>119.41241229672433</v>
      </c>
      <c r="T163" s="110">
        <v>112.76734870231938</v>
      </c>
      <c r="U163" s="110">
        <v>107.46889656364431</v>
      </c>
      <c r="V163" s="110">
        <v>88.371525993971957</v>
      </c>
      <c r="W163" s="110">
        <v>90.686256223862912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0.45910291986380763</v>
      </c>
      <c r="D164" s="123">
        <f t="shared" si="58"/>
        <v>0.40402696106336161</v>
      </c>
      <c r="E164" s="123">
        <f t="shared" si="58"/>
        <v>0.30566304886701251</v>
      </c>
      <c r="F164" s="123">
        <f t="shared" si="58"/>
        <v>0.32883350316521953</v>
      </c>
      <c r="G164" s="123">
        <f t="shared" si="58"/>
        <v>0.48227999820018541</v>
      </c>
      <c r="H164" s="123">
        <f t="shared" si="58"/>
        <v>0.39566643073900515</v>
      </c>
      <c r="I164" s="123">
        <f t="shared" si="58"/>
        <v>0.28118091141855062</v>
      </c>
      <c r="J164" s="123">
        <f t="shared" si="58"/>
        <v>0.54785810611717134</v>
      </c>
      <c r="K164" s="123">
        <f t="shared" si="58"/>
        <v>0.2615303829040822</v>
      </c>
      <c r="L164" s="123">
        <f t="shared" si="58"/>
        <v>0.43694110312242629</v>
      </c>
      <c r="M164" s="123">
        <f t="shared" si="58"/>
        <v>0.20428610680146944</v>
      </c>
      <c r="N164" s="123">
        <f t="shared" si="58"/>
        <v>0.37157120910071134</v>
      </c>
      <c r="O164" s="123">
        <f t="shared" si="58"/>
        <v>0.40866377232276563</v>
      </c>
      <c r="P164" s="123">
        <f t="shared" si="58"/>
        <v>0.22085249890203296</v>
      </c>
      <c r="Q164" s="123">
        <f t="shared" si="58"/>
        <v>0.31936805103049931</v>
      </c>
      <c r="R164" s="123">
        <f t="shared" si="58"/>
        <v>0.18387806852290461</v>
      </c>
      <c r="S164" s="123">
        <f t="shared" si="58"/>
        <v>0.13155094003355469</v>
      </c>
      <c r="T164" s="123">
        <f t="shared" si="58"/>
        <v>0.25794558487401942</v>
      </c>
      <c r="U164" s="123">
        <f t="shared" si="58"/>
        <v>0.36705103548224638</v>
      </c>
      <c r="V164" s="123">
        <f t="shared" si="58"/>
        <v>0.6465224827973417</v>
      </c>
      <c r="W164" s="123">
        <f t="shared" si="58"/>
        <v>0.85441439504093086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0.45910291986380763</v>
      </c>
      <c r="D165" s="99">
        <f>RES_hhdet_in_fech!D165/RES_summary!D$21</f>
        <v>0.40402696106336161</v>
      </c>
      <c r="E165" s="99">
        <f>RES_hhdet_in_fech!E165/RES_summary!E$21</f>
        <v>0.30566304886701251</v>
      </c>
      <c r="F165" s="99">
        <f>RES_hhdet_in_fech!F165/RES_summary!F$21</f>
        <v>0.32883350316521953</v>
      </c>
      <c r="G165" s="99">
        <f>RES_hhdet_in_fech!G165/RES_summary!G$21</f>
        <v>0.48227999820018541</v>
      </c>
      <c r="H165" s="99">
        <f>RES_hhdet_in_fech!H165/RES_summary!H$21</f>
        <v>0.39566643073900515</v>
      </c>
      <c r="I165" s="99">
        <f>RES_hhdet_in_fech!I165/RES_summary!I$21</f>
        <v>0.28118091141855062</v>
      </c>
      <c r="J165" s="99">
        <f>RES_hhdet_in_fech!J165/RES_summary!J$21</f>
        <v>0.54785810611717134</v>
      </c>
      <c r="K165" s="99">
        <f>RES_hhdet_in_fech!K165/RES_summary!K$21</f>
        <v>0.2615303829040822</v>
      </c>
      <c r="L165" s="99">
        <f>RES_hhdet_in_fech!L165/RES_summary!L$21</f>
        <v>0.43694110312242629</v>
      </c>
      <c r="M165" s="99">
        <f>RES_hhdet_in_fech!M165/RES_summary!M$21</f>
        <v>0.20428610680146944</v>
      </c>
      <c r="N165" s="99">
        <f>RES_hhdet_in_fech!N165/RES_summary!N$21</f>
        <v>0.37157120910071134</v>
      </c>
      <c r="O165" s="99">
        <f>RES_hhdet_in_fech!O165/RES_summary!O$21</f>
        <v>0.40866377232276563</v>
      </c>
      <c r="P165" s="99">
        <f>RES_hhdet_in_fech!P165/RES_summary!P$21</f>
        <v>0.22085249890203296</v>
      </c>
      <c r="Q165" s="99">
        <f>RES_hhdet_in_fech!Q165/RES_summary!Q$21</f>
        <v>0.31936805103049931</v>
      </c>
      <c r="R165" s="99">
        <f>RES_hhdet_in_fech!R165/RES_summary!R$21</f>
        <v>0.18387806852290461</v>
      </c>
      <c r="S165" s="99">
        <f>RES_hhdet_in_fech!S165/RES_summary!S$21</f>
        <v>0.13155094003355469</v>
      </c>
      <c r="T165" s="99">
        <f>RES_hhdet_in_fech!T165/RES_summary!T$21</f>
        <v>0.25794558487401942</v>
      </c>
      <c r="U165" s="99">
        <f>RES_hhdet_in_fech!U165/RES_summary!U$21</f>
        <v>0.36705103548224638</v>
      </c>
      <c r="V165" s="99">
        <f>RES_hhdet_in_fech!V165/RES_summary!V$21</f>
        <v>0.6465224827973417</v>
      </c>
      <c r="W165" s="99">
        <f>RES_hhdet_in_fech!W165/RES_summary!W$21</f>
        <v>0.85441439504093086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18.203492151595846</v>
      </c>
      <c r="D166" s="123">
        <v>18.016355824470825</v>
      </c>
      <c r="E166" s="123">
        <v>17.31990247409059</v>
      </c>
      <c r="F166" s="123">
        <v>17.05063443557831</v>
      </c>
      <c r="G166" s="123">
        <v>15.320541846333807</v>
      </c>
      <c r="H166" s="123">
        <v>15.233209570435294</v>
      </c>
      <c r="I166" s="123">
        <v>14.611937050915101</v>
      </c>
      <c r="J166" s="123">
        <v>16.445377322714656</v>
      </c>
      <c r="K166" s="123">
        <v>17.540935424299629</v>
      </c>
      <c r="L166" s="123">
        <v>16.861163623317719</v>
      </c>
      <c r="M166" s="123">
        <v>14.874043517126749</v>
      </c>
      <c r="N166" s="123">
        <v>16.004978271099198</v>
      </c>
      <c r="O166" s="123">
        <v>16.47064952729707</v>
      </c>
      <c r="P166" s="123">
        <v>14.420070197984694</v>
      </c>
      <c r="Q166" s="123">
        <v>14.655602224391545</v>
      </c>
      <c r="R166" s="123">
        <v>14.474978930452021</v>
      </c>
      <c r="S166" s="123">
        <v>15.324795049795803</v>
      </c>
      <c r="T166" s="123">
        <v>13.894608060840634</v>
      </c>
      <c r="U166" s="123">
        <v>17.228912836515512</v>
      </c>
      <c r="V166" s="123">
        <v>12.523829590960727</v>
      </c>
      <c r="W166" s="123">
        <v>13.675122318934289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18.21952317686825</v>
      </c>
      <c r="D171" s="102">
        <v>18.029721737015603</v>
      </c>
      <c r="E171" s="102">
        <v>17.332031593674174</v>
      </c>
      <c r="F171" s="102">
        <v>17.06626279640826</v>
      </c>
      <c r="G171" s="102">
        <v>15.337879746071483</v>
      </c>
      <c r="H171" s="102">
        <v>15.264560687369759</v>
      </c>
      <c r="I171" s="102">
        <v>14.631683454852777</v>
      </c>
      <c r="J171" s="102">
        <v>16.483204257750501</v>
      </c>
      <c r="K171" s="102">
        <v>17.56373360175234</v>
      </c>
      <c r="L171" s="102">
        <v>16.88901298181657</v>
      </c>
      <c r="M171" s="102">
        <v>14.896774672078859</v>
      </c>
      <c r="N171" s="102">
        <v>16.035656616330574</v>
      </c>
      <c r="O171" s="102">
        <v>16.508645146441843</v>
      </c>
      <c r="P171" s="102">
        <v>14.460179955835347</v>
      </c>
      <c r="Q171" s="102">
        <v>14.687323162101508</v>
      </c>
      <c r="R171" s="102">
        <v>14.512937512902251</v>
      </c>
      <c r="S171" s="102">
        <v>15.360165061780815</v>
      </c>
      <c r="T171" s="102">
        <v>13.932890628629703</v>
      </c>
      <c r="U171" s="102">
        <v>17.273553775618076</v>
      </c>
      <c r="V171" s="102">
        <v>12.56033592201968</v>
      </c>
      <c r="W171" s="102">
        <v>13.70449059008677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17.237969228244904</v>
      </c>
      <c r="D172" s="105">
        <v>17.072790074316064</v>
      </c>
      <c r="E172" s="105">
        <v>16.399778250490272</v>
      </c>
      <c r="F172" s="105">
        <v>16.157809404228498</v>
      </c>
      <c r="G172" s="105">
        <v>14.539981073307526</v>
      </c>
      <c r="H172" s="105">
        <v>14.473075926193683</v>
      </c>
      <c r="I172" s="105">
        <v>13.920372472859686</v>
      </c>
      <c r="J172" s="105">
        <v>15.65490900754139</v>
      </c>
      <c r="K172" s="105">
        <v>16.688240974152588</v>
      </c>
      <c r="L172" s="105">
        <v>16.042779836639308</v>
      </c>
      <c r="M172" s="105">
        <v>14.171374765984387</v>
      </c>
      <c r="N172" s="105">
        <v>15.270099159967724</v>
      </c>
      <c r="O172" s="105">
        <v>15.745777548724007</v>
      </c>
      <c r="P172" s="105">
        <v>13.82906519455261</v>
      </c>
      <c r="Q172" s="105">
        <v>14.07549939126238</v>
      </c>
      <c r="R172" s="105">
        <v>13.93827183539403</v>
      </c>
      <c r="S172" s="105">
        <v>14.775523380160404</v>
      </c>
      <c r="T172" s="105">
        <v>13.425816343958411</v>
      </c>
      <c r="U172" s="105">
        <v>16.666454273045233</v>
      </c>
      <c r="V172" s="105">
        <v>12.133453879554059</v>
      </c>
      <c r="W172" s="105">
        <v>13.206917154786675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14.53707420379822</v>
      </c>
      <c r="D173" s="99">
        <v>14.425123826220574</v>
      </c>
      <c r="E173" s="99">
        <v>13.805178679516251</v>
      </c>
      <c r="F173" s="99">
        <v>13.613476460457335</v>
      </c>
      <c r="G173" s="99">
        <v>12.290008500302235</v>
      </c>
      <c r="H173" s="99">
        <v>12.22401204964488</v>
      </c>
      <c r="I173" s="99">
        <v>11.883979935389059</v>
      </c>
      <c r="J173" s="99">
        <v>13.261200062274451</v>
      </c>
      <c r="K173" s="99">
        <v>14.136109311008845</v>
      </c>
      <c r="L173" s="99">
        <v>13.550672659444109</v>
      </c>
      <c r="M173" s="99">
        <v>11.994396168954754</v>
      </c>
      <c r="N173" s="99">
        <v>12.898032112680657</v>
      </c>
      <c r="O173" s="99">
        <v>13.260304688364473</v>
      </c>
      <c r="P173" s="99">
        <v>11.624187176745105</v>
      </c>
      <c r="Q173" s="99">
        <v>11.786409052562409</v>
      </c>
      <c r="R173" s="99">
        <v>11.676131673067333</v>
      </c>
      <c r="S173" s="99">
        <v>12.356171714802867</v>
      </c>
      <c r="T173" s="99">
        <v>11.218036732156403</v>
      </c>
      <c r="U173" s="99">
        <v>13.890874702125311</v>
      </c>
      <c r="V173" s="99">
        <v>10.091640164962957</v>
      </c>
      <c r="W173" s="99">
        <v>10.747675655673083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2.7008950244466821</v>
      </c>
      <c r="D174" s="110">
        <v>2.6476662480954887</v>
      </c>
      <c r="E174" s="110">
        <v>2.5945995709740193</v>
      </c>
      <c r="F174" s="110">
        <v>2.5443329437711646</v>
      </c>
      <c r="G174" s="110">
        <v>2.2499725730052931</v>
      </c>
      <c r="H174" s="110">
        <v>2.2490638765488029</v>
      </c>
      <c r="I174" s="110">
        <v>2.0363925374706295</v>
      </c>
      <c r="J174" s="110">
        <v>2.3937089452669396</v>
      </c>
      <c r="K174" s="110">
        <v>2.5521316631437423</v>
      </c>
      <c r="L174" s="110">
        <v>2.4921071771951961</v>
      </c>
      <c r="M174" s="110">
        <v>2.1769785970296329</v>
      </c>
      <c r="N174" s="110">
        <v>2.3720670472870684</v>
      </c>
      <c r="O174" s="110">
        <v>2.4854728603595349</v>
      </c>
      <c r="P174" s="110">
        <v>2.204878017807506</v>
      </c>
      <c r="Q174" s="110">
        <v>2.2890903386999693</v>
      </c>
      <c r="R174" s="110">
        <v>2.2621401623266979</v>
      </c>
      <c r="S174" s="110">
        <v>2.4193516653575378</v>
      </c>
      <c r="T174" s="110">
        <v>2.2077796118020081</v>
      </c>
      <c r="U174" s="110">
        <v>2.7755795709199238</v>
      </c>
      <c r="V174" s="110">
        <v>2.0418137145911022</v>
      </c>
      <c r="W174" s="110">
        <v>2.45924149911359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1.8274863295153951</v>
      </c>
      <c r="D175" s="123">
        <v>1.7958271595018658</v>
      </c>
      <c r="E175" s="123">
        <v>1.7938349638864817</v>
      </c>
      <c r="F175" s="123">
        <v>1.7219143773029315</v>
      </c>
      <c r="G175" s="123">
        <v>1.5554603261615951</v>
      </c>
      <c r="H175" s="123">
        <v>1.5106397828179383</v>
      </c>
      <c r="I175" s="123">
        <v>1.5161821417615542</v>
      </c>
      <c r="J175" s="123">
        <v>1.8804443247236451</v>
      </c>
      <c r="K175" s="123">
        <v>2.0753040474333244</v>
      </c>
      <c r="L175" s="123">
        <v>1.9795555589083391</v>
      </c>
      <c r="M175" s="123">
        <v>1.6741527905755014</v>
      </c>
      <c r="N175" s="123">
        <v>1.8977830516660661</v>
      </c>
      <c r="O175" s="123">
        <v>2.014459586120386</v>
      </c>
      <c r="P175" s="123">
        <v>1.8282757268914165</v>
      </c>
      <c r="Q175" s="123">
        <v>1.9278382203288824</v>
      </c>
      <c r="R175" s="123">
        <v>1.8835800027895326</v>
      </c>
      <c r="S175" s="123">
        <v>2.0317399060346064</v>
      </c>
      <c r="T175" s="123">
        <v>1.9204630600974912</v>
      </c>
      <c r="U175" s="123">
        <v>2.462712129262818</v>
      </c>
      <c r="V175" s="123">
        <v>2.4091369772379769</v>
      </c>
      <c r="W175" s="123">
        <v>2.7143296304190168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2.4214785399563894</v>
      </c>
      <c r="D176" s="99">
        <v>2.2562665704116753</v>
      </c>
      <c r="E176" s="99">
        <v>2.5219473958203404</v>
      </c>
      <c r="F176" s="99">
        <v>2.1354648669569469</v>
      </c>
      <c r="G176" s="99">
        <v>2.3054310649319962</v>
      </c>
      <c r="H176" s="99">
        <v>1.2135603623263611</v>
      </c>
      <c r="I176" s="99">
        <v>1.6040624729577213</v>
      </c>
      <c r="J176" s="99">
        <v>2.5899510581521401</v>
      </c>
      <c r="K176" s="99">
        <v>3.1626586694472207</v>
      </c>
      <c r="L176" s="99">
        <v>2.4007557042906491</v>
      </c>
      <c r="M176" s="99">
        <v>1.9719619420196683</v>
      </c>
      <c r="N176" s="99">
        <v>1.8008404863111838</v>
      </c>
      <c r="O176" s="99">
        <v>2.5797946611391041</v>
      </c>
      <c r="P176" s="99">
        <v>2.2457645859882982</v>
      </c>
      <c r="Q176" s="99">
        <v>2.9002215263861197</v>
      </c>
      <c r="R176" s="99">
        <v>2.3186570499742984</v>
      </c>
      <c r="S176" s="99">
        <v>2.6423135425744881</v>
      </c>
      <c r="T176" s="99">
        <v>2.6000361904653797</v>
      </c>
      <c r="U176" s="99">
        <v>3.4192064950435066</v>
      </c>
      <c r="V176" s="99">
        <v>3.2553817940040108</v>
      </c>
      <c r="W176" s="99">
        <v>3.7583270901120818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1.7352674130795873</v>
      </c>
      <c r="D177" s="110">
        <v>1.7290914068274883</v>
      </c>
      <c r="E177" s="110">
        <v>1.6907575694051513</v>
      </c>
      <c r="F177" s="110">
        <v>1.6890018411307206</v>
      </c>
      <c r="G177" s="110">
        <v>1.4905862245204979</v>
      </c>
      <c r="H177" s="110">
        <v>1.5343551877612225</v>
      </c>
      <c r="I177" s="110">
        <v>1.5061144157584045</v>
      </c>
      <c r="J177" s="110">
        <v>1.7549517656840119</v>
      </c>
      <c r="K177" s="110">
        <v>1.9456784237993814</v>
      </c>
      <c r="L177" s="110">
        <v>1.9596790892378182</v>
      </c>
      <c r="M177" s="110">
        <v>1.6708121000205309</v>
      </c>
      <c r="N177" s="110">
        <v>1.9001164822615666</v>
      </c>
      <c r="O177" s="110">
        <v>1.9696892618564816</v>
      </c>
      <c r="P177" s="110">
        <v>1.7765460577613366</v>
      </c>
      <c r="Q177" s="110">
        <v>1.8274961285757516</v>
      </c>
      <c r="R177" s="110">
        <v>1.8414613891558795</v>
      </c>
      <c r="S177" s="110">
        <v>2.0011188637552615</v>
      </c>
      <c r="T177" s="110">
        <v>1.9017638311954221</v>
      </c>
      <c r="U177" s="110">
        <v>2.4290059719803376</v>
      </c>
      <c r="V177" s="110">
        <v>2.3667853761756392</v>
      </c>
      <c r="W177" s="110">
        <v>2.6390691850806998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156.44850823573782</v>
      </c>
      <c r="D3" s="118">
        <f t="shared" si="0"/>
        <v>153.49337316790809</v>
      </c>
      <c r="E3" s="118">
        <f t="shared" si="0"/>
        <v>151.53859608544755</v>
      </c>
      <c r="F3" s="118">
        <f t="shared" si="0"/>
        <v>148.21870417255028</v>
      </c>
      <c r="G3" s="118">
        <f t="shared" si="0"/>
        <v>141.61180342852984</v>
      </c>
      <c r="H3" s="118">
        <f t="shared" si="0"/>
        <v>146.64546479057779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121.90584517720977</v>
      </c>
      <c r="N3" s="118">
        <f t="shared" si="0"/>
        <v>137.09691819193617</v>
      </c>
      <c r="O3" s="118">
        <f t="shared" si="0"/>
        <v>129.4033037316878</v>
      </c>
      <c r="P3" s="118">
        <f t="shared" si="0"/>
        <v>0</v>
      </c>
      <c r="Q3" s="118">
        <f t="shared" si="0"/>
        <v>0</v>
      </c>
      <c r="R3" s="118">
        <f t="shared" ref="R3:V3" si="1">R4+R7+R9+R19</f>
        <v>119.77262497012374</v>
      </c>
      <c r="S3" s="118">
        <f t="shared" si="1"/>
        <v>115.93390879121858</v>
      </c>
      <c r="T3" s="118">
        <f t="shared" si="1"/>
        <v>112.72737187788988</v>
      </c>
      <c r="U3" s="118">
        <f t="shared" si="1"/>
        <v>118.88548492600619</v>
      </c>
      <c r="V3" s="118">
        <f t="shared" si="1"/>
        <v>96.442063973275324</v>
      </c>
      <c r="W3" s="118">
        <f t="shared" ref="W3" si="2">W4+W7+W9+W19</f>
        <v>102.00171300180622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141.47428453113244</v>
      </c>
      <c r="D4" s="123">
        <f t="shared" si="3"/>
        <v>138.71284388974161</v>
      </c>
      <c r="E4" s="123">
        <f t="shared" si="3"/>
        <v>137.38490087515419</v>
      </c>
      <c r="F4" s="123">
        <f t="shared" si="3"/>
        <v>134.08824046995909</v>
      </c>
      <c r="G4" s="123">
        <f t="shared" si="3"/>
        <v>128.74570561263127</v>
      </c>
      <c r="H4" s="123">
        <f t="shared" si="3"/>
        <v>133.78668800116571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109.83048483216209</v>
      </c>
      <c r="N4" s="123">
        <f t="shared" si="3"/>
        <v>123.43987981342401</v>
      </c>
      <c r="O4" s="123">
        <f t="shared" si="3"/>
        <v>115.00436373214313</v>
      </c>
      <c r="P4" s="123">
        <f t="shared" si="3"/>
        <v>0</v>
      </c>
      <c r="Q4" s="123">
        <f t="shared" si="3"/>
        <v>0</v>
      </c>
      <c r="R4" s="123">
        <f t="shared" ref="R4:V4" si="4">SUM(R5:R6)</f>
        <v>106.79743260153414</v>
      </c>
      <c r="S4" s="123">
        <f t="shared" si="4"/>
        <v>102.38807763343281</v>
      </c>
      <c r="T4" s="123">
        <f t="shared" si="4"/>
        <v>99.748922273752001</v>
      </c>
      <c r="U4" s="123">
        <f t="shared" si="4"/>
        <v>102.10876591763015</v>
      </c>
      <c r="V4" s="123">
        <f t="shared" si="4"/>
        <v>83.420482445884119</v>
      </c>
      <c r="W4" s="123">
        <f t="shared" ref="W4" si="5">SUM(W5:W6)</f>
        <v>87.382624617356143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140.17474303187421</v>
      </c>
      <c r="D5" s="99">
        <v>137.4702536615435</v>
      </c>
      <c r="E5" s="99">
        <v>136.17231095868925</v>
      </c>
      <c r="F5" s="99">
        <v>132.93813512917401</v>
      </c>
      <c r="G5" s="99">
        <v>127.66152276723071</v>
      </c>
      <c r="H5" s="99">
        <v>132.67842697733016</v>
      </c>
      <c r="I5" s="99">
        <v>0</v>
      </c>
      <c r="J5" s="99">
        <v>0</v>
      </c>
      <c r="K5" s="99">
        <v>0</v>
      </c>
      <c r="L5" s="99">
        <v>0</v>
      </c>
      <c r="M5" s="99">
        <v>108.98243739755756</v>
      </c>
      <c r="N5" s="99">
        <v>122.4931167853447</v>
      </c>
      <c r="O5" s="99">
        <v>114.13455979744695</v>
      </c>
      <c r="P5" s="99">
        <v>0</v>
      </c>
      <c r="Q5" s="99">
        <v>0</v>
      </c>
      <c r="R5" s="99">
        <v>106.00868915173447</v>
      </c>
      <c r="S5" s="99">
        <v>101.68280785428115</v>
      </c>
      <c r="T5" s="99">
        <v>99.069227973298723</v>
      </c>
      <c r="U5" s="99">
        <v>101.43235205871656</v>
      </c>
      <c r="V5" s="99">
        <v>82.85752998834036</v>
      </c>
      <c r="W5" s="99">
        <v>86.786877851709193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1.2995414992582364</v>
      </c>
      <c r="D6" s="99">
        <v>1.2425902281981143</v>
      </c>
      <c r="E6" s="99">
        <v>1.212589916464927</v>
      </c>
      <c r="F6" s="99">
        <v>1.1501053407850876</v>
      </c>
      <c r="G6" s="99">
        <v>1.0841828454005713</v>
      </c>
      <c r="H6" s="99">
        <v>1.1082610238355421</v>
      </c>
      <c r="I6" s="99">
        <v>0</v>
      </c>
      <c r="J6" s="99">
        <v>0</v>
      </c>
      <c r="K6" s="99">
        <v>0</v>
      </c>
      <c r="L6" s="99">
        <v>0</v>
      </c>
      <c r="M6" s="99">
        <v>0.84804743460452248</v>
      </c>
      <c r="N6" s="99">
        <v>0.94676302807931834</v>
      </c>
      <c r="O6" s="99">
        <v>0.86980393469617356</v>
      </c>
      <c r="P6" s="99">
        <v>0</v>
      </c>
      <c r="Q6" s="99">
        <v>0</v>
      </c>
      <c r="R6" s="99">
        <v>0.78874344979966116</v>
      </c>
      <c r="S6" s="99">
        <v>0.70526977915166855</v>
      </c>
      <c r="T6" s="99">
        <v>0.67969430045327139</v>
      </c>
      <c r="U6" s="99">
        <v>0.67641385891359718</v>
      </c>
      <c r="V6" s="99">
        <v>0.56295245754376022</v>
      </c>
      <c r="W6" s="99">
        <v>0.5957467656469474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0.23316851516011181</v>
      </c>
      <c r="D7" s="123">
        <f t="shared" si="6"/>
        <v>0.19486238627417468</v>
      </c>
      <c r="E7" s="123">
        <f t="shared" si="6"/>
        <v>0.1344697820503076</v>
      </c>
      <c r="F7" s="123">
        <f t="shared" si="6"/>
        <v>0.19286010953619429</v>
      </c>
      <c r="G7" s="123">
        <f t="shared" si="6"/>
        <v>0.27058551127681629</v>
      </c>
      <c r="H7" s="123">
        <f t="shared" si="6"/>
        <v>0.20404482465399568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0.24035126415752267</v>
      </c>
      <c r="O7" s="123">
        <f t="shared" si="6"/>
        <v>0.2829137646513265</v>
      </c>
      <c r="P7" s="123">
        <f t="shared" si="6"/>
        <v>0</v>
      </c>
      <c r="Q7" s="123">
        <f t="shared" si="6"/>
        <v>0</v>
      </c>
      <c r="R7" s="123">
        <f t="shared" si="6"/>
        <v>0.28571936220654509</v>
      </c>
      <c r="S7" s="123">
        <f t="shared" si="6"/>
        <v>9.8483834227990799E-2</v>
      </c>
      <c r="T7" s="123">
        <f t="shared" si="6"/>
        <v>0.25278679089990835</v>
      </c>
      <c r="U7" s="123">
        <f t="shared" si="6"/>
        <v>0.30943763036514632</v>
      </c>
      <c r="V7" s="123">
        <f t="shared" si="6"/>
        <v>0.54872985365415872</v>
      </c>
      <c r="W7" s="123">
        <f t="shared" si="6"/>
        <v>0.76694639304990342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0.23316851516011181</v>
      </c>
      <c r="D8" s="99">
        <f>RES_hhdet_in_tesh!D8/RES_summary!D$21</f>
        <v>0.19486238627417468</v>
      </c>
      <c r="E8" s="99">
        <f>RES_hhdet_in_tesh!E8/RES_summary!E$21</f>
        <v>0.1344697820503076</v>
      </c>
      <c r="F8" s="99">
        <f>RES_hhdet_in_tesh!F8/RES_summary!F$21</f>
        <v>0.19286010953619429</v>
      </c>
      <c r="G8" s="99">
        <f>RES_hhdet_in_tesh!G8/RES_summary!G$21</f>
        <v>0.27058551127681629</v>
      </c>
      <c r="H8" s="99">
        <f>RES_hhdet_in_tesh!H8/RES_summary!H$21</f>
        <v>0.20404482465399568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0.24035126415752267</v>
      </c>
      <c r="O8" s="99">
        <f>RES_hhdet_in_tesh!O8/RES_summary!O$21</f>
        <v>0.2829137646513265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0.28571936220654509</v>
      </c>
      <c r="S8" s="99">
        <f>RES_hhdet_in_tesh!S8/RES_summary!S$21</f>
        <v>9.8483834227990799E-2</v>
      </c>
      <c r="T8" s="99">
        <f>RES_hhdet_in_tesh!T8/RES_summary!T$21</f>
        <v>0.25278679089990835</v>
      </c>
      <c r="U8" s="99">
        <f>RES_hhdet_in_tesh!U8/RES_summary!U$21</f>
        <v>0.30943763036514632</v>
      </c>
      <c r="V8" s="99">
        <f>RES_hhdet_in_tesh!V8/RES_summary!V$21</f>
        <v>0.54872985365415872</v>
      </c>
      <c r="W8" s="99">
        <f>RES_hhdet_in_tesh!W8/RES_summary!W$21</f>
        <v>0.76694639304990342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13.373199397046797</v>
      </c>
      <c r="D9" s="123">
        <v>13.233785175441763</v>
      </c>
      <c r="E9" s="123">
        <v>12.670148381497242</v>
      </c>
      <c r="F9" s="123">
        <v>12.61871912413549</v>
      </c>
      <c r="G9" s="123">
        <v>11.40908466917401</v>
      </c>
      <c r="H9" s="123">
        <v>11.48492528277891</v>
      </c>
      <c r="I9" s="123">
        <v>0</v>
      </c>
      <c r="J9" s="123">
        <v>0</v>
      </c>
      <c r="K9" s="123">
        <v>0</v>
      </c>
      <c r="L9" s="123">
        <v>0</v>
      </c>
      <c r="M9" s="123">
        <v>10.750034729886345</v>
      </c>
      <c r="N9" s="123">
        <v>11.913518123731633</v>
      </c>
      <c r="O9" s="123">
        <v>12.534992268720162</v>
      </c>
      <c r="P9" s="123">
        <v>0</v>
      </c>
      <c r="Q9" s="123">
        <v>0</v>
      </c>
      <c r="R9" s="123">
        <v>11.173467617054877</v>
      </c>
      <c r="S9" s="123">
        <v>11.765720929369246</v>
      </c>
      <c r="T9" s="123">
        <v>11.097924281782678</v>
      </c>
      <c r="U9" s="123">
        <v>14.352622125447803</v>
      </c>
      <c r="V9" s="123">
        <v>10.387714617429005</v>
      </c>
      <c r="W9" s="123">
        <v>11.500515315657561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13.559218449314706</v>
      </c>
      <c r="D10" s="99">
        <v>13.178863706141659</v>
      </c>
      <c r="E10" s="99">
        <v>12.371034707479108</v>
      </c>
      <c r="F10" s="99">
        <v>12.7085472131693</v>
      </c>
      <c r="G10" s="99">
        <v>11.999472575066559</v>
      </c>
      <c r="H10" s="99">
        <v>13.105521503806729</v>
      </c>
      <c r="I10" s="99">
        <v>0</v>
      </c>
      <c r="J10" s="99">
        <v>0</v>
      </c>
      <c r="K10" s="99">
        <v>0</v>
      </c>
      <c r="L10" s="99">
        <v>0</v>
      </c>
      <c r="M10" s="99">
        <v>10.735476874657378</v>
      </c>
      <c r="N10" s="99">
        <v>11.913518123731633</v>
      </c>
      <c r="O10" s="99">
        <v>12.53344291120194</v>
      </c>
      <c r="P10" s="99">
        <v>0</v>
      </c>
      <c r="Q10" s="99">
        <v>0</v>
      </c>
      <c r="R10" s="99">
        <v>11.173467617054877</v>
      </c>
      <c r="S10" s="99">
        <v>11.758990635208754</v>
      </c>
      <c r="T10" s="99">
        <v>11.09365619857952</v>
      </c>
      <c r="U10" s="99">
        <v>14.357013412944358</v>
      </c>
      <c r="V10" s="99">
        <v>10.387857090095292</v>
      </c>
      <c r="W10" s="99">
        <v>11.506068096359957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13.363052643813916</v>
      </c>
      <c r="D15" s="102">
        <v>13.243447921567331</v>
      </c>
      <c r="E15" s="102">
        <v>12.751266064579177</v>
      </c>
      <c r="F15" s="102">
        <v>12.575914772064746</v>
      </c>
      <c r="G15" s="102">
        <v>11.321615473043339</v>
      </c>
      <c r="H15" s="102">
        <v>11.287799532918491</v>
      </c>
      <c r="I15" s="102">
        <v>0</v>
      </c>
      <c r="J15" s="102">
        <v>0</v>
      </c>
      <c r="K15" s="102">
        <v>0</v>
      </c>
      <c r="L15" s="102">
        <v>0</v>
      </c>
      <c r="M15" s="102">
        <v>11.172212531526309</v>
      </c>
      <c r="N15" s="102">
        <v>0</v>
      </c>
      <c r="O15" s="102">
        <v>12.627953719813581</v>
      </c>
      <c r="P15" s="102">
        <v>0</v>
      </c>
      <c r="Q15" s="102">
        <v>0</v>
      </c>
      <c r="R15" s="102">
        <v>0</v>
      </c>
      <c r="S15" s="102">
        <v>12.357986815492719</v>
      </c>
      <c r="T15" s="102">
        <v>11.319864608346911</v>
      </c>
      <c r="U15" s="102">
        <v>14.162333000597013</v>
      </c>
      <c r="V15" s="102">
        <v>10.380947165780441</v>
      </c>
      <c r="W15" s="102">
        <v>11.397788872663156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13.363066914818637</v>
      </c>
      <c r="D16" s="105">
        <v>13.243413589137601</v>
      </c>
      <c r="E16" s="105">
        <v>12.751141547035044</v>
      </c>
      <c r="F16" s="105">
        <v>12.575932817778259</v>
      </c>
      <c r="G16" s="105">
        <v>11.321809926306669</v>
      </c>
      <c r="H16" s="105">
        <v>11.288446033058621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10.662171890371953</v>
      </c>
      <c r="D17" s="99">
        <v>10.595747341042113</v>
      </c>
      <c r="E17" s="99">
        <v>10.156541976061025</v>
      </c>
      <c r="F17" s="99">
        <v>10.031599874007096</v>
      </c>
      <c r="G17" s="99">
        <v>9.0718373533013761</v>
      </c>
      <c r="H17" s="99">
        <v>9.0393821565098182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2.7008950244466829</v>
      </c>
      <c r="D18" s="99">
        <v>2.6476662480954887</v>
      </c>
      <c r="E18" s="99">
        <v>2.5945995709740202</v>
      </c>
      <c r="F18" s="99">
        <v>2.5443329437711637</v>
      </c>
      <c r="G18" s="99">
        <v>2.2499725730052917</v>
      </c>
      <c r="H18" s="99">
        <v>2.2490638765488016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1.3678557923984793</v>
      </c>
      <c r="D19" s="123">
        <v>1.3518817164505412</v>
      </c>
      <c r="E19" s="123">
        <v>1.3490770467457924</v>
      </c>
      <c r="F19" s="123">
        <v>1.3188844689195083</v>
      </c>
      <c r="G19" s="123">
        <v>1.1864276354477459</v>
      </c>
      <c r="H19" s="123">
        <v>1.1698066819791619</v>
      </c>
      <c r="I19" s="123">
        <v>0</v>
      </c>
      <c r="J19" s="123">
        <v>0</v>
      </c>
      <c r="K19" s="123">
        <v>0</v>
      </c>
      <c r="L19" s="123">
        <v>0</v>
      </c>
      <c r="M19" s="123">
        <v>1.3253256151613371</v>
      </c>
      <c r="N19" s="123">
        <v>1.5031689906230052</v>
      </c>
      <c r="O19" s="123">
        <v>1.5810339661731931</v>
      </c>
      <c r="P19" s="123">
        <v>0</v>
      </c>
      <c r="Q19" s="123">
        <v>0</v>
      </c>
      <c r="R19" s="123">
        <v>1.5160053893281691</v>
      </c>
      <c r="S19" s="123">
        <v>1.6816263941885337</v>
      </c>
      <c r="T19" s="123">
        <v>1.6277385314552952</v>
      </c>
      <c r="U19" s="123">
        <v>2.1146592525630759</v>
      </c>
      <c r="V19" s="123">
        <v>2.0851370563080631</v>
      </c>
      <c r="W19" s="123">
        <v>2.3516266757426023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1.5081394621122288</v>
      </c>
      <c r="D21" s="99">
        <v>1.405607137936109</v>
      </c>
      <c r="E21" s="99">
        <v>1.5715225491928235</v>
      </c>
      <c r="F21" s="99">
        <v>1.3310299487236958</v>
      </c>
      <c r="G21" s="99">
        <v>1.4373311922884984</v>
      </c>
      <c r="H21" s="99">
        <v>0.75678770702994103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1.1242001427703716</v>
      </c>
      <c r="O21" s="99">
        <v>1.6104733031139049</v>
      </c>
      <c r="P21" s="99">
        <v>0</v>
      </c>
      <c r="Q21" s="99">
        <v>0</v>
      </c>
      <c r="R21" s="99">
        <v>1.4485332186034026</v>
      </c>
      <c r="S21" s="99">
        <v>1.6527412009252225</v>
      </c>
      <c r="T21" s="99">
        <v>1.628604906819155</v>
      </c>
      <c r="U21" s="99">
        <v>2.1448582398612248</v>
      </c>
      <c r="V21" s="99">
        <v>2.0448777442682022</v>
      </c>
      <c r="W21" s="99">
        <v>2.3637827780677831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1.346488081117577</v>
      </c>
      <c r="D22" s="110">
        <v>1.3441375115517207</v>
      </c>
      <c r="E22" s="110">
        <v>1.3168139586046199</v>
      </c>
      <c r="F22" s="110">
        <v>1.3179318822681991</v>
      </c>
      <c r="G22" s="110">
        <v>1.1653727915170533</v>
      </c>
      <c r="H22" s="110">
        <v>1.201989978728452</v>
      </c>
      <c r="I22" s="110">
        <v>0</v>
      </c>
      <c r="J22" s="110">
        <v>0</v>
      </c>
      <c r="K22" s="110">
        <v>0</v>
      </c>
      <c r="L22" s="110">
        <v>0</v>
      </c>
      <c r="M22" s="110">
        <v>1.3253256151613371</v>
      </c>
      <c r="N22" s="110">
        <v>1.5139966719902234</v>
      </c>
      <c r="O22" s="110">
        <v>1.5789680477913881</v>
      </c>
      <c r="P22" s="110">
        <v>0</v>
      </c>
      <c r="Q22" s="110">
        <v>0</v>
      </c>
      <c r="R22" s="110">
        <v>1.5232345504772511</v>
      </c>
      <c r="S22" s="110">
        <v>1.6829856974009245</v>
      </c>
      <c r="T22" s="110">
        <v>1.6277132972213963</v>
      </c>
      <c r="U22" s="110">
        <v>2.1134796046217419</v>
      </c>
      <c r="V22" s="110">
        <v>2.0873250623971864</v>
      </c>
      <c r="W22" s="110">
        <v>2.350794065994303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0</v>
      </c>
      <c r="O29" s="99">
        <f>RES_hhdet_in_tesh!O29/RES_summary!O$21</f>
        <v>0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162.15304472312499</v>
      </c>
      <c r="D43" s="118">
        <f t="shared" si="14"/>
        <v>151.49711063618918</v>
      </c>
      <c r="E43" s="118">
        <f t="shared" si="14"/>
        <v>164.51327223994943</v>
      </c>
      <c r="F43" s="118">
        <f t="shared" si="14"/>
        <v>146.1432504277783</v>
      </c>
      <c r="G43" s="118">
        <f t="shared" si="14"/>
        <v>138.01010046707182</v>
      </c>
      <c r="H43" s="118">
        <f t="shared" si="14"/>
        <v>137.45790819980661</v>
      </c>
      <c r="I43" s="118">
        <f t="shared" si="14"/>
        <v>145.50412208558089</v>
      </c>
      <c r="J43" s="118">
        <f t="shared" si="14"/>
        <v>130.62313656747119</v>
      </c>
      <c r="K43" s="118">
        <f t="shared" si="14"/>
        <v>136.23761721070457</v>
      </c>
      <c r="L43" s="118">
        <f t="shared" si="14"/>
        <v>162.06122001980862</v>
      </c>
      <c r="M43" s="118">
        <f t="shared" si="14"/>
        <v>128.4039679209063</v>
      </c>
      <c r="N43" s="118">
        <f t="shared" si="14"/>
        <v>140.18926542592732</v>
      </c>
      <c r="O43" s="118">
        <f t="shared" si="14"/>
        <v>130.70094537058026</v>
      </c>
      <c r="P43" s="118">
        <f t="shared" si="14"/>
        <v>125.92068419017014</v>
      </c>
      <c r="Q43" s="118">
        <f t="shared" si="14"/>
        <v>120.45089378689285</v>
      </c>
      <c r="R43" s="118">
        <f t="shared" ref="R43:V43" si="15">R44+R47+R49+R58</f>
        <v>123.1013741697988</v>
      </c>
      <c r="S43" s="118">
        <f t="shared" si="15"/>
        <v>120.63047661435155</v>
      </c>
      <c r="T43" s="118">
        <f t="shared" si="15"/>
        <v>111.12685610588224</v>
      </c>
      <c r="U43" s="118">
        <f t="shared" si="15"/>
        <v>110.91091090099539</v>
      </c>
      <c r="V43" s="118">
        <f t="shared" si="15"/>
        <v>102.05583133654814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146.53491414611631</v>
      </c>
      <c r="D44" s="123">
        <f t="shared" si="17"/>
        <v>136.8621062592903</v>
      </c>
      <c r="E44" s="123">
        <f t="shared" si="17"/>
        <v>149.51223464579826</v>
      </c>
      <c r="F44" s="123">
        <f t="shared" si="17"/>
        <v>132.04104358866081</v>
      </c>
      <c r="G44" s="123">
        <f t="shared" si="17"/>
        <v>125.438935736167</v>
      </c>
      <c r="H44" s="123">
        <f t="shared" si="17"/>
        <v>124.99324753544829</v>
      </c>
      <c r="I44" s="123">
        <f t="shared" si="17"/>
        <v>132.73226988127601</v>
      </c>
      <c r="J44" s="123">
        <f t="shared" si="17"/>
        <v>117.22373498898713</v>
      </c>
      <c r="K44" s="123">
        <f t="shared" si="17"/>
        <v>122.13580650240131</v>
      </c>
      <c r="L44" s="123">
        <f t="shared" si="17"/>
        <v>147.11188168146359</v>
      </c>
      <c r="M44" s="123">
        <f t="shared" si="17"/>
        <v>115.82702976154907</v>
      </c>
      <c r="N44" s="123">
        <f t="shared" si="17"/>
        <v>126.32899228250693</v>
      </c>
      <c r="O44" s="123">
        <f t="shared" si="17"/>
        <v>116.27004333128005</v>
      </c>
      <c r="P44" s="123">
        <f t="shared" si="17"/>
        <v>112.94909677214201</v>
      </c>
      <c r="Q44" s="123">
        <f t="shared" si="17"/>
        <v>106.78103111756862</v>
      </c>
      <c r="R44" s="123">
        <f t="shared" ref="R44:V44" si="18">SUM(R45:R46)</f>
        <v>110.03543506532199</v>
      </c>
      <c r="S44" s="123">
        <f t="shared" si="18"/>
        <v>106.61100834006086</v>
      </c>
      <c r="T44" s="123">
        <f t="shared" si="18"/>
        <v>98.229813971246585</v>
      </c>
      <c r="U44" s="123">
        <f t="shared" si="18"/>
        <v>94.701542060543233</v>
      </c>
      <c r="V44" s="123">
        <f t="shared" si="18"/>
        <v>88.064163080567226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143.21558235033106</v>
      </c>
      <c r="D45" s="99">
        <v>133.83771671812207</v>
      </c>
      <c r="E45" s="99">
        <v>146.25627024901414</v>
      </c>
      <c r="F45" s="99">
        <v>129.24564359255425</v>
      </c>
      <c r="G45" s="99">
        <v>122.83103750537246</v>
      </c>
      <c r="H45" s="99">
        <v>122.43647223361968</v>
      </c>
      <c r="I45" s="99">
        <v>130.0569051870512</v>
      </c>
      <c r="J45" s="99">
        <v>114.90321545068329</v>
      </c>
      <c r="K45" s="99">
        <v>119.74251011675025</v>
      </c>
      <c r="L45" s="99">
        <v>144.24603211763366</v>
      </c>
      <c r="M45" s="99">
        <v>113.61675623145071</v>
      </c>
      <c r="N45" s="99">
        <v>123.93423823923084</v>
      </c>
      <c r="O45" s="99">
        <v>114.09626312877907</v>
      </c>
      <c r="P45" s="99">
        <v>110.85891831126001</v>
      </c>
      <c r="Q45" s="99">
        <v>104.82631107751105</v>
      </c>
      <c r="R45" s="99">
        <v>108.02605165226778</v>
      </c>
      <c r="S45" s="99">
        <v>104.79388793011815</v>
      </c>
      <c r="T45" s="99">
        <v>96.57338689517681</v>
      </c>
      <c r="U45" s="99">
        <v>93.148610238858964</v>
      </c>
      <c r="V45" s="99">
        <v>86.59332734474232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3.3193317957852484</v>
      </c>
      <c r="D46" s="99">
        <v>3.0243895411682225</v>
      </c>
      <c r="E46" s="99">
        <v>3.2559643967841296</v>
      </c>
      <c r="F46" s="99">
        <v>2.795399996106561</v>
      </c>
      <c r="G46" s="99">
        <v>2.6078982307945373</v>
      </c>
      <c r="H46" s="99">
        <v>2.5567753018286079</v>
      </c>
      <c r="I46" s="99">
        <v>2.6753646942248142</v>
      </c>
      <c r="J46" s="99">
        <v>2.3205195383038419</v>
      </c>
      <c r="K46" s="99">
        <v>2.3932963856510492</v>
      </c>
      <c r="L46" s="99">
        <v>2.8658495638299337</v>
      </c>
      <c r="M46" s="99">
        <v>2.2102735300983598</v>
      </c>
      <c r="N46" s="99">
        <v>2.394754043276091</v>
      </c>
      <c r="O46" s="99">
        <v>2.1737802025009842</v>
      </c>
      <c r="P46" s="99">
        <v>2.0901784608819955</v>
      </c>
      <c r="Q46" s="99">
        <v>1.9547200400575726</v>
      </c>
      <c r="R46" s="99">
        <v>2.0093834130542128</v>
      </c>
      <c r="S46" s="99">
        <v>1.8171204099427176</v>
      </c>
      <c r="T46" s="99">
        <v>1.6564270760697726</v>
      </c>
      <c r="U46" s="99">
        <v>1.5529318216842716</v>
      </c>
      <c r="V46" s="99">
        <v>1.4708357358249085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0.23405245711638056</v>
      </c>
      <c r="D47" s="123">
        <f t="shared" si="20"/>
        <v>0.21318278156490902</v>
      </c>
      <c r="E47" s="123">
        <f t="shared" si="20"/>
        <v>0.16715856884706745</v>
      </c>
      <c r="F47" s="123">
        <f t="shared" si="20"/>
        <v>0.1854829468763399</v>
      </c>
      <c r="G47" s="123">
        <f t="shared" si="20"/>
        <v>0.28336393769698992</v>
      </c>
      <c r="H47" s="123">
        <f t="shared" si="20"/>
        <v>0.23882807763317118</v>
      </c>
      <c r="I47" s="123">
        <f t="shared" si="20"/>
        <v>0.17462932314011731</v>
      </c>
      <c r="J47" s="123">
        <f t="shared" si="20"/>
        <v>0.35166521472707807</v>
      </c>
      <c r="K47" s="123">
        <f t="shared" si="20"/>
        <v>0.17232588624972703</v>
      </c>
      <c r="L47" s="123">
        <f t="shared" si="20"/>
        <v>0.29818491757833743</v>
      </c>
      <c r="M47" s="123">
        <f t="shared" si="20"/>
        <v>0.14416250043451448</v>
      </c>
      <c r="N47" s="123">
        <f t="shared" si="20"/>
        <v>0.27318089844424315</v>
      </c>
      <c r="O47" s="123">
        <f t="shared" si="20"/>
        <v>0.31513358621601822</v>
      </c>
      <c r="P47" s="123">
        <f t="shared" si="20"/>
        <v>0.17828816454950841</v>
      </c>
      <c r="Q47" s="123">
        <f t="shared" si="20"/>
        <v>0.27052467911435651</v>
      </c>
      <c r="R47" s="123">
        <f t="shared" si="20"/>
        <v>0.16344201982858433</v>
      </c>
      <c r="S47" s="123">
        <f t="shared" si="20"/>
        <v>0.11541183847429667</v>
      </c>
      <c r="T47" s="123">
        <f t="shared" si="20"/>
        <v>0.22816435996905537</v>
      </c>
      <c r="U47" s="123">
        <f t="shared" si="20"/>
        <v>0.33117775481357969</v>
      </c>
      <c r="V47" s="123">
        <f t="shared" si="20"/>
        <v>0.59187635914306547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0.23405245711638056</v>
      </c>
      <c r="D48" s="99">
        <f>RES_hhdet_in_tesh!D48/RES_summary!D$21</f>
        <v>0.21318278156490902</v>
      </c>
      <c r="E48" s="99">
        <f>RES_hhdet_in_tesh!E48/RES_summary!E$21</f>
        <v>0.16715856884706745</v>
      </c>
      <c r="F48" s="99">
        <f>RES_hhdet_in_tesh!F48/RES_summary!F$21</f>
        <v>0.1854829468763399</v>
      </c>
      <c r="G48" s="99">
        <f>RES_hhdet_in_tesh!G48/RES_summary!G$21</f>
        <v>0.28336393769698992</v>
      </c>
      <c r="H48" s="99">
        <f>RES_hhdet_in_tesh!H48/RES_summary!H$21</f>
        <v>0.23882807763317118</v>
      </c>
      <c r="I48" s="99">
        <f>RES_hhdet_in_tesh!I48/RES_summary!I$21</f>
        <v>0.17462932314011731</v>
      </c>
      <c r="J48" s="99">
        <f>RES_hhdet_in_tesh!J48/RES_summary!J$21</f>
        <v>0.35166521472707807</v>
      </c>
      <c r="K48" s="99">
        <f>RES_hhdet_in_tesh!K48/RES_summary!K$21</f>
        <v>0.17232588624972703</v>
      </c>
      <c r="L48" s="99">
        <f>RES_hhdet_in_tesh!L48/RES_summary!L$21</f>
        <v>0.29818491757833743</v>
      </c>
      <c r="M48" s="99">
        <f>RES_hhdet_in_tesh!M48/RES_summary!M$21</f>
        <v>0.14416250043451448</v>
      </c>
      <c r="N48" s="99">
        <f>RES_hhdet_in_tesh!N48/RES_summary!N$21</f>
        <v>0.27318089844424315</v>
      </c>
      <c r="O48" s="99">
        <f>RES_hhdet_in_tesh!O48/RES_summary!O$21</f>
        <v>0.31513358621601822</v>
      </c>
      <c r="P48" s="99">
        <f>RES_hhdet_in_tesh!P48/RES_summary!P$21</f>
        <v>0.17828816454950841</v>
      </c>
      <c r="Q48" s="99">
        <f>RES_hhdet_in_tesh!Q48/RES_summary!Q$21</f>
        <v>0.27052467911435651</v>
      </c>
      <c r="R48" s="99">
        <f>RES_hhdet_in_tesh!R48/RES_summary!R$21</f>
        <v>0.16344201982858433</v>
      </c>
      <c r="S48" s="99">
        <f>RES_hhdet_in_tesh!S48/RES_summary!S$21</f>
        <v>0.11541183847429667</v>
      </c>
      <c r="T48" s="99">
        <f>RES_hhdet_in_tesh!T48/RES_summary!T$21</f>
        <v>0.22816435996905537</v>
      </c>
      <c r="U48" s="99">
        <f>RES_hhdet_in_tesh!U48/RES_summary!U$21</f>
        <v>0.33117775481357969</v>
      </c>
      <c r="V48" s="99">
        <f>RES_hhdet_in_tesh!V48/RES_summary!V$21</f>
        <v>0.59187635914306547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14.015861556625206</v>
      </c>
      <c r="D49" s="123">
        <v>13.0699026471291</v>
      </c>
      <c r="E49" s="123">
        <v>13.485480576031073</v>
      </c>
      <c r="F49" s="123">
        <v>12.597828512020159</v>
      </c>
      <c r="G49" s="123">
        <v>11.100772575776187</v>
      </c>
      <c r="H49" s="123">
        <v>11.056711129092632</v>
      </c>
      <c r="I49" s="123">
        <v>11.433617307238519</v>
      </c>
      <c r="J49" s="123">
        <v>11.631728860000793</v>
      </c>
      <c r="K49" s="123">
        <v>12.348457392454119</v>
      </c>
      <c r="L49" s="123">
        <v>13.104252426091689</v>
      </c>
      <c r="M49" s="123">
        <v>11.108497704377992</v>
      </c>
      <c r="N49" s="123">
        <v>12.082249983553613</v>
      </c>
      <c r="O49" s="123">
        <v>12.534491076989379</v>
      </c>
      <c r="P49" s="123">
        <v>11.361615542947083</v>
      </c>
      <c r="Q49" s="123">
        <v>11.878109539416185</v>
      </c>
      <c r="R49" s="123">
        <v>11.385836675514032</v>
      </c>
      <c r="S49" s="123">
        <v>12.222513002660214</v>
      </c>
      <c r="T49" s="123">
        <v>11.041140590085268</v>
      </c>
      <c r="U49" s="123">
        <v>13.763643189504505</v>
      </c>
      <c r="V49" s="123">
        <v>11.31449133103653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14.069796190057804</v>
      </c>
      <c r="D50" s="99">
        <v>13.056747319345259</v>
      </c>
      <c r="E50" s="99">
        <v>13.542207691288196</v>
      </c>
      <c r="F50" s="99">
        <v>12.603912959466738</v>
      </c>
      <c r="G50" s="99">
        <v>11.05643857570977</v>
      </c>
      <c r="H50" s="99">
        <v>10.983997757237745</v>
      </c>
      <c r="I50" s="99">
        <v>11.48133358423067</v>
      </c>
      <c r="J50" s="99">
        <v>11.59706402640453</v>
      </c>
      <c r="K50" s="99">
        <v>12.294005275076284</v>
      </c>
      <c r="L50" s="99">
        <v>13.128266200317363</v>
      </c>
      <c r="M50" s="99">
        <v>11.105696319817463</v>
      </c>
      <c r="N50" s="99">
        <v>12.080803198488102</v>
      </c>
      <c r="O50" s="99">
        <v>12.530449916631422</v>
      </c>
      <c r="P50" s="99">
        <v>11.388391329376869</v>
      </c>
      <c r="Q50" s="99">
        <v>11.9272582275911</v>
      </c>
      <c r="R50" s="99">
        <v>11.353417359895602</v>
      </c>
      <c r="S50" s="99">
        <v>12.204079105394539</v>
      </c>
      <c r="T50" s="99">
        <v>11.008952599782235</v>
      </c>
      <c r="U50" s="99">
        <v>13.71561986367375</v>
      </c>
      <c r="V50" s="99">
        <v>11.381950573532707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14.070089727187122</v>
      </c>
      <c r="D51" s="99">
        <v>0</v>
      </c>
      <c r="E51" s="99">
        <v>13.542395920192071</v>
      </c>
      <c r="F51" s="99">
        <v>0</v>
      </c>
      <c r="G51" s="99">
        <v>0</v>
      </c>
      <c r="H51" s="99">
        <v>10.9851462476124</v>
      </c>
      <c r="I51" s="99">
        <v>11.483970950071145</v>
      </c>
      <c r="J51" s="99">
        <v>11.60003027729813</v>
      </c>
      <c r="K51" s="99">
        <v>12.297464728051679</v>
      </c>
      <c r="L51" s="99">
        <v>13.133058449956733</v>
      </c>
      <c r="M51" s="99">
        <v>11.108632094789344</v>
      </c>
      <c r="N51" s="99">
        <v>12.083086816280442</v>
      </c>
      <c r="O51" s="99">
        <v>12.532016860473684</v>
      </c>
      <c r="P51" s="99">
        <v>11.395709082865329</v>
      </c>
      <c r="Q51" s="99">
        <v>11.936532496976598</v>
      </c>
      <c r="R51" s="99">
        <v>11.364083427444276</v>
      </c>
      <c r="S51" s="99">
        <v>12.216196249924106</v>
      </c>
      <c r="T51" s="99">
        <v>11.021121286927023</v>
      </c>
      <c r="U51" s="99">
        <v>13.735113733043141</v>
      </c>
      <c r="V51" s="99">
        <v>11.403620894226393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11.226337841676958</v>
      </c>
      <c r="D52" s="102">
        <v>0</v>
      </c>
      <c r="E52" s="102">
        <v>10.786839502781435</v>
      </c>
      <c r="F52" s="102">
        <v>0</v>
      </c>
      <c r="G52" s="102">
        <v>0</v>
      </c>
      <c r="H52" s="102">
        <v>8.7964181852447076</v>
      </c>
      <c r="I52" s="102">
        <v>9.3269890019993689</v>
      </c>
      <c r="J52" s="102">
        <v>9.3312298374646332</v>
      </c>
      <c r="K52" s="102">
        <v>9.8964530312360495</v>
      </c>
      <c r="L52" s="102">
        <v>10.536621213837664</v>
      </c>
      <c r="M52" s="102">
        <v>8.9440833208059747</v>
      </c>
      <c r="N52" s="102">
        <v>9.7185821010963611</v>
      </c>
      <c r="O52" s="102">
        <v>10.06547980994579</v>
      </c>
      <c r="P52" s="102">
        <v>9.1587486720267055</v>
      </c>
      <c r="Q52" s="102">
        <v>9.5764731688295033</v>
      </c>
      <c r="R52" s="102">
        <v>9.1398589820293061</v>
      </c>
      <c r="S52" s="102">
        <v>9.8245584323816288</v>
      </c>
      <c r="T52" s="102">
        <v>8.8711335465671457</v>
      </c>
      <c r="U52" s="102">
        <v>11.042174764696011</v>
      </c>
      <c r="V52" s="102">
        <v>9.1620769622975988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2.8437518855101609</v>
      </c>
      <c r="D53" s="105">
        <v>0</v>
      </c>
      <c r="E53" s="105">
        <v>2.7555564174106353</v>
      </c>
      <c r="F53" s="105">
        <v>0</v>
      </c>
      <c r="G53" s="105">
        <v>0</v>
      </c>
      <c r="H53" s="105">
        <v>2.188728062367693</v>
      </c>
      <c r="I53" s="105">
        <v>2.1569819480717745</v>
      </c>
      <c r="J53" s="105">
        <v>2.2688004398334951</v>
      </c>
      <c r="K53" s="105">
        <v>2.4010116968156305</v>
      </c>
      <c r="L53" s="105">
        <v>2.5964372361190682</v>
      </c>
      <c r="M53" s="105">
        <v>2.1645487739833706</v>
      </c>
      <c r="N53" s="105">
        <v>2.3645047151840783</v>
      </c>
      <c r="O53" s="105">
        <v>2.4665370505278923</v>
      </c>
      <c r="P53" s="105">
        <v>2.2369604108386247</v>
      </c>
      <c r="Q53" s="105">
        <v>2.3600593281470945</v>
      </c>
      <c r="R53" s="105">
        <v>2.224224445414968</v>
      </c>
      <c r="S53" s="105">
        <v>2.3916378175424797</v>
      </c>
      <c r="T53" s="105">
        <v>2.1499877403598786</v>
      </c>
      <c r="U53" s="105">
        <v>2.6929389683471321</v>
      </c>
      <c r="V53" s="105">
        <v>2.2415439319287942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13.363052643813916</v>
      </c>
      <c r="D54" s="102">
        <v>13.243447921567332</v>
      </c>
      <c r="E54" s="102">
        <v>12.751266064579175</v>
      </c>
      <c r="F54" s="102">
        <v>12.575914772064744</v>
      </c>
      <c r="G54" s="102">
        <v>11.321615473043339</v>
      </c>
      <c r="H54" s="102">
        <v>11.287799532918491</v>
      </c>
      <c r="I54" s="102">
        <v>10.840544520601963</v>
      </c>
      <c r="J54" s="102">
        <v>12.238280672019052</v>
      </c>
      <c r="K54" s="102">
        <v>13.072027976620305</v>
      </c>
      <c r="L54" s="102">
        <v>12.604184115025998</v>
      </c>
      <c r="M54" s="102">
        <v>11.172212531526311</v>
      </c>
      <c r="N54" s="102">
        <v>12.121711705909572</v>
      </c>
      <c r="O54" s="102">
        <v>12.627953719813584</v>
      </c>
      <c r="P54" s="102">
        <v>11.23045785395381</v>
      </c>
      <c r="Q54" s="102">
        <v>11.575737140895333</v>
      </c>
      <c r="R54" s="102">
        <v>11.5579135067977</v>
      </c>
      <c r="S54" s="102">
        <v>12.357986815492723</v>
      </c>
      <c r="T54" s="102">
        <v>11.319864608346915</v>
      </c>
      <c r="U54" s="102">
        <v>14.162333000597009</v>
      </c>
      <c r="V54" s="102">
        <v>10.380947165780443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13.363066914818633</v>
      </c>
      <c r="D55" s="105">
        <v>13.243413589137596</v>
      </c>
      <c r="E55" s="105">
        <v>12.751141547035044</v>
      </c>
      <c r="F55" s="105">
        <v>12.575932817778259</v>
      </c>
      <c r="G55" s="105">
        <v>11.321809926306667</v>
      </c>
      <c r="H55" s="105">
        <v>11.288446033058623</v>
      </c>
      <c r="I55" s="105">
        <v>10.841176619154535</v>
      </c>
      <c r="J55" s="105">
        <v>12.239748942835947</v>
      </c>
      <c r="K55" s="105">
        <v>13.073107475236114</v>
      </c>
      <c r="L55" s="105">
        <v>12.604904962712205</v>
      </c>
      <c r="M55" s="105">
        <v>11.172479041703211</v>
      </c>
      <c r="N55" s="105">
        <v>12.121978172488955</v>
      </c>
      <c r="O55" s="105">
        <v>12.628674342365143</v>
      </c>
      <c r="P55" s="105">
        <v>11.232770103080298</v>
      </c>
      <c r="Q55" s="105">
        <v>11.578487155376935</v>
      </c>
      <c r="R55" s="105">
        <v>11.560858623101367</v>
      </c>
      <c r="S55" s="105">
        <v>12.36048227999135</v>
      </c>
      <c r="T55" s="105">
        <v>11.321944099574349</v>
      </c>
      <c r="U55" s="105">
        <v>14.164503689056593</v>
      </c>
      <c r="V55" s="105">
        <v>10.382417343264033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10.662171890371951</v>
      </c>
      <c r="D56" s="99">
        <v>10.595747341042109</v>
      </c>
      <c r="E56" s="99">
        <v>10.156541976061023</v>
      </c>
      <c r="F56" s="99">
        <v>10.031599874007098</v>
      </c>
      <c r="G56" s="99">
        <v>9.0718373533013743</v>
      </c>
      <c r="H56" s="99">
        <v>9.0393821565098218</v>
      </c>
      <c r="I56" s="99">
        <v>8.8047840816839056</v>
      </c>
      <c r="J56" s="99">
        <v>9.8460399975690098</v>
      </c>
      <c r="K56" s="99">
        <v>10.520975812092372</v>
      </c>
      <c r="L56" s="99">
        <v>10.112797785517008</v>
      </c>
      <c r="M56" s="99">
        <v>8.9955004446735778</v>
      </c>
      <c r="N56" s="99">
        <v>9.7499111252018835</v>
      </c>
      <c r="O56" s="99">
        <v>10.143201482005606</v>
      </c>
      <c r="P56" s="99">
        <v>9.0278920852727929</v>
      </c>
      <c r="Q56" s="99">
        <v>9.2893968166769696</v>
      </c>
      <c r="R56" s="99">
        <v>9.2987184607746656</v>
      </c>
      <c r="S56" s="99">
        <v>9.9411306146338134</v>
      </c>
      <c r="T56" s="99">
        <v>9.1141644877723422</v>
      </c>
      <c r="U56" s="99">
        <v>11.38892411813667</v>
      </c>
      <c r="V56" s="99">
        <v>8.3406036286729304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2.7008950244466825</v>
      </c>
      <c r="D57" s="99">
        <v>2.6476662480954882</v>
      </c>
      <c r="E57" s="99">
        <v>2.5945995709740211</v>
      </c>
      <c r="F57" s="99">
        <v>2.5443329437711624</v>
      </c>
      <c r="G57" s="99">
        <v>2.2499725730052926</v>
      </c>
      <c r="H57" s="99">
        <v>2.249063876548802</v>
      </c>
      <c r="I57" s="99">
        <v>2.0363925374706291</v>
      </c>
      <c r="J57" s="99">
        <v>2.3937089452669396</v>
      </c>
      <c r="K57" s="99">
        <v>2.5521316631437432</v>
      </c>
      <c r="L57" s="99">
        <v>2.4921071771951966</v>
      </c>
      <c r="M57" s="99">
        <v>2.1769785970296338</v>
      </c>
      <c r="N57" s="99">
        <v>2.3720670472870684</v>
      </c>
      <c r="O57" s="99">
        <v>2.4854728603595353</v>
      </c>
      <c r="P57" s="99">
        <v>2.2048780178075065</v>
      </c>
      <c r="Q57" s="99">
        <v>2.2890903386999693</v>
      </c>
      <c r="R57" s="99">
        <v>2.2621401623266979</v>
      </c>
      <c r="S57" s="99">
        <v>2.4193516653575373</v>
      </c>
      <c r="T57" s="99">
        <v>2.2077796118020072</v>
      </c>
      <c r="U57" s="99">
        <v>2.7755795709199247</v>
      </c>
      <c r="V57" s="99">
        <v>2.0418137145911022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1.3682165632670975</v>
      </c>
      <c r="D58" s="123">
        <v>1.3519189482048628</v>
      </c>
      <c r="E58" s="123">
        <v>1.3483984492730163</v>
      </c>
      <c r="F58" s="123">
        <v>1.3188953802209995</v>
      </c>
      <c r="G58" s="123">
        <v>1.1870282174316358</v>
      </c>
      <c r="H58" s="123">
        <v>1.1691214576325022</v>
      </c>
      <c r="I58" s="123">
        <v>1.1636055739262594</v>
      </c>
      <c r="J58" s="123">
        <v>1.4160075037561857</v>
      </c>
      <c r="K58" s="123">
        <v>1.581027429599436</v>
      </c>
      <c r="L58" s="123">
        <v>1.5469009946750012</v>
      </c>
      <c r="M58" s="123">
        <v>1.3242779545447052</v>
      </c>
      <c r="N58" s="123">
        <v>1.5048422614225254</v>
      </c>
      <c r="O58" s="123">
        <v>1.5812773760948069</v>
      </c>
      <c r="P58" s="123">
        <v>1.4316837105315365</v>
      </c>
      <c r="Q58" s="123">
        <v>1.5212284507936813</v>
      </c>
      <c r="R58" s="123">
        <v>1.5166604091342013</v>
      </c>
      <c r="S58" s="123">
        <v>1.681543433156176</v>
      </c>
      <c r="T58" s="123">
        <v>1.6277371845813364</v>
      </c>
      <c r="U58" s="123">
        <v>2.1145478961340736</v>
      </c>
      <c r="V58" s="123">
        <v>2.0853005658013104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1.508139462112229</v>
      </c>
      <c r="D59" s="99">
        <v>1.405607137936109</v>
      </c>
      <c r="E59" s="99">
        <v>1.571522549192824</v>
      </c>
      <c r="F59" s="99">
        <v>1.3310299487236954</v>
      </c>
      <c r="G59" s="99">
        <v>1.437331192288499</v>
      </c>
      <c r="H59" s="99">
        <v>0.7567877070299408</v>
      </c>
      <c r="I59" s="99">
        <v>1.0005534605838564</v>
      </c>
      <c r="J59" s="99">
        <v>1.6158982599374381</v>
      </c>
      <c r="K59" s="99">
        <v>1.9736686902534057</v>
      </c>
      <c r="L59" s="99">
        <v>1.4985289037328027</v>
      </c>
      <c r="M59" s="99">
        <v>1.2310251316579828</v>
      </c>
      <c r="N59" s="99">
        <v>1.1242001427703716</v>
      </c>
      <c r="O59" s="99">
        <v>1.6104733031139051</v>
      </c>
      <c r="P59" s="99">
        <v>1.4019503045315391</v>
      </c>
      <c r="Q59" s="99">
        <v>1.8105043055243604</v>
      </c>
      <c r="R59" s="99">
        <v>1.4485332186034026</v>
      </c>
      <c r="S59" s="99">
        <v>1.6527412009252225</v>
      </c>
      <c r="T59" s="99">
        <v>1.6286049068191555</v>
      </c>
      <c r="U59" s="99">
        <v>2.1448582398612248</v>
      </c>
      <c r="V59" s="99">
        <v>2.0448777442682018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1.3464880811175772</v>
      </c>
      <c r="D60" s="110">
        <v>1.3441375115517211</v>
      </c>
      <c r="E60" s="110">
        <v>1.3168139586046201</v>
      </c>
      <c r="F60" s="110">
        <v>1.3179318822681994</v>
      </c>
      <c r="G60" s="110">
        <v>1.1653727915170533</v>
      </c>
      <c r="H60" s="110">
        <v>1.201989978728452</v>
      </c>
      <c r="I60" s="110">
        <v>1.1823002052272016</v>
      </c>
      <c r="J60" s="110">
        <v>1.3806391592231211</v>
      </c>
      <c r="K60" s="110">
        <v>1.5342659502005527</v>
      </c>
      <c r="L60" s="110">
        <v>1.549184632450509</v>
      </c>
      <c r="M60" s="110">
        <v>1.3253256151613371</v>
      </c>
      <c r="N60" s="110">
        <v>1.5139966719902231</v>
      </c>
      <c r="O60" s="110">
        <v>1.5789680477913883</v>
      </c>
      <c r="P60" s="110">
        <v>1.435369484215588</v>
      </c>
      <c r="Q60" s="110">
        <v>1.4914258090305468</v>
      </c>
      <c r="R60" s="110">
        <v>1.5232345504772511</v>
      </c>
      <c r="S60" s="110">
        <v>1.6829856974009245</v>
      </c>
      <c r="T60" s="110">
        <v>1.6277132972213963</v>
      </c>
      <c r="U60" s="110">
        <v>2.1134796046217423</v>
      </c>
      <c r="V60" s="110">
        <v>2.087325062397186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153.01637052232471</v>
      </c>
      <c r="D62" s="118">
        <f t="shared" si="21"/>
        <v>159.16237868913254</v>
      </c>
      <c r="E62" s="118">
        <f t="shared" si="21"/>
        <v>151.06171959550406</v>
      </c>
      <c r="F62" s="118">
        <f t="shared" si="21"/>
        <v>145.7777943844832</v>
      </c>
      <c r="G62" s="118">
        <f t="shared" si="21"/>
        <v>133.13568489799698</v>
      </c>
      <c r="H62" s="118">
        <f t="shared" si="21"/>
        <v>141.57751198234558</v>
      </c>
      <c r="I62" s="118">
        <f t="shared" si="21"/>
        <v>141.01146782929604</v>
      </c>
      <c r="J62" s="118">
        <f t="shared" si="21"/>
        <v>137.25713191340643</v>
      </c>
      <c r="K62" s="118">
        <f t="shared" si="21"/>
        <v>146.80996360527138</v>
      </c>
      <c r="L62" s="118">
        <f t="shared" si="21"/>
        <v>167.01982438335568</v>
      </c>
      <c r="M62" s="118">
        <f t="shared" si="21"/>
        <v>0</v>
      </c>
      <c r="N62" s="118">
        <f t="shared" si="21"/>
        <v>0</v>
      </c>
      <c r="O62" s="118">
        <f t="shared" si="21"/>
        <v>128.94344273770247</v>
      </c>
      <c r="P62" s="118">
        <f t="shared" si="21"/>
        <v>123.96957333930661</v>
      </c>
      <c r="Q62" s="118">
        <f t="shared" si="21"/>
        <v>113.92462471557099</v>
      </c>
      <c r="R62" s="118">
        <f t="shared" ref="R62:V62" si="22">R63+R66+R68+R77</f>
        <v>119.26613830545581</v>
      </c>
      <c r="S62" s="118">
        <f t="shared" si="22"/>
        <v>119.66072214170997</v>
      </c>
      <c r="T62" s="118">
        <f t="shared" si="22"/>
        <v>108.55778373559319</v>
      </c>
      <c r="U62" s="118">
        <f t="shared" si="22"/>
        <v>120.2382167526964</v>
      </c>
      <c r="V62" s="118">
        <f t="shared" si="22"/>
        <v>94.300524284230264</v>
      </c>
      <c r="W62" s="118">
        <f t="shared" ref="W62" si="23">W63+W66+W68+W77</f>
        <v>102.954143896064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138.15461552677644</v>
      </c>
      <c r="D63" s="123">
        <f t="shared" si="24"/>
        <v>143.83715179289121</v>
      </c>
      <c r="E63" s="123">
        <f t="shared" si="24"/>
        <v>137.13090951405411</v>
      </c>
      <c r="F63" s="123">
        <f t="shared" si="24"/>
        <v>131.68033203542922</v>
      </c>
      <c r="G63" s="123">
        <f t="shared" si="24"/>
        <v>120.94700765111263</v>
      </c>
      <c r="H63" s="123">
        <f t="shared" si="24"/>
        <v>128.71949387182613</v>
      </c>
      <c r="I63" s="123">
        <f t="shared" si="24"/>
        <v>128.3996381396471</v>
      </c>
      <c r="J63" s="123">
        <f t="shared" si="24"/>
        <v>123.17467765626154</v>
      </c>
      <c r="K63" s="123">
        <f t="shared" si="24"/>
        <v>131.65524554055085</v>
      </c>
      <c r="L63" s="123">
        <f t="shared" si="24"/>
        <v>151.546073157</v>
      </c>
      <c r="M63" s="123">
        <f t="shared" si="24"/>
        <v>0</v>
      </c>
      <c r="N63" s="123">
        <f t="shared" si="24"/>
        <v>0</v>
      </c>
      <c r="O63" s="123">
        <f t="shared" si="24"/>
        <v>114.44806908898893</v>
      </c>
      <c r="P63" s="123">
        <f t="shared" si="24"/>
        <v>111.02795803424912</v>
      </c>
      <c r="Q63" s="123">
        <f t="shared" si="24"/>
        <v>100.69984779832176</v>
      </c>
      <c r="R63" s="123">
        <f t="shared" ref="R63:V63" si="25">SUM(R64:R65)</f>
        <v>106.44009076106722</v>
      </c>
      <c r="S63" s="123">
        <f t="shared" si="25"/>
        <v>105.67250471572116</v>
      </c>
      <c r="T63" s="123">
        <f t="shared" si="25"/>
        <v>95.989031590326093</v>
      </c>
      <c r="U63" s="123">
        <f t="shared" si="25"/>
        <v>103.09025621897581</v>
      </c>
      <c r="V63" s="123">
        <f t="shared" si="25"/>
        <v>81.452703302157275</v>
      </c>
      <c r="W63" s="123">
        <f t="shared" ref="W63" si="26">SUM(W64:W65)</f>
        <v>88.159219187278111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135.0251155661374</v>
      </c>
      <c r="D64" s="99">
        <v>140.65862714933732</v>
      </c>
      <c r="E64" s="99">
        <v>134.14457625420985</v>
      </c>
      <c r="F64" s="99">
        <v>128.89256855178192</v>
      </c>
      <c r="G64" s="99">
        <v>118.43249742012151</v>
      </c>
      <c r="H64" s="99">
        <v>126.08649705572191</v>
      </c>
      <c r="I64" s="99">
        <v>125.81160239719112</v>
      </c>
      <c r="J64" s="99">
        <v>120.73635536468393</v>
      </c>
      <c r="K64" s="99">
        <v>129.07541221953366</v>
      </c>
      <c r="L64" s="99">
        <v>148.593842224372</v>
      </c>
      <c r="M64" s="99">
        <v>0</v>
      </c>
      <c r="N64" s="99">
        <v>0</v>
      </c>
      <c r="O64" s="99">
        <v>112.30835244597313</v>
      </c>
      <c r="P64" s="99">
        <v>108.97333118843149</v>
      </c>
      <c r="Q64" s="99">
        <v>98.856449130393543</v>
      </c>
      <c r="R64" s="99">
        <v>104.49636279077924</v>
      </c>
      <c r="S64" s="99">
        <v>103.87138053465898</v>
      </c>
      <c r="T64" s="99">
        <v>94.370390319372717</v>
      </c>
      <c r="U64" s="99">
        <v>101.39976485099275</v>
      </c>
      <c r="V64" s="99">
        <v>80.09229127295589</v>
      </c>
      <c r="W64" s="99">
        <v>86.671826689100811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3.1294999606390355</v>
      </c>
      <c r="D65" s="99">
        <v>3.1785246435538963</v>
      </c>
      <c r="E65" s="99">
        <v>2.9863332598442578</v>
      </c>
      <c r="F65" s="99">
        <v>2.7877634836472951</v>
      </c>
      <c r="G65" s="99">
        <v>2.5145102309911236</v>
      </c>
      <c r="H65" s="99">
        <v>2.6329968161042352</v>
      </c>
      <c r="I65" s="99">
        <v>2.5880357424559648</v>
      </c>
      <c r="J65" s="99">
        <v>2.4383222915776011</v>
      </c>
      <c r="K65" s="99">
        <v>2.5798333210171811</v>
      </c>
      <c r="L65" s="99">
        <v>2.9522309326280043</v>
      </c>
      <c r="M65" s="99">
        <v>0</v>
      </c>
      <c r="N65" s="99">
        <v>0</v>
      </c>
      <c r="O65" s="99">
        <v>2.1397166430158072</v>
      </c>
      <c r="P65" s="99">
        <v>2.0546268458176411</v>
      </c>
      <c r="Q65" s="99">
        <v>1.8433986679282117</v>
      </c>
      <c r="R65" s="99">
        <v>1.9437279702879824</v>
      </c>
      <c r="S65" s="99">
        <v>1.8011241810621768</v>
      </c>
      <c r="T65" s="99">
        <v>1.6186412709533822</v>
      </c>
      <c r="U65" s="99">
        <v>1.6904913679830533</v>
      </c>
      <c r="V65" s="99">
        <v>1.3604120292013882</v>
      </c>
      <c r="W65" s="99">
        <v>1.487392498177295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0.23865483316387917</v>
      </c>
      <c r="D66" s="123">
        <f t="shared" si="27"/>
        <v>0.21050524662898612</v>
      </c>
      <c r="E66" s="123">
        <f t="shared" si="27"/>
        <v>0.16746697949069675</v>
      </c>
      <c r="F66" s="123">
        <f t="shared" si="27"/>
        <v>0.17959459935645603</v>
      </c>
      <c r="G66" s="123">
        <f t="shared" si="27"/>
        <v>0.27437876610779971</v>
      </c>
      <c r="H66" s="123">
        <f t="shared" si="27"/>
        <v>0.23853127389129067</v>
      </c>
      <c r="I66" s="123">
        <f t="shared" si="27"/>
        <v>0.17651824959350934</v>
      </c>
      <c r="J66" s="123">
        <f t="shared" si="27"/>
        <v>0.34422256467994405</v>
      </c>
      <c r="K66" s="123">
        <f t="shared" si="27"/>
        <v>0.16113925273332821</v>
      </c>
      <c r="L66" s="123">
        <f t="shared" si="27"/>
        <v>0.26461561301742187</v>
      </c>
      <c r="M66" s="123">
        <f t="shared" si="27"/>
        <v>0</v>
      </c>
      <c r="N66" s="123">
        <f t="shared" si="27"/>
        <v>0</v>
      </c>
      <c r="O66" s="123">
        <f t="shared" si="27"/>
        <v>0.35953624257772743</v>
      </c>
      <c r="P66" s="123">
        <f t="shared" si="27"/>
        <v>0.13933228258316591</v>
      </c>
      <c r="Q66" s="123">
        <f t="shared" si="27"/>
        <v>0.28094665354363818</v>
      </c>
      <c r="R66" s="123">
        <f t="shared" si="27"/>
        <v>0.16104182233459816</v>
      </c>
      <c r="S66" s="123">
        <f t="shared" si="27"/>
        <v>0.11753913548666335</v>
      </c>
      <c r="T66" s="123">
        <f t="shared" si="27"/>
        <v>0.23381675249031655</v>
      </c>
      <c r="U66" s="123">
        <f t="shared" si="27"/>
        <v>0.33498422543017586</v>
      </c>
      <c r="V66" s="123">
        <f t="shared" si="27"/>
        <v>0.58216807911120894</v>
      </c>
      <c r="W66" s="123">
        <f t="shared" si="27"/>
        <v>0.7822169453037946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0.23865483316387917</v>
      </c>
      <c r="D67" s="99">
        <f>RES_hhdet_in_tesh!D67/RES_summary!D$21</f>
        <v>0.21050524662898612</v>
      </c>
      <c r="E67" s="99">
        <f>RES_hhdet_in_tesh!E67/RES_summary!E$21</f>
        <v>0.16746697949069675</v>
      </c>
      <c r="F67" s="99">
        <f>RES_hhdet_in_tesh!F67/RES_summary!F$21</f>
        <v>0.17959459935645603</v>
      </c>
      <c r="G67" s="99">
        <f>RES_hhdet_in_tesh!G67/RES_summary!G$21</f>
        <v>0.27437876610779971</v>
      </c>
      <c r="H67" s="99">
        <f>RES_hhdet_in_tesh!H67/RES_summary!H$21</f>
        <v>0.23853127389129067</v>
      </c>
      <c r="I67" s="99">
        <f>RES_hhdet_in_tesh!I67/RES_summary!I$21</f>
        <v>0.17651824959350934</v>
      </c>
      <c r="J67" s="99">
        <f>RES_hhdet_in_tesh!J67/RES_summary!J$21</f>
        <v>0.34422256467994405</v>
      </c>
      <c r="K67" s="99">
        <f>RES_hhdet_in_tesh!K67/RES_summary!K$21</f>
        <v>0.16113925273332821</v>
      </c>
      <c r="L67" s="99">
        <f>RES_hhdet_in_tesh!L67/RES_summary!L$21</f>
        <v>0.26461561301742187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0.35953624257772743</v>
      </c>
      <c r="P67" s="99">
        <f>RES_hhdet_in_tesh!P67/RES_summary!P$21</f>
        <v>0.13933228258316591</v>
      </c>
      <c r="Q67" s="99">
        <f>RES_hhdet_in_tesh!Q67/RES_summary!Q$21</f>
        <v>0.28094665354363818</v>
      </c>
      <c r="R67" s="99">
        <f>RES_hhdet_in_tesh!R67/RES_summary!R$21</f>
        <v>0.16104182233459816</v>
      </c>
      <c r="S67" s="99">
        <f>RES_hhdet_in_tesh!S67/RES_summary!S$21</f>
        <v>0.11753913548666335</v>
      </c>
      <c r="T67" s="99">
        <f>RES_hhdet_in_tesh!T67/RES_summary!T$21</f>
        <v>0.23381675249031655</v>
      </c>
      <c r="U67" s="99">
        <f>RES_hhdet_in_tesh!U67/RES_summary!U$21</f>
        <v>0.33498422543017586</v>
      </c>
      <c r="V67" s="99">
        <f>RES_hhdet_in_tesh!V67/RES_summary!V$21</f>
        <v>0.58216807911120894</v>
      </c>
      <c r="W67" s="99">
        <f>RES_hhdet_in_tesh!W67/RES_summary!W$21</f>
        <v>0.7822169453037946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13.278784868594023</v>
      </c>
      <c r="D68" s="123">
        <v>13.716415000526707</v>
      </c>
      <c r="E68" s="123">
        <v>12.462190414804361</v>
      </c>
      <c r="F68" s="123">
        <v>12.607213418839223</v>
      </c>
      <c r="G68" s="123">
        <v>10.768945864920164</v>
      </c>
      <c r="H68" s="123">
        <v>11.434695700089357</v>
      </c>
      <c r="I68" s="123">
        <v>11.237302028563326</v>
      </c>
      <c r="J68" s="123">
        <v>12.324579558195822</v>
      </c>
      <c r="K68" s="123">
        <v>13.379214376715218</v>
      </c>
      <c r="L68" s="123">
        <v>13.543374786002436</v>
      </c>
      <c r="M68" s="123">
        <v>0</v>
      </c>
      <c r="N68" s="123">
        <v>0</v>
      </c>
      <c r="O68" s="123">
        <v>12.567922306327546</v>
      </c>
      <c r="P68" s="123">
        <v>11.349083078279373</v>
      </c>
      <c r="Q68" s="123">
        <v>11.458910075486292</v>
      </c>
      <c r="R68" s="123">
        <v>11.182135647691712</v>
      </c>
      <c r="S68" s="123">
        <v>12.201144248452454</v>
      </c>
      <c r="T68" s="123">
        <v>10.778794713066862</v>
      </c>
      <c r="U68" s="123">
        <v>14.617153299756744</v>
      </c>
      <c r="V68" s="123">
        <v>10.224782881277717</v>
      </c>
      <c r="W68" s="123">
        <v>11.614370423790509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13.274009155060529</v>
      </c>
      <c r="D69" s="99">
        <v>13.741851885445531</v>
      </c>
      <c r="E69" s="99">
        <v>12.445848906337561</v>
      </c>
      <c r="F69" s="99">
        <v>12.608824033421895</v>
      </c>
      <c r="G69" s="99">
        <v>10.73899793138761</v>
      </c>
      <c r="H69" s="99">
        <v>11.44269339607356</v>
      </c>
      <c r="I69" s="99">
        <v>11.256005428349074</v>
      </c>
      <c r="J69" s="99">
        <v>12.328591020890391</v>
      </c>
      <c r="K69" s="99">
        <v>13.404809645061079</v>
      </c>
      <c r="L69" s="99">
        <v>13.704130658983214</v>
      </c>
      <c r="M69" s="99">
        <v>0</v>
      </c>
      <c r="N69" s="99">
        <v>0</v>
      </c>
      <c r="O69" s="99">
        <v>12.54560433495983</v>
      </c>
      <c r="P69" s="99">
        <v>11.391489742793222</v>
      </c>
      <c r="Q69" s="99">
        <v>11.441368828084423</v>
      </c>
      <c r="R69" s="99">
        <v>11.151055804551833</v>
      </c>
      <c r="S69" s="99">
        <v>12.194238184573686</v>
      </c>
      <c r="T69" s="99">
        <v>10.760238804927525</v>
      </c>
      <c r="U69" s="99">
        <v>14.631881529479228</v>
      </c>
      <c r="V69" s="99">
        <v>10.218931526413972</v>
      </c>
      <c r="W69" s="99">
        <v>11.623728694639471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11.259977354957385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10.757804412571973</v>
      </c>
      <c r="U70" s="99">
        <v>14.63907287104605</v>
      </c>
      <c r="V70" s="99">
        <v>10.234498578816478</v>
      </c>
      <c r="W70" s="99">
        <v>11.651708576950423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9.1451714665545474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8.6599839241281309</v>
      </c>
      <c r="U71" s="102">
        <v>11.77061048951138</v>
      </c>
      <c r="V71" s="102">
        <v>8.2199029008919862</v>
      </c>
      <c r="W71" s="102">
        <v>9.1373903787171002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2.1148058884028385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2.0978204884438423</v>
      </c>
      <c r="U72" s="105">
        <v>2.8684623815346684</v>
      </c>
      <c r="V72" s="105">
        <v>2.014595677924492</v>
      </c>
      <c r="W72" s="105">
        <v>2.5143181982333216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13.363052643813921</v>
      </c>
      <c r="D73" s="102">
        <v>13.243447921567331</v>
      </c>
      <c r="E73" s="102">
        <v>12.751266064579177</v>
      </c>
      <c r="F73" s="102">
        <v>12.575914772064747</v>
      </c>
      <c r="G73" s="102">
        <v>11.321615473043337</v>
      </c>
      <c r="H73" s="102">
        <v>11.287799532918493</v>
      </c>
      <c r="I73" s="102">
        <v>10.840544520601963</v>
      </c>
      <c r="J73" s="102">
        <v>12.238280672019048</v>
      </c>
      <c r="K73" s="102">
        <v>13.072027976620303</v>
      </c>
      <c r="L73" s="102">
        <v>12.604184115025996</v>
      </c>
      <c r="M73" s="102">
        <v>0</v>
      </c>
      <c r="N73" s="102">
        <v>0</v>
      </c>
      <c r="O73" s="102">
        <v>12.627953719813579</v>
      </c>
      <c r="P73" s="102">
        <v>11.230457853953807</v>
      </c>
      <c r="Q73" s="102">
        <v>11.575737140895336</v>
      </c>
      <c r="R73" s="102">
        <v>11.5579135067977</v>
      </c>
      <c r="S73" s="102">
        <v>12.357986815492721</v>
      </c>
      <c r="T73" s="102">
        <v>11.319864608346911</v>
      </c>
      <c r="U73" s="102">
        <v>14.162333000597013</v>
      </c>
      <c r="V73" s="102">
        <v>10.380947165780443</v>
      </c>
      <c r="W73" s="102">
        <v>11.397788872663154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13.363066914818631</v>
      </c>
      <c r="D74" s="105">
        <v>0</v>
      </c>
      <c r="E74" s="105">
        <v>0</v>
      </c>
      <c r="F74" s="105">
        <v>12.575932817778261</v>
      </c>
      <c r="G74" s="105">
        <v>11.32180992630667</v>
      </c>
      <c r="H74" s="105">
        <v>11.288446033058623</v>
      </c>
      <c r="I74" s="105">
        <v>10.841176619154533</v>
      </c>
      <c r="J74" s="105">
        <v>12.239748942835947</v>
      </c>
      <c r="K74" s="105">
        <v>13.073107475236112</v>
      </c>
      <c r="L74" s="105">
        <v>12.604904962712201</v>
      </c>
      <c r="M74" s="105">
        <v>0</v>
      </c>
      <c r="N74" s="105">
        <v>0</v>
      </c>
      <c r="O74" s="105">
        <v>12.628674342365143</v>
      </c>
      <c r="P74" s="105">
        <v>11.232770103080298</v>
      </c>
      <c r="Q74" s="105">
        <v>11.578487155376939</v>
      </c>
      <c r="R74" s="105">
        <v>11.560858623101367</v>
      </c>
      <c r="S74" s="105">
        <v>12.36048227999135</v>
      </c>
      <c r="T74" s="105">
        <v>11.321944099574347</v>
      </c>
      <c r="U74" s="105">
        <v>14.164503689056595</v>
      </c>
      <c r="V74" s="105">
        <v>10.382417343264033</v>
      </c>
      <c r="W74" s="105">
        <v>11.397898298501252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10.662171890371949</v>
      </c>
      <c r="D75" s="99">
        <v>0</v>
      </c>
      <c r="E75" s="99">
        <v>0</v>
      </c>
      <c r="F75" s="99">
        <v>10.031599874007096</v>
      </c>
      <c r="G75" s="99">
        <v>9.0718373533013779</v>
      </c>
      <c r="H75" s="99">
        <v>9.0393821565098182</v>
      </c>
      <c r="I75" s="99">
        <v>8.8047840816839056</v>
      </c>
      <c r="J75" s="99">
        <v>9.8460399975690098</v>
      </c>
      <c r="K75" s="99">
        <v>10.520975812092368</v>
      </c>
      <c r="L75" s="99">
        <v>10.112797785517007</v>
      </c>
      <c r="M75" s="99">
        <v>0</v>
      </c>
      <c r="N75" s="99">
        <v>0</v>
      </c>
      <c r="O75" s="99">
        <v>10.143201482005606</v>
      </c>
      <c r="P75" s="99">
        <v>9.0278920852727929</v>
      </c>
      <c r="Q75" s="99">
        <v>9.2893968166769696</v>
      </c>
      <c r="R75" s="99">
        <v>9.2987184607746673</v>
      </c>
      <c r="S75" s="99">
        <v>9.9411306146338116</v>
      </c>
      <c r="T75" s="99">
        <v>9.1141644877723422</v>
      </c>
      <c r="U75" s="99">
        <v>11.388924118136671</v>
      </c>
      <c r="V75" s="99">
        <v>8.3406036286729321</v>
      </c>
      <c r="W75" s="99">
        <v>8.93865679938766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2.7008950244466821</v>
      </c>
      <c r="D76" s="99">
        <v>0</v>
      </c>
      <c r="E76" s="99">
        <v>0</v>
      </c>
      <c r="F76" s="99">
        <v>2.5443329437711619</v>
      </c>
      <c r="G76" s="99">
        <v>2.2499725730052931</v>
      </c>
      <c r="H76" s="99">
        <v>2.2490638765488029</v>
      </c>
      <c r="I76" s="99">
        <v>2.0363925374706295</v>
      </c>
      <c r="J76" s="99">
        <v>2.3937089452669387</v>
      </c>
      <c r="K76" s="99">
        <v>2.5521316631437418</v>
      </c>
      <c r="L76" s="99">
        <v>2.4921071771951961</v>
      </c>
      <c r="M76" s="99">
        <v>0</v>
      </c>
      <c r="N76" s="99">
        <v>0</v>
      </c>
      <c r="O76" s="99">
        <v>2.4854728603595353</v>
      </c>
      <c r="P76" s="99">
        <v>2.2048780178075065</v>
      </c>
      <c r="Q76" s="99">
        <v>2.2890903386999693</v>
      </c>
      <c r="R76" s="99">
        <v>2.2621401623266979</v>
      </c>
      <c r="S76" s="99">
        <v>2.4193516653575364</v>
      </c>
      <c r="T76" s="99">
        <v>2.2077796118020072</v>
      </c>
      <c r="U76" s="99">
        <v>2.7755795709199234</v>
      </c>
      <c r="V76" s="99">
        <v>2.0418137145911013</v>
      </c>
      <c r="W76" s="99">
        <v>2.4592414991135896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1.3443152937903642</v>
      </c>
      <c r="D77" s="123">
        <v>1.3983066490856362</v>
      </c>
      <c r="E77" s="123">
        <v>1.3011526871549093</v>
      </c>
      <c r="F77" s="123">
        <v>1.3106543308583034</v>
      </c>
      <c r="G77" s="123">
        <v>1.1453526158563931</v>
      </c>
      <c r="H77" s="123">
        <v>1.1847911365388295</v>
      </c>
      <c r="I77" s="123">
        <v>1.1980094114921125</v>
      </c>
      <c r="J77" s="123">
        <v>1.4136521342691473</v>
      </c>
      <c r="K77" s="123">
        <v>1.6143644352719675</v>
      </c>
      <c r="L77" s="123">
        <v>1.665760827335848</v>
      </c>
      <c r="M77" s="123">
        <v>0</v>
      </c>
      <c r="N77" s="123">
        <v>0</v>
      </c>
      <c r="O77" s="123">
        <v>1.5679150998082512</v>
      </c>
      <c r="P77" s="123">
        <v>1.4531999441949293</v>
      </c>
      <c r="Q77" s="123">
        <v>1.4849201882193008</v>
      </c>
      <c r="R77" s="123">
        <v>1.4828700743622782</v>
      </c>
      <c r="S77" s="123">
        <v>1.6695340420496965</v>
      </c>
      <c r="T77" s="123">
        <v>1.556140679709922</v>
      </c>
      <c r="U77" s="123">
        <v>2.1958230085336834</v>
      </c>
      <c r="V77" s="123">
        <v>2.0408700216840607</v>
      </c>
      <c r="W77" s="123">
        <v>2.3983373396915857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1.3440207509110369</v>
      </c>
      <c r="D78" s="99">
        <v>1.4051142606249074</v>
      </c>
      <c r="E78" s="99">
        <v>1.2990185516324118</v>
      </c>
      <c r="F78" s="99">
        <v>1.3095957779259548</v>
      </c>
      <c r="G78" s="99">
        <v>1.1424620022583298</v>
      </c>
      <c r="H78" s="99">
        <v>1.1823473332250225</v>
      </c>
      <c r="I78" s="99">
        <v>1.1998193348136235</v>
      </c>
      <c r="J78" s="99">
        <v>1.4166221597058137</v>
      </c>
      <c r="K78" s="99">
        <v>1.6249698096019802</v>
      </c>
      <c r="L78" s="99">
        <v>1.6844962872281346</v>
      </c>
      <c r="M78" s="99">
        <v>0</v>
      </c>
      <c r="N78" s="99">
        <v>0</v>
      </c>
      <c r="O78" s="99">
        <v>1.5646290882456964</v>
      </c>
      <c r="P78" s="99">
        <v>1.457275477904493</v>
      </c>
      <c r="Q78" s="99">
        <v>1.483897291865331</v>
      </c>
      <c r="R78" s="99">
        <v>1.478655309788024</v>
      </c>
      <c r="S78" s="99">
        <v>1.6682030361517854</v>
      </c>
      <c r="T78" s="99">
        <v>1.5485412705146882</v>
      </c>
      <c r="U78" s="99">
        <v>2.2033467713276687</v>
      </c>
      <c r="V78" s="99">
        <v>2.0359757945968409</v>
      </c>
      <c r="W78" s="99">
        <v>2.4041217713247547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1.346488081117577</v>
      </c>
      <c r="D79" s="110">
        <v>1.3441375115517207</v>
      </c>
      <c r="E79" s="110">
        <v>1.3168139586046199</v>
      </c>
      <c r="F79" s="110">
        <v>1.3179318822681994</v>
      </c>
      <c r="G79" s="110">
        <v>1.1653727915170535</v>
      </c>
      <c r="H79" s="110">
        <v>1.201989978728452</v>
      </c>
      <c r="I79" s="110">
        <v>1.1823002052272018</v>
      </c>
      <c r="J79" s="110">
        <v>1.3806391592231217</v>
      </c>
      <c r="K79" s="110">
        <v>1.5342659502005525</v>
      </c>
      <c r="L79" s="110">
        <v>1.5491846324505092</v>
      </c>
      <c r="M79" s="110">
        <v>0</v>
      </c>
      <c r="N79" s="110">
        <v>0</v>
      </c>
      <c r="O79" s="110">
        <v>1.5789680477913881</v>
      </c>
      <c r="P79" s="110">
        <v>1.435369484215588</v>
      </c>
      <c r="Q79" s="110">
        <v>1.4914258090305468</v>
      </c>
      <c r="R79" s="110">
        <v>1.5232345504772506</v>
      </c>
      <c r="S79" s="110">
        <v>1.682985697400925</v>
      </c>
      <c r="T79" s="110">
        <v>1.6277132972213963</v>
      </c>
      <c r="U79" s="110">
        <v>2.1134796046217419</v>
      </c>
      <c r="V79" s="110">
        <v>2.087325062397186</v>
      </c>
      <c r="W79" s="110">
        <v>2.350794065994303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154.35274446628523</v>
      </c>
      <c r="D81" s="118">
        <f t="shared" si="28"/>
        <v>154.87694100186516</v>
      </c>
      <c r="E81" s="118">
        <f t="shared" si="28"/>
        <v>152.62245535282443</v>
      </c>
      <c r="F81" s="118">
        <f t="shared" si="28"/>
        <v>148.05883862674844</v>
      </c>
      <c r="G81" s="118">
        <f t="shared" si="28"/>
        <v>139.87780695101009</v>
      </c>
      <c r="H81" s="118">
        <f t="shared" si="28"/>
        <v>138.54108570901454</v>
      </c>
      <c r="I81" s="118">
        <f t="shared" si="28"/>
        <v>134.01705949601379</v>
      </c>
      <c r="J81" s="118">
        <f t="shared" si="28"/>
        <v>139.7973896542685</v>
      </c>
      <c r="K81" s="118">
        <f t="shared" si="28"/>
        <v>144.79348287058042</v>
      </c>
      <c r="L81" s="118">
        <f t="shared" si="28"/>
        <v>155.68120406151473</v>
      </c>
      <c r="M81" s="118">
        <f t="shared" si="28"/>
        <v>127.722759171956</v>
      </c>
      <c r="N81" s="118">
        <f t="shared" si="28"/>
        <v>139.74626002396295</v>
      </c>
      <c r="O81" s="118">
        <f t="shared" si="28"/>
        <v>131.59496385738868</v>
      </c>
      <c r="P81" s="118">
        <f t="shared" si="28"/>
        <v>125.3763982035953</v>
      </c>
      <c r="Q81" s="118">
        <f t="shared" si="28"/>
        <v>117.36288485664599</v>
      </c>
      <c r="R81" s="118">
        <f t="shared" ref="R81:V81" si="29">R82+R85+R87+R100</f>
        <v>123.8397134672671</v>
      </c>
      <c r="S81" s="118">
        <f t="shared" si="29"/>
        <v>121.26355238157339</v>
      </c>
      <c r="T81" s="118">
        <f t="shared" si="29"/>
        <v>113.46539943664853</v>
      </c>
      <c r="U81" s="118">
        <f t="shared" si="29"/>
        <v>115.61367732383729</v>
      </c>
      <c r="V81" s="118">
        <f t="shared" si="29"/>
        <v>94.732553207932312</v>
      </c>
      <c r="W81" s="118">
        <f t="shared" ref="W81" si="30">W82+W85+W87+W100</f>
        <v>98.621694963731912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139.38743393885795</v>
      </c>
      <c r="D82" s="123">
        <f t="shared" si="31"/>
        <v>140.06292668998853</v>
      </c>
      <c r="E82" s="123">
        <f t="shared" si="31"/>
        <v>138.37866055319753</v>
      </c>
      <c r="F82" s="123">
        <f t="shared" si="31"/>
        <v>133.95943430966719</v>
      </c>
      <c r="G82" s="123">
        <f t="shared" si="31"/>
        <v>127.10001159587057</v>
      </c>
      <c r="H82" s="123">
        <f t="shared" si="31"/>
        <v>125.86776951004127</v>
      </c>
      <c r="I82" s="123">
        <f t="shared" si="31"/>
        <v>121.90533099661596</v>
      </c>
      <c r="J82" s="123">
        <f t="shared" si="31"/>
        <v>125.71347108128774</v>
      </c>
      <c r="K82" s="123">
        <f t="shared" si="31"/>
        <v>129.9273075307247</v>
      </c>
      <c r="L82" s="123">
        <f t="shared" si="31"/>
        <v>141.12591143956095</v>
      </c>
      <c r="M82" s="123">
        <f t="shared" si="31"/>
        <v>115.10680279984088</v>
      </c>
      <c r="N82" s="123">
        <f t="shared" si="31"/>
        <v>125.85701002741618</v>
      </c>
      <c r="O82" s="123">
        <f t="shared" si="31"/>
        <v>117.06437162485668</v>
      </c>
      <c r="P82" s="123">
        <f t="shared" si="31"/>
        <v>112.52605249071061</v>
      </c>
      <c r="Q82" s="123">
        <f t="shared" si="31"/>
        <v>103.99561178594152</v>
      </c>
      <c r="R82" s="123">
        <f t="shared" ref="R82:V82" si="32">SUM(R83:R84)</f>
        <v>110.62623977498848</v>
      </c>
      <c r="S82" s="123">
        <f t="shared" si="32"/>
        <v>107.15879691503258</v>
      </c>
      <c r="T82" s="123">
        <f t="shared" si="32"/>
        <v>100.29826324335741</v>
      </c>
      <c r="U82" s="123">
        <f t="shared" si="32"/>
        <v>99.017698619413466</v>
      </c>
      <c r="V82" s="123">
        <f t="shared" si="32"/>
        <v>81.702039207975147</v>
      </c>
      <c r="W82" s="123">
        <f t="shared" ref="W82" si="33">SUM(W83:W84)</f>
        <v>84.078925283811984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138.10706164025268</v>
      </c>
      <c r="D83" s="99">
        <v>138.80824241449238</v>
      </c>
      <c r="E83" s="99">
        <v>137.1572994911605</v>
      </c>
      <c r="F83" s="99">
        <v>132.81043376861965</v>
      </c>
      <c r="G83" s="99">
        <v>126.02968733482635</v>
      </c>
      <c r="H83" s="99">
        <v>124.82510715559327</v>
      </c>
      <c r="I83" s="99">
        <v>120.91044484326196</v>
      </c>
      <c r="J83" s="99">
        <v>124.70607409816618</v>
      </c>
      <c r="K83" s="99">
        <v>128.89680215574785</v>
      </c>
      <c r="L83" s="99">
        <v>140.01321033608829</v>
      </c>
      <c r="M83" s="99">
        <v>114.21801469179323</v>
      </c>
      <c r="N83" s="99">
        <v>124.89170801887026</v>
      </c>
      <c r="O83" s="99">
        <v>116.17898738596648</v>
      </c>
      <c r="P83" s="99">
        <v>111.68376034548506</v>
      </c>
      <c r="Q83" s="99">
        <v>103.22566283053519</v>
      </c>
      <c r="R83" s="99">
        <v>109.80921899206345</v>
      </c>
      <c r="S83" s="99">
        <v>106.42066545694428</v>
      </c>
      <c r="T83" s="99">
        <v>99.614825705207579</v>
      </c>
      <c r="U83" s="99">
        <v>98.361761364448199</v>
      </c>
      <c r="V83" s="99">
        <v>81.150683444859013</v>
      </c>
      <c r="W83" s="99">
        <v>83.505702082789554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1.2803722986052688</v>
      </c>
      <c r="D84" s="99">
        <v>1.2546842754961325</v>
      </c>
      <c r="E84" s="99">
        <v>1.221361062037029</v>
      </c>
      <c r="F84" s="99">
        <v>1.1490005410475528</v>
      </c>
      <c r="G84" s="99">
        <v>1.0703242610442223</v>
      </c>
      <c r="H84" s="99">
        <v>1.0426623544479923</v>
      </c>
      <c r="I84" s="99">
        <v>0.99488615335400488</v>
      </c>
      <c r="J84" s="99">
        <v>1.0073969831215559</v>
      </c>
      <c r="K84" s="99">
        <v>1.0305053749768571</v>
      </c>
      <c r="L84" s="99">
        <v>1.1127011034726551</v>
      </c>
      <c r="M84" s="99">
        <v>0.88878810804765251</v>
      </c>
      <c r="N84" s="99">
        <v>0.96530200854592418</v>
      </c>
      <c r="O84" s="99">
        <v>0.88538423889020146</v>
      </c>
      <c r="P84" s="99">
        <v>0.84229214522555551</v>
      </c>
      <c r="Q84" s="99">
        <v>0.76994895540633557</v>
      </c>
      <c r="R84" s="99">
        <v>0.81702078292503355</v>
      </c>
      <c r="S84" s="99">
        <v>0.73813145808829728</v>
      </c>
      <c r="T84" s="99">
        <v>0.68343753814983066</v>
      </c>
      <c r="U84" s="99">
        <v>0.655937254965264</v>
      </c>
      <c r="V84" s="99">
        <v>0.5513557631161311</v>
      </c>
      <c r="W84" s="99">
        <v>0.57322320102243063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0.23397699937711025</v>
      </c>
      <c r="D85" s="123">
        <f t="shared" si="34"/>
        <v>0.21323011947207465</v>
      </c>
      <c r="E85" s="123">
        <f t="shared" si="34"/>
        <v>0.16703753811570926</v>
      </c>
      <c r="F85" s="123">
        <f t="shared" si="34"/>
        <v>0.18585669147997175</v>
      </c>
      <c r="G85" s="123">
        <f t="shared" si="34"/>
        <v>0.28150185056828658</v>
      </c>
      <c r="H85" s="123">
        <f t="shared" si="34"/>
        <v>0.23858124116521398</v>
      </c>
      <c r="I85" s="123">
        <f t="shared" si="34"/>
        <v>0.17451220701468723</v>
      </c>
      <c r="J85" s="123">
        <f t="shared" si="34"/>
        <v>0.35115018512169627</v>
      </c>
      <c r="K85" s="123">
        <f t="shared" si="34"/>
        <v>0.17282043199557651</v>
      </c>
      <c r="L85" s="123">
        <f t="shared" si="34"/>
        <v>0.29833654069397825</v>
      </c>
      <c r="M85" s="123">
        <f t="shared" si="34"/>
        <v>0.14396405723230049</v>
      </c>
      <c r="N85" s="123">
        <f t="shared" si="34"/>
        <v>0.27375422119208204</v>
      </c>
      <c r="O85" s="123">
        <f t="shared" si="34"/>
        <v>0.31525098514122241</v>
      </c>
      <c r="P85" s="123">
        <f t="shared" si="34"/>
        <v>0.17866766830727218</v>
      </c>
      <c r="Q85" s="123">
        <f t="shared" si="34"/>
        <v>0.26897841484634866</v>
      </c>
      <c r="R85" s="123">
        <f t="shared" si="34"/>
        <v>0.15795759110899177</v>
      </c>
      <c r="S85" s="123">
        <f t="shared" si="34"/>
        <v>0.11526323475339655</v>
      </c>
      <c r="T85" s="123">
        <f t="shared" si="34"/>
        <v>0.2301422047190676</v>
      </c>
      <c r="U85" s="123">
        <f t="shared" si="34"/>
        <v>0.33153475409097838</v>
      </c>
      <c r="V85" s="123">
        <f t="shared" si="34"/>
        <v>0.59180168448464865</v>
      </c>
      <c r="W85" s="123">
        <f t="shared" si="34"/>
        <v>0.79238796953960811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0.23397699937711025</v>
      </c>
      <c r="D86" s="99">
        <f>RES_hhdet_in_tesh!D86/RES_summary!D$21</f>
        <v>0.21323011947207465</v>
      </c>
      <c r="E86" s="99">
        <f>RES_hhdet_in_tesh!E86/RES_summary!E$21</f>
        <v>0.16703753811570926</v>
      </c>
      <c r="F86" s="99">
        <f>RES_hhdet_in_tesh!F86/RES_summary!F$21</f>
        <v>0.18585669147997175</v>
      </c>
      <c r="G86" s="99">
        <f>RES_hhdet_in_tesh!G86/RES_summary!G$21</f>
        <v>0.28150185056828658</v>
      </c>
      <c r="H86" s="99">
        <f>RES_hhdet_in_tesh!H86/RES_summary!H$21</f>
        <v>0.23858124116521398</v>
      </c>
      <c r="I86" s="99">
        <f>RES_hhdet_in_tesh!I86/RES_summary!I$21</f>
        <v>0.17451220701468723</v>
      </c>
      <c r="J86" s="99">
        <f>RES_hhdet_in_tesh!J86/RES_summary!J$21</f>
        <v>0.35115018512169627</v>
      </c>
      <c r="K86" s="99">
        <f>RES_hhdet_in_tesh!K86/RES_summary!K$21</f>
        <v>0.17282043199557651</v>
      </c>
      <c r="L86" s="99">
        <f>RES_hhdet_in_tesh!L86/RES_summary!L$21</f>
        <v>0.29833654069397825</v>
      </c>
      <c r="M86" s="99">
        <f>RES_hhdet_in_tesh!M86/RES_summary!M$21</f>
        <v>0.14396405723230049</v>
      </c>
      <c r="N86" s="99">
        <f>RES_hhdet_in_tesh!N86/RES_summary!N$21</f>
        <v>0.27375422119208204</v>
      </c>
      <c r="O86" s="99">
        <f>RES_hhdet_in_tesh!O86/RES_summary!O$21</f>
        <v>0.31525098514122241</v>
      </c>
      <c r="P86" s="99">
        <f>RES_hhdet_in_tesh!P86/RES_summary!P$21</f>
        <v>0.17866766830727218</v>
      </c>
      <c r="Q86" s="99">
        <f>RES_hhdet_in_tesh!Q86/RES_summary!Q$21</f>
        <v>0.26897841484634866</v>
      </c>
      <c r="R86" s="99">
        <f>RES_hhdet_in_tesh!R86/RES_summary!R$21</f>
        <v>0.15795759110899177</v>
      </c>
      <c r="S86" s="99">
        <f>RES_hhdet_in_tesh!S86/RES_summary!S$21</f>
        <v>0.11526323475339655</v>
      </c>
      <c r="T86" s="99">
        <f>RES_hhdet_in_tesh!T86/RES_summary!T$21</f>
        <v>0.2301422047190676</v>
      </c>
      <c r="U86" s="99">
        <f>RES_hhdet_in_tesh!U86/RES_summary!U$21</f>
        <v>0.33153475409097838</v>
      </c>
      <c r="V86" s="99">
        <f>RES_hhdet_in_tesh!V86/RES_summary!V$21</f>
        <v>0.59180168448464865</v>
      </c>
      <c r="W86" s="99">
        <f>RES_hhdet_in_tesh!W86/RES_summary!W$21</f>
        <v>0.79238796953960811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13.363118576779241</v>
      </c>
      <c r="D87" s="123">
        <v>13.248866967318882</v>
      </c>
      <c r="E87" s="123">
        <v>12.728365800201543</v>
      </c>
      <c r="F87" s="123">
        <v>12.594650127412766</v>
      </c>
      <c r="G87" s="123">
        <v>11.309254818966172</v>
      </c>
      <c r="H87" s="123">
        <v>11.265642617485808</v>
      </c>
      <c r="I87" s="123">
        <v>10.773593837943562</v>
      </c>
      <c r="J87" s="123">
        <v>12.316764596510501</v>
      </c>
      <c r="K87" s="123">
        <v>13.112308076273399</v>
      </c>
      <c r="L87" s="123">
        <v>12.710051703736243</v>
      </c>
      <c r="M87" s="123">
        <v>11.14771309874582</v>
      </c>
      <c r="N87" s="123">
        <v>12.110658999773531</v>
      </c>
      <c r="O87" s="123">
        <v>12.63406147295626</v>
      </c>
      <c r="P87" s="123">
        <v>11.239992443810445</v>
      </c>
      <c r="Q87" s="123">
        <v>11.577025781114097</v>
      </c>
      <c r="R87" s="123">
        <v>11.53887880718648</v>
      </c>
      <c r="S87" s="123">
        <v>12.307950901849962</v>
      </c>
      <c r="T87" s="123">
        <v>11.309256815731626</v>
      </c>
      <c r="U87" s="123">
        <v>14.149896624255234</v>
      </c>
      <c r="V87" s="123">
        <v>10.353410826107591</v>
      </c>
      <c r="W87" s="123">
        <v>11.398714653511135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13.365022087984899</v>
      </c>
      <c r="D88" s="99">
        <v>13.322895475741525</v>
      </c>
      <c r="E88" s="99">
        <v>12.495701686585521</v>
      </c>
      <c r="F88" s="99">
        <v>12.754869897559727</v>
      </c>
      <c r="G88" s="99">
        <v>11.205453928869263</v>
      </c>
      <c r="H88" s="99">
        <v>11.088308139770536</v>
      </c>
      <c r="I88" s="99">
        <v>10.580934174100863</v>
      </c>
      <c r="J88" s="99">
        <v>12.468944373166224</v>
      </c>
      <c r="K88" s="99">
        <v>13.23019803427027</v>
      </c>
      <c r="L88" s="99">
        <v>13.041355136133147</v>
      </c>
      <c r="M88" s="99">
        <v>11.049479272927057</v>
      </c>
      <c r="N88" s="99">
        <v>12.068092922660558</v>
      </c>
      <c r="O88" s="99">
        <v>12.658614500560557</v>
      </c>
      <c r="P88" s="99">
        <v>11.325699881527182</v>
      </c>
      <c r="Q88" s="99">
        <v>11.5858518222506</v>
      </c>
      <c r="R88" s="99">
        <v>11.436302263717709</v>
      </c>
      <c r="S88" s="99">
        <v>12.116163975333365</v>
      </c>
      <c r="T88" s="99">
        <v>11.273652606377846</v>
      </c>
      <c r="U88" s="99">
        <v>14.107404476942383</v>
      </c>
      <c r="V88" s="99">
        <v>10.265217631766335</v>
      </c>
      <c r="W88" s="99">
        <v>11.4013352199417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12.755213159150834</v>
      </c>
      <c r="G89" s="99">
        <v>0</v>
      </c>
      <c r="H89" s="99">
        <v>11.088434011850508</v>
      </c>
      <c r="I89" s="99">
        <v>10.581656059343306</v>
      </c>
      <c r="J89" s="99">
        <v>12.471331583237317</v>
      </c>
      <c r="K89" s="99">
        <v>13.231258374192635</v>
      </c>
      <c r="L89" s="99">
        <v>13.042135281812259</v>
      </c>
      <c r="M89" s="99">
        <v>11.04943385461157</v>
      </c>
      <c r="N89" s="99">
        <v>12.066177664745384</v>
      </c>
      <c r="O89" s="99">
        <v>12.657655184839005</v>
      </c>
      <c r="P89" s="99">
        <v>11.325778118142768</v>
      </c>
      <c r="Q89" s="99">
        <v>11.585320768510751</v>
      </c>
      <c r="R89" s="99">
        <v>11.434623898951338</v>
      </c>
      <c r="S89" s="99">
        <v>12.115674467525194</v>
      </c>
      <c r="T89" s="99">
        <v>11.275492237332475</v>
      </c>
      <c r="U89" s="99">
        <v>14.110822355030461</v>
      </c>
      <c r="V89" s="99">
        <v>10.268698151058699</v>
      </c>
      <c r="W89" s="99">
        <v>11.40511842416219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10.174623439780097</v>
      </c>
      <c r="G90" s="102">
        <v>0</v>
      </c>
      <c r="H90" s="102">
        <v>8.8791828105471904</v>
      </c>
      <c r="I90" s="102">
        <v>8.5939330305768316</v>
      </c>
      <c r="J90" s="102">
        <v>10.032354403037425</v>
      </c>
      <c r="K90" s="102">
        <v>10.648216478389051</v>
      </c>
      <c r="L90" s="102">
        <v>10.463629858341994</v>
      </c>
      <c r="M90" s="102">
        <v>8.8964062260891659</v>
      </c>
      <c r="N90" s="102">
        <v>9.7050322012811279</v>
      </c>
      <c r="O90" s="102">
        <v>10.166480252024341</v>
      </c>
      <c r="P90" s="102">
        <v>9.1026209465059846</v>
      </c>
      <c r="Q90" s="102">
        <v>9.2948836710110818</v>
      </c>
      <c r="R90" s="102">
        <v>9.1971872297641752</v>
      </c>
      <c r="S90" s="102">
        <v>9.7442036733052912</v>
      </c>
      <c r="T90" s="102">
        <v>9.0766277923947083</v>
      </c>
      <c r="U90" s="102">
        <v>11.345569790295198</v>
      </c>
      <c r="V90" s="102">
        <v>8.249046476555991</v>
      </c>
      <c r="W90" s="102">
        <v>8.9441350234670605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2.5805897193707366</v>
      </c>
      <c r="G91" s="105">
        <v>0</v>
      </c>
      <c r="H91" s="105">
        <v>2.2092512013033163</v>
      </c>
      <c r="I91" s="105">
        <v>1.9877230287664744</v>
      </c>
      <c r="J91" s="105">
        <v>2.4389771801998918</v>
      </c>
      <c r="K91" s="105">
        <v>2.583041895803583</v>
      </c>
      <c r="L91" s="105">
        <v>2.5785054234702658</v>
      </c>
      <c r="M91" s="105">
        <v>2.1530276285224019</v>
      </c>
      <c r="N91" s="105">
        <v>2.3611454634642572</v>
      </c>
      <c r="O91" s="105">
        <v>2.4911749328146628</v>
      </c>
      <c r="P91" s="105">
        <v>2.2231571716367839</v>
      </c>
      <c r="Q91" s="105">
        <v>2.2904370974996708</v>
      </c>
      <c r="R91" s="105">
        <v>2.2374366691871632</v>
      </c>
      <c r="S91" s="105">
        <v>2.3714707942199031</v>
      </c>
      <c r="T91" s="105">
        <v>2.1988644449377657</v>
      </c>
      <c r="U91" s="105">
        <v>2.7652525647352615</v>
      </c>
      <c r="V91" s="105">
        <v>2.0196516745027102</v>
      </c>
      <c r="W91" s="105">
        <v>2.4609834006951301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13.363052643813916</v>
      </c>
      <c r="D96" s="102">
        <v>13.243447921567331</v>
      </c>
      <c r="E96" s="102">
        <v>12.751266064579175</v>
      </c>
      <c r="F96" s="102">
        <v>12.575914772064744</v>
      </c>
      <c r="G96" s="102">
        <v>11.321615473043337</v>
      </c>
      <c r="H96" s="102">
        <v>11.287799532918489</v>
      </c>
      <c r="I96" s="102">
        <v>10.840544520601963</v>
      </c>
      <c r="J96" s="102">
        <v>12.238280672019048</v>
      </c>
      <c r="K96" s="102">
        <v>13.072027976620303</v>
      </c>
      <c r="L96" s="102">
        <v>12.604184115025996</v>
      </c>
      <c r="M96" s="102">
        <v>11.172212531526311</v>
      </c>
      <c r="N96" s="102">
        <v>12.121711705909574</v>
      </c>
      <c r="O96" s="102">
        <v>12.627953719813581</v>
      </c>
      <c r="P96" s="102">
        <v>11.230457853953808</v>
      </c>
      <c r="Q96" s="102">
        <v>11.575737140895335</v>
      </c>
      <c r="R96" s="102">
        <v>11.557913506797698</v>
      </c>
      <c r="S96" s="102">
        <v>12.357986815492719</v>
      </c>
      <c r="T96" s="102">
        <v>11.319864608346915</v>
      </c>
      <c r="U96" s="102">
        <v>14.162333000597013</v>
      </c>
      <c r="V96" s="102">
        <v>10.380947165780441</v>
      </c>
      <c r="W96" s="102">
        <v>11.397788872663153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13.363066914818631</v>
      </c>
      <c r="D97" s="105">
        <v>13.243413589137603</v>
      </c>
      <c r="E97" s="105">
        <v>12.751141547035047</v>
      </c>
      <c r="F97" s="105">
        <v>12.575932817778259</v>
      </c>
      <c r="G97" s="105">
        <v>11.321809926306669</v>
      </c>
      <c r="H97" s="105">
        <v>11.288446033058619</v>
      </c>
      <c r="I97" s="105">
        <v>10.841176619154533</v>
      </c>
      <c r="J97" s="105">
        <v>12.239748942835952</v>
      </c>
      <c r="K97" s="105">
        <v>13.073107475236112</v>
      </c>
      <c r="L97" s="105">
        <v>12.604904962712203</v>
      </c>
      <c r="M97" s="105">
        <v>11.172479041703209</v>
      </c>
      <c r="N97" s="105">
        <v>12.12197817248895</v>
      </c>
      <c r="O97" s="105">
        <v>12.628674342365144</v>
      </c>
      <c r="P97" s="105">
        <v>11.232770103080297</v>
      </c>
      <c r="Q97" s="105">
        <v>11.578487155376937</v>
      </c>
      <c r="R97" s="105">
        <v>11.560858623101364</v>
      </c>
      <c r="S97" s="105">
        <v>12.36048227999135</v>
      </c>
      <c r="T97" s="105">
        <v>11.321944099574349</v>
      </c>
      <c r="U97" s="105">
        <v>14.1645036890566</v>
      </c>
      <c r="V97" s="105">
        <v>10.382417343264033</v>
      </c>
      <c r="W97" s="105">
        <v>11.39789829850125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10.662171890371951</v>
      </c>
      <c r="D98" s="99">
        <v>10.595747341042113</v>
      </c>
      <c r="E98" s="99">
        <v>10.156541976061025</v>
      </c>
      <c r="F98" s="99">
        <v>10.031599874007098</v>
      </c>
      <c r="G98" s="99">
        <v>9.0718373533013779</v>
      </c>
      <c r="H98" s="99">
        <v>9.0393821565098182</v>
      </c>
      <c r="I98" s="99">
        <v>8.8047840816839038</v>
      </c>
      <c r="J98" s="99">
        <v>9.8460399975690098</v>
      </c>
      <c r="K98" s="99">
        <v>10.520975812092368</v>
      </c>
      <c r="L98" s="99">
        <v>10.112797785517005</v>
      </c>
      <c r="M98" s="99">
        <v>8.9955004446735778</v>
      </c>
      <c r="N98" s="99">
        <v>9.7499111252018835</v>
      </c>
      <c r="O98" s="99">
        <v>10.143201482005606</v>
      </c>
      <c r="P98" s="99">
        <v>9.0278920852727929</v>
      </c>
      <c r="Q98" s="99">
        <v>9.2893968166769696</v>
      </c>
      <c r="R98" s="99">
        <v>9.2987184607746673</v>
      </c>
      <c r="S98" s="99">
        <v>9.9411306146338134</v>
      </c>
      <c r="T98" s="99">
        <v>9.114164487772344</v>
      </c>
      <c r="U98" s="99">
        <v>11.388924118136675</v>
      </c>
      <c r="V98" s="99">
        <v>8.3406036286729304</v>
      </c>
      <c r="W98" s="99">
        <v>8.9386567993876636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2.7008950244466821</v>
      </c>
      <c r="D99" s="99">
        <v>2.6476662480954878</v>
      </c>
      <c r="E99" s="99">
        <v>2.5945995709740211</v>
      </c>
      <c r="F99" s="99">
        <v>2.5443329437711619</v>
      </c>
      <c r="G99" s="99">
        <v>2.2499725730052917</v>
      </c>
      <c r="H99" s="99">
        <v>2.2490638765488016</v>
      </c>
      <c r="I99" s="99">
        <v>2.03639253747063</v>
      </c>
      <c r="J99" s="99">
        <v>2.3937089452669396</v>
      </c>
      <c r="K99" s="99">
        <v>2.5521316631437423</v>
      </c>
      <c r="L99" s="99">
        <v>2.4921071771951961</v>
      </c>
      <c r="M99" s="99">
        <v>2.1769785970296334</v>
      </c>
      <c r="N99" s="99">
        <v>2.3720670472870684</v>
      </c>
      <c r="O99" s="99">
        <v>2.4854728603595353</v>
      </c>
      <c r="P99" s="99">
        <v>2.2048780178075056</v>
      </c>
      <c r="Q99" s="99">
        <v>2.2890903386999693</v>
      </c>
      <c r="R99" s="99">
        <v>2.2621401623266975</v>
      </c>
      <c r="S99" s="99">
        <v>2.419351665357536</v>
      </c>
      <c r="T99" s="99">
        <v>2.2077796118020077</v>
      </c>
      <c r="U99" s="99">
        <v>2.7755795709199251</v>
      </c>
      <c r="V99" s="99">
        <v>2.0418137145911017</v>
      </c>
      <c r="W99" s="99">
        <v>2.4592414991135896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1.3682149512709243</v>
      </c>
      <c r="D100" s="123">
        <v>1.3519172250856488</v>
      </c>
      <c r="E100" s="123">
        <v>1.3483914613096355</v>
      </c>
      <c r="F100" s="123">
        <v>1.3188974981885024</v>
      </c>
      <c r="G100" s="123">
        <v>1.1870386856050468</v>
      </c>
      <c r="H100" s="123">
        <v>1.1690923403222409</v>
      </c>
      <c r="I100" s="123">
        <v>1.1636224544395695</v>
      </c>
      <c r="J100" s="123">
        <v>1.4160037913485854</v>
      </c>
      <c r="K100" s="123">
        <v>1.5810468315867583</v>
      </c>
      <c r="L100" s="123">
        <v>1.5469043775235707</v>
      </c>
      <c r="M100" s="123">
        <v>1.3242792161369934</v>
      </c>
      <c r="N100" s="123">
        <v>1.5048367755811645</v>
      </c>
      <c r="O100" s="123">
        <v>1.5812797744345426</v>
      </c>
      <c r="P100" s="123">
        <v>1.4316856007669743</v>
      </c>
      <c r="Q100" s="123">
        <v>1.5212688747440264</v>
      </c>
      <c r="R100" s="123">
        <v>1.5166372939831585</v>
      </c>
      <c r="S100" s="123">
        <v>1.6815413299374411</v>
      </c>
      <c r="T100" s="123">
        <v>1.6277371728404166</v>
      </c>
      <c r="U100" s="123">
        <v>2.1145473260776129</v>
      </c>
      <c r="V100" s="123">
        <v>2.0853014893649271</v>
      </c>
      <c r="W100" s="123">
        <v>2.3516670568691951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1.5081394621122288</v>
      </c>
      <c r="D102" s="99">
        <v>1.405607137936109</v>
      </c>
      <c r="E102" s="99">
        <v>1.5715225491928237</v>
      </c>
      <c r="F102" s="99">
        <v>1.3310299487236961</v>
      </c>
      <c r="G102" s="99">
        <v>1.437331192288499</v>
      </c>
      <c r="H102" s="99">
        <v>0.7567877070299408</v>
      </c>
      <c r="I102" s="99">
        <v>1.0005534605838566</v>
      </c>
      <c r="J102" s="99">
        <v>1.6158982599374379</v>
      </c>
      <c r="K102" s="99">
        <v>1.9736686902534055</v>
      </c>
      <c r="L102" s="99">
        <v>1.4985289037328025</v>
      </c>
      <c r="M102" s="99">
        <v>1.231025131657983</v>
      </c>
      <c r="N102" s="99">
        <v>1.1242001427703716</v>
      </c>
      <c r="O102" s="99">
        <v>1.6104733031139051</v>
      </c>
      <c r="P102" s="99">
        <v>1.4019503045315396</v>
      </c>
      <c r="Q102" s="99">
        <v>1.8105043055243597</v>
      </c>
      <c r="R102" s="99">
        <v>1.4485332186034026</v>
      </c>
      <c r="S102" s="99">
        <v>1.6527412009252229</v>
      </c>
      <c r="T102" s="99">
        <v>1.628604906819155</v>
      </c>
      <c r="U102" s="99">
        <v>2.1448582398612244</v>
      </c>
      <c r="V102" s="99">
        <v>2.0448777442682018</v>
      </c>
      <c r="W102" s="99">
        <v>2.3637827780677831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1.3464880811175772</v>
      </c>
      <c r="D103" s="110">
        <v>1.3441375115517207</v>
      </c>
      <c r="E103" s="110">
        <v>1.3168139586046199</v>
      </c>
      <c r="F103" s="110">
        <v>1.3179318822681994</v>
      </c>
      <c r="G103" s="110">
        <v>1.1653727915170535</v>
      </c>
      <c r="H103" s="110">
        <v>1.201989978728452</v>
      </c>
      <c r="I103" s="110">
        <v>1.1823002052272016</v>
      </c>
      <c r="J103" s="110">
        <v>1.3806391592231213</v>
      </c>
      <c r="K103" s="110">
        <v>1.5342659502005527</v>
      </c>
      <c r="L103" s="110">
        <v>1.5491846324505092</v>
      </c>
      <c r="M103" s="110">
        <v>1.3253256151613371</v>
      </c>
      <c r="N103" s="110">
        <v>1.5139966719902231</v>
      </c>
      <c r="O103" s="110">
        <v>1.5789680477913883</v>
      </c>
      <c r="P103" s="110">
        <v>1.4353694842155882</v>
      </c>
      <c r="Q103" s="110">
        <v>1.4914258090305466</v>
      </c>
      <c r="R103" s="110">
        <v>1.5232345504772513</v>
      </c>
      <c r="S103" s="110">
        <v>1.682985697400925</v>
      </c>
      <c r="T103" s="110">
        <v>1.6277132972213961</v>
      </c>
      <c r="U103" s="110">
        <v>2.1134796046217414</v>
      </c>
      <c r="V103" s="110">
        <v>2.087325062397186</v>
      </c>
      <c r="W103" s="110">
        <v>2.350794065994303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153.92378435545612</v>
      </c>
      <c r="D124" s="118">
        <f t="shared" si="42"/>
        <v>152.96095787198479</v>
      </c>
      <c r="E124" s="118">
        <f t="shared" si="42"/>
        <v>157.3698687884015</v>
      </c>
      <c r="F124" s="118">
        <f t="shared" si="42"/>
        <v>146.78303730505863</v>
      </c>
      <c r="G124" s="118">
        <f t="shared" si="42"/>
        <v>138.25901366910171</v>
      </c>
      <c r="H124" s="118">
        <f t="shared" si="42"/>
        <v>139.31797641369181</v>
      </c>
      <c r="I124" s="118">
        <f t="shared" si="42"/>
        <v>137.34732276271239</v>
      </c>
      <c r="J124" s="118">
        <f t="shared" si="42"/>
        <v>137.16058692558212</v>
      </c>
      <c r="K124" s="118">
        <f t="shared" si="42"/>
        <v>144.14946181781764</v>
      </c>
      <c r="L124" s="118">
        <f t="shared" si="42"/>
        <v>155.80117650721201</v>
      </c>
      <c r="M124" s="118">
        <f t="shared" si="42"/>
        <v>127.48395939385777</v>
      </c>
      <c r="N124" s="118">
        <f t="shared" si="42"/>
        <v>139.58261766919884</v>
      </c>
      <c r="O124" s="118">
        <f t="shared" si="42"/>
        <v>132.42671076148221</v>
      </c>
      <c r="P124" s="118">
        <f t="shared" si="42"/>
        <v>123.47340806121582</v>
      </c>
      <c r="Q124" s="118">
        <f t="shared" si="42"/>
        <v>117.86409777395505</v>
      </c>
      <c r="R124" s="118">
        <f t="shared" ref="R124:V124" si="43">R125+R128+R130+R139</f>
        <v>125.62396542056401</v>
      </c>
      <c r="S124" s="118">
        <f t="shared" si="43"/>
        <v>122.7557378160782</v>
      </c>
      <c r="T124" s="118">
        <f t="shared" si="43"/>
        <v>113.90776793480173</v>
      </c>
      <c r="U124" s="118">
        <f t="shared" si="43"/>
        <v>115.04500192127726</v>
      </c>
      <c r="V124" s="118">
        <f t="shared" si="43"/>
        <v>94.322709029986967</v>
      </c>
      <c r="W124" s="118">
        <f t="shared" ref="W124" si="44">W125+W128+W130+W139</f>
        <v>98.38364564305175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138.97689862588425</v>
      </c>
      <c r="D125" s="123">
        <f t="shared" si="45"/>
        <v>138.20970712170487</v>
      </c>
      <c r="E125" s="123">
        <f t="shared" si="45"/>
        <v>142.88368375948301</v>
      </c>
      <c r="F125" s="123">
        <f t="shared" si="45"/>
        <v>132.47732551462479</v>
      </c>
      <c r="G125" s="123">
        <f t="shared" si="45"/>
        <v>125.66511909026823</v>
      </c>
      <c r="H125" s="123">
        <f t="shared" si="45"/>
        <v>126.73758142466043</v>
      </c>
      <c r="I125" s="123">
        <f t="shared" si="45"/>
        <v>125.13931680693067</v>
      </c>
      <c r="J125" s="123">
        <f t="shared" si="45"/>
        <v>123.12317358356701</v>
      </c>
      <c r="K125" s="123">
        <f t="shared" si="45"/>
        <v>129.32325895055436</v>
      </c>
      <c r="L125" s="123">
        <f t="shared" si="45"/>
        <v>141.31612017404461</v>
      </c>
      <c r="M125" s="123">
        <f t="shared" si="45"/>
        <v>114.97315724716275</v>
      </c>
      <c r="N125" s="123">
        <f t="shared" si="45"/>
        <v>125.71587773687408</v>
      </c>
      <c r="O125" s="123">
        <f t="shared" si="45"/>
        <v>117.73597127149689</v>
      </c>
      <c r="P125" s="123">
        <f t="shared" si="45"/>
        <v>110.68578089214931</v>
      </c>
      <c r="Q125" s="123">
        <f t="shared" si="45"/>
        <v>104.35525197890465</v>
      </c>
      <c r="R125" s="123">
        <f t="shared" ref="R125:V125" si="46">SUM(R126:R127)</f>
        <v>112.4319483892579</v>
      </c>
      <c r="S125" s="123">
        <f t="shared" si="46"/>
        <v>108.6242773970102</v>
      </c>
      <c r="T125" s="123">
        <f t="shared" si="46"/>
        <v>100.89745447883736</v>
      </c>
      <c r="U125" s="123">
        <f t="shared" si="46"/>
        <v>98.445424258783234</v>
      </c>
      <c r="V125" s="123">
        <f t="shared" si="46"/>
        <v>81.375591981046171</v>
      </c>
      <c r="W125" s="123">
        <f t="shared" ref="W125" si="47">SUM(W126:W127)</f>
        <v>83.791888660493782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138.33565285711575</v>
      </c>
      <c r="D126" s="99">
        <v>137.58788039503611</v>
      </c>
      <c r="E126" s="99">
        <v>142.25032698196421</v>
      </c>
      <c r="F126" s="99">
        <v>131.90673439131186</v>
      </c>
      <c r="G126" s="99">
        <v>125.13376134640211</v>
      </c>
      <c r="H126" s="99">
        <v>126.21046431306603</v>
      </c>
      <c r="I126" s="99">
        <v>124.62658499162434</v>
      </c>
      <c r="J126" s="99">
        <v>122.62786913945283</v>
      </c>
      <c r="K126" s="99">
        <v>128.80835980294594</v>
      </c>
      <c r="L126" s="99">
        <v>140.75681486689632</v>
      </c>
      <c r="M126" s="99">
        <v>114.52755883342064</v>
      </c>
      <c r="N126" s="99">
        <v>125.2319119952701</v>
      </c>
      <c r="O126" s="99">
        <v>117.28904933658609</v>
      </c>
      <c r="P126" s="99">
        <v>110.26996606828286</v>
      </c>
      <c r="Q126" s="99">
        <v>103.96751081960028</v>
      </c>
      <c r="R126" s="99">
        <v>112.0152312285408</v>
      </c>
      <c r="S126" s="99">
        <v>108.24887146907879</v>
      </c>
      <c r="T126" s="99">
        <v>100.55251904585857</v>
      </c>
      <c r="U126" s="99">
        <v>98.118267515333457</v>
      </c>
      <c r="V126" s="99">
        <v>81.100085984678017</v>
      </c>
      <c r="W126" s="99">
        <v>83.505278513773035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0.64124576876850337</v>
      </c>
      <c r="D127" s="99">
        <v>0.62182672666875771</v>
      </c>
      <c r="E127" s="99">
        <v>0.63335677751880648</v>
      </c>
      <c r="F127" s="99">
        <v>0.57059112331294826</v>
      </c>
      <c r="G127" s="99">
        <v>0.53135774386612078</v>
      </c>
      <c r="H127" s="99">
        <v>0.52711711159440056</v>
      </c>
      <c r="I127" s="99">
        <v>0.51273181530632961</v>
      </c>
      <c r="J127" s="99">
        <v>0.49530444411418728</v>
      </c>
      <c r="K127" s="99">
        <v>0.51489914760840971</v>
      </c>
      <c r="L127" s="99">
        <v>0.5593053071483034</v>
      </c>
      <c r="M127" s="99">
        <v>0.4455984137421099</v>
      </c>
      <c r="N127" s="99">
        <v>0.48396574160398037</v>
      </c>
      <c r="O127" s="99">
        <v>0.44692193491080612</v>
      </c>
      <c r="P127" s="99">
        <v>0.41581482386645829</v>
      </c>
      <c r="Q127" s="99">
        <v>0.38774115930437342</v>
      </c>
      <c r="R127" s="99">
        <v>0.41671716071710546</v>
      </c>
      <c r="S127" s="99">
        <v>0.37540592793140604</v>
      </c>
      <c r="T127" s="99">
        <v>0.34493543297879309</v>
      </c>
      <c r="U127" s="99">
        <v>0.32715674344978368</v>
      </c>
      <c r="V127" s="99">
        <v>0.27550599636815964</v>
      </c>
      <c r="W127" s="99">
        <v>0.28661014672074692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0.23401283612868487</v>
      </c>
      <c r="D128" s="123">
        <f t="shared" si="48"/>
        <v>0.21334285456816282</v>
      </c>
      <c r="E128" s="123">
        <f t="shared" si="48"/>
        <v>0.16714190032877471</v>
      </c>
      <c r="F128" s="123">
        <f t="shared" si="48"/>
        <v>0.18580450871773568</v>
      </c>
      <c r="G128" s="123">
        <f t="shared" si="48"/>
        <v>0.28147848028856415</v>
      </c>
      <c r="H128" s="123">
        <f t="shared" si="48"/>
        <v>0.23849128541285128</v>
      </c>
      <c r="I128" s="123">
        <f t="shared" si="48"/>
        <v>0.17480425786488726</v>
      </c>
      <c r="J128" s="123">
        <f t="shared" si="48"/>
        <v>0.35115719484895097</v>
      </c>
      <c r="K128" s="123">
        <f t="shared" si="48"/>
        <v>0.17280827323723419</v>
      </c>
      <c r="L128" s="123">
        <f t="shared" si="48"/>
        <v>0.29836254561066111</v>
      </c>
      <c r="M128" s="123">
        <f t="shared" si="48"/>
        <v>0.14409674849055962</v>
      </c>
      <c r="N128" s="123">
        <f t="shared" si="48"/>
        <v>0.27340472477707894</v>
      </c>
      <c r="O128" s="123">
        <f t="shared" si="48"/>
        <v>0.31523326173067057</v>
      </c>
      <c r="P128" s="123">
        <f t="shared" si="48"/>
        <v>0.17830086534476589</v>
      </c>
      <c r="Q128" s="123">
        <f t="shared" si="48"/>
        <v>0.26879800153792122</v>
      </c>
      <c r="R128" s="123">
        <f t="shared" si="48"/>
        <v>0.15814718549459372</v>
      </c>
      <c r="S128" s="123">
        <f t="shared" si="48"/>
        <v>0.11535894325667967</v>
      </c>
      <c r="T128" s="123">
        <f t="shared" si="48"/>
        <v>0.22994301084660662</v>
      </c>
      <c r="U128" s="123">
        <f t="shared" si="48"/>
        <v>0.33157646667351121</v>
      </c>
      <c r="V128" s="123">
        <f t="shared" si="48"/>
        <v>0.59243922255342629</v>
      </c>
      <c r="W128" s="123">
        <f t="shared" si="48"/>
        <v>0.79276566155953476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0.23401283612868487</v>
      </c>
      <c r="D129" s="99">
        <f>RES_hhdet_in_tesh!D129/RES_summary!D$21</f>
        <v>0.21334285456816282</v>
      </c>
      <c r="E129" s="99">
        <f>RES_hhdet_in_tesh!E129/RES_summary!E$21</f>
        <v>0.16714190032877471</v>
      </c>
      <c r="F129" s="99">
        <f>RES_hhdet_in_tesh!F129/RES_summary!F$21</f>
        <v>0.18580450871773568</v>
      </c>
      <c r="G129" s="99">
        <f>RES_hhdet_in_tesh!G129/RES_summary!G$21</f>
        <v>0.28147848028856415</v>
      </c>
      <c r="H129" s="99">
        <f>RES_hhdet_in_tesh!H129/RES_summary!H$21</f>
        <v>0.23849128541285128</v>
      </c>
      <c r="I129" s="99">
        <f>RES_hhdet_in_tesh!I129/RES_summary!I$21</f>
        <v>0.17480425786488726</v>
      </c>
      <c r="J129" s="99">
        <f>RES_hhdet_in_tesh!J129/RES_summary!J$21</f>
        <v>0.35115719484895097</v>
      </c>
      <c r="K129" s="99">
        <f>RES_hhdet_in_tesh!K129/RES_summary!K$21</f>
        <v>0.17280827323723419</v>
      </c>
      <c r="L129" s="99">
        <f>RES_hhdet_in_tesh!L129/RES_summary!L$21</f>
        <v>0.29836254561066111</v>
      </c>
      <c r="M129" s="99">
        <f>RES_hhdet_in_tesh!M129/RES_summary!M$21</f>
        <v>0.14409674849055962</v>
      </c>
      <c r="N129" s="99">
        <f>RES_hhdet_in_tesh!N129/RES_summary!N$21</f>
        <v>0.27340472477707894</v>
      </c>
      <c r="O129" s="99">
        <f>RES_hhdet_in_tesh!O129/RES_summary!O$21</f>
        <v>0.31523326173067057</v>
      </c>
      <c r="P129" s="99">
        <f>RES_hhdet_in_tesh!P129/RES_summary!P$21</f>
        <v>0.17830086534476589</v>
      </c>
      <c r="Q129" s="99">
        <f>RES_hhdet_in_tesh!Q129/RES_summary!Q$21</f>
        <v>0.26879800153792122</v>
      </c>
      <c r="R129" s="99">
        <f>RES_hhdet_in_tesh!R129/RES_summary!R$21</f>
        <v>0.15814718549459372</v>
      </c>
      <c r="S129" s="99">
        <f>RES_hhdet_in_tesh!S129/RES_summary!S$21</f>
        <v>0.11535894325667967</v>
      </c>
      <c r="T129" s="99">
        <f>RES_hhdet_in_tesh!T129/RES_summary!T$21</f>
        <v>0.22994301084660662</v>
      </c>
      <c r="U129" s="99">
        <f>RES_hhdet_in_tesh!U129/RES_summary!U$21</f>
        <v>0.33157646667351121</v>
      </c>
      <c r="V129" s="99">
        <f>RES_hhdet_in_tesh!V129/RES_summary!V$21</f>
        <v>0.59243922255342629</v>
      </c>
      <c r="W129" s="99">
        <f>RES_hhdet_in_tesh!W129/RES_summary!W$21</f>
        <v>0.79276566155953476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13.344656112122395</v>
      </c>
      <c r="D130" s="123">
        <v>13.185991711925162</v>
      </c>
      <c r="E130" s="123">
        <v>12.970645853364667</v>
      </c>
      <c r="F130" s="123">
        <v>12.801009887287007</v>
      </c>
      <c r="G130" s="123">
        <v>11.125385811360067</v>
      </c>
      <c r="H130" s="123">
        <v>11.172809433398225</v>
      </c>
      <c r="I130" s="123">
        <v>10.869581232674118</v>
      </c>
      <c r="J130" s="123">
        <v>12.270256289175228</v>
      </c>
      <c r="K130" s="123">
        <v>13.07233619205982</v>
      </c>
      <c r="L130" s="123">
        <v>12.639790872939326</v>
      </c>
      <c r="M130" s="123">
        <v>11.04242886633914</v>
      </c>
      <c r="N130" s="123">
        <v>12.088496002386455</v>
      </c>
      <c r="O130" s="123">
        <v>12.794226898320424</v>
      </c>
      <c r="P130" s="123">
        <v>11.177640526255804</v>
      </c>
      <c r="Q130" s="123">
        <v>11.718777334290428</v>
      </c>
      <c r="R130" s="123">
        <v>11.51723288698847</v>
      </c>
      <c r="S130" s="123">
        <v>12.334559273198247</v>
      </c>
      <c r="T130" s="123">
        <v>11.152633296168498</v>
      </c>
      <c r="U130" s="123">
        <v>14.15345314606086</v>
      </c>
      <c r="V130" s="123">
        <v>10.269376982755061</v>
      </c>
      <c r="W130" s="123">
        <v>11.447323932319387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13.337327967618306</v>
      </c>
      <c r="D131" s="99">
        <v>13.183445707124118</v>
      </c>
      <c r="E131" s="99">
        <v>12.989697394688987</v>
      </c>
      <c r="F131" s="99">
        <v>12.845784180464157</v>
      </c>
      <c r="G131" s="99">
        <v>11.125385734536888</v>
      </c>
      <c r="H131" s="99">
        <v>11.172807952600097</v>
      </c>
      <c r="I131" s="99">
        <v>10.871238252798561</v>
      </c>
      <c r="J131" s="99">
        <v>12.276328405852368</v>
      </c>
      <c r="K131" s="99">
        <v>13.072375982795895</v>
      </c>
      <c r="L131" s="99">
        <v>12.641644838161788</v>
      </c>
      <c r="M131" s="99">
        <v>11.042422421640806</v>
      </c>
      <c r="N131" s="99">
        <v>12.088495003355863</v>
      </c>
      <c r="O131" s="99">
        <v>12.794225447153512</v>
      </c>
      <c r="P131" s="99">
        <v>11.177633765018353</v>
      </c>
      <c r="Q131" s="99">
        <v>11.745220264847475</v>
      </c>
      <c r="R131" s="99">
        <v>11.517224566066737</v>
      </c>
      <c r="S131" s="99">
        <v>12.333525525520871</v>
      </c>
      <c r="T131" s="99">
        <v>11.152626563954009</v>
      </c>
      <c r="U131" s="99">
        <v>14.151829220349914</v>
      </c>
      <c r="V131" s="99">
        <v>10.26936952785444</v>
      </c>
      <c r="W131" s="99">
        <v>11.461563322347352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13.33737158100948</v>
      </c>
      <c r="D132" s="99">
        <v>13.183410636693305</v>
      </c>
      <c r="E132" s="99">
        <v>12.989576756700918</v>
      </c>
      <c r="F132" s="99">
        <v>12.846028122810546</v>
      </c>
      <c r="G132" s="99">
        <v>11.125735433644865</v>
      </c>
      <c r="H132" s="99">
        <v>11.174886296324784</v>
      </c>
      <c r="I132" s="99">
        <v>10.873465258048896</v>
      </c>
      <c r="J132" s="99">
        <v>12.279988240695792</v>
      </c>
      <c r="K132" s="99">
        <v>13.076036592059928</v>
      </c>
      <c r="L132" s="99">
        <v>12.645266104456955</v>
      </c>
      <c r="M132" s="99">
        <v>11.045026038510063</v>
      </c>
      <c r="N132" s="99">
        <v>12.090926643814669</v>
      </c>
      <c r="O132" s="99">
        <v>12.796831259208352</v>
      </c>
      <c r="P132" s="99">
        <v>11.182242422738373</v>
      </c>
      <c r="Q132" s="99">
        <v>11.751900384454867</v>
      </c>
      <c r="R132" s="99">
        <v>11.523801447037965</v>
      </c>
      <c r="S132" s="99">
        <v>12.341671106860796</v>
      </c>
      <c r="T132" s="99">
        <v>11.159948648664729</v>
      </c>
      <c r="U132" s="99">
        <v>14.162844101566993</v>
      </c>
      <c r="V132" s="99">
        <v>10.277251711994067</v>
      </c>
      <c r="W132" s="99">
        <v>11.46891807392457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10.641670350980577</v>
      </c>
      <c r="D133" s="102">
        <v>10.547739764353661</v>
      </c>
      <c r="E133" s="102">
        <v>10.346473058880614</v>
      </c>
      <c r="F133" s="102">
        <v>10.247076624393907</v>
      </c>
      <c r="G133" s="102">
        <v>8.9147032182032717</v>
      </c>
      <c r="H133" s="102">
        <v>8.9484167022894674</v>
      </c>
      <c r="I133" s="102">
        <v>8.8309944461187406</v>
      </c>
      <c r="J133" s="102">
        <v>9.8783871008106861</v>
      </c>
      <c r="K133" s="102">
        <v>10.523258470590111</v>
      </c>
      <c r="L133" s="102">
        <v>10.145175970339391</v>
      </c>
      <c r="M133" s="102">
        <v>8.8928364206450077</v>
      </c>
      <c r="N133" s="102">
        <v>9.7248953690256545</v>
      </c>
      <c r="O133" s="102">
        <v>10.278303203911472</v>
      </c>
      <c r="P133" s="102">
        <v>8.9872393840066529</v>
      </c>
      <c r="Q133" s="102">
        <v>9.4286168219142326</v>
      </c>
      <c r="R133" s="102">
        <v>9.2688783794412366</v>
      </c>
      <c r="S133" s="102">
        <v>9.9259485462277066</v>
      </c>
      <c r="T133" s="102">
        <v>8.9835842387834273</v>
      </c>
      <c r="U133" s="102">
        <v>11.387580632023541</v>
      </c>
      <c r="V133" s="102">
        <v>8.2559258431856737</v>
      </c>
      <c r="W133" s="102">
        <v>8.9943853839753292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2.6957012300289063</v>
      </c>
      <c r="D134" s="105">
        <v>2.6356708723396443</v>
      </c>
      <c r="E134" s="105">
        <v>2.6431036978203042</v>
      </c>
      <c r="F134" s="105">
        <v>2.5989514984166391</v>
      </c>
      <c r="G134" s="105">
        <v>2.2110322154415938</v>
      </c>
      <c r="H134" s="105">
        <v>2.2264695940353141</v>
      </c>
      <c r="I134" s="105">
        <v>2.0424708119301567</v>
      </c>
      <c r="J134" s="105">
        <v>2.4016011398851056</v>
      </c>
      <c r="K134" s="105">
        <v>2.5527781214698178</v>
      </c>
      <c r="L134" s="105">
        <v>2.5000901341175608</v>
      </c>
      <c r="M134" s="105">
        <v>2.1521896178650572</v>
      </c>
      <c r="N134" s="105">
        <v>2.3660312747890133</v>
      </c>
      <c r="O134" s="105">
        <v>2.5185280552968803</v>
      </c>
      <c r="P134" s="105">
        <v>2.195003038731723</v>
      </c>
      <c r="Q134" s="105">
        <v>2.3232835625406367</v>
      </c>
      <c r="R134" s="105">
        <v>2.2549230675967284</v>
      </c>
      <c r="S134" s="105">
        <v>2.4157225606330872</v>
      </c>
      <c r="T134" s="105">
        <v>2.1763644098813022</v>
      </c>
      <c r="U134" s="105">
        <v>2.7752634695434515</v>
      </c>
      <c r="V134" s="105">
        <v>2.0213258688083928</v>
      </c>
      <c r="W134" s="105">
        <v>2.4745326899492417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13.363052643813917</v>
      </c>
      <c r="D135" s="102">
        <v>13.243447921567332</v>
      </c>
      <c r="E135" s="102">
        <v>12.751266064579177</v>
      </c>
      <c r="F135" s="102">
        <v>12.57591477206474</v>
      </c>
      <c r="G135" s="102">
        <v>0</v>
      </c>
      <c r="H135" s="102">
        <v>0</v>
      </c>
      <c r="I135" s="102">
        <v>10.840544520601963</v>
      </c>
      <c r="J135" s="102">
        <v>12.238280672019052</v>
      </c>
      <c r="K135" s="102">
        <v>13.072027976620305</v>
      </c>
      <c r="L135" s="102">
        <v>12.604184115025996</v>
      </c>
      <c r="M135" s="102">
        <v>11.172212531526309</v>
      </c>
      <c r="N135" s="102">
        <v>0</v>
      </c>
      <c r="O135" s="102">
        <v>0</v>
      </c>
      <c r="P135" s="102">
        <v>11.230457853953807</v>
      </c>
      <c r="Q135" s="102">
        <v>11.575737140895335</v>
      </c>
      <c r="R135" s="102">
        <v>11.5579135067977</v>
      </c>
      <c r="S135" s="102">
        <v>12.357986815492719</v>
      </c>
      <c r="T135" s="102">
        <v>0</v>
      </c>
      <c r="U135" s="102">
        <v>14.162333000597013</v>
      </c>
      <c r="V135" s="102">
        <v>0</v>
      </c>
      <c r="W135" s="102">
        <v>11.397788872663154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13.363066914818631</v>
      </c>
      <c r="D136" s="105">
        <v>13.243413589137596</v>
      </c>
      <c r="E136" s="105">
        <v>12.751141547035044</v>
      </c>
      <c r="F136" s="105">
        <v>12.575932817778259</v>
      </c>
      <c r="G136" s="105">
        <v>0</v>
      </c>
      <c r="H136" s="105">
        <v>0</v>
      </c>
      <c r="I136" s="105">
        <v>10.841176619154535</v>
      </c>
      <c r="J136" s="105">
        <v>12.239748942835954</v>
      </c>
      <c r="K136" s="105">
        <v>13.073107475236114</v>
      </c>
      <c r="L136" s="105">
        <v>12.604904962712205</v>
      </c>
      <c r="M136" s="105">
        <v>0</v>
      </c>
      <c r="N136" s="105">
        <v>0</v>
      </c>
      <c r="O136" s="105">
        <v>0</v>
      </c>
      <c r="P136" s="105">
        <v>0</v>
      </c>
      <c r="Q136" s="105">
        <v>11.578487155376937</v>
      </c>
      <c r="R136" s="105">
        <v>0</v>
      </c>
      <c r="S136" s="105">
        <v>12.36048227999135</v>
      </c>
      <c r="T136" s="105">
        <v>0</v>
      </c>
      <c r="U136" s="105">
        <v>14.164503689056593</v>
      </c>
      <c r="V136" s="105">
        <v>0</v>
      </c>
      <c r="W136" s="105">
        <v>11.397898298501252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10.662171890371948</v>
      </c>
      <c r="D137" s="99">
        <v>10.595747341042109</v>
      </c>
      <c r="E137" s="99">
        <v>10.156541976061025</v>
      </c>
      <c r="F137" s="99">
        <v>10.031599874007098</v>
      </c>
      <c r="G137" s="99">
        <v>0</v>
      </c>
      <c r="H137" s="99">
        <v>0</v>
      </c>
      <c r="I137" s="99">
        <v>8.8047840816839056</v>
      </c>
      <c r="J137" s="99">
        <v>9.8460399975690116</v>
      </c>
      <c r="K137" s="99">
        <v>10.520975812092367</v>
      </c>
      <c r="L137" s="99">
        <v>10.112797785517007</v>
      </c>
      <c r="M137" s="99">
        <v>0</v>
      </c>
      <c r="N137" s="99">
        <v>0</v>
      </c>
      <c r="O137" s="99">
        <v>0</v>
      </c>
      <c r="P137" s="99">
        <v>0</v>
      </c>
      <c r="Q137" s="99">
        <v>9.2893968166769714</v>
      </c>
      <c r="R137" s="99">
        <v>0</v>
      </c>
      <c r="S137" s="99">
        <v>9.9411306146338134</v>
      </c>
      <c r="T137" s="99">
        <v>0</v>
      </c>
      <c r="U137" s="99">
        <v>11.38892411813667</v>
      </c>
      <c r="V137" s="99">
        <v>0</v>
      </c>
      <c r="W137" s="99">
        <v>8.9386567993876618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2.7008950244466834</v>
      </c>
      <c r="D138" s="99">
        <v>2.6476662480954882</v>
      </c>
      <c r="E138" s="99">
        <v>2.5945995709740206</v>
      </c>
      <c r="F138" s="99">
        <v>2.5443329437711637</v>
      </c>
      <c r="G138" s="99">
        <v>0</v>
      </c>
      <c r="H138" s="99">
        <v>0</v>
      </c>
      <c r="I138" s="99">
        <v>2.03639253747063</v>
      </c>
      <c r="J138" s="99">
        <v>2.3937089452669396</v>
      </c>
      <c r="K138" s="99">
        <v>2.5521316631437441</v>
      </c>
      <c r="L138" s="99">
        <v>2.4921071771951966</v>
      </c>
      <c r="M138" s="99">
        <v>0</v>
      </c>
      <c r="N138" s="99">
        <v>0</v>
      </c>
      <c r="O138" s="99">
        <v>0</v>
      </c>
      <c r="P138" s="99">
        <v>0</v>
      </c>
      <c r="Q138" s="99">
        <v>2.2890903386999693</v>
      </c>
      <c r="R138" s="99">
        <v>0</v>
      </c>
      <c r="S138" s="99">
        <v>2.4193516653575373</v>
      </c>
      <c r="T138" s="99">
        <v>0</v>
      </c>
      <c r="U138" s="99">
        <v>2.7755795709199238</v>
      </c>
      <c r="V138" s="99">
        <v>0</v>
      </c>
      <c r="W138" s="99">
        <v>2.4592414991135891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1.3682167813207819</v>
      </c>
      <c r="D139" s="123">
        <v>1.3519161837865721</v>
      </c>
      <c r="E139" s="123">
        <v>1.348397275225061</v>
      </c>
      <c r="F139" s="123">
        <v>1.31889739442911</v>
      </c>
      <c r="G139" s="123">
        <v>1.1870302871848146</v>
      </c>
      <c r="H139" s="123">
        <v>1.1690942702203011</v>
      </c>
      <c r="I139" s="123">
        <v>1.1636204652427187</v>
      </c>
      <c r="J139" s="123">
        <v>1.4159998579909376</v>
      </c>
      <c r="K139" s="123">
        <v>1.5810584019662191</v>
      </c>
      <c r="L139" s="123">
        <v>1.5469029146173789</v>
      </c>
      <c r="M139" s="123">
        <v>1.3242765318653347</v>
      </c>
      <c r="N139" s="123">
        <v>1.5048392051612371</v>
      </c>
      <c r="O139" s="123">
        <v>1.5812793299342247</v>
      </c>
      <c r="P139" s="123">
        <v>1.4316857774659428</v>
      </c>
      <c r="Q139" s="123">
        <v>1.5212704592220601</v>
      </c>
      <c r="R139" s="123">
        <v>1.5166369588230397</v>
      </c>
      <c r="S139" s="123">
        <v>1.6815422026130624</v>
      </c>
      <c r="T139" s="123">
        <v>1.6277371489492525</v>
      </c>
      <c r="U139" s="123">
        <v>2.1145480497596618</v>
      </c>
      <c r="V139" s="123">
        <v>2.0853008436323108</v>
      </c>
      <c r="W139" s="123">
        <v>2.3516673886790538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1.5081394621122288</v>
      </c>
      <c r="D140" s="99">
        <v>1.4056071379361086</v>
      </c>
      <c r="E140" s="99">
        <v>1.5715225491928237</v>
      </c>
      <c r="F140" s="99">
        <v>1.3310299487236958</v>
      </c>
      <c r="G140" s="99">
        <v>1.4373311922884988</v>
      </c>
      <c r="H140" s="99">
        <v>0.75678770702994091</v>
      </c>
      <c r="I140" s="99">
        <v>1.0005534605838566</v>
      </c>
      <c r="J140" s="99">
        <v>1.6158982599374381</v>
      </c>
      <c r="K140" s="99">
        <v>1.9736686902534055</v>
      </c>
      <c r="L140" s="99">
        <v>1.4985289037328031</v>
      </c>
      <c r="M140" s="99">
        <v>1.2310251316579826</v>
      </c>
      <c r="N140" s="99">
        <v>1.1242001427703716</v>
      </c>
      <c r="O140" s="99">
        <v>1.6104733031139051</v>
      </c>
      <c r="P140" s="99">
        <v>1.4019503045315393</v>
      </c>
      <c r="Q140" s="99">
        <v>1.8105043055243599</v>
      </c>
      <c r="R140" s="99">
        <v>1.4485332186034026</v>
      </c>
      <c r="S140" s="99">
        <v>1.6527412009252229</v>
      </c>
      <c r="T140" s="99">
        <v>1.6286049068191555</v>
      </c>
      <c r="U140" s="99">
        <v>2.1448582398612244</v>
      </c>
      <c r="V140" s="99">
        <v>2.0448777442682022</v>
      </c>
      <c r="W140" s="99">
        <v>2.3637827780677831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1.3464880811175772</v>
      </c>
      <c r="D141" s="110">
        <v>1.3441375115517213</v>
      </c>
      <c r="E141" s="110">
        <v>1.3168139586046201</v>
      </c>
      <c r="F141" s="110">
        <v>1.3179318822681991</v>
      </c>
      <c r="G141" s="110">
        <v>1.1653727915170533</v>
      </c>
      <c r="H141" s="110">
        <v>1.201989978728452</v>
      </c>
      <c r="I141" s="110">
        <v>1.182300205227202</v>
      </c>
      <c r="J141" s="110">
        <v>1.3806391592231215</v>
      </c>
      <c r="K141" s="110">
        <v>1.5342659502005527</v>
      </c>
      <c r="L141" s="110">
        <v>1.5491846324505085</v>
      </c>
      <c r="M141" s="110">
        <v>1.3253256151613373</v>
      </c>
      <c r="N141" s="110">
        <v>1.5139966719902236</v>
      </c>
      <c r="O141" s="110">
        <v>1.5789680477913883</v>
      </c>
      <c r="P141" s="110">
        <v>1.4353694842155877</v>
      </c>
      <c r="Q141" s="110">
        <v>1.4914258090305468</v>
      </c>
      <c r="R141" s="110">
        <v>1.5232345504772511</v>
      </c>
      <c r="S141" s="110">
        <v>1.6829856974009254</v>
      </c>
      <c r="T141" s="110">
        <v>1.6277132972213968</v>
      </c>
      <c r="U141" s="110">
        <v>2.1134796046217419</v>
      </c>
      <c r="V141" s="110">
        <v>2.087325062397186</v>
      </c>
      <c r="W141" s="110">
        <v>2.350794065994303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155.73942783239713</v>
      </c>
      <c r="D143" s="118">
        <f t="shared" si="49"/>
        <v>153.98742467631735</v>
      </c>
      <c r="E143" s="118">
        <f t="shared" si="49"/>
        <v>158.11340747719049</v>
      </c>
      <c r="F143" s="118">
        <f t="shared" si="49"/>
        <v>148.07353578507616</v>
      </c>
      <c r="G143" s="118">
        <f t="shared" si="49"/>
        <v>143.76534901310561</v>
      </c>
      <c r="H143" s="118">
        <f t="shared" si="49"/>
        <v>142.0059798236345</v>
      </c>
      <c r="I143" s="118">
        <f t="shared" si="49"/>
        <v>138.70325117744514</v>
      </c>
      <c r="J143" s="118">
        <f t="shared" si="49"/>
        <v>139.47570830019816</v>
      </c>
      <c r="K143" s="118">
        <f t="shared" si="49"/>
        <v>144.66201956309064</v>
      </c>
      <c r="L143" s="118">
        <f t="shared" si="49"/>
        <v>157.90459581264366</v>
      </c>
      <c r="M143" s="118">
        <f t="shared" si="49"/>
        <v>127.41139697446351</v>
      </c>
      <c r="N143" s="118">
        <f t="shared" si="49"/>
        <v>142.07820305117565</v>
      </c>
      <c r="O143" s="118">
        <f t="shared" si="49"/>
        <v>134.14415005534948</v>
      </c>
      <c r="P143" s="118">
        <f t="shared" si="49"/>
        <v>125.11828041263088</v>
      </c>
      <c r="Q143" s="118">
        <f t="shared" si="49"/>
        <v>121.44501367681676</v>
      </c>
      <c r="R143" s="118">
        <f t="shared" ref="R143:V143" si="50">R144+R146+R148+R157</f>
        <v>127.11210613191277</v>
      </c>
      <c r="S143" s="118">
        <f t="shared" si="50"/>
        <v>124.62469135862698</v>
      </c>
      <c r="T143" s="118">
        <f t="shared" si="50"/>
        <v>116.44736740980034</v>
      </c>
      <c r="U143" s="118">
        <f t="shared" si="50"/>
        <v>120.03521776287658</v>
      </c>
      <c r="V143" s="118">
        <f t="shared" si="50"/>
        <v>98.68221482176439</v>
      </c>
      <c r="W143" s="118">
        <f t="shared" ref="W143" si="51">W144+W146+W148+W157</f>
        <v>108.91585757141414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138.6681723394571</v>
      </c>
      <c r="D144" s="123">
        <f t="shared" si="52"/>
        <v>137.25927537344194</v>
      </c>
      <c r="E144" s="123">
        <f t="shared" si="52"/>
        <v>142.34615139175858</v>
      </c>
      <c r="F144" s="123">
        <f t="shared" si="52"/>
        <v>132.32591658894989</v>
      </c>
      <c r="G144" s="123">
        <f t="shared" si="52"/>
        <v>128.44863048594726</v>
      </c>
      <c r="H144" s="123">
        <f t="shared" si="52"/>
        <v>127.17404527653137</v>
      </c>
      <c r="I144" s="123">
        <f t="shared" si="52"/>
        <v>124.95871452911997</v>
      </c>
      <c r="J144" s="123">
        <f t="shared" si="52"/>
        <v>122.32316046983095</v>
      </c>
      <c r="K144" s="123">
        <f t="shared" si="52"/>
        <v>128.28818586883889</v>
      </c>
      <c r="L144" s="123">
        <f t="shared" si="52"/>
        <v>140.79892749884576</v>
      </c>
      <c r="M144" s="123">
        <f t="shared" si="52"/>
        <v>113.48256705154981</v>
      </c>
      <c r="N144" s="123">
        <f t="shared" si="52"/>
        <v>125.74060982252843</v>
      </c>
      <c r="O144" s="123">
        <f t="shared" si="52"/>
        <v>116.81423319294746</v>
      </c>
      <c r="P144" s="123">
        <f t="shared" si="52"/>
        <v>110.68223499250556</v>
      </c>
      <c r="Q144" s="123">
        <f t="shared" si="52"/>
        <v>105.68645739330601</v>
      </c>
      <c r="R144" s="123">
        <f t="shared" si="52"/>
        <v>112.46164571748311</v>
      </c>
      <c r="S144" s="123">
        <f t="shared" si="52"/>
        <v>109.43937427174139</v>
      </c>
      <c r="T144" s="123">
        <f t="shared" si="52"/>
        <v>101.21948973992571</v>
      </c>
      <c r="U144" s="123">
        <f t="shared" si="52"/>
        <v>100.46365478725009</v>
      </c>
      <c r="V144" s="123">
        <f t="shared" si="52"/>
        <v>80.332878889994376</v>
      </c>
      <c r="W144" s="123">
        <f t="shared" si="52"/>
        <v>87.280879196849114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138.6681723394571</v>
      </c>
      <c r="D145" s="99">
        <v>137.25927537344194</v>
      </c>
      <c r="E145" s="99">
        <v>142.34615139175858</v>
      </c>
      <c r="F145" s="99">
        <v>132.32591658894989</v>
      </c>
      <c r="G145" s="99">
        <v>128.44863048594726</v>
      </c>
      <c r="H145" s="99">
        <v>127.17404527653137</v>
      </c>
      <c r="I145" s="99">
        <v>124.95871452911997</v>
      </c>
      <c r="J145" s="99">
        <v>122.32316046983095</v>
      </c>
      <c r="K145" s="99">
        <v>128.28818586883889</v>
      </c>
      <c r="L145" s="99">
        <v>140.79892749884576</v>
      </c>
      <c r="M145" s="99">
        <v>113.48256705154981</v>
      </c>
      <c r="N145" s="99">
        <v>125.74060982252843</v>
      </c>
      <c r="O145" s="99">
        <v>116.81423319294746</v>
      </c>
      <c r="P145" s="99">
        <v>110.68223499250556</v>
      </c>
      <c r="Q145" s="99">
        <v>105.68645739330601</v>
      </c>
      <c r="R145" s="99">
        <v>112.46164571748311</v>
      </c>
      <c r="S145" s="99">
        <v>109.43937427174139</v>
      </c>
      <c r="T145" s="99">
        <v>101.21948973992571</v>
      </c>
      <c r="U145" s="99">
        <v>100.46365478725009</v>
      </c>
      <c r="V145" s="99">
        <v>80.332878889994376</v>
      </c>
      <c r="W145" s="99">
        <v>87.280879196849114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2.33998056992893</v>
      </c>
      <c r="D146" s="123">
        <f t="shared" si="53"/>
        <v>2.1327872206955987</v>
      </c>
      <c r="E146" s="123">
        <f t="shared" si="53"/>
        <v>1.6675975898490403</v>
      </c>
      <c r="F146" s="123">
        <f t="shared" si="53"/>
        <v>1.8528065341769733</v>
      </c>
      <c r="G146" s="123">
        <f t="shared" si="53"/>
        <v>2.8080659698426444</v>
      </c>
      <c r="H146" s="123">
        <f t="shared" si="53"/>
        <v>2.3750194189749023</v>
      </c>
      <c r="I146" s="123">
        <f t="shared" si="53"/>
        <v>1.7403589283077705</v>
      </c>
      <c r="J146" s="123">
        <f t="shared" si="53"/>
        <v>3.4981970735072698</v>
      </c>
      <c r="K146" s="123">
        <f t="shared" si="53"/>
        <v>1.7207304211015741</v>
      </c>
      <c r="L146" s="123">
        <f t="shared" si="53"/>
        <v>2.9545572702113261</v>
      </c>
      <c r="M146" s="123">
        <f t="shared" si="53"/>
        <v>1.4323328202770602</v>
      </c>
      <c r="N146" s="123">
        <f t="shared" si="53"/>
        <v>2.7110272048617423</v>
      </c>
      <c r="O146" s="123">
        <f t="shared" si="53"/>
        <v>3.1206479474835276</v>
      </c>
      <c r="P146" s="123">
        <f t="shared" si="53"/>
        <v>1.7737553547222076</v>
      </c>
      <c r="Q146" s="123">
        <f t="shared" si="53"/>
        <v>2.6614129505942743</v>
      </c>
      <c r="R146" s="123">
        <f t="shared" si="53"/>
        <v>1.575711330863192</v>
      </c>
      <c r="S146" s="123">
        <f t="shared" si="53"/>
        <v>1.1456370801743667</v>
      </c>
      <c r="T146" s="123">
        <f t="shared" si="53"/>
        <v>2.2801188182895</v>
      </c>
      <c r="U146" s="123">
        <f t="shared" si="53"/>
        <v>3.2945221915207195</v>
      </c>
      <c r="V146" s="123">
        <f t="shared" si="53"/>
        <v>5.8829616415448491</v>
      </c>
      <c r="W146" s="123">
        <f t="shared" si="53"/>
        <v>7.8855156249593668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2.33998056992893</v>
      </c>
      <c r="D147" s="99">
        <f>RES_hhdet_in_tesh!D147/RES_summary!D$21</f>
        <v>2.1327872206955987</v>
      </c>
      <c r="E147" s="99">
        <f>RES_hhdet_in_tesh!E147/RES_summary!E$21</f>
        <v>1.6675975898490403</v>
      </c>
      <c r="F147" s="99">
        <f>RES_hhdet_in_tesh!F147/RES_summary!F$21</f>
        <v>1.8528065341769733</v>
      </c>
      <c r="G147" s="99">
        <f>RES_hhdet_in_tesh!G147/RES_summary!G$21</f>
        <v>2.8080659698426444</v>
      </c>
      <c r="H147" s="99">
        <f>RES_hhdet_in_tesh!H147/RES_summary!H$21</f>
        <v>2.3750194189749023</v>
      </c>
      <c r="I147" s="99">
        <f>RES_hhdet_in_tesh!I147/RES_summary!I$21</f>
        <v>1.7403589283077705</v>
      </c>
      <c r="J147" s="99">
        <f>RES_hhdet_in_tesh!J147/RES_summary!J$21</f>
        <v>3.4981970735072698</v>
      </c>
      <c r="K147" s="99">
        <f>RES_hhdet_in_tesh!K147/RES_summary!K$21</f>
        <v>1.7207304211015741</v>
      </c>
      <c r="L147" s="99">
        <f>RES_hhdet_in_tesh!L147/RES_summary!L$21</f>
        <v>2.9545572702113261</v>
      </c>
      <c r="M147" s="99">
        <f>RES_hhdet_in_tesh!M147/RES_summary!M$21</f>
        <v>1.4323328202770602</v>
      </c>
      <c r="N147" s="99">
        <f>RES_hhdet_in_tesh!N147/RES_summary!N$21</f>
        <v>2.7110272048617423</v>
      </c>
      <c r="O147" s="99">
        <f>RES_hhdet_in_tesh!O147/RES_summary!O$21</f>
        <v>3.1206479474835276</v>
      </c>
      <c r="P147" s="99">
        <f>RES_hhdet_in_tesh!P147/RES_summary!P$21</f>
        <v>1.7737553547222076</v>
      </c>
      <c r="Q147" s="99">
        <f>RES_hhdet_in_tesh!Q147/RES_summary!Q$21</f>
        <v>2.6614129505942743</v>
      </c>
      <c r="R147" s="99">
        <f>RES_hhdet_in_tesh!R147/RES_summary!R$21</f>
        <v>1.575711330863192</v>
      </c>
      <c r="S147" s="99">
        <f>RES_hhdet_in_tesh!S147/RES_summary!S$21</f>
        <v>1.1456370801743667</v>
      </c>
      <c r="T147" s="99">
        <f>RES_hhdet_in_tesh!T147/RES_summary!T$21</f>
        <v>2.2801188182895</v>
      </c>
      <c r="U147" s="99">
        <f>RES_hhdet_in_tesh!U147/RES_summary!U$21</f>
        <v>3.2945221915207195</v>
      </c>
      <c r="V147" s="99">
        <f>RES_hhdet_in_tesh!V147/RES_summary!V$21</f>
        <v>5.8829616415448491</v>
      </c>
      <c r="W147" s="99">
        <f>RES_hhdet_in_tesh!W147/RES_summary!W$21</f>
        <v>7.8855156249593668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13.363052878036308</v>
      </c>
      <c r="D148" s="123">
        <v>13.243447443087152</v>
      </c>
      <c r="E148" s="123">
        <v>12.751264441663153</v>
      </c>
      <c r="F148" s="123">
        <v>12.575915081928894</v>
      </c>
      <c r="G148" s="123">
        <v>11.321619706949084</v>
      </c>
      <c r="H148" s="123">
        <v>11.28782510015418</v>
      </c>
      <c r="I148" s="123">
        <v>10.840562042354897</v>
      </c>
      <c r="J148" s="123">
        <v>12.238347759635221</v>
      </c>
      <c r="K148" s="123">
        <v>13.072056066246455</v>
      </c>
      <c r="L148" s="123">
        <v>12.604207823593811</v>
      </c>
      <c r="M148" s="123">
        <v>11.172220887706011</v>
      </c>
      <c r="N148" s="123">
        <v>12.12172240347298</v>
      </c>
      <c r="O148" s="123">
        <v>12.627989648161059</v>
      </c>
      <c r="P148" s="123">
        <v>11.230605002074601</v>
      </c>
      <c r="Q148" s="123">
        <v>11.575879623647301</v>
      </c>
      <c r="R148" s="123">
        <v>11.558107962255924</v>
      </c>
      <c r="S148" s="123">
        <v>12.358137824652481</v>
      </c>
      <c r="T148" s="123">
        <v>11.320021674194091</v>
      </c>
      <c r="U148" s="123">
        <v>14.162492603179716</v>
      </c>
      <c r="V148" s="123">
        <v>10.381072946515253</v>
      </c>
      <c r="W148" s="123">
        <v>11.397795329988144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13.363052643813917</v>
      </c>
      <c r="D153" s="102">
        <v>13.243447921567332</v>
      </c>
      <c r="E153" s="102">
        <v>12.751266064579175</v>
      </c>
      <c r="F153" s="102">
        <v>12.57591477206474</v>
      </c>
      <c r="G153" s="102">
        <v>11.321615473043337</v>
      </c>
      <c r="H153" s="102">
        <v>11.287799532918491</v>
      </c>
      <c r="I153" s="102">
        <v>10.840544520601963</v>
      </c>
      <c r="J153" s="102">
        <v>12.238280672019053</v>
      </c>
      <c r="K153" s="102">
        <v>13.072027976620305</v>
      </c>
      <c r="L153" s="102">
        <v>12.604184115025994</v>
      </c>
      <c r="M153" s="102">
        <v>11.172212531526311</v>
      </c>
      <c r="N153" s="102">
        <v>12.121711705909574</v>
      </c>
      <c r="O153" s="102">
        <v>12.627953719813579</v>
      </c>
      <c r="P153" s="102">
        <v>11.230457853953808</v>
      </c>
      <c r="Q153" s="102">
        <v>11.575737140895333</v>
      </c>
      <c r="R153" s="102">
        <v>11.557913506797698</v>
      </c>
      <c r="S153" s="102">
        <v>12.357986815492723</v>
      </c>
      <c r="T153" s="102">
        <v>11.319864608346915</v>
      </c>
      <c r="U153" s="102">
        <v>14.162333000597014</v>
      </c>
      <c r="V153" s="102">
        <v>10.380947165780443</v>
      </c>
      <c r="W153" s="102">
        <v>11.397788872663154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13.363066914818631</v>
      </c>
      <c r="D154" s="105">
        <v>13.243413589137603</v>
      </c>
      <c r="E154" s="105">
        <v>12.751141547035045</v>
      </c>
      <c r="F154" s="105">
        <v>12.575932817778259</v>
      </c>
      <c r="G154" s="105">
        <v>11.321809926306669</v>
      </c>
      <c r="H154" s="105">
        <v>11.288446033058621</v>
      </c>
      <c r="I154" s="105">
        <v>10.841176619154533</v>
      </c>
      <c r="J154" s="105">
        <v>12.23974894283595</v>
      </c>
      <c r="K154" s="105">
        <v>13.073107475236114</v>
      </c>
      <c r="L154" s="105">
        <v>12.604904962712201</v>
      </c>
      <c r="M154" s="105">
        <v>11.172479041703209</v>
      </c>
      <c r="N154" s="105">
        <v>12.121978172488951</v>
      </c>
      <c r="O154" s="105">
        <v>12.628674342365139</v>
      </c>
      <c r="P154" s="105">
        <v>11.232770103080304</v>
      </c>
      <c r="Q154" s="105">
        <v>11.578487155376937</v>
      </c>
      <c r="R154" s="105">
        <v>11.560858623101369</v>
      </c>
      <c r="S154" s="105">
        <v>12.360482279991347</v>
      </c>
      <c r="T154" s="105">
        <v>11.321944099574351</v>
      </c>
      <c r="U154" s="105">
        <v>14.164503689056598</v>
      </c>
      <c r="V154" s="105">
        <v>10.382417343264033</v>
      </c>
      <c r="W154" s="105">
        <v>11.39789829850125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10.662171890371951</v>
      </c>
      <c r="D155" s="99">
        <v>10.595747341042113</v>
      </c>
      <c r="E155" s="99">
        <v>10.156541976061025</v>
      </c>
      <c r="F155" s="99">
        <v>10.031599874007096</v>
      </c>
      <c r="G155" s="99">
        <v>9.0718373533013761</v>
      </c>
      <c r="H155" s="99">
        <v>9.03938215650982</v>
      </c>
      <c r="I155" s="99">
        <v>8.8047840816839038</v>
      </c>
      <c r="J155" s="99">
        <v>9.8460399975690116</v>
      </c>
      <c r="K155" s="99">
        <v>10.520975812092372</v>
      </c>
      <c r="L155" s="99">
        <v>10.112797785517005</v>
      </c>
      <c r="M155" s="99">
        <v>8.9955004446735778</v>
      </c>
      <c r="N155" s="99">
        <v>9.7499111252018835</v>
      </c>
      <c r="O155" s="99">
        <v>10.143201482005606</v>
      </c>
      <c r="P155" s="99">
        <v>9.0278920852727964</v>
      </c>
      <c r="Q155" s="99">
        <v>9.2893968166769714</v>
      </c>
      <c r="R155" s="99">
        <v>9.2987184607746673</v>
      </c>
      <c r="S155" s="99">
        <v>9.9411306146338099</v>
      </c>
      <c r="T155" s="99">
        <v>9.1141644877723422</v>
      </c>
      <c r="U155" s="99">
        <v>11.388924118136671</v>
      </c>
      <c r="V155" s="99">
        <v>8.3406036286729286</v>
      </c>
      <c r="W155" s="99">
        <v>8.93865679938766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2.7008950244466825</v>
      </c>
      <c r="D156" s="99">
        <v>2.6476662480954878</v>
      </c>
      <c r="E156" s="99">
        <v>2.5945995709740206</v>
      </c>
      <c r="F156" s="99">
        <v>2.5443329437711628</v>
      </c>
      <c r="G156" s="99">
        <v>2.2499725730052926</v>
      </c>
      <c r="H156" s="99">
        <v>2.2490638765488025</v>
      </c>
      <c r="I156" s="99">
        <v>2.03639253747063</v>
      </c>
      <c r="J156" s="99">
        <v>2.3937089452669387</v>
      </c>
      <c r="K156" s="99">
        <v>2.5521316631437414</v>
      </c>
      <c r="L156" s="99">
        <v>2.4921071771951961</v>
      </c>
      <c r="M156" s="99">
        <v>2.1769785970296334</v>
      </c>
      <c r="N156" s="99">
        <v>2.3720670472870693</v>
      </c>
      <c r="O156" s="99">
        <v>2.4854728603595349</v>
      </c>
      <c r="P156" s="99">
        <v>2.2048780178075065</v>
      </c>
      <c r="Q156" s="99">
        <v>2.2890903386999693</v>
      </c>
      <c r="R156" s="99">
        <v>2.2621401623266988</v>
      </c>
      <c r="S156" s="99">
        <v>2.419351665357536</v>
      </c>
      <c r="T156" s="99">
        <v>2.2077796118020072</v>
      </c>
      <c r="U156" s="99">
        <v>2.7755795709199238</v>
      </c>
      <c r="V156" s="99">
        <v>2.0418137145911013</v>
      </c>
      <c r="W156" s="99">
        <v>2.4592414991135891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1.3682220449747826</v>
      </c>
      <c r="D157" s="123">
        <v>1.3519146390926684</v>
      </c>
      <c r="E157" s="123">
        <v>1.3483940539197206</v>
      </c>
      <c r="F157" s="123">
        <v>1.3188975800203915</v>
      </c>
      <c r="G157" s="123">
        <v>1.1870328503666341</v>
      </c>
      <c r="H157" s="123">
        <v>1.1690900279740568</v>
      </c>
      <c r="I157" s="123">
        <v>1.1636156776625193</v>
      </c>
      <c r="J157" s="123">
        <v>1.416002997224711</v>
      </c>
      <c r="K157" s="123">
        <v>1.5810472069037182</v>
      </c>
      <c r="L157" s="123">
        <v>1.5469032199927659</v>
      </c>
      <c r="M157" s="123">
        <v>1.3242762149306522</v>
      </c>
      <c r="N157" s="123">
        <v>1.5048436203124949</v>
      </c>
      <c r="O157" s="123">
        <v>1.5812792667574391</v>
      </c>
      <c r="P157" s="123">
        <v>1.4316850633285141</v>
      </c>
      <c r="Q157" s="123">
        <v>1.5212637092691796</v>
      </c>
      <c r="R157" s="123">
        <v>1.5166411213105431</v>
      </c>
      <c r="S157" s="123">
        <v>1.6815421820587422</v>
      </c>
      <c r="T157" s="123">
        <v>1.6277371773910456</v>
      </c>
      <c r="U157" s="123">
        <v>2.1145481809260662</v>
      </c>
      <c r="V157" s="123">
        <v>2.0853013437099022</v>
      </c>
      <c r="W157" s="123">
        <v>2.3516674196175078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1.5081394621122295</v>
      </c>
      <c r="D158" s="99">
        <v>1.4056071379361093</v>
      </c>
      <c r="E158" s="99">
        <v>1.571522549192824</v>
      </c>
      <c r="F158" s="99">
        <v>1.3310299487236958</v>
      </c>
      <c r="G158" s="99">
        <v>1.437331192288499</v>
      </c>
      <c r="H158" s="99">
        <v>0.7567877070299408</v>
      </c>
      <c r="I158" s="99">
        <v>1.0005534605838564</v>
      </c>
      <c r="J158" s="99">
        <v>1.6158982599374381</v>
      </c>
      <c r="K158" s="99">
        <v>1.9736686902534057</v>
      </c>
      <c r="L158" s="99">
        <v>1.4985289037328029</v>
      </c>
      <c r="M158" s="99">
        <v>1.2310251316579828</v>
      </c>
      <c r="N158" s="99">
        <v>1.1242001427703716</v>
      </c>
      <c r="O158" s="99">
        <v>1.6104733031139049</v>
      </c>
      <c r="P158" s="99">
        <v>1.4019503045315393</v>
      </c>
      <c r="Q158" s="99">
        <v>1.8105043055243599</v>
      </c>
      <c r="R158" s="99">
        <v>1.4485332186034028</v>
      </c>
      <c r="S158" s="99">
        <v>1.6527412009252225</v>
      </c>
      <c r="T158" s="99">
        <v>1.6286049068191555</v>
      </c>
      <c r="U158" s="99">
        <v>2.1448582398612244</v>
      </c>
      <c r="V158" s="99">
        <v>2.0448777442682018</v>
      </c>
      <c r="W158" s="99">
        <v>2.3637827780677831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1.3464880811175772</v>
      </c>
      <c r="D159" s="110">
        <v>1.3441375115517211</v>
      </c>
      <c r="E159" s="110">
        <v>1.3168139586046201</v>
      </c>
      <c r="F159" s="110">
        <v>1.3179318822681989</v>
      </c>
      <c r="G159" s="110">
        <v>1.1653727915170533</v>
      </c>
      <c r="H159" s="110">
        <v>1.201989978728452</v>
      </c>
      <c r="I159" s="110">
        <v>1.1823002052272018</v>
      </c>
      <c r="J159" s="110">
        <v>1.3806391592231215</v>
      </c>
      <c r="K159" s="110">
        <v>1.5342659502005525</v>
      </c>
      <c r="L159" s="110">
        <v>1.549184632450509</v>
      </c>
      <c r="M159" s="110">
        <v>1.3253256151613368</v>
      </c>
      <c r="N159" s="110">
        <v>1.5139966719902231</v>
      </c>
      <c r="O159" s="110">
        <v>1.5789680477913883</v>
      </c>
      <c r="P159" s="110">
        <v>1.435369484215588</v>
      </c>
      <c r="Q159" s="110">
        <v>1.4914258090305472</v>
      </c>
      <c r="R159" s="110">
        <v>1.5232345504772511</v>
      </c>
      <c r="S159" s="110">
        <v>1.682985697400925</v>
      </c>
      <c r="T159" s="110">
        <v>1.6277132972213963</v>
      </c>
      <c r="U159" s="110">
        <v>2.1134796046217419</v>
      </c>
      <c r="V159" s="110">
        <v>2.0873250623971864</v>
      </c>
      <c r="W159" s="110">
        <v>2.350794065994303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154.66640804497075</v>
      </c>
      <c r="D161" s="118">
        <f t="shared" si="54"/>
        <v>153.8442183333313</v>
      </c>
      <c r="E161" s="118">
        <f t="shared" si="54"/>
        <v>156.39268377115093</v>
      </c>
      <c r="F161" s="118">
        <f t="shared" si="54"/>
        <v>147.03919785317481</v>
      </c>
      <c r="G161" s="118">
        <f t="shared" si="54"/>
        <v>142.11175417606793</v>
      </c>
      <c r="H161" s="118">
        <f t="shared" si="54"/>
        <v>141.94198400156614</v>
      </c>
      <c r="I161" s="118">
        <f t="shared" si="54"/>
        <v>137.24995210047038</v>
      </c>
      <c r="J161" s="118">
        <f t="shared" si="54"/>
        <v>136.22049493595358</v>
      </c>
      <c r="K161" s="118">
        <f t="shared" si="54"/>
        <v>144.43035678034499</v>
      </c>
      <c r="L161" s="118">
        <f t="shared" si="54"/>
        <v>156.14024487888972</v>
      </c>
      <c r="M161" s="118">
        <f t="shared" si="54"/>
        <v>131.3897893511145</v>
      </c>
      <c r="N161" s="118">
        <f t="shared" si="54"/>
        <v>141.77352257296934</v>
      </c>
      <c r="O161" s="118">
        <f t="shared" si="54"/>
        <v>132.42875389684963</v>
      </c>
      <c r="P161" s="118">
        <f t="shared" si="54"/>
        <v>122.05593288673634</v>
      </c>
      <c r="Q161" s="118">
        <f t="shared" si="54"/>
        <v>115.24541664917126</v>
      </c>
      <c r="R161" s="118">
        <f t="shared" ref="R161:V161" si="55">R162+R164+R166+R175</f>
        <v>124.89242145738859</v>
      </c>
      <c r="S161" s="118">
        <f t="shared" si="55"/>
        <v>121.99413812188945</v>
      </c>
      <c r="T161" s="118">
        <f t="shared" si="55"/>
        <v>117.27188811400516</v>
      </c>
      <c r="U161" s="118">
        <f t="shared" si="55"/>
        <v>117.75593378003209</v>
      </c>
      <c r="V161" s="118">
        <f t="shared" si="55"/>
        <v>98.395994457294734</v>
      </c>
      <c r="W161" s="118">
        <f t="shared" ref="W161" si="56">W162+W164+W166+W175</f>
        <v>103.31361442268661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138.76532768991558</v>
      </c>
      <c r="D162" s="123">
        <f t="shared" si="57"/>
        <v>138.18270150138954</v>
      </c>
      <c r="E162" s="123">
        <f t="shared" si="57"/>
        <v>141.45839563814371</v>
      </c>
      <c r="F162" s="123">
        <f t="shared" si="57"/>
        <v>132.21630100679369</v>
      </c>
      <c r="G162" s="123">
        <f t="shared" si="57"/>
        <v>128.19724091767034</v>
      </c>
      <c r="H162" s="123">
        <f t="shared" si="57"/>
        <v>128.29471378856724</v>
      </c>
      <c r="I162" s="123">
        <f t="shared" si="57"/>
        <v>124.37328415450911</v>
      </c>
      <c r="J162" s="123">
        <f t="shared" si="57"/>
        <v>120.81350251787916</v>
      </c>
      <c r="K162" s="123">
        <f t="shared" si="57"/>
        <v>128.91480313779232</v>
      </c>
      <c r="L162" s="123">
        <f t="shared" si="57"/>
        <v>140.5041050467272</v>
      </c>
      <c r="M162" s="123">
        <f t="shared" si="57"/>
        <v>118.17432095255241</v>
      </c>
      <c r="N162" s="123">
        <f t="shared" si="57"/>
        <v>126.78501357280099</v>
      </c>
      <c r="O162" s="123">
        <f t="shared" si="57"/>
        <v>116.65033845113156</v>
      </c>
      <c r="P162" s="123">
        <f t="shared" si="57"/>
        <v>108.5038861410024</v>
      </c>
      <c r="Q162" s="123">
        <f t="shared" si="57"/>
        <v>100.80973107949825</v>
      </c>
      <c r="R162" s="123">
        <f t="shared" si="57"/>
        <v>111.02826286251847</v>
      </c>
      <c r="S162" s="123">
        <f t="shared" si="57"/>
        <v>107.37902423126032</v>
      </c>
      <c r="T162" s="123">
        <f t="shared" si="57"/>
        <v>103.17833091940352</v>
      </c>
      <c r="U162" s="123">
        <f t="shared" si="57"/>
        <v>99.825797754845738</v>
      </c>
      <c r="V162" s="123">
        <f t="shared" si="57"/>
        <v>82.977185939794595</v>
      </c>
      <c r="W162" s="123">
        <f t="shared" si="57"/>
        <v>85.609723151053885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138.76532768991558</v>
      </c>
      <c r="D163" s="110">
        <v>138.18270150138954</v>
      </c>
      <c r="E163" s="110">
        <v>141.45839563814371</v>
      </c>
      <c r="F163" s="110">
        <v>132.21630100679369</v>
      </c>
      <c r="G163" s="110">
        <v>128.19724091767034</v>
      </c>
      <c r="H163" s="110">
        <v>128.29471378856724</v>
      </c>
      <c r="I163" s="110">
        <v>124.37328415450911</v>
      </c>
      <c r="J163" s="110">
        <v>120.81350251787916</v>
      </c>
      <c r="K163" s="110">
        <v>128.91480313779232</v>
      </c>
      <c r="L163" s="110">
        <v>140.5041050467272</v>
      </c>
      <c r="M163" s="110">
        <v>118.17432095255241</v>
      </c>
      <c r="N163" s="110">
        <v>126.78501357280099</v>
      </c>
      <c r="O163" s="110">
        <v>116.65033845113156</v>
      </c>
      <c r="P163" s="110">
        <v>108.5038861410024</v>
      </c>
      <c r="Q163" s="110">
        <v>100.80973107949825</v>
      </c>
      <c r="R163" s="110">
        <v>111.02826286251847</v>
      </c>
      <c r="S163" s="110">
        <v>107.37902423126032</v>
      </c>
      <c r="T163" s="110">
        <v>103.17833091940352</v>
      </c>
      <c r="U163" s="110">
        <v>99.825797754845738</v>
      </c>
      <c r="V163" s="110">
        <v>82.977185939794595</v>
      </c>
      <c r="W163" s="110">
        <v>85.609723151053885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1.1698153027954232</v>
      </c>
      <c r="D164" s="123">
        <f t="shared" si="58"/>
        <v>1.0661503627142594</v>
      </c>
      <c r="E164" s="123">
        <f t="shared" si="58"/>
        <v>0.83462284437104206</v>
      </c>
      <c r="F164" s="123">
        <f t="shared" si="58"/>
        <v>0.92808431321092988</v>
      </c>
      <c r="G164" s="123">
        <f t="shared" si="58"/>
        <v>1.4058687237431664</v>
      </c>
      <c r="H164" s="123">
        <f t="shared" si="58"/>
        <v>1.190367569654982</v>
      </c>
      <c r="I164" s="123">
        <f t="shared" si="58"/>
        <v>0.87248676225326405</v>
      </c>
      <c r="J164" s="123">
        <f t="shared" si="58"/>
        <v>1.7526482977725575</v>
      </c>
      <c r="K164" s="123">
        <f t="shared" si="58"/>
        <v>0.8624289931922875</v>
      </c>
      <c r="L164" s="123">
        <f t="shared" si="58"/>
        <v>1.4850300877333178</v>
      </c>
      <c r="M164" s="123">
        <f t="shared" si="58"/>
        <v>0.71896798683813856</v>
      </c>
      <c r="N164" s="123">
        <f t="shared" si="58"/>
        <v>1.3619519085639256</v>
      </c>
      <c r="O164" s="123">
        <f t="shared" si="58"/>
        <v>1.5691458901300441</v>
      </c>
      <c r="P164" s="123">
        <f t="shared" si="58"/>
        <v>0.88975680064619644</v>
      </c>
      <c r="Q164" s="123">
        <f t="shared" si="58"/>
        <v>1.3385336294329964</v>
      </c>
      <c r="R164" s="123">
        <f t="shared" si="58"/>
        <v>0.78940934976062638</v>
      </c>
      <c r="S164" s="123">
        <f t="shared" si="58"/>
        <v>0.57543476880083377</v>
      </c>
      <c r="T164" s="123">
        <f t="shared" si="58"/>
        <v>1.1457984171036699</v>
      </c>
      <c r="U164" s="123">
        <f t="shared" si="58"/>
        <v>1.6530956857475814</v>
      </c>
      <c r="V164" s="123">
        <f t="shared" si="58"/>
        <v>2.952433653410266</v>
      </c>
      <c r="W164" s="123">
        <f t="shared" si="58"/>
        <v>3.9544284954199957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1.1698153027954232</v>
      </c>
      <c r="D165" s="99">
        <f>RES_hhdet_in_tesh!D165/RES_summary!D$21</f>
        <v>1.0661503627142594</v>
      </c>
      <c r="E165" s="99">
        <f>RES_hhdet_in_tesh!E165/RES_summary!E$21</f>
        <v>0.83462284437104206</v>
      </c>
      <c r="F165" s="99">
        <f>RES_hhdet_in_tesh!F165/RES_summary!F$21</f>
        <v>0.92808431321092988</v>
      </c>
      <c r="G165" s="99">
        <f>RES_hhdet_in_tesh!G165/RES_summary!G$21</f>
        <v>1.4058687237431664</v>
      </c>
      <c r="H165" s="99">
        <f>RES_hhdet_in_tesh!H165/RES_summary!H$21</f>
        <v>1.190367569654982</v>
      </c>
      <c r="I165" s="99">
        <f>RES_hhdet_in_tesh!I165/RES_summary!I$21</f>
        <v>0.87248676225326405</v>
      </c>
      <c r="J165" s="99">
        <f>RES_hhdet_in_tesh!J165/RES_summary!J$21</f>
        <v>1.7526482977725575</v>
      </c>
      <c r="K165" s="99">
        <f>RES_hhdet_in_tesh!K165/RES_summary!K$21</f>
        <v>0.8624289931922875</v>
      </c>
      <c r="L165" s="99">
        <f>RES_hhdet_in_tesh!L165/RES_summary!L$21</f>
        <v>1.4850300877333178</v>
      </c>
      <c r="M165" s="99">
        <f>RES_hhdet_in_tesh!M165/RES_summary!M$21</f>
        <v>0.71896798683813856</v>
      </c>
      <c r="N165" s="99">
        <f>RES_hhdet_in_tesh!N165/RES_summary!N$21</f>
        <v>1.3619519085639256</v>
      </c>
      <c r="O165" s="99">
        <f>RES_hhdet_in_tesh!O165/RES_summary!O$21</f>
        <v>1.5691458901300441</v>
      </c>
      <c r="P165" s="99">
        <f>RES_hhdet_in_tesh!P165/RES_summary!P$21</f>
        <v>0.88975680064619644</v>
      </c>
      <c r="Q165" s="99">
        <f>RES_hhdet_in_tesh!Q165/RES_summary!Q$21</f>
        <v>1.3385336294329964</v>
      </c>
      <c r="R165" s="99">
        <f>RES_hhdet_in_tesh!R165/RES_summary!R$21</f>
        <v>0.78940934976062638</v>
      </c>
      <c r="S165" s="99">
        <f>RES_hhdet_in_tesh!S165/RES_summary!S$21</f>
        <v>0.57543476880083377</v>
      </c>
      <c r="T165" s="99">
        <f>RES_hhdet_in_tesh!T165/RES_summary!T$21</f>
        <v>1.1457984171036699</v>
      </c>
      <c r="U165" s="99">
        <f>RES_hhdet_in_tesh!U165/RES_summary!U$21</f>
        <v>1.6530956857475814</v>
      </c>
      <c r="V165" s="99">
        <f>RES_hhdet_in_tesh!V165/RES_summary!V$21</f>
        <v>2.952433653410266</v>
      </c>
      <c r="W165" s="99">
        <f>RES_hhdet_in_tesh!W165/RES_summary!W$21</f>
        <v>3.9544284954199957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13.363052876892128</v>
      </c>
      <c r="D166" s="123">
        <v>13.24344744203021</v>
      </c>
      <c r="E166" s="123">
        <v>12.751264444538666</v>
      </c>
      <c r="F166" s="123">
        <v>12.575915082509866</v>
      </c>
      <c r="G166" s="123">
        <v>11.321619698405902</v>
      </c>
      <c r="H166" s="123">
        <v>11.287825141120297</v>
      </c>
      <c r="I166" s="123">
        <v>10.840562068023081</v>
      </c>
      <c r="J166" s="123">
        <v>12.238347725626797</v>
      </c>
      <c r="K166" s="123">
        <v>13.07205608719511</v>
      </c>
      <c r="L166" s="123">
        <v>12.604207837974871</v>
      </c>
      <c r="M166" s="123">
        <v>11.172220882897841</v>
      </c>
      <c r="N166" s="123">
        <v>12.121722384080945</v>
      </c>
      <c r="O166" s="123">
        <v>12.62798961136291</v>
      </c>
      <c r="P166" s="123">
        <v>11.230604806232922</v>
      </c>
      <c r="Q166" s="123">
        <v>11.575879719595658</v>
      </c>
      <c r="R166" s="123">
        <v>11.558108041540969</v>
      </c>
      <c r="S166" s="123">
        <v>12.358137787638565</v>
      </c>
      <c r="T166" s="123">
        <v>11.320021603616219</v>
      </c>
      <c r="U166" s="123">
        <v>14.162492614582732</v>
      </c>
      <c r="V166" s="123">
        <v>10.381072893219388</v>
      </c>
      <c r="W166" s="123">
        <v>11.397795331303136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13.363052643813917</v>
      </c>
      <c r="D171" s="102">
        <v>13.243447921567331</v>
      </c>
      <c r="E171" s="102">
        <v>12.75126606457918</v>
      </c>
      <c r="F171" s="102">
        <v>12.575914772064747</v>
      </c>
      <c r="G171" s="102">
        <v>11.321615473043337</v>
      </c>
      <c r="H171" s="102">
        <v>11.287799532918489</v>
      </c>
      <c r="I171" s="102">
        <v>10.840544520601963</v>
      </c>
      <c r="J171" s="102">
        <v>12.238280672019052</v>
      </c>
      <c r="K171" s="102">
        <v>13.072027976620303</v>
      </c>
      <c r="L171" s="102">
        <v>12.604184115025999</v>
      </c>
      <c r="M171" s="102">
        <v>11.172212531526307</v>
      </c>
      <c r="N171" s="102">
        <v>12.121711705909572</v>
      </c>
      <c r="O171" s="102">
        <v>12.627953719813581</v>
      </c>
      <c r="P171" s="102">
        <v>11.230457853953808</v>
      </c>
      <c r="Q171" s="102">
        <v>11.575737140895336</v>
      </c>
      <c r="R171" s="102">
        <v>11.5579135067977</v>
      </c>
      <c r="S171" s="102">
        <v>12.357986815492721</v>
      </c>
      <c r="T171" s="102">
        <v>11.319864608346913</v>
      </c>
      <c r="U171" s="102">
        <v>14.162333000597009</v>
      </c>
      <c r="V171" s="102">
        <v>10.380947165780443</v>
      </c>
      <c r="W171" s="102">
        <v>11.397788872663153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13.363066914818633</v>
      </c>
      <c r="D172" s="105">
        <v>13.243413589137601</v>
      </c>
      <c r="E172" s="105">
        <v>12.751141547035042</v>
      </c>
      <c r="F172" s="105">
        <v>12.575932817778261</v>
      </c>
      <c r="G172" s="105">
        <v>11.321809926306669</v>
      </c>
      <c r="H172" s="105">
        <v>11.288446033058623</v>
      </c>
      <c r="I172" s="105">
        <v>10.841176619154533</v>
      </c>
      <c r="J172" s="105">
        <v>12.23974894283595</v>
      </c>
      <c r="K172" s="105">
        <v>13.073107475236112</v>
      </c>
      <c r="L172" s="105">
        <v>12.604904962712203</v>
      </c>
      <c r="M172" s="105">
        <v>11.172479041703209</v>
      </c>
      <c r="N172" s="105">
        <v>12.121978172488955</v>
      </c>
      <c r="O172" s="105">
        <v>12.628674342365144</v>
      </c>
      <c r="P172" s="105">
        <v>11.2327701030803</v>
      </c>
      <c r="Q172" s="105">
        <v>11.578487155376937</v>
      </c>
      <c r="R172" s="105">
        <v>11.560858623101367</v>
      </c>
      <c r="S172" s="105">
        <v>12.360482279991347</v>
      </c>
      <c r="T172" s="105">
        <v>11.321944099574353</v>
      </c>
      <c r="U172" s="105">
        <v>14.164503689056591</v>
      </c>
      <c r="V172" s="105">
        <v>10.382417343264031</v>
      </c>
      <c r="W172" s="105">
        <v>11.39789829850125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10.662171890371951</v>
      </c>
      <c r="D173" s="99">
        <v>10.595747341042113</v>
      </c>
      <c r="E173" s="99">
        <v>10.156541976061023</v>
      </c>
      <c r="F173" s="99">
        <v>10.031599874007096</v>
      </c>
      <c r="G173" s="99">
        <v>9.0718373533013743</v>
      </c>
      <c r="H173" s="99">
        <v>9.03938215650982</v>
      </c>
      <c r="I173" s="99">
        <v>8.8047840816839038</v>
      </c>
      <c r="J173" s="99">
        <v>9.8460399975690116</v>
      </c>
      <c r="K173" s="99">
        <v>10.520975812092372</v>
      </c>
      <c r="L173" s="99">
        <v>10.112797785517005</v>
      </c>
      <c r="M173" s="99">
        <v>8.9955004446735778</v>
      </c>
      <c r="N173" s="99">
        <v>9.7499111252018835</v>
      </c>
      <c r="O173" s="99">
        <v>10.143201482005606</v>
      </c>
      <c r="P173" s="99">
        <v>9.0278920852727929</v>
      </c>
      <c r="Q173" s="99">
        <v>9.2893968166769696</v>
      </c>
      <c r="R173" s="99">
        <v>9.2987184607746673</v>
      </c>
      <c r="S173" s="99">
        <v>9.9411306146338116</v>
      </c>
      <c r="T173" s="99">
        <v>9.114164487772344</v>
      </c>
      <c r="U173" s="99">
        <v>11.38892411813667</v>
      </c>
      <c r="V173" s="99">
        <v>8.3406036286729268</v>
      </c>
      <c r="W173" s="99">
        <v>8.93865679938766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2.7008950244466821</v>
      </c>
      <c r="D174" s="110">
        <v>2.6476662480954887</v>
      </c>
      <c r="E174" s="110">
        <v>2.5945995709740193</v>
      </c>
      <c r="F174" s="110">
        <v>2.5443329437711646</v>
      </c>
      <c r="G174" s="110">
        <v>2.2499725730052931</v>
      </c>
      <c r="H174" s="110">
        <v>2.2490638765488029</v>
      </c>
      <c r="I174" s="110">
        <v>2.0363925374706295</v>
      </c>
      <c r="J174" s="110">
        <v>2.3937089452669396</v>
      </c>
      <c r="K174" s="110">
        <v>2.5521316631437423</v>
      </c>
      <c r="L174" s="110">
        <v>2.4921071771951961</v>
      </c>
      <c r="M174" s="110">
        <v>2.1769785970296329</v>
      </c>
      <c r="N174" s="110">
        <v>2.3720670472870684</v>
      </c>
      <c r="O174" s="110">
        <v>2.4854728603595349</v>
      </c>
      <c r="P174" s="110">
        <v>2.204878017807506</v>
      </c>
      <c r="Q174" s="110">
        <v>2.2890903386999693</v>
      </c>
      <c r="R174" s="110">
        <v>2.2621401623266979</v>
      </c>
      <c r="S174" s="110">
        <v>2.4193516653575378</v>
      </c>
      <c r="T174" s="110">
        <v>2.2077796118020081</v>
      </c>
      <c r="U174" s="110">
        <v>2.7755795709199238</v>
      </c>
      <c r="V174" s="110">
        <v>2.0418137145911022</v>
      </c>
      <c r="W174" s="110">
        <v>2.45924149911359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1.3682121753675893</v>
      </c>
      <c r="D175" s="123">
        <v>1.3519190271972694</v>
      </c>
      <c r="E175" s="123">
        <v>1.3484008440975248</v>
      </c>
      <c r="F175" s="123">
        <v>1.3188974506603517</v>
      </c>
      <c r="G175" s="123">
        <v>1.1870248362485227</v>
      </c>
      <c r="H175" s="123">
        <v>1.1690775022236082</v>
      </c>
      <c r="I175" s="123">
        <v>1.1636191156849138</v>
      </c>
      <c r="J175" s="123">
        <v>1.4159963946750656</v>
      </c>
      <c r="K175" s="123">
        <v>1.5810685621652962</v>
      </c>
      <c r="L175" s="123">
        <v>1.5469019064543124</v>
      </c>
      <c r="M175" s="123">
        <v>1.3242795288261173</v>
      </c>
      <c r="N175" s="123">
        <v>1.5048347075234434</v>
      </c>
      <c r="O175" s="123">
        <v>1.5812799442251271</v>
      </c>
      <c r="P175" s="123">
        <v>1.4316851388548304</v>
      </c>
      <c r="Q175" s="123">
        <v>1.5212722206443541</v>
      </c>
      <c r="R175" s="123">
        <v>1.5166412035685262</v>
      </c>
      <c r="S175" s="123">
        <v>1.681541334189731</v>
      </c>
      <c r="T175" s="123">
        <v>1.6277371738817548</v>
      </c>
      <c r="U175" s="123">
        <v>2.1145477248560356</v>
      </c>
      <c r="V175" s="123">
        <v>2.0853019708704852</v>
      </c>
      <c r="W175" s="123">
        <v>2.3516674449095887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1.508139462112229</v>
      </c>
      <c r="D176" s="99">
        <v>1.405607137936109</v>
      </c>
      <c r="E176" s="99">
        <v>1.5715225491928237</v>
      </c>
      <c r="F176" s="99">
        <v>1.3310299487236956</v>
      </c>
      <c r="G176" s="99">
        <v>1.437331192288499</v>
      </c>
      <c r="H176" s="99">
        <v>0.75678770702994069</v>
      </c>
      <c r="I176" s="99">
        <v>1.0005534605838566</v>
      </c>
      <c r="J176" s="99">
        <v>1.6158982599374381</v>
      </c>
      <c r="K176" s="99">
        <v>1.9736686902534053</v>
      </c>
      <c r="L176" s="99">
        <v>1.4985289037328027</v>
      </c>
      <c r="M176" s="99">
        <v>1.2310251316579828</v>
      </c>
      <c r="N176" s="99">
        <v>1.1242001427703716</v>
      </c>
      <c r="O176" s="99">
        <v>1.6104733031139049</v>
      </c>
      <c r="P176" s="99">
        <v>1.4019503045315389</v>
      </c>
      <c r="Q176" s="99">
        <v>1.8105043055243601</v>
      </c>
      <c r="R176" s="99">
        <v>1.4485332186034026</v>
      </c>
      <c r="S176" s="99">
        <v>1.6527412009252229</v>
      </c>
      <c r="T176" s="99">
        <v>1.6286049068191553</v>
      </c>
      <c r="U176" s="99">
        <v>2.1448582398612248</v>
      </c>
      <c r="V176" s="99">
        <v>2.0448777442682018</v>
      </c>
      <c r="W176" s="99">
        <v>2.3637827780677836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1.3464880811175772</v>
      </c>
      <c r="D177" s="110">
        <v>1.3441375115517211</v>
      </c>
      <c r="E177" s="110">
        <v>1.3168139586046201</v>
      </c>
      <c r="F177" s="110">
        <v>1.3179318822681991</v>
      </c>
      <c r="G177" s="110">
        <v>1.1653727915170533</v>
      </c>
      <c r="H177" s="110">
        <v>1.201989978728452</v>
      </c>
      <c r="I177" s="110">
        <v>1.1823002052272016</v>
      </c>
      <c r="J177" s="110">
        <v>1.3806391592231215</v>
      </c>
      <c r="K177" s="110">
        <v>1.5342659502005522</v>
      </c>
      <c r="L177" s="110">
        <v>1.5491846324505092</v>
      </c>
      <c r="M177" s="110">
        <v>1.3253256151613368</v>
      </c>
      <c r="N177" s="110">
        <v>1.5139966719902234</v>
      </c>
      <c r="O177" s="110">
        <v>1.5789680477913888</v>
      </c>
      <c r="P177" s="110">
        <v>1.435369484215588</v>
      </c>
      <c r="Q177" s="110">
        <v>1.491425809030547</v>
      </c>
      <c r="R177" s="110">
        <v>1.5232345504772504</v>
      </c>
      <c r="S177" s="110">
        <v>1.6829856974009254</v>
      </c>
      <c r="T177" s="110">
        <v>1.6277132972213963</v>
      </c>
      <c r="U177" s="110">
        <v>2.1134796046217419</v>
      </c>
      <c r="V177" s="110">
        <v>2.087325062397186</v>
      </c>
      <c r="W177" s="110">
        <v>2.350794065994303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74.898026890118572</v>
      </c>
      <c r="D3" s="118">
        <f t="shared" si="0"/>
        <v>74.047458100644448</v>
      </c>
      <c r="E3" s="118">
        <f t="shared" si="0"/>
        <v>73.213493009204797</v>
      </c>
      <c r="F3" s="118">
        <f t="shared" si="0"/>
        <v>71.791414681088085</v>
      </c>
      <c r="G3" s="118">
        <f t="shared" si="0"/>
        <v>66.98448027481848</v>
      </c>
      <c r="H3" s="118">
        <f t="shared" si="0"/>
        <v>68.929409206283111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59.487319706285675</v>
      </c>
      <c r="N3" s="118">
        <f t="shared" si="0"/>
        <v>66.939554406915306</v>
      </c>
      <c r="O3" s="118">
        <f t="shared" si="0"/>
        <v>62.142906881680531</v>
      </c>
      <c r="P3" s="118">
        <f t="shared" si="0"/>
        <v>0</v>
      </c>
      <c r="Q3" s="118">
        <f t="shared" si="0"/>
        <v>0</v>
      </c>
      <c r="R3" s="118">
        <f t="shared" ref="R3:V3" si="1">R4+R7+R9+R19</f>
        <v>56.174037156257668</v>
      </c>
      <c r="S3" s="118">
        <f t="shared" si="1"/>
        <v>52.977693137913924</v>
      </c>
      <c r="T3" s="118">
        <f t="shared" si="1"/>
        <v>49.877043659264409</v>
      </c>
      <c r="U3" s="118">
        <f t="shared" si="1"/>
        <v>50.994377392579558</v>
      </c>
      <c r="V3" s="118">
        <f t="shared" si="1"/>
        <v>40.289804664939659</v>
      </c>
      <c r="W3" s="118">
        <f t="shared" ref="W3" si="2">W4+W7+W9+W19</f>
        <v>41.944771818376843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74.40571404920172</v>
      </c>
      <c r="D4" s="123">
        <f t="shared" si="3"/>
        <v>72.805301347020588</v>
      </c>
      <c r="E4" s="123">
        <f t="shared" si="3"/>
        <v>71.57563514191861</v>
      </c>
      <c r="F4" s="123">
        <f t="shared" si="3"/>
        <v>69.340819421419098</v>
      </c>
      <c r="G4" s="123">
        <f t="shared" si="3"/>
        <v>66.039121466981541</v>
      </c>
      <c r="H4" s="123">
        <f t="shared" si="3"/>
        <v>68.085175677222352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53.690292536356409</v>
      </c>
      <c r="N4" s="123">
        <f t="shared" si="3"/>
        <v>60.276844317899332</v>
      </c>
      <c r="O4" s="123">
        <f t="shared" si="3"/>
        <v>55.321134847481503</v>
      </c>
      <c r="P4" s="123">
        <f t="shared" si="3"/>
        <v>0</v>
      </c>
      <c r="Q4" s="123">
        <f t="shared" si="3"/>
        <v>0</v>
      </c>
      <c r="R4" s="123">
        <f t="shared" ref="R4:V4" si="4">SUM(R5:R6)</f>
        <v>50.110239560638782</v>
      </c>
      <c r="S4" s="123">
        <f t="shared" si="4"/>
        <v>46.842692513406043</v>
      </c>
      <c r="T4" s="123">
        <f t="shared" si="4"/>
        <v>44.300610011813262</v>
      </c>
      <c r="U4" s="123">
        <f t="shared" si="4"/>
        <v>44.00110576963278</v>
      </c>
      <c r="V4" s="123">
        <f t="shared" si="4"/>
        <v>35.289194258272339</v>
      </c>
      <c r="W4" s="123">
        <f t="shared" ref="W4" si="5">SUM(W5:W6)</f>
        <v>36.611835833263079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74.40571404920172</v>
      </c>
      <c r="D5" s="99">
        <v>72.805301347020588</v>
      </c>
      <c r="E5" s="99">
        <v>71.57563514191861</v>
      </c>
      <c r="F5" s="99">
        <v>69.340819421419098</v>
      </c>
      <c r="G5" s="99">
        <v>66.039121466981541</v>
      </c>
      <c r="H5" s="99">
        <v>68.085175677222352</v>
      </c>
      <c r="I5" s="99">
        <v>0</v>
      </c>
      <c r="J5" s="99">
        <v>0</v>
      </c>
      <c r="K5" s="99">
        <v>0</v>
      </c>
      <c r="L5" s="99">
        <v>0</v>
      </c>
      <c r="M5" s="99">
        <v>53.690292536356409</v>
      </c>
      <c r="N5" s="99">
        <v>60.276844317899332</v>
      </c>
      <c r="O5" s="99">
        <v>55.321134847481503</v>
      </c>
      <c r="P5" s="99">
        <v>0</v>
      </c>
      <c r="Q5" s="99">
        <v>0</v>
      </c>
      <c r="R5" s="99">
        <v>50.110239560638782</v>
      </c>
      <c r="S5" s="99">
        <v>46.842692513406043</v>
      </c>
      <c r="T5" s="99">
        <v>44.300610011813262</v>
      </c>
      <c r="U5" s="99">
        <v>44.00110576963278</v>
      </c>
      <c r="V5" s="99">
        <v>35.289194258272339</v>
      </c>
      <c r="W5" s="99">
        <v>36.611835833263079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0.41960335529536968</v>
      </c>
      <c r="D9" s="123">
        <v>1.1775856022368014</v>
      </c>
      <c r="E9" s="123">
        <v>1.565292361697814</v>
      </c>
      <c r="F9" s="123">
        <v>2.4153158270015056</v>
      </c>
      <c r="G9" s="123">
        <v>0.90481415849165336</v>
      </c>
      <c r="H9" s="123">
        <v>0.82430540579044276</v>
      </c>
      <c r="I9" s="123">
        <v>0</v>
      </c>
      <c r="J9" s="123">
        <v>0</v>
      </c>
      <c r="K9" s="123">
        <v>0</v>
      </c>
      <c r="L9" s="123">
        <v>0</v>
      </c>
      <c r="M9" s="123">
        <v>5.7970271699292644</v>
      </c>
      <c r="N9" s="123">
        <v>6.6513467855473447</v>
      </c>
      <c r="O9" s="123">
        <v>6.7833440895941557</v>
      </c>
      <c r="P9" s="123">
        <v>0</v>
      </c>
      <c r="Q9" s="123">
        <v>0</v>
      </c>
      <c r="R9" s="123">
        <v>6.0128260341215807</v>
      </c>
      <c r="S9" s="123">
        <v>6.1080240876840097</v>
      </c>
      <c r="T9" s="123">
        <v>5.5597178676107823</v>
      </c>
      <c r="U9" s="123">
        <v>6.9640721136454999</v>
      </c>
      <c r="V9" s="123">
        <v>4.9624922351041265</v>
      </c>
      <c r="W9" s="123">
        <v>5.2782089606400584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8.1123315357104797</v>
      </c>
      <c r="D10" s="99">
        <v>7.8712300781091464</v>
      </c>
      <c r="E10" s="99">
        <v>7.3373079454585035</v>
      </c>
      <c r="F10" s="99">
        <v>7.4840772104272002</v>
      </c>
      <c r="G10" s="99">
        <v>7.0123097283103135</v>
      </c>
      <c r="H10" s="99">
        <v>7.6019276311785289</v>
      </c>
      <c r="I10" s="99">
        <v>0</v>
      </c>
      <c r="J10" s="99">
        <v>0</v>
      </c>
      <c r="K10" s="99">
        <v>0</v>
      </c>
      <c r="L10" s="99">
        <v>0</v>
      </c>
      <c r="M10" s="99">
        <v>5.9969246585475142</v>
      </c>
      <c r="N10" s="99">
        <v>6.6513467855473447</v>
      </c>
      <c r="O10" s="99">
        <v>6.8963998244207252</v>
      </c>
      <c r="P10" s="99">
        <v>0</v>
      </c>
      <c r="Q10" s="99">
        <v>0</v>
      </c>
      <c r="R10" s="99">
        <v>6.0128260341215807</v>
      </c>
      <c r="S10" s="99">
        <v>6.177433452316782</v>
      </c>
      <c r="T10" s="99">
        <v>5.6666355189109892</v>
      </c>
      <c r="U10" s="99">
        <v>7.1247814701142413</v>
      </c>
      <c r="V10" s="99">
        <v>5.0669657558431602</v>
      </c>
      <c r="W10" s="99">
        <v>5.5635175531070882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7.270948562149053E-2</v>
      </c>
      <c r="D19" s="123">
        <v>6.4571151387050857E-2</v>
      </c>
      <c r="E19" s="123">
        <v>7.256550558837617E-2</v>
      </c>
      <c r="F19" s="123">
        <v>3.5279432667486552E-2</v>
      </c>
      <c r="G19" s="123">
        <v>4.0544649345286614E-2</v>
      </c>
      <c r="H19" s="123">
        <v>1.9928123270317323E-2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1.136330346862357E-2</v>
      </c>
      <c r="O19" s="123">
        <v>3.8427944604875988E-2</v>
      </c>
      <c r="P19" s="123">
        <v>0</v>
      </c>
      <c r="Q19" s="123">
        <v>0</v>
      </c>
      <c r="R19" s="123">
        <v>5.0971561497305973E-2</v>
      </c>
      <c r="S19" s="123">
        <v>2.6976536823875092E-2</v>
      </c>
      <c r="T19" s="123">
        <v>1.6715779840361766E-2</v>
      </c>
      <c r="U19" s="123">
        <v>2.9199509301281318E-2</v>
      </c>
      <c r="V19" s="123">
        <v>3.8118171563193366E-2</v>
      </c>
      <c r="W19" s="123">
        <v>5.4727024473709009E-2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0.55006306513649361</v>
      </c>
      <c r="D21" s="99">
        <v>0.51253351413471626</v>
      </c>
      <c r="E21" s="99">
        <v>0.57288557043454869</v>
      </c>
      <c r="F21" s="99">
        <v>0.48509219917794011</v>
      </c>
      <c r="G21" s="99">
        <v>0.52370172070995213</v>
      </c>
      <c r="H21" s="99">
        <v>0.27567237190605631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0.4090789248704485</v>
      </c>
      <c r="O21" s="99">
        <v>0.58602615522435886</v>
      </c>
      <c r="P21" s="99">
        <v>0</v>
      </c>
      <c r="Q21" s="99">
        <v>0</v>
      </c>
      <c r="R21" s="99">
        <v>0.52670613547216172</v>
      </c>
      <c r="S21" s="99">
        <v>0.60022794433122084</v>
      </c>
      <c r="T21" s="99">
        <v>0.59062422102611578</v>
      </c>
      <c r="U21" s="99">
        <v>0.77670694741408308</v>
      </c>
      <c r="V21" s="99">
        <v>0.73949252832595136</v>
      </c>
      <c r="W21" s="99">
        <v>0.85374158178986059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74.208748925270413</v>
      </c>
      <c r="D43" s="118">
        <f t="shared" si="14"/>
        <v>68.773254335107779</v>
      </c>
      <c r="E43" s="118">
        <f t="shared" si="14"/>
        <v>74.205489590022509</v>
      </c>
      <c r="F43" s="118">
        <f t="shared" si="14"/>
        <v>64.444595211677012</v>
      </c>
      <c r="G43" s="118">
        <f t="shared" si="14"/>
        <v>60.652853714575315</v>
      </c>
      <c r="H43" s="118">
        <f t="shared" si="14"/>
        <v>59.541703647139244</v>
      </c>
      <c r="I43" s="118">
        <f t="shared" si="14"/>
        <v>63.466472971190335</v>
      </c>
      <c r="J43" s="118">
        <f t="shared" si="14"/>
        <v>56.303429186283289</v>
      </c>
      <c r="K43" s="118">
        <f t="shared" si="14"/>
        <v>57.319362953207829</v>
      </c>
      <c r="L43" s="118">
        <f t="shared" si="14"/>
        <v>66.775969793810972</v>
      </c>
      <c r="M43" s="118">
        <f t="shared" si="14"/>
        <v>51.8453551092448</v>
      </c>
      <c r="N43" s="118">
        <f t="shared" si="14"/>
        <v>55.784797459731493</v>
      </c>
      <c r="O43" s="118">
        <f t="shared" si="14"/>
        <v>50.494378084322221</v>
      </c>
      <c r="P43" s="118">
        <f t="shared" si="14"/>
        <v>46.43140521029315</v>
      </c>
      <c r="Q43" s="118">
        <f t="shared" si="14"/>
        <v>43.033583560605742</v>
      </c>
      <c r="R43" s="118">
        <f t="shared" ref="R43:V43" si="15">R44+R47+R49+R58</f>
        <v>43.302588556486313</v>
      </c>
      <c r="S43" s="118">
        <f t="shared" si="15"/>
        <v>42.002998995044941</v>
      </c>
      <c r="T43" s="118">
        <f t="shared" si="15"/>
        <v>38.338110807268784</v>
      </c>
      <c r="U43" s="118">
        <f t="shared" si="15"/>
        <v>37.582042317363054</v>
      </c>
      <c r="V43" s="118">
        <f t="shared" si="15"/>
        <v>34.463915830387997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68.253865110734125</v>
      </c>
      <c r="D44" s="123">
        <f t="shared" si="17"/>
        <v>63.234080613484622</v>
      </c>
      <c r="E44" s="123">
        <f t="shared" si="17"/>
        <v>68.486717227567596</v>
      </c>
      <c r="F44" s="123">
        <f t="shared" si="17"/>
        <v>59.994035384434078</v>
      </c>
      <c r="G44" s="123">
        <f t="shared" si="17"/>
        <v>56.508427940712409</v>
      </c>
      <c r="H44" s="123">
        <f t="shared" si="17"/>
        <v>55.817773872265406</v>
      </c>
      <c r="I44" s="123">
        <f t="shared" si="17"/>
        <v>58.743470670824493</v>
      </c>
      <c r="J44" s="123">
        <f t="shared" si="17"/>
        <v>51.406880217161934</v>
      </c>
      <c r="K44" s="123">
        <f t="shared" si="17"/>
        <v>52.333914973470797</v>
      </c>
      <c r="L44" s="123">
        <f t="shared" si="17"/>
        <v>61.494462772093435</v>
      </c>
      <c r="M44" s="123">
        <f t="shared" si="17"/>
        <v>47.469773886930817</v>
      </c>
      <c r="N44" s="123">
        <f t="shared" si="17"/>
        <v>51.076425840180008</v>
      </c>
      <c r="O44" s="123">
        <f t="shared" si="17"/>
        <v>45.78194424283906</v>
      </c>
      <c r="P44" s="123">
        <f t="shared" si="17"/>
        <v>42.880145752237667</v>
      </c>
      <c r="Q44" s="123">
        <f t="shared" si="17"/>
        <v>39.342130758924512</v>
      </c>
      <c r="R44" s="123">
        <f t="shared" ref="R44:V44" si="18">SUM(R45:R46)</f>
        <v>39.969988686050499</v>
      </c>
      <c r="S44" s="123">
        <f t="shared" si="18"/>
        <v>38.376331881348939</v>
      </c>
      <c r="T44" s="123">
        <f t="shared" si="18"/>
        <v>35.0950190455832</v>
      </c>
      <c r="U44" s="123">
        <f t="shared" si="18"/>
        <v>33.632002533114466</v>
      </c>
      <c r="V44" s="123">
        <f t="shared" si="18"/>
        <v>31.077589060927515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68.253865110734125</v>
      </c>
      <c r="D45" s="99">
        <v>63.234080613484622</v>
      </c>
      <c r="E45" s="99">
        <v>68.486717227567596</v>
      </c>
      <c r="F45" s="99">
        <v>59.994035384434078</v>
      </c>
      <c r="G45" s="99">
        <v>56.508427940712409</v>
      </c>
      <c r="H45" s="99">
        <v>55.817773872265406</v>
      </c>
      <c r="I45" s="99">
        <v>58.743470670824493</v>
      </c>
      <c r="J45" s="99">
        <v>51.406880217161934</v>
      </c>
      <c r="K45" s="99">
        <v>52.333914973470797</v>
      </c>
      <c r="L45" s="99">
        <v>61.494462772093435</v>
      </c>
      <c r="M45" s="99">
        <v>47.469773886930817</v>
      </c>
      <c r="N45" s="99">
        <v>51.076425840180008</v>
      </c>
      <c r="O45" s="99">
        <v>45.78194424283906</v>
      </c>
      <c r="P45" s="99">
        <v>42.880145752237667</v>
      </c>
      <c r="Q45" s="99">
        <v>39.342130758924512</v>
      </c>
      <c r="R45" s="99">
        <v>39.969988686050499</v>
      </c>
      <c r="S45" s="99">
        <v>38.376331881348939</v>
      </c>
      <c r="T45" s="99">
        <v>35.0950190455832</v>
      </c>
      <c r="U45" s="99">
        <v>33.632002533114466</v>
      </c>
      <c r="V45" s="99">
        <v>31.077589060927515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5.8809467072973325</v>
      </c>
      <c r="D49" s="123">
        <v>5.4742921320082809</v>
      </c>
      <c r="E49" s="123">
        <v>5.6477331450038513</v>
      </c>
      <c r="F49" s="123">
        <v>4.4148762901029022</v>
      </c>
      <c r="G49" s="123">
        <v>4.1027246027205431</v>
      </c>
      <c r="H49" s="123">
        <v>3.7035773558778655</v>
      </c>
      <c r="I49" s="123">
        <v>4.685521970693598</v>
      </c>
      <c r="J49" s="123">
        <v>4.808100215521832</v>
      </c>
      <c r="K49" s="123">
        <v>4.9089923156532231</v>
      </c>
      <c r="L49" s="123">
        <v>5.2569215536766345</v>
      </c>
      <c r="M49" s="123">
        <v>4.3706045724366369</v>
      </c>
      <c r="N49" s="123">
        <v>4.6987643599887789</v>
      </c>
      <c r="O49" s="123">
        <v>4.6694782528694727</v>
      </c>
      <c r="P49" s="123">
        <v>3.4949956699788745</v>
      </c>
      <c r="Q49" s="123">
        <v>3.6299180776532238</v>
      </c>
      <c r="R49" s="123">
        <v>3.2862467399897199</v>
      </c>
      <c r="S49" s="123">
        <v>3.5980441441086755</v>
      </c>
      <c r="T49" s="123">
        <v>3.227268184424446</v>
      </c>
      <c r="U49" s="123">
        <v>3.9235966507866391</v>
      </c>
      <c r="V49" s="123">
        <v>3.3510571653426919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6.3674019895307383</v>
      </c>
      <c r="D50" s="99">
        <v>5.8892634513112547</v>
      </c>
      <c r="E50" s="99">
        <v>6.084362357703986</v>
      </c>
      <c r="F50" s="99">
        <v>5.6407039173763716</v>
      </c>
      <c r="G50" s="99">
        <v>4.9263261889454864</v>
      </c>
      <c r="H50" s="99">
        <v>4.8703571181807712</v>
      </c>
      <c r="I50" s="99">
        <v>5.0634274391774294</v>
      </c>
      <c r="J50" s="99">
        <v>5.0832034979160392</v>
      </c>
      <c r="K50" s="99">
        <v>5.2787506091173846</v>
      </c>
      <c r="L50" s="99">
        <v>5.5100115695726393</v>
      </c>
      <c r="M50" s="99">
        <v>4.5629124587580625</v>
      </c>
      <c r="N50" s="99">
        <v>4.8712222510854506</v>
      </c>
      <c r="O50" s="99">
        <v>4.8716561678461723</v>
      </c>
      <c r="P50" s="99">
        <v>4.2121870461596158</v>
      </c>
      <c r="Q50" s="99">
        <v>4.2215203262538807</v>
      </c>
      <c r="R50" s="99">
        <v>3.9060761734368228</v>
      </c>
      <c r="S50" s="99">
        <v>4.0876697880728194</v>
      </c>
      <c r="T50" s="99">
        <v>3.6005307880235962</v>
      </c>
      <c r="U50" s="99">
        <v>4.3971658290077418</v>
      </c>
      <c r="V50" s="99">
        <v>3.5954434301778915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5.0805715265975291</v>
      </c>
      <c r="D51" s="99">
        <v>0</v>
      </c>
      <c r="E51" s="99">
        <v>4.8464062673871622</v>
      </c>
      <c r="F51" s="99">
        <v>0</v>
      </c>
      <c r="G51" s="99">
        <v>0</v>
      </c>
      <c r="H51" s="99">
        <v>3.9003738775138985</v>
      </c>
      <c r="I51" s="99">
        <v>4.1133315821860794</v>
      </c>
      <c r="J51" s="99">
        <v>4.0900472776267307</v>
      </c>
      <c r="K51" s="99">
        <v>4.2492992558452212</v>
      </c>
      <c r="L51" s="99">
        <v>4.4222827223785712</v>
      </c>
      <c r="M51" s="99">
        <v>3.6747870679527592</v>
      </c>
      <c r="N51" s="99">
        <v>3.9187273066236279</v>
      </c>
      <c r="O51" s="99">
        <v>3.913311742571159</v>
      </c>
      <c r="P51" s="99">
        <v>3.3875164103140576</v>
      </c>
      <c r="Q51" s="99">
        <v>3.3894861136249239</v>
      </c>
      <c r="R51" s="99">
        <v>3.1445144899179058</v>
      </c>
      <c r="S51" s="99">
        <v>3.2906662058139893</v>
      </c>
      <c r="T51" s="99">
        <v>2.9013468056639451</v>
      </c>
      <c r="U51" s="99">
        <v>3.5400713956684093</v>
      </c>
      <c r="V51" s="99">
        <v>2.8942077377737827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5.0805715265975291</v>
      </c>
      <c r="D52" s="102">
        <v>0</v>
      </c>
      <c r="E52" s="102">
        <v>4.8464062673871622</v>
      </c>
      <c r="F52" s="102">
        <v>0</v>
      </c>
      <c r="G52" s="102">
        <v>0</v>
      </c>
      <c r="H52" s="102">
        <v>3.9003738775138985</v>
      </c>
      <c r="I52" s="102">
        <v>4.1133315821860794</v>
      </c>
      <c r="J52" s="102">
        <v>4.0900472776267307</v>
      </c>
      <c r="K52" s="102">
        <v>4.2492992558452212</v>
      </c>
      <c r="L52" s="102">
        <v>4.4222827223785712</v>
      </c>
      <c r="M52" s="102">
        <v>3.6747870679527592</v>
      </c>
      <c r="N52" s="102">
        <v>3.9187273066236279</v>
      </c>
      <c r="O52" s="102">
        <v>3.913311742571159</v>
      </c>
      <c r="P52" s="102">
        <v>3.3875164103140576</v>
      </c>
      <c r="Q52" s="102">
        <v>3.3894861136249239</v>
      </c>
      <c r="R52" s="102">
        <v>3.1445144899179058</v>
      </c>
      <c r="S52" s="102">
        <v>3.2906662058139893</v>
      </c>
      <c r="T52" s="102">
        <v>2.9013468056639451</v>
      </c>
      <c r="U52" s="102">
        <v>3.5400713956684093</v>
      </c>
      <c r="V52" s="102">
        <v>2.8942077377737827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7.3937107238966612E-2</v>
      </c>
      <c r="D58" s="123">
        <v>6.4881589614873225E-2</v>
      </c>
      <c r="E58" s="123">
        <v>7.1039217451061287E-2</v>
      </c>
      <c r="F58" s="123">
        <v>3.5683537140033417E-2</v>
      </c>
      <c r="G58" s="123">
        <v>4.1701171142364345E-2</v>
      </c>
      <c r="H58" s="123">
        <v>2.0352418995967656E-2</v>
      </c>
      <c r="I58" s="123">
        <v>3.7480329672239091E-2</v>
      </c>
      <c r="J58" s="123">
        <v>8.8448753599519897E-2</v>
      </c>
      <c r="K58" s="123">
        <v>7.6455664083809202E-2</v>
      </c>
      <c r="L58" s="123">
        <v>2.4585468040899373E-2</v>
      </c>
      <c r="M58" s="123">
        <v>4.976649877344504E-3</v>
      </c>
      <c r="N58" s="123">
        <v>9.6072595627046727E-3</v>
      </c>
      <c r="O58" s="123">
        <v>4.2955588613683822E-2</v>
      </c>
      <c r="P58" s="123">
        <v>5.6263788076603032E-2</v>
      </c>
      <c r="Q58" s="123">
        <v>6.1534724028004653E-2</v>
      </c>
      <c r="R58" s="123">
        <v>4.6353130446095139E-2</v>
      </c>
      <c r="S58" s="123">
        <v>2.8622969587325117E-2</v>
      </c>
      <c r="T58" s="123">
        <v>1.5823577261135813E-2</v>
      </c>
      <c r="U58" s="123">
        <v>2.6443133461946499E-2</v>
      </c>
      <c r="V58" s="123">
        <v>3.5269604117785819E-2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0.5500630651364935</v>
      </c>
      <c r="D59" s="99">
        <v>0.51253351413471626</v>
      </c>
      <c r="E59" s="99">
        <v>0.57288557043454869</v>
      </c>
      <c r="F59" s="99">
        <v>0.48509219917794005</v>
      </c>
      <c r="G59" s="99">
        <v>0.52370172070995225</v>
      </c>
      <c r="H59" s="99">
        <v>0.27567237190605626</v>
      </c>
      <c r="I59" s="99">
        <v>0.36437883135707599</v>
      </c>
      <c r="J59" s="99">
        <v>0.58833328236984017</v>
      </c>
      <c r="K59" s="99">
        <v>0.71842954335163078</v>
      </c>
      <c r="L59" s="99">
        <v>0.54535566578666383</v>
      </c>
      <c r="M59" s="99">
        <v>0.44795087474918793</v>
      </c>
      <c r="N59" s="99">
        <v>0.4090789248704485</v>
      </c>
      <c r="O59" s="99">
        <v>0.58602615522435897</v>
      </c>
      <c r="P59" s="99">
        <v>0.51014788335310191</v>
      </c>
      <c r="Q59" s="99">
        <v>0.65881432193387113</v>
      </c>
      <c r="R59" s="99">
        <v>0.52670613547216172</v>
      </c>
      <c r="S59" s="99">
        <v>0.60022794433122084</v>
      </c>
      <c r="T59" s="99">
        <v>0.59062422102611578</v>
      </c>
      <c r="U59" s="99">
        <v>0.77670694741408319</v>
      </c>
      <c r="V59" s="99">
        <v>0.73949252832595125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46.00183339799198</v>
      </c>
      <c r="D62" s="118">
        <f t="shared" si="21"/>
        <v>47.389598896557537</v>
      </c>
      <c r="E62" s="118">
        <f t="shared" si="21"/>
        <v>44.490621897666863</v>
      </c>
      <c r="F62" s="118">
        <f t="shared" si="21"/>
        <v>42.513748486850616</v>
      </c>
      <c r="G62" s="118">
        <f t="shared" si="21"/>
        <v>38.387906111446313</v>
      </c>
      <c r="H62" s="118">
        <f t="shared" si="21"/>
        <v>40.436848876959253</v>
      </c>
      <c r="I62" s="118">
        <f t="shared" si="21"/>
        <v>39.921726573684701</v>
      </c>
      <c r="J62" s="118">
        <f t="shared" si="21"/>
        <v>38.426450869503611</v>
      </c>
      <c r="K62" s="118">
        <f t="shared" si="21"/>
        <v>40.598461720611013</v>
      </c>
      <c r="L62" s="118">
        <f t="shared" si="21"/>
        <v>45.447019599600061</v>
      </c>
      <c r="M62" s="118">
        <f t="shared" si="21"/>
        <v>0</v>
      </c>
      <c r="N62" s="118">
        <f t="shared" si="21"/>
        <v>0</v>
      </c>
      <c r="O62" s="118">
        <f t="shared" si="21"/>
        <v>32.680582192568977</v>
      </c>
      <c r="P62" s="118">
        <f t="shared" si="21"/>
        <v>30.845186976561514</v>
      </c>
      <c r="Q62" s="118">
        <f t="shared" si="21"/>
        <v>28.078857232981481</v>
      </c>
      <c r="R62" s="118">
        <f t="shared" ref="R62:V62" si="22">R63+R66+R68+R77</f>
        <v>29.284285431802768</v>
      </c>
      <c r="S62" s="118">
        <f t="shared" si="22"/>
        <v>29.251818144973331</v>
      </c>
      <c r="T62" s="118">
        <f t="shared" si="22"/>
        <v>26.337089984675938</v>
      </c>
      <c r="U62" s="118">
        <f t="shared" si="22"/>
        <v>28.985579319497393</v>
      </c>
      <c r="V62" s="118">
        <f t="shared" si="22"/>
        <v>22.543365128377779</v>
      </c>
      <c r="W62" s="118">
        <f t="shared" ref="W62" si="23">W63+W66+W68+W77</f>
        <v>24.466180118171437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41.720789998083454</v>
      </c>
      <c r="D63" s="123">
        <f t="shared" si="24"/>
        <v>42.973963057443207</v>
      </c>
      <c r="E63" s="123">
        <f t="shared" si="24"/>
        <v>40.528985843473315</v>
      </c>
      <c r="F63" s="123">
        <f t="shared" si="24"/>
        <v>38.520000544244787</v>
      </c>
      <c r="G63" s="123">
        <f t="shared" si="24"/>
        <v>35.014564445122424</v>
      </c>
      <c r="H63" s="123">
        <f t="shared" si="24"/>
        <v>36.88285067292022</v>
      </c>
      <c r="I63" s="123">
        <f t="shared" si="24"/>
        <v>36.416482558835888</v>
      </c>
      <c r="J63" s="123">
        <f t="shared" si="24"/>
        <v>34.579918531036483</v>
      </c>
      <c r="K63" s="123">
        <f t="shared" si="24"/>
        <v>36.574544435244391</v>
      </c>
      <c r="L63" s="123">
        <f t="shared" si="24"/>
        <v>41.650028707550391</v>
      </c>
      <c r="M63" s="123">
        <f t="shared" si="24"/>
        <v>0</v>
      </c>
      <c r="N63" s="123">
        <f t="shared" si="24"/>
        <v>0</v>
      </c>
      <c r="O63" s="123">
        <f t="shared" si="24"/>
        <v>29.871203339242687</v>
      </c>
      <c r="P63" s="123">
        <f t="shared" si="24"/>
        <v>28.320043522877519</v>
      </c>
      <c r="Q63" s="123">
        <f t="shared" si="24"/>
        <v>25.200368624844963</v>
      </c>
      <c r="R63" s="123">
        <f t="shared" ref="R63:V63" si="25">SUM(R64:R65)</f>
        <v>26.350549992634544</v>
      </c>
      <c r="S63" s="123">
        <f t="shared" si="25"/>
        <v>25.975094234957098</v>
      </c>
      <c r="T63" s="123">
        <f t="shared" si="25"/>
        <v>23.442400515056029</v>
      </c>
      <c r="U63" s="123">
        <f t="shared" si="25"/>
        <v>25.048473743552655</v>
      </c>
      <c r="V63" s="123">
        <f t="shared" si="25"/>
        <v>19.688784906278009</v>
      </c>
      <c r="W63" s="123">
        <f t="shared" ref="W63" si="26">SUM(W64:W65)</f>
        <v>21.232539377547514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41.720789998083454</v>
      </c>
      <c r="D64" s="99">
        <v>42.973963057443207</v>
      </c>
      <c r="E64" s="99">
        <v>40.528985843473315</v>
      </c>
      <c r="F64" s="99">
        <v>38.520000544244787</v>
      </c>
      <c r="G64" s="99">
        <v>35.014564445122424</v>
      </c>
      <c r="H64" s="99">
        <v>36.88285067292022</v>
      </c>
      <c r="I64" s="99">
        <v>36.416482558835888</v>
      </c>
      <c r="J64" s="99">
        <v>34.579918531036483</v>
      </c>
      <c r="K64" s="99">
        <v>36.574544435244391</v>
      </c>
      <c r="L64" s="99">
        <v>41.650028707550391</v>
      </c>
      <c r="M64" s="99">
        <v>0</v>
      </c>
      <c r="N64" s="99">
        <v>0</v>
      </c>
      <c r="O64" s="99">
        <v>29.871203339242687</v>
      </c>
      <c r="P64" s="99">
        <v>28.320043522877519</v>
      </c>
      <c r="Q64" s="99">
        <v>25.200368624844963</v>
      </c>
      <c r="R64" s="99">
        <v>26.350549992634544</v>
      </c>
      <c r="S64" s="99">
        <v>25.975094234957098</v>
      </c>
      <c r="T64" s="99">
        <v>23.442400515056029</v>
      </c>
      <c r="U64" s="99">
        <v>25.048473743552655</v>
      </c>
      <c r="V64" s="99">
        <v>19.688784906278009</v>
      </c>
      <c r="W64" s="99">
        <v>21.232539377547514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3.8975254447514045</v>
      </c>
      <c r="D68" s="123">
        <v>4.0113567989470909</v>
      </c>
      <c r="E68" s="123">
        <v>3.5915424740731554</v>
      </c>
      <c r="F68" s="123">
        <v>3.6238071834418291</v>
      </c>
      <c r="G68" s="123">
        <v>3.050461894551352</v>
      </c>
      <c r="H68" s="123">
        <v>3.2193284088629928</v>
      </c>
      <c r="I68" s="123">
        <v>3.1576007499920706</v>
      </c>
      <c r="J68" s="123">
        <v>3.4267472737099141</v>
      </c>
      <c r="K68" s="123">
        <v>3.5606344063086839</v>
      </c>
      <c r="L68" s="123">
        <v>3.3286395617063387</v>
      </c>
      <c r="M68" s="123">
        <v>0</v>
      </c>
      <c r="N68" s="123">
        <v>0</v>
      </c>
      <c r="O68" s="123">
        <v>2.4202400282070413</v>
      </c>
      <c r="P68" s="123">
        <v>2.1424298299914772</v>
      </c>
      <c r="Q68" s="123">
        <v>2.4647597446441476</v>
      </c>
      <c r="R68" s="123">
        <v>2.5023448604412022</v>
      </c>
      <c r="S68" s="123">
        <v>2.7887047746130631</v>
      </c>
      <c r="T68" s="123">
        <v>2.4458084435664649</v>
      </c>
      <c r="U68" s="123">
        <v>3.2914883290111234</v>
      </c>
      <c r="V68" s="123">
        <v>2.267022808463671</v>
      </c>
      <c r="W68" s="123">
        <v>2.551507557627243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4.118408970870771</v>
      </c>
      <c r="D69" s="99">
        <v>4.2270936351929844</v>
      </c>
      <c r="E69" s="99">
        <v>3.794573140248831</v>
      </c>
      <c r="F69" s="99">
        <v>3.8102896115188081</v>
      </c>
      <c r="G69" s="99">
        <v>3.2157578592807354</v>
      </c>
      <c r="H69" s="99">
        <v>3.3946383717218684</v>
      </c>
      <c r="I69" s="99">
        <v>3.3073630993819734</v>
      </c>
      <c r="J69" s="99">
        <v>3.5861308678359567</v>
      </c>
      <c r="K69" s="99">
        <v>3.8573539401677408</v>
      </c>
      <c r="L69" s="99">
        <v>3.898406693890307</v>
      </c>
      <c r="M69" s="99">
        <v>0</v>
      </c>
      <c r="N69" s="99">
        <v>0</v>
      </c>
      <c r="O69" s="99">
        <v>3.3191863243982276</v>
      </c>
      <c r="P69" s="99">
        <v>2.9091941901989529</v>
      </c>
      <c r="Q69" s="99">
        <v>2.8344737063407699</v>
      </c>
      <c r="R69" s="99">
        <v>2.7092316402414589</v>
      </c>
      <c r="S69" s="99">
        <v>2.911407784696038</v>
      </c>
      <c r="T69" s="99">
        <v>2.5305815412946817</v>
      </c>
      <c r="U69" s="99">
        <v>3.3989731496803817</v>
      </c>
      <c r="V69" s="99">
        <v>2.352276742428868</v>
      </c>
      <c r="W69" s="99">
        <v>2.663153860629194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2.6871346889923888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2.0366458276252852</v>
      </c>
      <c r="U70" s="99">
        <v>2.7343024154884179</v>
      </c>
      <c r="V70" s="99">
        <v>1.8921240805668664</v>
      </c>
      <c r="W70" s="99">
        <v>2.0935000379335045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2.6871346889923888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2.0366458276252852</v>
      </c>
      <c r="U71" s="102">
        <v>2.7343024154884179</v>
      </c>
      <c r="V71" s="102">
        <v>1.8921240805668664</v>
      </c>
      <c r="W71" s="102">
        <v>2.0935000379335045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0.38351795515712706</v>
      </c>
      <c r="D77" s="123">
        <v>0.40427904016723581</v>
      </c>
      <c r="E77" s="123">
        <v>0.37009358012038873</v>
      </c>
      <c r="F77" s="123">
        <v>0.36994075916400443</v>
      </c>
      <c r="G77" s="123">
        <v>0.32287977177253685</v>
      </c>
      <c r="H77" s="123">
        <v>0.33466979517604056</v>
      </c>
      <c r="I77" s="123">
        <v>0.34764326485674507</v>
      </c>
      <c r="J77" s="123">
        <v>0.4197850647572145</v>
      </c>
      <c r="K77" s="123">
        <v>0.46328287905793769</v>
      </c>
      <c r="L77" s="123">
        <v>0.46835133034333204</v>
      </c>
      <c r="M77" s="123">
        <v>0</v>
      </c>
      <c r="N77" s="123">
        <v>0</v>
      </c>
      <c r="O77" s="123">
        <v>0.38913882511924341</v>
      </c>
      <c r="P77" s="123">
        <v>0.38271362369251549</v>
      </c>
      <c r="Q77" s="123">
        <v>0.4137288634923702</v>
      </c>
      <c r="R77" s="123">
        <v>0.43139057872702352</v>
      </c>
      <c r="S77" s="123">
        <v>0.48801913540316921</v>
      </c>
      <c r="T77" s="123">
        <v>0.44888102605344488</v>
      </c>
      <c r="U77" s="123">
        <v>0.64561724693361533</v>
      </c>
      <c r="V77" s="123">
        <v>0.58755741363609881</v>
      </c>
      <c r="W77" s="123">
        <v>0.68213318299667947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0.43550761901929164</v>
      </c>
      <c r="D78" s="99">
        <v>0.45508610087047913</v>
      </c>
      <c r="E78" s="99">
        <v>0.42052561934014826</v>
      </c>
      <c r="F78" s="99">
        <v>0.42375032413331415</v>
      </c>
      <c r="G78" s="99">
        <v>0.3694987762530636</v>
      </c>
      <c r="H78" s="99">
        <v>0.38222341218496858</v>
      </c>
      <c r="I78" s="99">
        <v>0.38769669862162853</v>
      </c>
      <c r="J78" s="99">
        <v>0.45755119515059711</v>
      </c>
      <c r="K78" s="99">
        <v>0.52462346931647996</v>
      </c>
      <c r="L78" s="99">
        <v>0.54362207986279609</v>
      </c>
      <c r="M78" s="99">
        <v>0</v>
      </c>
      <c r="N78" s="99">
        <v>0</v>
      </c>
      <c r="O78" s="99">
        <v>0.5048287461006401</v>
      </c>
      <c r="P78" s="99">
        <v>0.47019102339366187</v>
      </c>
      <c r="Q78" s="99">
        <v>0.47878057158865484</v>
      </c>
      <c r="R78" s="99">
        <v>0.47643537811217457</v>
      </c>
      <c r="S78" s="99">
        <v>0.53630734459043006</v>
      </c>
      <c r="T78" s="99">
        <v>0.4965421388583473</v>
      </c>
      <c r="U78" s="99">
        <v>0.70460765528287972</v>
      </c>
      <c r="V78" s="99">
        <v>0.64945897189482427</v>
      </c>
      <c r="W78" s="99">
        <v>0.76512605359460872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7.393162198081199E-2</v>
      </c>
      <c r="D81" s="118">
        <f t="shared" si="28"/>
        <v>6.4867222253334605E-2</v>
      </c>
      <c r="E81" s="118">
        <f t="shared" si="28"/>
        <v>7.1023500260769742E-2</v>
      </c>
      <c r="F81" s="118">
        <f t="shared" si="28"/>
        <v>3.5761976924809383E-2</v>
      </c>
      <c r="G81" s="118">
        <f t="shared" si="28"/>
        <v>4.1721329373963292E-2</v>
      </c>
      <c r="H81" s="118">
        <f t="shared" si="28"/>
        <v>2.0370448638881662E-2</v>
      </c>
      <c r="I81" s="118">
        <f t="shared" si="28"/>
        <v>3.744648641565302E-2</v>
      </c>
      <c r="J81" s="118">
        <f t="shared" si="28"/>
        <v>8.8439469652830976E-2</v>
      </c>
      <c r="K81" s="118">
        <f t="shared" si="28"/>
        <v>7.6487386600811988E-2</v>
      </c>
      <c r="L81" s="118">
        <f t="shared" si="28"/>
        <v>2.4549048554290531E-2</v>
      </c>
      <c r="M81" s="118">
        <f t="shared" si="28"/>
        <v>4.9706569985378864E-3</v>
      </c>
      <c r="N81" s="118">
        <f t="shared" si="28"/>
        <v>9.6130167768344807E-3</v>
      </c>
      <c r="O81" s="118">
        <f t="shared" si="28"/>
        <v>4.3000199895192742E-2</v>
      </c>
      <c r="P81" s="118">
        <f t="shared" si="28"/>
        <v>5.623493340044506E-2</v>
      </c>
      <c r="Q81" s="118">
        <f t="shared" si="28"/>
        <v>6.1618188998942558E-2</v>
      </c>
      <c r="R81" s="118">
        <f t="shared" ref="R81:V81" si="29">R82+R85+R87+R100</f>
        <v>4.6516111367201067E-2</v>
      </c>
      <c r="S81" s="118">
        <f t="shared" si="29"/>
        <v>2.8664709765039261E-2</v>
      </c>
      <c r="T81" s="118">
        <f t="shared" si="29"/>
        <v>1.5815799785782379E-2</v>
      </c>
      <c r="U81" s="118">
        <f t="shared" si="29"/>
        <v>2.6429023007167127E-2</v>
      </c>
      <c r="V81" s="118">
        <f t="shared" si="29"/>
        <v>3.5253514328757479E-2</v>
      </c>
      <c r="W81" s="118">
        <f t="shared" ref="W81" si="30">W82+W85+W87+W100</f>
        <v>5.7381255832160596E-2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7.393162198081199E-2</v>
      </c>
      <c r="D100" s="123">
        <v>6.4867222253334605E-2</v>
      </c>
      <c r="E100" s="123">
        <v>7.1023500260769742E-2</v>
      </c>
      <c r="F100" s="123">
        <v>3.5761976924809383E-2</v>
      </c>
      <c r="G100" s="123">
        <v>4.1721329373963292E-2</v>
      </c>
      <c r="H100" s="123">
        <v>2.0370448638881662E-2</v>
      </c>
      <c r="I100" s="123">
        <v>3.744648641565302E-2</v>
      </c>
      <c r="J100" s="123">
        <v>8.8439469652830976E-2</v>
      </c>
      <c r="K100" s="123">
        <v>7.6487386600811988E-2</v>
      </c>
      <c r="L100" s="123">
        <v>2.4549048554290531E-2</v>
      </c>
      <c r="M100" s="123">
        <v>4.9706569985378864E-3</v>
      </c>
      <c r="N100" s="123">
        <v>9.6130167768344807E-3</v>
      </c>
      <c r="O100" s="123">
        <v>4.3000199895192742E-2</v>
      </c>
      <c r="P100" s="123">
        <v>5.623493340044506E-2</v>
      </c>
      <c r="Q100" s="123">
        <v>6.1618188998942558E-2</v>
      </c>
      <c r="R100" s="123">
        <v>4.6516111367201067E-2</v>
      </c>
      <c r="S100" s="123">
        <v>2.8664709765039261E-2</v>
      </c>
      <c r="T100" s="123">
        <v>1.5815799785782379E-2</v>
      </c>
      <c r="U100" s="123">
        <v>2.6429023007167127E-2</v>
      </c>
      <c r="V100" s="123">
        <v>3.5253514328757479E-2</v>
      </c>
      <c r="W100" s="123">
        <v>5.7381255832160596E-2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0.5500630651364935</v>
      </c>
      <c r="D102" s="99">
        <v>0.51253351413471626</v>
      </c>
      <c r="E102" s="99">
        <v>0.5728855704345488</v>
      </c>
      <c r="F102" s="99">
        <v>0.48509219917794028</v>
      </c>
      <c r="G102" s="99">
        <v>0.52370172070995213</v>
      </c>
      <c r="H102" s="99">
        <v>0.27567237190605626</v>
      </c>
      <c r="I102" s="99">
        <v>0.36437883135707599</v>
      </c>
      <c r="J102" s="99">
        <v>0.58833328236984017</v>
      </c>
      <c r="K102" s="99">
        <v>0.71842954335163101</v>
      </c>
      <c r="L102" s="99">
        <v>0.54535566578666383</v>
      </c>
      <c r="M102" s="99">
        <v>0.4479508747491881</v>
      </c>
      <c r="N102" s="99">
        <v>0.4090789248704485</v>
      </c>
      <c r="O102" s="99">
        <v>0.58602615522435886</v>
      </c>
      <c r="P102" s="99">
        <v>0.51014788335310191</v>
      </c>
      <c r="Q102" s="99">
        <v>0.65881432193387102</v>
      </c>
      <c r="R102" s="99">
        <v>0.52670613547216183</v>
      </c>
      <c r="S102" s="99">
        <v>0.60022794433122062</v>
      </c>
      <c r="T102" s="99">
        <v>0.59062422102611567</v>
      </c>
      <c r="U102" s="99">
        <v>0.77670694741408308</v>
      </c>
      <c r="V102" s="99">
        <v>0.73949252832595136</v>
      </c>
      <c r="W102" s="99">
        <v>0.85374158178986059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7.3937849226306682E-2</v>
      </c>
      <c r="D124" s="118">
        <f t="shared" si="42"/>
        <v>6.4858539905538914E-2</v>
      </c>
      <c r="E124" s="118">
        <f t="shared" si="42"/>
        <v>7.1036576805408758E-2</v>
      </c>
      <c r="F124" s="118">
        <f t="shared" si="42"/>
        <v>3.5758134153664911E-2</v>
      </c>
      <c r="G124" s="118">
        <f t="shared" si="42"/>
        <v>4.1705156800825503E-2</v>
      </c>
      <c r="H124" s="118">
        <f t="shared" si="42"/>
        <v>2.0369253632455037E-2</v>
      </c>
      <c r="I124" s="118">
        <f t="shared" si="42"/>
        <v>3.7450474499320485E-2</v>
      </c>
      <c r="J124" s="118">
        <f t="shared" si="42"/>
        <v>8.8429633156777473E-2</v>
      </c>
      <c r="K124" s="118">
        <f t="shared" si="42"/>
        <v>7.650630433089102E-2</v>
      </c>
      <c r="L124" s="118">
        <f t="shared" si="42"/>
        <v>2.4564798089439389E-2</v>
      </c>
      <c r="M124" s="118">
        <f t="shared" si="42"/>
        <v>4.9834079600696961E-3</v>
      </c>
      <c r="N124" s="118">
        <f t="shared" si="42"/>
        <v>9.6104670106637816E-3</v>
      </c>
      <c r="O124" s="118">
        <f t="shared" si="42"/>
        <v>4.2991931788503177E-2</v>
      </c>
      <c r="P124" s="118">
        <f t="shared" si="42"/>
        <v>5.6232236068975261E-2</v>
      </c>
      <c r="Q124" s="118">
        <f t="shared" si="42"/>
        <v>6.1621460535045906E-2</v>
      </c>
      <c r="R124" s="118">
        <f t="shared" ref="R124:V124" si="43">R125+R128+R130+R139</f>
        <v>4.6518474523069821E-2</v>
      </c>
      <c r="S124" s="118">
        <f t="shared" si="43"/>
        <v>2.8647390769686205E-2</v>
      </c>
      <c r="T124" s="118">
        <f t="shared" si="43"/>
        <v>1.5799973688570786E-2</v>
      </c>
      <c r="U124" s="118">
        <f t="shared" si="43"/>
        <v>2.644693611496288E-2</v>
      </c>
      <c r="V124" s="118">
        <f t="shared" si="43"/>
        <v>3.5264763907425035E-2</v>
      </c>
      <c r="W124" s="118">
        <f t="shared" ref="W124" si="44">W125+W128+W130+W139</f>
        <v>5.7403065529068084E-2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7.3937849226306682E-2</v>
      </c>
      <c r="D139" s="123">
        <v>6.4858539905538914E-2</v>
      </c>
      <c r="E139" s="123">
        <v>7.1036576805408758E-2</v>
      </c>
      <c r="F139" s="123">
        <v>3.5758134153664911E-2</v>
      </c>
      <c r="G139" s="123">
        <v>4.1705156800825503E-2</v>
      </c>
      <c r="H139" s="123">
        <v>2.0369253632455037E-2</v>
      </c>
      <c r="I139" s="123">
        <v>3.7450474499320485E-2</v>
      </c>
      <c r="J139" s="123">
        <v>8.8429633156777473E-2</v>
      </c>
      <c r="K139" s="123">
        <v>7.650630433089102E-2</v>
      </c>
      <c r="L139" s="123">
        <v>2.4564798089439389E-2</v>
      </c>
      <c r="M139" s="123">
        <v>4.9834079600696961E-3</v>
      </c>
      <c r="N139" s="123">
        <v>9.6104670106637816E-3</v>
      </c>
      <c r="O139" s="123">
        <v>4.2991931788503177E-2</v>
      </c>
      <c r="P139" s="123">
        <v>5.6232236068975261E-2</v>
      </c>
      <c r="Q139" s="123">
        <v>6.1621460535045906E-2</v>
      </c>
      <c r="R139" s="123">
        <v>4.6518474523069821E-2</v>
      </c>
      <c r="S139" s="123">
        <v>2.8647390769686205E-2</v>
      </c>
      <c r="T139" s="123">
        <v>1.5799973688570786E-2</v>
      </c>
      <c r="U139" s="123">
        <v>2.644693611496288E-2</v>
      </c>
      <c r="V139" s="123">
        <v>3.5264763907425035E-2</v>
      </c>
      <c r="W139" s="123">
        <v>5.7403065529068084E-2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0.5500630651364935</v>
      </c>
      <c r="D140" s="99">
        <v>0.51253351413471615</v>
      </c>
      <c r="E140" s="99">
        <v>0.57288557043454857</v>
      </c>
      <c r="F140" s="99">
        <v>0.48509219917794011</v>
      </c>
      <c r="G140" s="99">
        <v>0.52370172070995225</v>
      </c>
      <c r="H140" s="99">
        <v>0.27567237190605631</v>
      </c>
      <c r="I140" s="99">
        <v>0.36437883135707594</v>
      </c>
      <c r="J140" s="99">
        <v>0.58833328236984017</v>
      </c>
      <c r="K140" s="99">
        <v>0.71842954335163078</v>
      </c>
      <c r="L140" s="99">
        <v>0.54535566578666395</v>
      </c>
      <c r="M140" s="99">
        <v>0.44795087474918793</v>
      </c>
      <c r="N140" s="99">
        <v>0.4090789248704485</v>
      </c>
      <c r="O140" s="99">
        <v>0.58602615522435886</v>
      </c>
      <c r="P140" s="99">
        <v>0.51014788335310191</v>
      </c>
      <c r="Q140" s="99">
        <v>0.65881432193387102</v>
      </c>
      <c r="R140" s="99">
        <v>0.52670613547216183</v>
      </c>
      <c r="S140" s="99">
        <v>0.60022794433122084</v>
      </c>
      <c r="T140" s="99">
        <v>0.59062422102611578</v>
      </c>
      <c r="U140" s="99">
        <v>0.77670694741408308</v>
      </c>
      <c r="V140" s="99">
        <v>0.73949252832595147</v>
      </c>
      <c r="W140" s="99">
        <v>0.85374158178986059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7.3955760249618099E-2</v>
      </c>
      <c r="D143" s="118">
        <f t="shared" si="49"/>
        <v>6.4845660253566417E-2</v>
      </c>
      <c r="E143" s="118">
        <f t="shared" si="49"/>
        <v>7.1029331508563637E-2</v>
      </c>
      <c r="F143" s="118">
        <f t="shared" si="49"/>
        <v>3.5765007601979482E-2</v>
      </c>
      <c r="G143" s="118">
        <f t="shared" si="49"/>
        <v>4.1710092639268503E-2</v>
      </c>
      <c r="H143" s="118">
        <f t="shared" si="49"/>
        <v>2.0371880461109767E-2</v>
      </c>
      <c r="I143" s="118">
        <f t="shared" si="49"/>
        <v>3.7460072981435846E-2</v>
      </c>
      <c r="J143" s="118">
        <f t="shared" si="49"/>
        <v>8.8437483716880191E-2</v>
      </c>
      <c r="K143" s="118">
        <f t="shared" si="49"/>
        <v>7.6488000249220978E-2</v>
      </c>
      <c r="L143" s="118">
        <f t="shared" si="49"/>
        <v>2.4561510441594239E-2</v>
      </c>
      <c r="M143" s="118">
        <f t="shared" si="49"/>
        <v>4.9849134790544026E-3</v>
      </c>
      <c r="N143" s="118">
        <f t="shared" si="49"/>
        <v>9.6058334513719149E-3</v>
      </c>
      <c r="O143" s="118">
        <f t="shared" si="49"/>
        <v>4.2990756643334772E-2</v>
      </c>
      <c r="P143" s="118">
        <f t="shared" si="49"/>
        <v>5.6243137464558675E-2</v>
      </c>
      <c r="Q143" s="118">
        <f t="shared" si="49"/>
        <v>6.1607523633377057E-2</v>
      </c>
      <c r="R143" s="118">
        <f t="shared" ref="R143:V143" si="50">R144+R146+R148+R157</f>
        <v>4.6489125545590676E-2</v>
      </c>
      <c r="S143" s="118">
        <f t="shared" si="50"/>
        <v>2.8647798687772712E-2</v>
      </c>
      <c r="T143" s="118">
        <f t="shared" si="50"/>
        <v>1.5818814234912496E-2</v>
      </c>
      <c r="U143" s="118">
        <f t="shared" si="50"/>
        <v>2.645018284180908E-2</v>
      </c>
      <c r="V143" s="118">
        <f t="shared" si="50"/>
        <v>3.5256051846025357E-2</v>
      </c>
      <c r="W143" s="118">
        <f t="shared" ref="W143" si="51">W144+W146+W148+W157</f>
        <v>5.7405099098245309E-2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7.3955760249618099E-2</v>
      </c>
      <c r="D157" s="123">
        <v>6.4845660253566417E-2</v>
      </c>
      <c r="E157" s="123">
        <v>7.1029331508563637E-2</v>
      </c>
      <c r="F157" s="123">
        <v>3.5765007601979482E-2</v>
      </c>
      <c r="G157" s="123">
        <v>4.1710092639268503E-2</v>
      </c>
      <c r="H157" s="123">
        <v>2.0371880461109767E-2</v>
      </c>
      <c r="I157" s="123">
        <v>3.7460072981435846E-2</v>
      </c>
      <c r="J157" s="123">
        <v>8.8437483716880191E-2</v>
      </c>
      <c r="K157" s="123">
        <v>7.6488000249220978E-2</v>
      </c>
      <c r="L157" s="123">
        <v>2.4561510441594239E-2</v>
      </c>
      <c r="M157" s="123">
        <v>4.9849134790544026E-3</v>
      </c>
      <c r="N157" s="123">
        <v>9.6058334513719149E-3</v>
      </c>
      <c r="O157" s="123">
        <v>4.2990756643334772E-2</v>
      </c>
      <c r="P157" s="123">
        <v>5.6243137464558675E-2</v>
      </c>
      <c r="Q157" s="123">
        <v>6.1607523633377057E-2</v>
      </c>
      <c r="R157" s="123">
        <v>4.6489125545590676E-2</v>
      </c>
      <c r="S157" s="123">
        <v>2.8647798687772712E-2</v>
      </c>
      <c r="T157" s="123">
        <v>1.5818814234912496E-2</v>
      </c>
      <c r="U157" s="123">
        <v>2.645018284180908E-2</v>
      </c>
      <c r="V157" s="123">
        <v>3.5256051846025357E-2</v>
      </c>
      <c r="W157" s="123">
        <v>5.7405099098245309E-2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0.55006306513649372</v>
      </c>
      <c r="D158" s="99">
        <v>0.51253351413471626</v>
      </c>
      <c r="E158" s="99">
        <v>0.57288557043454869</v>
      </c>
      <c r="F158" s="99">
        <v>0.48509219917794011</v>
      </c>
      <c r="G158" s="99">
        <v>0.52370172070995225</v>
      </c>
      <c r="H158" s="99">
        <v>0.2756723719060562</v>
      </c>
      <c r="I158" s="99">
        <v>0.36437883135707605</v>
      </c>
      <c r="J158" s="99">
        <v>0.58833328236984017</v>
      </c>
      <c r="K158" s="99">
        <v>0.71842954335163067</v>
      </c>
      <c r="L158" s="99">
        <v>0.54535566578666395</v>
      </c>
      <c r="M158" s="99">
        <v>0.44795087474918793</v>
      </c>
      <c r="N158" s="99">
        <v>0.4090789248704485</v>
      </c>
      <c r="O158" s="99">
        <v>0.58602615522435886</v>
      </c>
      <c r="P158" s="99">
        <v>0.51014788335310191</v>
      </c>
      <c r="Q158" s="99">
        <v>0.65881432193387102</v>
      </c>
      <c r="R158" s="99">
        <v>0.52670613547216183</v>
      </c>
      <c r="S158" s="99">
        <v>0.60022794433122084</v>
      </c>
      <c r="T158" s="99">
        <v>0.59062422102611578</v>
      </c>
      <c r="U158" s="99">
        <v>0.77670694741408286</v>
      </c>
      <c r="V158" s="99">
        <v>0.73949252832595125</v>
      </c>
      <c r="W158" s="99">
        <v>0.85374158178986059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7.3922176209995555E-2</v>
      </c>
      <c r="D161" s="118">
        <f t="shared" si="54"/>
        <v>6.4882248253263219E-2</v>
      </c>
      <c r="E161" s="118">
        <f t="shared" si="54"/>
        <v>7.1044603843414877E-2</v>
      </c>
      <c r="F161" s="118">
        <f t="shared" si="54"/>
        <v>3.5760216700487915E-2</v>
      </c>
      <c r="G161" s="118">
        <f t="shared" si="54"/>
        <v>4.169466010461282E-2</v>
      </c>
      <c r="H161" s="118">
        <f t="shared" si="54"/>
        <v>2.0379636493716768E-2</v>
      </c>
      <c r="I161" s="118">
        <f t="shared" si="54"/>
        <v>3.7453180189024528E-2</v>
      </c>
      <c r="J161" s="118">
        <f t="shared" si="54"/>
        <v>8.8420972135849221E-2</v>
      </c>
      <c r="K161" s="118">
        <f t="shared" si="54"/>
        <v>7.6522916396584012E-2</v>
      </c>
      <c r="L161" s="118">
        <f t="shared" si="54"/>
        <v>2.4575651895208359E-2</v>
      </c>
      <c r="M161" s="118">
        <f t="shared" si="54"/>
        <v>4.969171647015283E-3</v>
      </c>
      <c r="N161" s="118">
        <f t="shared" si="54"/>
        <v>9.6151871369222069E-3</v>
      </c>
      <c r="O161" s="118">
        <f t="shared" si="54"/>
        <v>4.300335815315439E-2</v>
      </c>
      <c r="P161" s="118">
        <f t="shared" si="54"/>
        <v>5.6241984546061816E-2</v>
      </c>
      <c r="Q161" s="118">
        <f t="shared" si="54"/>
        <v>6.1625097415145998E-2</v>
      </c>
      <c r="R161" s="118">
        <f t="shared" ref="R161:V161" si="55">R162+R164+R166+R175</f>
        <v>4.6488545558816548E-2</v>
      </c>
      <c r="S161" s="118">
        <f t="shared" si="55"/>
        <v>2.8664625374709828E-2</v>
      </c>
      <c r="T161" s="118">
        <f t="shared" si="55"/>
        <v>1.5816489593860346E-2</v>
      </c>
      <c r="U161" s="118">
        <f t="shared" si="55"/>
        <v>2.6438893862575818E-2</v>
      </c>
      <c r="V161" s="118">
        <f t="shared" si="55"/>
        <v>3.5245125818511844E-2</v>
      </c>
      <c r="W161" s="118">
        <f t="shared" ref="W161" si="56">W162+W164+W166+W175</f>
        <v>5.7406761534145798E-2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7.3922176209995555E-2</v>
      </c>
      <c r="D175" s="123">
        <v>6.4882248253263219E-2</v>
      </c>
      <c r="E175" s="123">
        <v>7.1044603843414877E-2</v>
      </c>
      <c r="F175" s="123">
        <v>3.5760216700487915E-2</v>
      </c>
      <c r="G175" s="123">
        <v>4.169466010461282E-2</v>
      </c>
      <c r="H175" s="123">
        <v>2.0379636493716768E-2</v>
      </c>
      <c r="I175" s="123">
        <v>3.7453180189024528E-2</v>
      </c>
      <c r="J175" s="123">
        <v>8.8420972135849221E-2</v>
      </c>
      <c r="K175" s="123">
        <v>7.6522916396584012E-2</v>
      </c>
      <c r="L175" s="123">
        <v>2.4575651895208359E-2</v>
      </c>
      <c r="M175" s="123">
        <v>4.969171647015283E-3</v>
      </c>
      <c r="N175" s="123">
        <v>9.6151871369222069E-3</v>
      </c>
      <c r="O175" s="123">
        <v>4.300335815315439E-2</v>
      </c>
      <c r="P175" s="123">
        <v>5.6241984546061816E-2</v>
      </c>
      <c r="Q175" s="123">
        <v>6.1625097415145998E-2</v>
      </c>
      <c r="R175" s="123">
        <v>4.6488545558816548E-2</v>
      </c>
      <c r="S175" s="123">
        <v>2.8664625374709828E-2</v>
      </c>
      <c r="T175" s="123">
        <v>1.5816489593860346E-2</v>
      </c>
      <c r="U175" s="123">
        <v>2.6438893862575818E-2</v>
      </c>
      <c r="V175" s="123">
        <v>3.5245125818511844E-2</v>
      </c>
      <c r="W175" s="123">
        <v>5.7406761534145798E-2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0.5500630651364935</v>
      </c>
      <c r="D176" s="99">
        <v>0.51253351413471615</v>
      </c>
      <c r="E176" s="99">
        <v>0.57288557043454869</v>
      </c>
      <c r="F176" s="99">
        <v>0.48509219917794005</v>
      </c>
      <c r="G176" s="99">
        <v>0.52370172070995225</v>
      </c>
      <c r="H176" s="99">
        <v>0.27567237190605626</v>
      </c>
      <c r="I176" s="99">
        <v>0.36437883135707599</v>
      </c>
      <c r="J176" s="99">
        <v>0.58833328236984017</v>
      </c>
      <c r="K176" s="99">
        <v>0.71842954335163067</v>
      </c>
      <c r="L176" s="99">
        <v>0.54535566578666395</v>
      </c>
      <c r="M176" s="99">
        <v>0.44795087474918793</v>
      </c>
      <c r="N176" s="99">
        <v>0.4090789248704485</v>
      </c>
      <c r="O176" s="99">
        <v>0.58602615522435886</v>
      </c>
      <c r="P176" s="99">
        <v>0.51014788335310191</v>
      </c>
      <c r="Q176" s="99">
        <v>0.65881432193387113</v>
      </c>
      <c r="R176" s="99">
        <v>0.52670613547216183</v>
      </c>
      <c r="S176" s="99">
        <v>0.60022794433122095</v>
      </c>
      <c r="T176" s="99">
        <v>0.59062422102611578</v>
      </c>
      <c r="U176" s="99">
        <v>0.77670694741408308</v>
      </c>
      <c r="V176" s="99">
        <v>0.73949252832595125</v>
      </c>
      <c r="W176" s="99">
        <v>0.85374158178986059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6388</v>
      </c>
      <c r="C5" s="120">
        <v>6327</v>
      </c>
      <c r="D5" s="120">
        <v>6138</v>
      </c>
      <c r="E5" s="120">
        <v>6000</v>
      </c>
      <c r="F5" s="120">
        <v>6019</v>
      </c>
      <c r="G5" s="120">
        <v>5988</v>
      </c>
      <c r="H5" s="120">
        <v>5722</v>
      </c>
      <c r="I5" s="120">
        <v>5128</v>
      </c>
      <c r="J5" s="120">
        <v>4223</v>
      </c>
      <c r="K5" s="120">
        <v>3618</v>
      </c>
      <c r="L5" s="120">
        <v>3210</v>
      </c>
      <c r="M5" s="120">
        <v>2845</v>
      </c>
      <c r="N5" s="120">
        <v>2566</v>
      </c>
      <c r="O5" s="120">
        <v>2297</v>
      </c>
      <c r="P5" s="120">
        <v>2098</v>
      </c>
      <c r="Q5" s="120">
        <v>1893</v>
      </c>
      <c r="R5" s="120">
        <v>1786</v>
      </c>
      <c r="S5" s="120">
        <v>1750</v>
      </c>
      <c r="T5" s="120">
        <v>1806</v>
      </c>
      <c r="U5" s="120">
        <v>1890</v>
      </c>
      <c r="V5" s="120">
        <v>1970</v>
      </c>
      <c r="W5" s="120">
        <v>2009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6388</v>
      </c>
      <c r="C7" s="52">
        <v>6327</v>
      </c>
      <c r="D7" s="52">
        <v>6138</v>
      </c>
      <c r="E7" s="52">
        <v>6000</v>
      </c>
      <c r="F7" s="52">
        <v>6019</v>
      </c>
      <c r="G7" s="52">
        <v>5988</v>
      </c>
      <c r="H7" s="52">
        <v>5722</v>
      </c>
      <c r="I7" s="52">
        <v>5128</v>
      </c>
      <c r="J7" s="52">
        <v>4223</v>
      </c>
      <c r="K7" s="52">
        <v>3618</v>
      </c>
      <c r="L7" s="52">
        <v>3210</v>
      </c>
      <c r="M7" s="52">
        <v>2845</v>
      </c>
      <c r="N7" s="52">
        <v>2566</v>
      </c>
      <c r="O7" s="52">
        <v>2297</v>
      </c>
      <c r="P7" s="52">
        <v>2098</v>
      </c>
      <c r="Q7" s="52">
        <v>1893</v>
      </c>
      <c r="R7" s="52">
        <v>1786</v>
      </c>
      <c r="S7" s="52">
        <v>1750</v>
      </c>
      <c r="T7" s="52">
        <v>1806</v>
      </c>
      <c r="U7" s="52">
        <v>1890</v>
      </c>
      <c r="V7" s="52">
        <v>1970</v>
      </c>
      <c r="W7" s="52">
        <v>2009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154</v>
      </c>
      <c r="C9" s="52">
        <v>164</v>
      </c>
      <c r="D9" s="52">
        <v>171</v>
      </c>
      <c r="E9" s="52">
        <v>167</v>
      </c>
      <c r="F9" s="52">
        <v>165</v>
      </c>
      <c r="G9" s="52">
        <v>166</v>
      </c>
      <c r="H9" s="52">
        <v>170</v>
      </c>
      <c r="I9" s="52">
        <v>168</v>
      </c>
      <c r="J9" s="52">
        <v>154</v>
      </c>
      <c r="K9" s="52">
        <v>123</v>
      </c>
      <c r="L9" s="52">
        <v>99</v>
      </c>
      <c r="M9" s="52">
        <v>79</v>
      </c>
      <c r="N9" s="52">
        <v>58</v>
      </c>
      <c r="O9" s="52">
        <v>48</v>
      </c>
      <c r="P9" s="52">
        <v>47</v>
      </c>
      <c r="Q9" s="52">
        <v>45</v>
      </c>
      <c r="R9" s="52">
        <v>43</v>
      </c>
      <c r="S9" s="52">
        <v>47</v>
      </c>
      <c r="T9" s="52">
        <v>57</v>
      </c>
      <c r="U9" s="52">
        <v>76</v>
      </c>
      <c r="V9" s="52">
        <v>102</v>
      </c>
      <c r="W9" s="52">
        <v>138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2261</v>
      </c>
      <c r="C11" s="52">
        <v>2403</v>
      </c>
      <c r="D11" s="52">
        <v>2595</v>
      </c>
      <c r="E11" s="52">
        <v>2824</v>
      </c>
      <c r="F11" s="52">
        <v>3154</v>
      </c>
      <c r="G11" s="52">
        <v>3280</v>
      </c>
      <c r="H11" s="52">
        <v>3306</v>
      </c>
      <c r="I11" s="52">
        <v>3306</v>
      </c>
      <c r="J11" s="52">
        <v>3291</v>
      </c>
      <c r="K11" s="52">
        <v>3121</v>
      </c>
      <c r="L11" s="52">
        <v>3002</v>
      </c>
      <c r="M11" s="52">
        <v>2750</v>
      </c>
      <c r="N11" s="52">
        <v>2510</v>
      </c>
      <c r="O11" s="52">
        <v>2248</v>
      </c>
      <c r="P11" s="52">
        <v>2053</v>
      </c>
      <c r="Q11" s="52">
        <v>1852</v>
      </c>
      <c r="R11" s="52">
        <v>1747</v>
      </c>
      <c r="S11" s="52">
        <v>1713</v>
      </c>
      <c r="T11" s="52">
        <v>1769</v>
      </c>
      <c r="U11" s="52">
        <v>1855</v>
      </c>
      <c r="V11" s="52">
        <v>1938</v>
      </c>
      <c r="W11" s="52">
        <v>1980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4063</v>
      </c>
      <c r="C14" s="52">
        <v>3863</v>
      </c>
      <c r="D14" s="52">
        <v>3488</v>
      </c>
      <c r="E14" s="52">
        <v>3127</v>
      </c>
      <c r="F14" s="52">
        <v>2819</v>
      </c>
      <c r="G14" s="52">
        <v>2660</v>
      </c>
      <c r="H14" s="52">
        <v>2362</v>
      </c>
      <c r="I14" s="52">
        <v>1775</v>
      </c>
      <c r="J14" s="52">
        <v>904</v>
      </c>
      <c r="K14" s="52">
        <v>479</v>
      </c>
      <c r="L14" s="52">
        <v>199</v>
      </c>
      <c r="M14" s="52">
        <v>92</v>
      </c>
      <c r="N14" s="52">
        <v>53</v>
      </c>
      <c r="O14" s="52">
        <v>47</v>
      </c>
      <c r="P14" s="52">
        <v>44</v>
      </c>
      <c r="Q14" s="52">
        <v>40</v>
      </c>
      <c r="R14" s="52">
        <v>38</v>
      </c>
      <c r="S14" s="52">
        <v>36</v>
      </c>
      <c r="T14" s="52">
        <v>36</v>
      </c>
      <c r="U14" s="52">
        <v>34</v>
      </c>
      <c r="V14" s="52">
        <v>31</v>
      </c>
      <c r="W14" s="52">
        <v>29</v>
      </c>
      <c r="DA14" s="63" t="s">
        <v>1063</v>
      </c>
    </row>
    <row r="15" spans="1:105" ht="12" customHeight="1" x14ac:dyDescent="0.25">
      <c r="A15" s="97" t="s">
        <v>121</v>
      </c>
      <c r="B15" s="52">
        <v>64</v>
      </c>
      <c r="C15" s="52">
        <v>61</v>
      </c>
      <c r="D15" s="52">
        <v>55</v>
      </c>
      <c r="E15" s="52">
        <v>49</v>
      </c>
      <c r="F15" s="52">
        <v>46</v>
      </c>
      <c r="G15" s="52">
        <v>48</v>
      </c>
      <c r="H15" s="52">
        <v>54</v>
      </c>
      <c r="I15" s="52">
        <v>47</v>
      </c>
      <c r="J15" s="52">
        <v>28</v>
      </c>
      <c r="K15" s="52">
        <v>18</v>
      </c>
      <c r="L15" s="52">
        <v>9</v>
      </c>
      <c r="M15" s="52">
        <v>3</v>
      </c>
      <c r="N15" s="52">
        <v>3</v>
      </c>
      <c r="O15" s="52">
        <v>2</v>
      </c>
      <c r="P15" s="52">
        <v>1</v>
      </c>
      <c r="Q15" s="52">
        <v>1</v>
      </c>
      <c r="R15" s="52">
        <v>1</v>
      </c>
      <c r="S15" s="52">
        <v>1</v>
      </c>
      <c r="T15" s="52">
        <v>1</v>
      </c>
      <c r="U15" s="52">
        <v>1</v>
      </c>
      <c r="V15" s="52">
        <v>1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635</v>
      </c>
      <c r="C18" s="52">
        <v>661</v>
      </c>
      <c r="D18" s="52">
        <v>664</v>
      </c>
      <c r="E18" s="52">
        <v>670</v>
      </c>
      <c r="F18" s="52">
        <v>643</v>
      </c>
      <c r="G18" s="52">
        <v>615</v>
      </c>
      <c r="H18" s="52">
        <v>557</v>
      </c>
      <c r="I18" s="52">
        <v>493</v>
      </c>
      <c r="J18" s="52">
        <v>399</v>
      </c>
      <c r="K18" s="52">
        <v>330</v>
      </c>
      <c r="L18" s="52">
        <v>273</v>
      </c>
      <c r="M18" s="52">
        <v>198</v>
      </c>
      <c r="N18" s="52">
        <v>144</v>
      </c>
      <c r="O18" s="52">
        <v>119</v>
      </c>
      <c r="P18" s="52">
        <v>106</v>
      </c>
      <c r="Q18" s="52">
        <v>92</v>
      </c>
      <c r="R18" s="52">
        <v>87</v>
      </c>
      <c r="S18" s="52">
        <v>87</v>
      </c>
      <c r="T18" s="52">
        <v>73</v>
      </c>
      <c r="U18" s="52">
        <v>78</v>
      </c>
      <c r="V18" s="52">
        <v>83</v>
      </c>
      <c r="W18" s="52">
        <v>82</v>
      </c>
      <c r="DA18" s="63" t="s">
        <v>1066</v>
      </c>
    </row>
    <row r="19" spans="1:105" ht="12" customHeight="1" x14ac:dyDescent="0.25">
      <c r="A19" s="109" t="s">
        <v>120</v>
      </c>
      <c r="B19" s="36">
        <v>5753</v>
      </c>
      <c r="C19" s="36">
        <v>5666</v>
      </c>
      <c r="D19" s="36">
        <v>5474</v>
      </c>
      <c r="E19" s="36">
        <v>5330</v>
      </c>
      <c r="F19" s="36">
        <v>5376</v>
      </c>
      <c r="G19" s="36">
        <v>5373</v>
      </c>
      <c r="H19" s="36">
        <v>5165</v>
      </c>
      <c r="I19" s="36">
        <v>4635</v>
      </c>
      <c r="J19" s="36">
        <v>3824</v>
      </c>
      <c r="K19" s="36">
        <v>3288</v>
      </c>
      <c r="L19" s="36">
        <v>2937</v>
      </c>
      <c r="M19" s="36">
        <v>2647</v>
      </c>
      <c r="N19" s="36">
        <v>2422</v>
      </c>
      <c r="O19" s="36">
        <v>2178</v>
      </c>
      <c r="P19" s="36">
        <v>1992</v>
      </c>
      <c r="Q19" s="36">
        <v>1801</v>
      </c>
      <c r="R19" s="36">
        <v>1699</v>
      </c>
      <c r="S19" s="36">
        <v>1663</v>
      </c>
      <c r="T19" s="36">
        <v>1733</v>
      </c>
      <c r="U19" s="36">
        <v>1812</v>
      </c>
      <c r="V19" s="36">
        <v>1887</v>
      </c>
      <c r="W19" s="36">
        <v>1927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499</v>
      </c>
      <c r="D23" s="52">
        <v>499</v>
      </c>
      <c r="E23" s="52">
        <v>500</v>
      </c>
      <c r="F23" s="52">
        <v>501</v>
      </c>
      <c r="G23" s="52">
        <v>505</v>
      </c>
      <c r="H23" s="52">
        <v>511</v>
      </c>
      <c r="I23" s="52">
        <v>594</v>
      </c>
      <c r="J23" s="52">
        <v>905</v>
      </c>
      <c r="K23" s="52">
        <v>605</v>
      </c>
      <c r="L23" s="52">
        <v>408</v>
      </c>
      <c r="M23" s="52">
        <v>470</v>
      </c>
      <c r="N23" s="52">
        <v>535</v>
      </c>
      <c r="O23" s="52">
        <v>476</v>
      </c>
      <c r="P23" s="52">
        <v>199</v>
      </c>
      <c r="Q23" s="52">
        <v>207</v>
      </c>
      <c r="R23" s="52">
        <v>202</v>
      </c>
      <c r="S23" s="52">
        <v>297</v>
      </c>
      <c r="T23" s="52">
        <v>262</v>
      </c>
      <c r="U23" s="52">
        <v>248</v>
      </c>
      <c r="V23" s="52">
        <v>218</v>
      </c>
      <c r="W23" s="52">
        <v>155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24</v>
      </c>
      <c r="D25" s="52">
        <v>24</v>
      </c>
      <c r="E25" s="52">
        <v>24</v>
      </c>
      <c r="F25" s="52">
        <v>25</v>
      </c>
      <c r="G25" s="52">
        <v>28</v>
      </c>
      <c r="H25" s="52">
        <v>31</v>
      </c>
      <c r="I25" s="52">
        <v>21</v>
      </c>
      <c r="J25" s="52">
        <v>20</v>
      </c>
      <c r="K25" s="52">
        <v>32</v>
      </c>
      <c r="L25" s="52">
        <v>25</v>
      </c>
      <c r="M25" s="52">
        <v>21</v>
      </c>
      <c r="N25" s="52">
        <v>27</v>
      </c>
      <c r="O25" s="52">
        <v>26</v>
      </c>
      <c r="P25" s="52">
        <v>17</v>
      </c>
      <c r="Q25" s="52">
        <v>7</v>
      </c>
      <c r="R25" s="52">
        <v>3</v>
      </c>
      <c r="S25" s="52">
        <v>1</v>
      </c>
      <c r="T25" s="52">
        <v>6</v>
      </c>
      <c r="U25" s="52">
        <v>8</v>
      </c>
      <c r="V25" s="52">
        <v>8</v>
      </c>
      <c r="W25" s="52">
        <v>11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177</v>
      </c>
      <c r="D27" s="52">
        <v>176</v>
      </c>
      <c r="E27" s="52">
        <v>178</v>
      </c>
      <c r="F27" s="52">
        <v>179</v>
      </c>
      <c r="G27" s="52">
        <v>181</v>
      </c>
      <c r="H27" s="52">
        <v>186</v>
      </c>
      <c r="I27" s="52">
        <v>273</v>
      </c>
      <c r="J27" s="52">
        <v>672</v>
      </c>
      <c r="K27" s="52">
        <v>536</v>
      </c>
      <c r="L27" s="52">
        <v>415</v>
      </c>
      <c r="M27" s="52">
        <v>637</v>
      </c>
      <c r="N27" s="52">
        <v>688</v>
      </c>
      <c r="O27" s="52">
        <v>701</v>
      </c>
      <c r="P27" s="52">
        <v>366</v>
      </c>
      <c r="Q27" s="52">
        <v>374</v>
      </c>
      <c r="R27" s="52">
        <v>274</v>
      </c>
      <c r="S27" s="52">
        <v>304</v>
      </c>
      <c r="T27" s="52">
        <v>260</v>
      </c>
      <c r="U27" s="52">
        <v>244</v>
      </c>
      <c r="V27" s="52">
        <v>215</v>
      </c>
      <c r="W27" s="52">
        <v>145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635</v>
      </c>
      <c r="D30" s="52">
        <v>635</v>
      </c>
      <c r="E30" s="52">
        <v>642</v>
      </c>
      <c r="F30" s="52">
        <v>654</v>
      </c>
      <c r="G30" s="52">
        <v>681</v>
      </c>
      <c r="H30" s="52">
        <v>721</v>
      </c>
      <c r="I30" s="52">
        <v>587</v>
      </c>
      <c r="J30" s="52">
        <v>871</v>
      </c>
      <c r="K30" s="52">
        <v>425</v>
      </c>
      <c r="L30" s="52">
        <v>280</v>
      </c>
      <c r="M30" s="52">
        <v>110</v>
      </c>
      <c r="N30" s="52">
        <v>39</v>
      </c>
      <c r="O30" s="52">
        <v>10</v>
      </c>
      <c r="P30" s="52">
        <v>40</v>
      </c>
      <c r="Q30" s="52">
        <v>4</v>
      </c>
      <c r="R30" s="52">
        <v>2</v>
      </c>
      <c r="S30" s="52">
        <v>4</v>
      </c>
      <c r="T30" s="52">
        <v>4</v>
      </c>
      <c r="U30" s="52">
        <v>7</v>
      </c>
      <c r="V30" s="52">
        <v>7</v>
      </c>
      <c r="W30" s="52">
        <v>9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10</v>
      </c>
      <c r="D31" s="52">
        <v>10</v>
      </c>
      <c r="E31" s="52">
        <v>10</v>
      </c>
      <c r="F31" s="52">
        <v>10</v>
      </c>
      <c r="G31" s="52">
        <v>10</v>
      </c>
      <c r="H31" s="52">
        <v>12</v>
      </c>
      <c r="I31" s="52">
        <v>7</v>
      </c>
      <c r="J31" s="52">
        <v>19</v>
      </c>
      <c r="K31" s="52">
        <v>10</v>
      </c>
      <c r="L31" s="52">
        <v>9</v>
      </c>
      <c r="M31" s="52">
        <v>6</v>
      </c>
      <c r="N31" s="52">
        <v>0</v>
      </c>
      <c r="O31" s="52">
        <v>1</v>
      </c>
      <c r="P31" s="52">
        <v>2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1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99</v>
      </c>
      <c r="D34" s="52">
        <v>99</v>
      </c>
      <c r="E34" s="52">
        <v>102</v>
      </c>
      <c r="F34" s="52">
        <v>105</v>
      </c>
      <c r="G34" s="52">
        <v>112</v>
      </c>
      <c r="H34" s="52">
        <v>128</v>
      </c>
      <c r="I34" s="52">
        <v>86</v>
      </c>
      <c r="J34" s="52">
        <v>110</v>
      </c>
      <c r="K34" s="52">
        <v>94</v>
      </c>
      <c r="L34" s="52">
        <v>71</v>
      </c>
      <c r="M34" s="52">
        <v>81</v>
      </c>
      <c r="N34" s="52">
        <v>68</v>
      </c>
      <c r="O34" s="52">
        <v>56</v>
      </c>
      <c r="P34" s="52">
        <v>21</v>
      </c>
      <c r="Q34" s="52">
        <v>14</v>
      </c>
      <c r="R34" s="52">
        <v>16</v>
      </c>
      <c r="S34" s="52">
        <v>14</v>
      </c>
      <c r="T34" s="52">
        <v>23</v>
      </c>
      <c r="U34" s="52">
        <v>10</v>
      </c>
      <c r="V34" s="52">
        <v>14</v>
      </c>
      <c r="W34" s="52">
        <v>15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899</v>
      </c>
      <c r="D35" s="36">
        <v>900</v>
      </c>
      <c r="E35" s="36">
        <v>912</v>
      </c>
      <c r="F35" s="36">
        <v>940</v>
      </c>
      <c r="G35" s="36">
        <v>997</v>
      </c>
      <c r="H35" s="36">
        <v>1089</v>
      </c>
      <c r="I35" s="36">
        <v>699</v>
      </c>
      <c r="J35" s="36">
        <v>896</v>
      </c>
      <c r="K35" s="36">
        <v>740</v>
      </c>
      <c r="L35" s="36">
        <v>638</v>
      </c>
      <c r="M35" s="36">
        <v>770</v>
      </c>
      <c r="N35" s="36">
        <v>837</v>
      </c>
      <c r="O35" s="36">
        <v>662</v>
      </c>
      <c r="P35" s="36">
        <v>258</v>
      </c>
      <c r="Q35" s="36">
        <v>201</v>
      </c>
      <c r="R35" s="36">
        <v>227</v>
      </c>
      <c r="S35" s="36">
        <v>353</v>
      </c>
      <c r="T35" s="36">
        <v>361</v>
      </c>
      <c r="U35" s="36">
        <v>402</v>
      </c>
      <c r="V35" s="36">
        <v>359</v>
      </c>
      <c r="W35" s="36">
        <v>244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438</v>
      </c>
      <c r="D39" s="52">
        <v>310</v>
      </c>
      <c r="E39" s="52">
        <v>362</v>
      </c>
      <c r="F39" s="52">
        <v>520</v>
      </c>
      <c r="G39" s="52">
        <v>474</v>
      </c>
      <c r="H39" s="52">
        <v>245</v>
      </c>
      <c r="I39" s="52">
        <v>0</v>
      </c>
      <c r="J39" s="52">
        <v>0</v>
      </c>
      <c r="K39" s="52">
        <v>0</v>
      </c>
      <c r="L39" s="52">
        <v>0</v>
      </c>
      <c r="M39" s="52">
        <v>105</v>
      </c>
      <c r="N39" s="52">
        <v>256</v>
      </c>
      <c r="O39" s="52">
        <v>207</v>
      </c>
      <c r="P39" s="52">
        <v>0</v>
      </c>
      <c r="Q39" s="52">
        <v>2</v>
      </c>
      <c r="R39" s="52">
        <v>95</v>
      </c>
      <c r="S39" s="52">
        <v>261</v>
      </c>
      <c r="T39" s="52">
        <v>318</v>
      </c>
      <c r="U39" s="52">
        <v>332</v>
      </c>
      <c r="V39" s="52">
        <v>298</v>
      </c>
      <c r="W39" s="52">
        <v>194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34</v>
      </c>
      <c r="D41" s="52">
        <v>31</v>
      </c>
      <c r="E41" s="52">
        <v>20</v>
      </c>
      <c r="F41" s="52">
        <v>23</v>
      </c>
      <c r="G41" s="52">
        <v>29</v>
      </c>
      <c r="H41" s="52">
        <v>35</v>
      </c>
      <c r="I41" s="52">
        <v>19</v>
      </c>
      <c r="J41" s="52">
        <v>6</v>
      </c>
      <c r="K41" s="52">
        <v>1</v>
      </c>
      <c r="L41" s="52">
        <v>1</v>
      </c>
      <c r="M41" s="52">
        <v>1</v>
      </c>
      <c r="N41" s="52">
        <v>6</v>
      </c>
      <c r="O41" s="52">
        <v>16</v>
      </c>
      <c r="P41" s="52">
        <v>16</v>
      </c>
      <c r="Q41" s="52">
        <v>5</v>
      </c>
      <c r="R41" s="52">
        <v>1</v>
      </c>
      <c r="S41" s="52">
        <v>5</v>
      </c>
      <c r="T41" s="52">
        <v>16</v>
      </c>
      <c r="U41" s="52">
        <v>27</v>
      </c>
      <c r="V41" s="52">
        <v>34</v>
      </c>
      <c r="W41" s="52">
        <v>47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319</v>
      </c>
      <c r="D43" s="52">
        <v>368</v>
      </c>
      <c r="E43" s="52">
        <v>407</v>
      </c>
      <c r="F43" s="52">
        <v>509</v>
      </c>
      <c r="G43" s="52">
        <v>307</v>
      </c>
      <c r="H43" s="52">
        <v>212</v>
      </c>
      <c r="I43" s="52">
        <v>273</v>
      </c>
      <c r="J43" s="52">
        <v>657</v>
      </c>
      <c r="K43" s="52">
        <v>366</v>
      </c>
      <c r="L43" s="52">
        <v>296</v>
      </c>
      <c r="M43" s="52">
        <v>385</v>
      </c>
      <c r="N43" s="52">
        <v>448</v>
      </c>
      <c r="O43" s="52">
        <v>439</v>
      </c>
      <c r="P43" s="52">
        <v>171</v>
      </c>
      <c r="Q43" s="52">
        <v>173</v>
      </c>
      <c r="R43" s="52">
        <v>169</v>
      </c>
      <c r="S43" s="52">
        <v>270</v>
      </c>
      <c r="T43" s="52">
        <v>316</v>
      </c>
      <c r="U43" s="52">
        <v>330</v>
      </c>
      <c r="V43" s="52">
        <v>298</v>
      </c>
      <c r="W43" s="52">
        <v>187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435</v>
      </c>
      <c r="D46" s="52">
        <v>260</v>
      </c>
      <c r="E46" s="52">
        <v>281</v>
      </c>
      <c r="F46" s="52">
        <v>346</v>
      </c>
      <c r="G46" s="52">
        <v>522</v>
      </c>
      <c r="H46" s="52">
        <v>423</v>
      </c>
      <c r="I46" s="52">
        <v>0</v>
      </c>
      <c r="J46" s="52">
        <v>0</v>
      </c>
      <c r="K46" s="52">
        <v>0</v>
      </c>
      <c r="L46" s="52">
        <v>0</v>
      </c>
      <c r="M46" s="52">
        <v>3</v>
      </c>
      <c r="N46" s="52">
        <v>0</v>
      </c>
      <c r="O46" s="52">
        <v>4</v>
      </c>
      <c r="P46" s="52">
        <v>37</v>
      </c>
      <c r="Q46" s="52">
        <v>0</v>
      </c>
      <c r="R46" s="52">
        <v>0</v>
      </c>
      <c r="S46" s="52">
        <v>2</v>
      </c>
      <c r="T46" s="52">
        <v>4</v>
      </c>
      <c r="U46" s="52">
        <v>5</v>
      </c>
      <c r="V46" s="52">
        <v>4</v>
      </c>
      <c r="W46" s="52">
        <v>7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7</v>
      </c>
      <c r="D47" s="52">
        <v>4</v>
      </c>
      <c r="E47" s="52">
        <v>4</v>
      </c>
      <c r="F47" s="52">
        <v>7</v>
      </c>
      <c r="G47" s="52">
        <v>12</v>
      </c>
      <c r="H47" s="52">
        <v>18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1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125</v>
      </c>
      <c r="D50" s="52">
        <v>102</v>
      </c>
      <c r="E50" s="52">
        <v>108</v>
      </c>
      <c r="F50" s="52">
        <v>78</v>
      </c>
      <c r="G50" s="52">
        <v>84</v>
      </c>
      <c r="H50" s="52">
        <v>70</v>
      </c>
      <c r="I50" s="52">
        <v>22</v>
      </c>
      <c r="J50" s="52">
        <v>16</v>
      </c>
      <c r="K50" s="52">
        <v>25</v>
      </c>
      <c r="L50" s="52">
        <v>14</v>
      </c>
      <c r="M50" s="52">
        <v>6</v>
      </c>
      <c r="N50" s="52">
        <v>14</v>
      </c>
      <c r="O50" s="52">
        <v>31</v>
      </c>
      <c r="P50" s="52">
        <v>8</v>
      </c>
      <c r="Q50" s="52">
        <v>0</v>
      </c>
      <c r="R50" s="52">
        <v>11</v>
      </c>
      <c r="S50" s="52">
        <v>14</v>
      </c>
      <c r="T50" s="52">
        <v>9</v>
      </c>
      <c r="U50" s="52">
        <v>15</v>
      </c>
      <c r="V50" s="52">
        <v>19</v>
      </c>
      <c r="W50" s="52">
        <v>14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812</v>
      </c>
      <c r="D51" s="36">
        <v>708</v>
      </c>
      <c r="E51" s="36">
        <v>768</v>
      </c>
      <c r="F51" s="36">
        <v>986</v>
      </c>
      <c r="G51" s="36">
        <v>994</v>
      </c>
      <c r="H51" s="36">
        <v>881</v>
      </c>
      <c r="I51" s="36">
        <v>169</v>
      </c>
      <c r="J51" s="36">
        <v>85</v>
      </c>
      <c r="K51" s="36">
        <v>204</v>
      </c>
      <c r="L51" s="36">
        <v>287</v>
      </c>
      <c r="M51" s="36">
        <v>480</v>
      </c>
      <c r="N51" s="36">
        <v>612</v>
      </c>
      <c r="O51" s="36">
        <v>418</v>
      </c>
      <c r="P51" s="36">
        <v>72</v>
      </c>
      <c r="Q51" s="36">
        <v>10</v>
      </c>
      <c r="R51" s="36">
        <v>125</v>
      </c>
      <c r="S51" s="36">
        <v>317</v>
      </c>
      <c r="T51" s="36">
        <v>431</v>
      </c>
      <c r="U51" s="36">
        <v>481</v>
      </c>
      <c r="V51" s="36">
        <v>434</v>
      </c>
      <c r="W51" s="36">
        <v>284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174</v>
      </c>
      <c r="D55" s="52">
        <v>127</v>
      </c>
      <c r="E55" s="52">
        <v>150</v>
      </c>
      <c r="F55" s="52">
        <v>220</v>
      </c>
      <c r="G55" s="52">
        <v>155</v>
      </c>
      <c r="H55" s="52">
        <v>83</v>
      </c>
      <c r="I55" s="52">
        <v>0</v>
      </c>
      <c r="J55" s="52">
        <v>0</v>
      </c>
      <c r="K55" s="52">
        <v>0</v>
      </c>
      <c r="L55" s="52">
        <v>0</v>
      </c>
      <c r="M55" s="52">
        <v>30</v>
      </c>
      <c r="N55" s="52">
        <v>72</v>
      </c>
      <c r="O55" s="52">
        <v>61</v>
      </c>
      <c r="P55" s="52">
        <v>0</v>
      </c>
      <c r="Q55" s="52">
        <v>0</v>
      </c>
      <c r="R55" s="52">
        <v>31</v>
      </c>
      <c r="S55" s="52">
        <v>89</v>
      </c>
      <c r="T55" s="52">
        <v>106</v>
      </c>
      <c r="U55" s="52">
        <v>133</v>
      </c>
      <c r="V55" s="52">
        <v>97</v>
      </c>
      <c r="W55" s="52">
        <v>78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5</v>
      </c>
      <c r="D57" s="52">
        <v>3</v>
      </c>
      <c r="E57" s="52">
        <v>2</v>
      </c>
      <c r="F57" s="52">
        <v>5</v>
      </c>
      <c r="G57" s="52">
        <v>5</v>
      </c>
      <c r="H57" s="52">
        <v>2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2</v>
      </c>
      <c r="O57" s="52">
        <v>2</v>
      </c>
      <c r="P57" s="52">
        <v>0</v>
      </c>
      <c r="Q57" s="52">
        <v>0</v>
      </c>
      <c r="R57" s="52">
        <v>1</v>
      </c>
      <c r="S57" s="52">
        <v>1</v>
      </c>
      <c r="T57" s="52">
        <v>3</v>
      </c>
      <c r="U57" s="52">
        <v>4</v>
      </c>
      <c r="V57" s="52">
        <v>5</v>
      </c>
      <c r="W57" s="52">
        <v>5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9</v>
      </c>
      <c r="D59" s="52">
        <v>19</v>
      </c>
      <c r="E59" s="52">
        <v>32</v>
      </c>
      <c r="F59" s="52">
        <v>71</v>
      </c>
      <c r="G59" s="52">
        <v>20</v>
      </c>
      <c r="H59" s="52">
        <v>9</v>
      </c>
      <c r="I59" s="52">
        <v>0</v>
      </c>
      <c r="J59" s="52">
        <v>0</v>
      </c>
      <c r="K59" s="52">
        <v>0</v>
      </c>
      <c r="L59" s="52">
        <v>0</v>
      </c>
      <c r="M59" s="52">
        <v>29</v>
      </c>
      <c r="N59" s="52">
        <v>72</v>
      </c>
      <c r="O59" s="52">
        <v>60</v>
      </c>
      <c r="P59" s="52">
        <v>0</v>
      </c>
      <c r="Q59" s="52">
        <v>0</v>
      </c>
      <c r="R59" s="52">
        <v>31</v>
      </c>
      <c r="S59" s="52">
        <v>88</v>
      </c>
      <c r="T59" s="52">
        <v>104</v>
      </c>
      <c r="U59" s="52">
        <v>130</v>
      </c>
      <c r="V59" s="52">
        <v>95</v>
      </c>
      <c r="W59" s="52">
        <v>74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162</v>
      </c>
      <c r="D62" s="52">
        <v>106</v>
      </c>
      <c r="E62" s="52">
        <v>116</v>
      </c>
      <c r="F62" s="52">
        <v>146</v>
      </c>
      <c r="G62" s="52">
        <v>132</v>
      </c>
      <c r="H62" s="52">
        <v>71</v>
      </c>
      <c r="I62" s="52">
        <v>0</v>
      </c>
      <c r="J62" s="52">
        <v>0</v>
      </c>
      <c r="K62" s="52">
        <v>0</v>
      </c>
      <c r="L62" s="52">
        <v>0</v>
      </c>
      <c r="M62" s="52">
        <v>1</v>
      </c>
      <c r="N62" s="52">
        <v>0</v>
      </c>
      <c r="O62" s="52">
        <v>1</v>
      </c>
      <c r="P62" s="52">
        <v>0</v>
      </c>
      <c r="Q62" s="52">
        <v>0</v>
      </c>
      <c r="R62" s="52">
        <v>0</v>
      </c>
      <c r="S62" s="52">
        <v>1</v>
      </c>
      <c r="T62" s="52">
        <v>2</v>
      </c>
      <c r="U62" s="52">
        <v>3</v>
      </c>
      <c r="V62" s="52">
        <v>2</v>
      </c>
      <c r="W62" s="52">
        <v>4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3</v>
      </c>
      <c r="D63" s="52">
        <v>2</v>
      </c>
      <c r="E63" s="52">
        <v>2</v>
      </c>
      <c r="F63" s="52">
        <v>3</v>
      </c>
      <c r="G63" s="52">
        <v>3</v>
      </c>
      <c r="H63" s="52">
        <v>3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23</v>
      </c>
      <c r="D66" s="52">
        <v>16</v>
      </c>
      <c r="E66" s="52">
        <v>19</v>
      </c>
      <c r="F66" s="52">
        <v>16</v>
      </c>
      <c r="G66" s="52">
        <v>12</v>
      </c>
      <c r="H66" s="52">
        <v>6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2</v>
      </c>
      <c r="O66" s="52">
        <v>4</v>
      </c>
      <c r="P66" s="52">
        <v>0</v>
      </c>
      <c r="Q66" s="52">
        <v>0</v>
      </c>
      <c r="R66" s="52">
        <v>3</v>
      </c>
      <c r="S66" s="52">
        <v>4</v>
      </c>
      <c r="T66" s="52">
        <v>3</v>
      </c>
      <c r="U66" s="52">
        <v>5</v>
      </c>
      <c r="V66" s="52">
        <v>5</v>
      </c>
      <c r="W66" s="52">
        <v>5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151</v>
      </c>
      <c r="D67" s="36">
        <v>111</v>
      </c>
      <c r="E67" s="36">
        <v>131</v>
      </c>
      <c r="F67" s="36">
        <v>204</v>
      </c>
      <c r="G67" s="36">
        <v>143</v>
      </c>
      <c r="H67" s="36">
        <v>77</v>
      </c>
      <c r="I67" s="36">
        <v>0</v>
      </c>
      <c r="J67" s="36">
        <v>0</v>
      </c>
      <c r="K67" s="36">
        <v>0</v>
      </c>
      <c r="L67" s="36">
        <v>0</v>
      </c>
      <c r="M67" s="36">
        <v>30</v>
      </c>
      <c r="N67" s="36">
        <v>70</v>
      </c>
      <c r="O67" s="36">
        <v>57</v>
      </c>
      <c r="P67" s="36">
        <v>0</v>
      </c>
      <c r="Q67" s="36">
        <v>0</v>
      </c>
      <c r="R67" s="36">
        <v>28</v>
      </c>
      <c r="S67" s="36">
        <v>85</v>
      </c>
      <c r="T67" s="36">
        <v>103</v>
      </c>
      <c r="U67" s="36">
        <v>128</v>
      </c>
      <c r="V67" s="36">
        <v>92</v>
      </c>
      <c r="W67" s="36">
        <v>73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264</v>
      </c>
      <c r="D71" s="52">
        <v>183</v>
      </c>
      <c r="E71" s="52">
        <v>212</v>
      </c>
      <c r="F71" s="52">
        <v>300</v>
      </c>
      <c r="G71" s="52">
        <v>319</v>
      </c>
      <c r="H71" s="52">
        <v>162</v>
      </c>
      <c r="I71" s="52">
        <v>0</v>
      </c>
      <c r="J71" s="52">
        <v>0</v>
      </c>
      <c r="K71" s="52">
        <v>0</v>
      </c>
      <c r="L71" s="52">
        <v>0</v>
      </c>
      <c r="M71" s="52">
        <v>75</v>
      </c>
      <c r="N71" s="52">
        <v>184</v>
      </c>
      <c r="O71" s="52">
        <v>146</v>
      </c>
      <c r="P71" s="52">
        <v>0</v>
      </c>
      <c r="Q71" s="52">
        <v>2</v>
      </c>
      <c r="R71" s="52">
        <v>64</v>
      </c>
      <c r="S71" s="52">
        <v>172</v>
      </c>
      <c r="T71" s="52">
        <v>212</v>
      </c>
      <c r="U71" s="52">
        <v>199</v>
      </c>
      <c r="V71" s="52">
        <v>201</v>
      </c>
      <c r="W71" s="52">
        <v>116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29</v>
      </c>
      <c r="D73" s="52">
        <v>28</v>
      </c>
      <c r="E73" s="52">
        <v>18</v>
      </c>
      <c r="F73" s="52">
        <v>18</v>
      </c>
      <c r="G73" s="52">
        <v>24</v>
      </c>
      <c r="H73" s="52">
        <v>33</v>
      </c>
      <c r="I73" s="52">
        <v>19</v>
      </c>
      <c r="J73" s="52">
        <v>6</v>
      </c>
      <c r="K73" s="52">
        <v>1</v>
      </c>
      <c r="L73" s="52">
        <v>1</v>
      </c>
      <c r="M73" s="52">
        <v>1</v>
      </c>
      <c r="N73" s="52">
        <v>4</v>
      </c>
      <c r="O73" s="52">
        <v>14</v>
      </c>
      <c r="P73" s="52">
        <v>16</v>
      </c>
      <c r="Q73" s="52">
        <v>5</v>
      </c>
      <c r="R73" s="52">
        <v>0</v>
      </c>
      <c r="S73" s="52">
        <v>4</v>
      </c>
      <c r="T73" s="52">
        <v>13</v>
      </c>
      <c r="U73" s="52">
        <v>23</v>
      </c>
      <c r="V73" s="52">
        <v>29</v>
      </c>
      <c r="W73" s="52">
        <v>42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310</v>
      </c>
      <c r="D75" s="52">
        <f t="shared" si="0"/>
        <v>349</v>
      </c>
      <c r="E75" s="52">
        <f t="shared" si="0"/>
        <v>375</v>
      </c>
      <c r="F75" s="52">
        <f t="shared" si="0"/>
        <v>438</v>
      </c>
      <c r="G75" s="52">
        <f t="shared" si="0"/>
        <v>287</v>
      </c>
      <c r="H75" s="52">
        <f t="shared" si="0"/>
        <v>203</v>
      </c>
      <c r="I75" s="52">
        <f t="shared" si="0"/>
        <v>273</v>
      </c>
      <c r="J75" s="52">
        <f t="shared" si="0"/>
        <v>657</v>
      </c>
      <c r="K75" s="52">
        <f t="shared" si="0"/>
        <v>366</v>
      </c>
      <c r="L75" s="52">
        <f t="shared" si="0"/>
        <v>296</v>
      </c>
      <c r="M75" s="52">
        <f t="shared" si="0"/>
        <v>356</v>
      </c>
      <c r="N75" s="52">
        <f t="shared" si="0"/>
        <v>376</v>
      </c>
      <c r="O75" s="52">
        <f t="shared" si="0"/>
        <v>379</v>
      </c>
      <c r="P75" s="52">
        <f t="shared" si="0"/>
        <v>171</v>
      </c>
      <c r="Q75" s="52">
        <f t="shared" si="0"/>
        <v>173</v>
      </c>
      <c r="R75" s="52">
        <f t="shared" ref="R75:V75" si="1">R43-R59</f>
        <v>138</v>
      </c>
      <c r="S75" s="52">
        <f t="shared" si="1"/>
        <v>182</v>
      </c>
      <c r="T75" s="52">
        <f t="shared" si="1"/>
        <v>212</v>
      </c>
      <c r="U75" s="52">
        <f t="shared" si="1"/>
        <v>200</v>
      </c>
      <c r="V75" s="52">
        <f t="shared" si="1"/>
        <v>203</v>
      </c>
      <c r="W75" s="52">
        <f t="shared" ref="W75" si="2">W43-W59</f>
        <v>113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273</v>
      </c>
      <c r="D78" s="52">
        <f t="shared" si="9"/>
        <v>154</v>
      </c>
      <c r="E78" s="52">
        <f t="shared" si="9"/>
        <v>165</v>
      </c>
      <c r="F78" s="52">
        <f t="shared" si="9"/>
        <v>200</v>
      </c>
      <c r="G78" s="52">
        <f t="shared" si="9"/>
        <v>390</v>
      </c>
      <c r="H78" s="52">
        <f t="shared" si="9"/>
        <v>352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2</v>
      </c>
      <c r="N78" s="52">
        <f t="shared" si="9"/>
        <v>0</v>
      </c>
      <c r="O78" s="52">
        <f t="shared" si="9"/>
        <v>3</v>
      </c>
      <c r="P78" s="52">
        <f t="shared" si="9"/>
        <v>37</v>
      </c>
      <c r="Q78" s="52">
        <f t="shared" si="9"/>
        <v>0</v>
      </c>
      <c r="R78" s="52">
        <f t="shared" ref="R78:V78" si="10">R46-R62</f>
        <v>0</v>
      </c>
      <c r="S78" s="52">
        <f t="shared" si="10"/>
        <v>1</v>
      </c>
      <c r="T78" s="52">
        <f t="shared" si="10"/>
        <v>2</v>
      </c>
      <c r="U78" s="52">
        <f t="shared" si="10"/>
        <v>2</v>
      </c>
      <c r="V78" s="52">
        <f t="shared" si="10"/>
        <v>2</v>
      </c>
      <c r="W78" s="52">
        <f t="shared" ref="W78" si="11">W46-W62</f>
        <v>3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4</v>
      </c>
      <c r="D79" s="52">
        <f t="shared" si="12"/>
        <v>2</v>
      </c>
      <c r="E79" s="52">
        <f t="shared" si="12"/>
        <v>2</v>
      </c>
      <c r="F79" s="52">
        <f t="shared" si="12"/>
        <v>4</v>
      </c>
      <c r="G79" s="52">
        <f t="shared" si="12"/>
        <v>9</v>
      </c>
      <c r="H79" s="52">
        <f t="shared" si="12"/>
        <v>15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1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102</v>
      </c>
      <c r="D82" s="52">
        <v>86</v>
      </c>
      <c r="E82" s="52">
        <v>89</v>
      </c>
      <c r="F82" s="52">
        <v>62</v>
      </c>
      <c r="G82" s="52">
        <v>72</v>
      </c>
      <c r="H82" s="52">
        <v>64</v>
      </c>
      <c r="I82" s="52">
        <v>22</v>
      </c>
      <c r="J82" s="52">
        <v>16</v>
      </c>
      <c r="K82" s="52">
        <v>25</v>
      </c>
      <c r="L82" s="52">
        <v>14</v>
      </c>
      <c r="M82" s="52">
        <v>6</v>
      </c>
      <c r="N82" s="52">
        <v>12</v>
      </c>
      <c r="O82" s="52">
        <v>27</v>
      </c>
      <c r="P82" s="52">
        <v>8</v>
      </c>
      <c r="Q82" s="52">
        <v>0</v>
      </c>
      <c r="R82" s="52">
        <v>8</v>
      </c>
      <c r="S82" s="52">
        <v>10</v>
      </c>
      <c r="T82" s="52">
        <v>6</v>
      </c>
      <c r="U82" s="52">
        <v>10</v>
      </c>
      <c r="V82" s="52">
        <v>14</v>
      </c>
      <c r="W82" s="52">
        <v>9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661</v>
      </c>
      <c r="D83" s="36">
        <v>597</v>
      </c>
      <c r="E83" s="36">
        <v>637</v>
      </c>
      <c r="F83" s="36">
        <v>782</v>
      </c>
      <c r="G83" s="36">
        <v>851</v>
      </c>
      <c r="H83" s="36">
        <v>804</v>
      </c>
      <c r="I83" s="36">
        <v>169</v>
      </c>
      <c r="J83" s="36">
        <v>85</v>
      </c>
      <c r="K83" s="36">
        <v>204</v>
      </c>
      <c r="L83" s="36">
        <v>287</v>
      </c>
      <c r="M83" s="36">
        <v>450</v>
      </c>
      <c r="N83" s="36">
        <v>542</v>
      </c>
      <c r="O83" s="36">
        <v>361</v>
      </c>
      <c r="P83" s="36">
        <v>72</v>
      </c>
      <c r="Q83" s="36">
        <v>10</v>
      </c>
      <c r="R83" s="36">
        <v>97</v>
      </c>
      <c r="S83" s="36">
        <v>232</v>
      </c>
      <c r="T83" s="36">
        <v>328</v>
      </c>
      <c r="U83" s="36">
        <v>353</v>
      </c>
      <c r="V83" s="36">
        <v>342</v>
      </c>
      <c r="W83" s="36">
        <v>211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43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81</v>
      </c>
      <c r="N89" s="52">
        <f>RES_hhdet_numvin!N5</f>
        <v>210</v>
      </c>
      <c r="O89" s="52">
        <f>RES_hhdet_numvin!O5</f>
        <v>181</v>
      </c>
      <c r="P89" s="52">
        <f>RES_hhdet_numvin!P5</f>
        <v>0</v>
      </c>
      <c r="Q89" s="52">
        <f>RES_hhdet_numvin!Q5</f>
        <v>2</v>
      </c>
      <c r="R89" s="52">
        <f>RES_hhdet_numvin!R5</f>
        <v>93</v>
      </c>
      <c r="S89" s="52">
        <f>RES_hhdet_numvin!S5</f>
        <v>259</v>
      </c>
      <c r="T89" s="52">
        <f>RES_hhdet_numvin!T5</f>
        <v>316</v>
      </c>
      <c r="U89" s="52">
        <f>RES_hhdet_numvin!U5</f>
        <v>332</v>
      </c>
      <c r="V89" s="52">
        <f>RES_hhdet_numvin!V5</f>
        <v>298</v>
      </c>
      <c r="W89" s="52">
        <f>RES_hhdet_numvin!W5</f>
        <v>194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6</v>
      </c>
      <c r="Q92" s="52">
        <f>RES_hhdet_numvin!Q8</f>
        <v>3</v>
      </c>
      <c r="R92" s="52">
        <f>RES_hhdet_numvin!R8</f>
        <v>1</v>
      </c>
      <c r="S92" s="52">
        <f>RES_hhdet_numvin!S8</f>
        <v>5</v>
      </c>
      <c r="T92" s="52">
        <f>RES_hhdet_numvin!T8</f>
        <v>15</v>
      </c>
      <c r="U92" s="52">
        <f>RES_hhdet_numvin!U8</f>
        <v>27</v>
      </c>
      <c r="V92" s="52">
        <f>RES_hhdet_numvin!V8</f>
        <v>34</v>
      </c>
      <c r="W92" s="52">
        <f>RES_hhdet_numvin!W8</f>
        <v>47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2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6</v>
      </c>
      <c r="M94" s="52">
        <f>RES_hhdet_numvin!M10</f>
        <v>40</v>
      </c>
      <c r="N94" s="52">
        <f>RES_hhdet_numvin!N10</f>
        <v>129</v>
      </c>
      <c r="O94" s="52">
        <f>RES_hhdet_numvin!O10</f>
        <v>151</v>
      </c>
      <c r="P94" s="52">
        <f>RES_hhdet_numvin!P10</f>
        <v>50</v>
      </c>
      <c r="Q94" s="52">
        <f>RES_hhdet_numvin!Q10</f>
        <v>69</v>
      </c>
      <c r="R94" s="52">
        <f>RES_hhdet_numvin!R10</f>
        <v>141</v>
      </c>
      <c r="S94" s="52">
        <f>RES_hhdet_numvin!S10</f>
        <v>266</v>
      </c>
      <c r="T94" s="52">
        <f>RES_hhdet_numvin!T10</f>
        <v>313</v>
      </c>
      <c r="U94" s="52">
        <f>RES_hhdet_numvin!U10</f>
        <v>330</v>
      </c>
      <c r="V94" s="52">
        <f>RES_hhdet_numvin!V10</f>
        <v>296</v>
      </c>
      <c r="W94" s="52">
        <f>RES_hhdet_numvin!W10</f>
        <v>187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7</v>
      </c>
      <c r="Q99" s="138">
        <f>RES_hhdet_numvin!Q15</f>
        <v>0</v>
      </c>
      <c r="R99" s="138">
        <f>RES_hhdet_numvin!R15</f>
        <v>0</v>
      </c>
      <c r="S99" s="138">
        <f>RES_hhdet_numvin!S15</f>
        <v>2</v>
      </c>
      <c r="T99" s="138">
        <f>RES_hhdet_numvin!T15</f>
        <v>4</v>
      </c>
      <c r="U99" s="138">
        <f>RES_hhdet_numvin!U15</f>
        <v>5</v>
      </c>
      <c r="V99" s="138">
        <f>RES_hhdet_numvin!V15</f>
        <v>4</v>
      </c>
      <c r="W99" s="138">
        <f>RES_hhdet_numvin!W15</f>
        <v>7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3</v>
      </c>
      <c r="Q105" s="52">
        <f>RES_hhdet_numvin!Q21</f>
        <v>0</v>
      </c>
      <c r="R105" s="52">
        <f>RES_hhdet_numvin!R21</f>
        <v>9</v>
      </c>
      <c r="S105" s="52">
        <f>RES_hhdet_numvin!S21</f>
        <v>14</v>
      </c>
      <c r="T105" s="52">
        <f>RES_hhdet_numvin!T21</f>
        <v>9</v>
      </c>
      <c r="U105" s="52">
        <f>RES_hhdet_numvin!U21</f>
        <v>14</v>
      </c>
      <c r="V105" s="52">
        <f>RES_hhdet_numvin!V21</f>
        <v>19</v>
      </c>
      <c r="W105" s="52">
        <f>RES_hhdet_numvin!W21</f>
        <v>14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22</v>
      </c>
      <c r="Q106" s="36">
        <f>RES_hhdet_numvin!Q22</f>
        <v>3</v>
      </c>
      <c r="R106" s="36">
        <f>RES_hhdet_numvin!R22</f>
        <v>94</v>
      </c>
      <c r="S106" s="36">
        <f>RES_hhdet_numvin!S22</f>
        <v>270</v>
      </c>
      <c r="T106" s="36">
        <f>RES_hhdet_numvin!T22</f>
        <v>384</v>
      </c>
      <c r="U106" s="36">
        <f>RES_hhdet_numvin!U22</f>
        <v>444</v>
      </c>
      <c r="V106" s="36">
        <f>RES_hhdet_numvin!V22</f>
        <v>426</v>
      </c>
      <c r="W106" s="36">
        <f>RES_hhdet_numvin!W22</f>
        <v>284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12.229242366988807</v>
      </c>
      <c r="C110" s="117">
        <f t="shared" si="15"/>
        <v>13.436338457432043</v>
      </c>
      <c r="D110" s="117">
        <f t="shared" si="15"/>
        <v>12.929563085204194</v>
      </c>
      <c r="E110" s="117">
        <f t="shared" si="15"/>
        <v>12.642694040145726</v>
      </c>
      <c r="F110" s="117">
        <f t="shared" si="15"/>
        <v>12.544310267777588</v>
      </c>
      <c r="G110" s="117">
        <f t="shared" si="15"/>
        <v>12.495347946460896</v>
      </c>
      <c r="H110" s="117">
        <f t="shared" si="15"/>
        <v>12.583538384432464</v>
      </c>
      <c r="I110" s="117">
        <f t="shared" si="15"/>
        <v>11.721537708323241</v>
      </c>
      <c r="J110" s="117">
        <f t="shared" si="15"/>
        <v>7.6067041169882179</v>
      </c>
      <c r="K110" s="117">
        <f t="shared" si="15"/>
        <v>7.4137048033453237</v>
      </c>
      <c r="L110" s="117">
        <f t="shared" si="15"/>
        <v>8.2255952641737746</v>
      </c>
      <c r="M110" s="117">
        <f t="shared" si="15"/>
        <v>5.723569398223507</v>
      </c>
      <c r="N110" s="117">
        <f t="shared" si="15"/>
        <v>5.722741961600013</v>
      </c>
      <c r="O110" s="117">
        <f t="shared" si="15"/>
        <v>4.8188565119617337</v>
      </c>
      <c r="P110" s="117">
        <f t="shared" si="15"/>
        <v>4.4819991159647232</v>
      </c>
      <c r="Q110" s="117">
        <f t="shared" si="15"/>
        <v>3.6650078741069794</v>
      </c>
      <c r="R110" s="117">
        <f t="shared" ref="R110:V110" si="16">R111+R114+R116+R126</f>
        <v>3.8654264316550075</v>
      </c>
      <c r="S110" s="117">
        <f t="shared" si="16"/>
        <v>3.6133468154275903</v>
      </c>
      <c r="T110" s="117">
        <f t="shared" si="16"/>
        <v>3.7049456953684938</v>
      </c>
      <c r="U110" s="117">
        <f t="shared" si="16"/>
        <v>3.8032219782556651</v>
      </c>
      <c r="V110" s="117">
        <f t="shared" si="16"/>
        <v>3.5570543689933705</v>
      </c>
      <c r="W110" s="117">
        <f t="shared" ref="W110" si="17">W111+W114+W116+W126</f>
        <v>4.0696286713799292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10.927812431869699</v>
      </c>
      <c r="C111" s="122">
        <f t="shared" si="18"/>
        <v>12.123881468070905</v>
      </c>
      <c r="D111" s="122">
        <f t="shared" si="18"/>
        <v>11.656813858019337</v>
      </c>
      <c r="E111" s="122">
        <f t="shared" si="18"/>
        <v>11.426227083285136</v>
      </c>
      <c r="F111" s="122">
        <f t="shared" si="18"/>
        <v>11.302442979095867</v>
      </c>
      <c r="G111" s="122">
        <f t="shared" si="18"/>
        <v>11.18317123445631</v>
      </c>
      <c r="H111" s="122">
        <f t="shared" si="18"/>
        <v>11.263679594234413</v>
      </c>
      <c r="I111" s="122">
        <f t="shared" si="18"/>
        <v>10.515411614857525</v>
      </c>
      <c r="J111" s="122">
        <f t="shared" si="18"/>
        <v>6.7965856991720699</v>
      </c>
      <c r="K111" s="122">
        <f t="shared" si="18"/>
        <v>6.6541790283590014</v>
      </c>
      <c r="L111" s="122">
        <f t="shared" si="18"/>
        <v>7.4562307620975705</v>
      </c>
      <c r="M111" s="122">
        <f t="shared" si="18"/>
        <v>5.0995260322373754</v>
      </c>
      <c r="N111" s="122">
        <f t="shared" si="18"/>
        <v>5.1545440284648025</v>
      </c>
      <c r="O111" s="122">
        <f t="shared" si="18"/>
        <v>4.3137570833306311</v>
      </c>
      <c r="P111" s="122">
        <f t="shared" si="18"/>
        <v>4.0212196726093117</v>
      </c>
      <c r="Q111" s="122">
        <f t="shared" si="18"/>
        <v>3.2755051682857572</v>
      </c>
      <c r="R111" s="122">
        <f t="shared" ref="R111:V111" si="19">SUM(R112:R113)</f>
        <v>3.4972770376372955</v>
      </c>
      <c r="S111" s="122">
        <f t="shared" si="19"/>
        <v>3.272654766956494</v>
      </c>
      <c r="T111" s="122">
        <f t="shared" si="19"/>
        <v>3.3591601200943222</v>
      </c>
      <c r="U111" s="122">
        <f t="shared" si="19"/>
        <v>3.4475212021377621</v>
      </c>
      <c r="V111" s="122">
        <f t="shared" si="19"/>
        <v>3.1854705139643209</v>
      </c>
      <c r="W111" s="122">
        <f t="shared" ref="W111" si="20">SUM(W112:W113)</f>
        <v>3.7007568251260197</v>
      </c>
      <c r="DA111" s="130" t="s">
        <v>1572</v>
      </c>
    </row>
    <row r="112" spans="1:105" ht="12" customHeight="1" x14ac:dyDescent="0.25">
      <c r="A112" s="97" t="s">
        <v>51</v>
      </c>
      <c r="B112" s="98">
        <v>10.860916416074144</v>
      </c>
      <c r="C112" s="98">
        <v>12.04957123039309</v>
      </c>
      <c r="D112" s="98">
        <v>11.586911513384603</v>
      </c>
      <c r="E112" s="98">
        <v>11.358419749774269</v>
      </c>
      <c r="F112" s="98">
        <v>11.236830979001969</v>
      </c>
      <c r="G112" s="98">
        <v>11.118989725560452</v>
      </c>
      <c r="H112" s="98">
        <v>11.19976562334559</v>
      </c>
      <c r="I112" s="98">
        <v>10.456463179374863</v>
      </c>
      <c r="J112" s="98">
        <v>6.7590548579125018</v>
      </c>
      <c r="K112" s="98">
        <v>6.617717980753107</v>
      </c>
      <c r="L112" s="98">
        <v>7.4154508089882682</v>
      </c>
      <c r="M112" s="98">
        <v>5.0719232317027849</v>
      </c>
      <c r="N112" s="98">
        <v>5.1262897704437798</v>
      </c>
      <c r="O112" s="98">
        <v>4.2899613822194924</v>
      </c>
      <c r="P112" s="98">
        <v>3.9992281212526342</v>
      </c>
      <c r="Q112" s="98">
        <v>3.2577474816364504</v>
      </c>
      <c r="R112" s="98">
        <v>3.4782131141357637</v>
      </c>
      <c r="S112" s="98">
        <v>3.2556639093786215</v>
      </c>
      <c r="T112" s="98">
        <v>3.3414423118523584</v>
      </c>
      <c r="U112" s="98">
        <v>3.4293482964418001</v>
      </c>
      <c r="V112" s="98">
        <v>3.167897425124425</v>
      </c>
      <c r="W112" s="98">
        <v>3.6797651699217204</v>
      </c>
      <c r="DA112" s="63" t="s">
        <v>1573</v>
      </c>
    </row>
    <row r="113" spans="1:105" ht="12" customHeight="1" x14ac:dyDescent="0.25">
      <c r="A113" s="97" t="s">
        <v>53</v>
      </c>
      <c r="B113" s="98">
        <v>6.6896015795555319E-2</v>
      </c>
      <c r="C113" s="98">
        <v>7.4310237677816304E-2</v>
      </c>
      <c r="D113" s="98">
        <v>6.9902344634733313E-2</v>
      </c>
      <c r="E113" s="98">
        <v>6.7807333510867415E-2</v>
      </c>
      <c r="F113" s="98">
        <v>6.5612000093898504E-2</v>
      </c>
      <c r="G113" s="98">
        <v>6.4181508895857844E-2</v>
      </c>
      <c r="H113" s="98">
        <v>6.3913970888823543E-2</v>
      </c>
      <c r="I113" s="98">
        <v>5.8948435482663139E-2</v>
      </c>
      <c r="J113" s="98">
        <v>3.7530841259567814E-2</v>
      </c>
      <c r="K113" s="98">
        <v>3.6461047605894081E-2</v>
      </c>
      <c r="L113" s="98">
        <v>4.0779953109302249E-2</v>
      </c>
      <c r="M113" s="98">
        <v>2.7602800534590608E-2</v>
      </c>
      <c r="N113" s="98">
        <v>2.825425802102274E-2</v>
      </c>
      <c r="O113" s="98">
        <v>2.3795701111139083E-2</v>
      </c>
      <c r="P113" s="98">
        <v>2.1991551356677578E-2</v>
      </c>
      <c r="Q113" s="98">
        <v>1.7757686649306569E-2</v>
      </c>
      <c r="R113" s="98">
        <v>1.9063923501531733E-2</v>
      </c>
      <c r="S113" s="98">
        <v>1.6990857577872439E-2</v>
      </c>
      <c r="T113" s="98">
        <v>1.7717808241963735E-2</v>
      </c>
      <c r="U113" s="98">
        <v>1.817290569596227E-2</v>
      </c>
      <c r="V113" s="98">
        <v>1.7573088839896056E-2</v>
      </c>
      <c r="W113" s="98">
        <v>2.0991655204299062E-2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5.5384128074324624E-3</v>
      </c>
      <c r="C114" s="122">
        <f t="shared" si="21"/>
        <v>5.7936732301840758E-3</v>
      </c>
      <c r="D114" s="122">
        <f t="shared" si="21"/>
        <v>5.9290490125016573E-3</v>
      </c>
      <c r="E114" s="122">
        <f t="shared" si="21"/>
        <v>6.9178503345005598E-3</v>
      </c>
      <c r="F114" s="122">
        <f t="shared" si="21"/>
        <v>5.5694489098267359E-3</v>
      </c>
      <c r="G114" s="122">
        <f t="shared" si="21"/>
        <v>5.4423678287681999E-3</v>
      </c>
      <c r="H114" s="122">
        <f t="shared" si="21"/>
        <v>5.3859796886888004E-3</v>
      </c>
      <c r="I114" s="122">
        <f t="shared" si="21"/>
        <v>5.1904229104001286E-3</v>
      </c>
      <c r="J114" s="122">
        <f t="shared" si="21"/>
        <v>4.8918739178530216E-3</v>
      </c>
      <c r="K114" s="122">
        <f t="shared" si="21"/>
        <v>3.9302019262369269E-3</v>
      </c>
      <c r="L114" s="122">
        <f t="shared" si="21"/>
        <v>4.231455102473523E-3</v>
      </c>
      <c r="M114" s="122">
        <f t="shared" si="21"/>
        <v>2.7428797699423093E-3</v>
      </c>
      <c r="N114" s="122">
        <f t="shared" si="21"/>
        <v>1.9162819959832802E-3</v>
      </c>
      <c r="O114" s="122">
        <f t="shared" si="21"/>
        <v>1.4663378518009551E-3</v>
      </c>
      <c r="P114" s="122">
        <f t="shared" si="21"/>
        <v>1.3404983778535586E-3</v>
      </c>
      <c r="Q114" s="122">
        <f t="shared" si="21"/>
        <v>1.1635422245436396E-3</v>
      </c>
      <c r="R114" s="122">
        <f t="shared" si="21"/>
        <v>1.153249595893423E-3</v>
      </c>
      <c r="S114" s="122">
        <f t="shared" si="21"/>
        <v>1.237824010002328E-3</v>
      </c>
      <c r="T114" s="122">
        <f t="shared" si="21"/>
        <v>1.4739822655724312E-3</v>
      </c>
      <c r="U114" s="122">
        <f t="shared" si="21"/>
        <v>2.0266727358289427E-3</v>
      </c>
      <c r="V114" s="122">
        <f t="shared" si="21"/>
        <v>2.7807358307074741E-3</v>
      </c>
      <c r="W114" s="122">
        <f t="shared" si="21"/>
        <v>4.1004321146046784E-3</v>
      </c>
      <c r="DA114" s="130" t="s">
        <v>1575</v>
      </c>
    </row>
    <row r="115" spans="1:105" ht="12" customHeight="1" x14ac:dyDescent="0.25">
      <c r="A115" s="97" t="s">
        <v>53</v>
      </c>
      <c r="B115" s="98">
        <v>5.5384128074324624E-3</v>
      </c>
      <c r="C115" s="98">
        <v>5.7936732301840758E-3</v>
      </c>
      <c r="D115" s="98">
        <v>5.9290490125016573E-3</v>
      </c>
      <c r="E115" s="98">
        <v>6.9178503345005598E-3</v>
      </c>
      <c r="F115" s="98">
        <v>5.5694489098267359E-3</v>
      </c>
      <c r="G115" s="98">
        <v>5.4423678287681999E-3</v>
      </c>
      <c r="H115" s="98">
        <v>5.3859796886888004E-3</v>
      </c>
      <c r="I115" s="98">
        <v>5.1904229104001286E-3</v>
      </c>
      <c r="J115" s="98">
        <v>4.8918739178530216E-3</v>
      </c>
      <c r="K115" s="98">
        <v>3.9302019262369269E-3</v>
      </c>
      <c r="L115" s="98">
        <v>4.231455102473523E-3</v>
      </c>
      <c r="M115" s="98">
        <v>2.7428797699423093E-3</v>
      </c>
      <c r="N115" s="98">
        <v>1.9162819959832802E-3</v>
      </c>
      <c r="O115" s="98">
        <v>1.4663378518009551E-3</v>
      </c>
      <c r="P115" s="98">
        <v>1.3404983778535586E-3</v>
      </c>
      <c r="Q115" s="98">
        <v>1.1635422245436396E-3</v>
      </c>
      <c r="R115" s="98">
        <v>1.153249595893423E-3</v>
      </c>
      <c r="S115" s="98">
        <v>1.237824010002328E-3</v>
      </c>
      <c r="T115" s="98">
        <v>1.4739822655724312E-3</v>
      </c>
      <c r="U115" s="98">
        <v>2.0266727358289427E-3</v>
      </c>
      <c r="V115" s="98">
        <v>2.7807358307074741E-3</v>
      </c>
      <c r="W115" s="98">
        <v>4.1004321146046784E-3</v>
      </c>
      <c r="DA115" s="63" t="s">
        <v>1576</v>
      </c>
    </row>
    <row r="116" spans="1:105" ht="12" customHeight="1" x14ac:dyDescent="0.25">
      <c r="A116" s="121" t="s">
        <v>55</v>
      </c>
      <c r="B116" s="122">
        <v>1.1909576932736472</v>
      </c>
      <c r="C116" s="122">
        <v>1.1987275675751412</v>
      </c>
      <c r="D116" s="122">
        <v>1.1621505077291971</v>
      </c>
      <c r="E116" s="122">
        <v>1.1055456644114909</v>
      </c>
      <c r="F116" s="122">
        <v>1.1337951839304743</v>
      </c>
      <c r="G116" s="122">
        <v>1.2007310151083601</v>
      </c>
      <c r="H116" s="122">
        <v>1.217869101289258</v>
      </c>
      <c r="I116" s="122">
        <v>1.1125847870964449</v>
      </c>
      <c r="J116" s="122">
        <v>0.72835609343645624</v>
      </c>
      <c r="K116" s="122">
        <v>0.68463474021412751</v>
      </c>
      <c r="L116" s="122">
        <v>0.70174339791213058</v>
      </c>
      <c r="M116" s="122">
        <v>0.56507511614725991</v>
      </c>
      <c r="N116" s="122">
        <v>0.51415789687846558</v>
      </c>
      <c r="O116" s="122">
        <v>0.4566543286872306</v>
      </c>
      <c r="P116" s="122">
        <v>0.41679528275496164</v>
      </c>
      <c r="Q116" s="122">
        <v>0.34968746763581876</v>
      </c>
      <c r="R116" s="122">
        <v>0.33068879084300734</v>
      </c>
      <c r="S116" s="122">
        <v>0.30429644904480085</v>
      </c>
      <c r="T116" s="122">
        <v>0.30791741935248795</v>
      </c>
      <c r="U116" s="122">
        <v>0.31621251408162793</v>
      </c>
      <c r="V116" s="122">
        <v>0.31772448366850115</v>
      </c>
      <c r="W116" s="122">
        <v>0.31394530896291872</v>
      </c>
      <c r="DA116" s="130" t="s">
        <v>1577</v>
      </c>
    </row>
    <row r="117" spans="1:105" ht="12" customHeight="1" x14ac:dyDescent="0.25">
      <c r="A117" s="97" t="s">
        <v>143</v>
      </c>
      <c r="B117" s="98">
        <v>0.45679639561975083</v>
      </c>
      <c r="C117" s="98">
        <v>0.51233762601275312</v>
      </c>
      <c r="D117" s="98">
        <v>0.54103345652081014</v>
      </c>
      <c r="E117" s="98">
        <v>0.55998093810191851</v>
      </c>
      <c r="F117" s="98">
        <v>0.6448543176446293</v>
      </c>
      <c r="G117" s="98">
        <v>0.72537828819706507</v>
      </c>
      <c r="H117" s="98">
        <v>0.79765484097082573</v>
      </c>
      <c r="I117" s="98">
        <v>0.80510173893983827</v>
      </c>
      <c r="J117" s="98">
        <v>0.57327532265499392</v>
      </c>
      <c r="K117" s="98">
        <v>0.59956490832685883</v>
      </c>
      <c r="L117" s="98">
        <v>0.666062518612762</v>
      </c>
      <c r="M117" s="98">
        <v>0.547939193060757</v>
      </c>
      <c r="N117" s="98">
        <v>0.50406276609964329</v>
      </c>
      <c r="O117" s="98">
        <v>0.44787180780630292</v>
      </c>
      <c r="P117" s="98">
        <v>0.40919836198038384</v>
      </c>
      <c r="Q117" s="98">
        <v>0.34285441002305106</v>
      </c>
      <c r="R117" s="98">
        <v>0.32419445250224194</v>
      </c>
      <c r="S117" s="98">
        <v>0.29833437093092346</v>
      </c>
      <c r="T117" s="98">
        <v>0.3021518412000922</v>
      </c>
      <c r="U117" s="98">
        <v>0.31097844474478453</v>
      </c>
      <c r="V117" s="98">
        <v>0.31301401081710567</v>
      </c>
      <c r="W117" s="98">
        <v>0.30991668734397093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0.72341760204575678</v>
      </c>
      <c r="C122" s="101">
        <v>0.67633446599603386</v>
      </c>
      <c r="D122" s="101">
        <v>0.61202026100991214</v>
      </c>
      <c r="E122" s="101">
        <v>0.53762623115815911</v>
      </c>
      <c r="F122" s="101">
        <v>0.48153389808848701</v>
      </c>
      <c r="G122" s="101">
        <v>0.46739126514662815</v>
      </c>
      <c r="H122" s="101">
        <v>0.41132791210800318</v>
      </c>
      <c r="I122" s="101">
        <v>0.29993683902234936</v>
      </c>
      <c r="J122" s="101">
        <v>0.15065445600222693</v>
      </c>
      <c r="K122" s="101">
        <v>8.2141348621327118E-2</v>
      </c>
      <c r="L122" s="101">
        <v>3.4213675318705714E-2</v>
      </c>
      <c r="M122" s="101">
        <v>1.6621952688095021E-2</v>
      </c>
      <c r="N122" s="101">
        <v>9.5805356890915783E-3</v>
      </c>
      <c r="O122" s="101">
        <v>8.4411324821487884E-3</v>
      </c>
      <c r="P122" s="101">
        <v>7.4346911324056214E-3</v>
      </c>
      <c r="Q122" s="101">
        <v>6.6725403448576323E-3</v>
      </c>
      <c r="R122" s="101">
        <v>6.3338824802724085E-3</v>
      </c>
      <c r="S122" s="101">
        <v>5.8062399487327334E-3</v>
      </c>
      <c r="T122" s="101">
        <v>5.6136166784622925E-3</v>
      </c>
      <c r="U122" s="101">
        <v>5.0860354862623464E-3</v>
      </c>
      <c r="V122" s="101">
        <v>4.5625639018533441E-3</v>
      </c>
      <c r="W122" s="101">
        <v>4.0286216189477676E-3</v>
      </c>
      <c r="DA122" s="131" t="s">
        <v>1583</v>
      </c>
    </row>
    <row r="123" spans="1:105" ht="12" customHeight="1" x14ac:dyDescent="0.25">
      <c r="A123" s="107" t="s">
        <v>121</v>
      </c>
      <c r="B123" s="104">
        <v>1.0743695608139446E-2</v>
      </c>
      <c r="C123" s="104">
        <v>1.0055475566354187E-2</v>
      </c>
      <c r="D123" s="104">
        <v>9.0967901984748221E-3</v>
      </c>
      <c r="E123" s="104">
        <v>7.938495151413533E-3</v>
      </c>
      <c r="F123" s="104">
        <v>7.4069681973580985E-3</v>
      </c>
      <c r="G123" s="104">
        <v>7.9614617646667739E-3</v>
      </c>
      <c r="H123" s="104">
        <v>8.8863482104291659E-3</v>
      </c>
      <c r="I123" s="104">
        <v>7.5462091342573742E-3</v>
      </c>
      <c r="J123" s="104">
        <v>4.4263147792353852E-3</v>
      </c>
      <c r="K123" s="104">
        <v>2.9284832659415136E-3</v>
      </c>
      <c r="L123" s="104">
        <v>1.4672039806628797E-3</v>
      </c>
      <c r="M123" s="104">
        <v>5.139703984079222E-4</v>
      </c>
      <c r="N123" s="104">
        <v>5.1459508973070601E-4</v>
      </c>
      <c r="O123" s="104">
        <v>3.4138839877890565E-4</v>
      </c>
      <c r="P123" s="104">
        <v>1.622296421721726E-4</v>
      </c>
      <c r="Q123" s="104">
        <v>1.6051726791005657E-4</v>
      </c>
      <c r="R123" s="104">
        <v>1.6045586049303479E-4</v>
      </c>
      <c r="S123" s="104">
        <v>1.5583816514461244E-4</v>
      </c>
      <c r="T123" s="104">
        <v>1.5196147393348739E-4</v>
      </c>
      <c r="U123" s="104">
        <v>1.480338505810235E-4</v>
      </c>
      <c r="V123" s="104">
        <v>1.47908949542124E-4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9.1613722141157625E-3</v>
      </c>
      <c r="C124" s="98">
        <v>8.5205670893306589E-3</v>
      </c>
      <c r="D124" s="98">
        <v>7.7206707076036343E-3</v>
      </c>
      <c r="E124" s="98">
        <v>6.7108529550408292E-3</v>
      </c>
      <c r="F124" s="98">
        <v>6.2620077483937914E-3</v>
      </c>
      <c r="G124" s="98">
        <v>6.744051790541784E-3</v>
      </c>
      <c r="H124" s="98">
        <v>7.5121273158878458E-3</v>
      </c>
      <c r="I124" s="98">
        <v>6.4462887750535791E-3</v>
      </c>
      <c r="J124" s="98">
        <v>3.752370079139014E-3</v>
      </c>
      <c r="K124" s="98">
        <v>2.4832230863569759E-3</v>
      </c>
      <c r="L124" s="98">
        <v>1.2410476155932859E-3</v>
      </c>
      <c r="M124" s="98">
        <v>4.3595269304706166E-4</v>
      </c>
      <c r="N124" s="98">
        <v>4.3613141375375579E-4</v>
      </c>
      <c r="O124" s="98">
        <v>2.8901820809959348E-4</v>
      </c>
      <c r="P124" s="98">
        <v>1.3636407809896969E-4</v>
      </c>
      <c r="Q124" s="98">
        <v>1.3473208519779097E-4</v>
      </c>
      <c r="R124" s="98">
        <v>1.3495725585211562E-4</v>
      </c>
      <c r="S124" s="98">
        <v>1.3106537330529315E-4</v>
      </c>
      <c r="T124" s="98">
        <v>1.278994899507509E-4</v>
      </c>
      <c r="U124" s="98">
        <v>1.2447396069463124E-4</v>
      </c>
      <c r="V124" s="98">
        <v>1.2428003528315476E-4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1.5823233940236833E-3</v>
      </c>
      <c r="C125" s="98">
        <v>1.5349084770235281E-3</v>
      </c>
      <c r="D125" s="98">
        <v>1.3761194908711873E-3</v>
      </c>
      <c r="E125" s="98">
        <v>1.2276421963727043E-3</v>
      </c>
      <c r="F125" s="98">
        <v>1.1449604489643071E-3</v>
      </c>
      <c r="G125" s="98">
        <v>1.2174099741249901E-3</v>
      </c>
      <c r="H125" s="98">
        <v>1.3742208945413199E-3</v>
      </c>
      <c r="I125" s="98">
        <v>1.0999203592037949E-3</v>
      </c>
      <c r="J125" s="98">
        <v>6.7394470009637128E-4</v>
      </c>
      <c r="K125" s="98">
        <v>4.4526017958453784E-4</v>
      </c>
      <c r="L125" s="98">
        <v>2.2615636506959378E-4</v>
      </c>
      <c r="M125" s="98">
        <v>7.8017705360860522E-5</v>
      </c>
      <c r="N125" s="98">
        <v>7.8463675976950194E-5</v>
      </c>
      <c r="O125" s="98">
        <v>5.2370190679312185E-5</v>
      </c>
      <c r="P125" s="98">
        <v>2.5865564073202915E-5</v>
      </c>
      <c r="Q125" s="98">
        <v>2.5785182712265613E-5</v>
      </c>
      <c r="R125" s="98">
        <v>2.549860464091917E-5</v>
      </c>
      <c r="S125" s="98">
        <v>2.4772791839319286E-5</v>
      </c>
      <c r="T125" s="98">
        <v>2.4061983982736476E-5</v>
      </c>
      <c r="U125" s="98">
        <v>2.3559889886392269E-5</v>
      </c>
      <c r="V125" s="98">
        <v>2.3628914258969243E-5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0.10493382903802864</v>
      </c>
      <c r="C126" s="122">
        <v>0.10793574855581428</v>
      </c>
      <c r="D126" s="122">
        <v>0.10466967044315759</v>
      </c>
      <c r="E126" s="122">
        <v>0.10400344211459732</v>
      </c>
      <c r="F126" s="122">
        <v>0.10250265584142204</v>
      </c>
      <c r="G126" s="122">
        <v>0.10600332906745782</v>
      </c>
      <c r="H126" s="122">
        <v>9.6603709220105166E-2</v>
      </c>
      <c r="I126" s="122">
        <v>8.8350883458870627E-2</v>
      </c>
      <c r="J126" s="122">
        <v>7.6870450461837728E-2</v>
      </c>
      <c r="K126" s="122">
        <v>7.096083284595793E-2</v>
      </c>
      <c r="L126" s="122">
        <v>6.3389649061599426E-2</v>
      </c>
      <c r="M126" s="122">
        <v>5.6225370068928512E-2</v>
      </c>
      <c r="N126" s="122">
        <v>5.2123754260761393E-2</v>
      </c>
      <c r="O126" s="122">
        <v>4.6978762092070865E-2</v>
      </c>
      <c r="P126" s="122">
        <v>4.2643662222596683E-2</v>
      </c>
      <c r="Q126" s="122">
        <v>3.8651695960859989E-2</v>
      </c>
      <c r="R126" s="122">
        <v>3.6307353578811381E-2</v>
      </c>
      <c r="S126" s="122">
        <v>3.5157775416293335E-2</v>
      </c>
      <c r="T126" s="122">
        <v>3.6394173656111146E-2</v>
      </c>
      <c r="U126" s="122">
        <v>3.7461589300445734E-2</v>
      </c>
      <c r="V126" s="122">
        <v>5.1078635529840974E-2</v>
      </c>
      <c r="W126" s="122">
        <v>5.0826105176385805E-2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9.3309598185759863E-3</v>
      </c>
      <c r="C128" s="98">
        <v>1.5008406825597511E-2</v>
      </c>
      <c r="D128" s="98">
        <v>1.4200798174954479E-2</v>
      </c>
      <c r="E128" s="98">
        <v>1.6307359315368641E-2</v>
      </c>
      <c r="F128" s="98">
        <v>1.3381590874152617E-2</v>
      </c>
      <c r="G128" s="98">
        <v>1.5864096006271564E-2</v>
      </c>
      <c r="H128" s="98">
        <v>7.5603546992288372E-3</v>
      </c>
      <c r="I128" s="98">
        <v>8.9492990715913292E-3</v>
      </c>
      <c r="J128" s="98">
        <v>1.0199405904528587E-2</v>
      </c>
      <c r="K128" s="98">
        <v>9.8882723329713866E-3</v>
      </c>
      <c r="L128" s="98">
        <v>6.4326067328792542E-3</v>
      </c>
      <c r="M128" s="98">
        <v>4.5257750698541E-3</v>
      </c>
      <c r="N128" s="98">
        <v>2.7594412870037823E-3</v>
      </c>
      <c r="O128" s="98">
        <v>3.1110161042237996E-3</v>
      </c>
      <c r="P128" s="98">
        <v>2.6492642705477749E-3</v>
      </c>
      <c r="Q128" s="98">
        <v>2.8330215017283362E-3</v>
      </c>
      <c r="R128" s="98">
        <v>2.1298926410142664E-3</v>
      </c>
      <c r="S128" s="98">
        <v>2.1906053144690098E-3</v>
      </c>
      <c r="T128" s="98">
        <v>1.9117407255707191E-3</v>
      </c>
      <c r="U128" s="98">
        <v>2.075698073983669E-3</v>
      </c>
      <c r="V128" s="98">
        <v>2.8411679162064257E-3</v>
      </c>
      <c r="W128" s="98">
        <v>2.8348003460570274E-3</v>
      </c>
      <c r="DA128" s="63" t="s">
        <v>1589</v>
      </c>
    </row>
    <row r="129" spans="1:105" ht="12" customHeight="1" x14ac:dyDescent="0.25">
      <c r="A129" s="109" t="s">
        <v>120</v>
      </c>
      <c r="B129" s="33">
        <v>9.5602869219452657E-2</v>
      </c>
      <c r="C129" s="33">
        <v>9.2927341730216773E-2</v>
      </c>
      <c r="D129" s="33">
        <v>9.0468872268203104E-2</v>
      </c>
      <c r="E129" s="33">
        <v>8.7696082799228678E-2</v>
      </c>
      <c r="F129" s="33">
        <v>8.9121064967269431E-2</v>
      </c>
      <c r="G129" s="33">
        <v>9.0139233061186264E-2</v>
      </c>
      <c r="H129" s="33">
        <v>8.9043354520876333E-2</v>
      </c>
      <c r="I129" s="33">
        <v>7.9401584387279303E-2</v>
      </c>
      <c r="J129" s="33">
        <v>6.6671044557309142E-2</v>
      </c>
      <c r="K129" s="33">
        <v>6.1072560512986547E-2</v>
      </c>
      <c r="L129" s="33">
        <v>5.6957042328720169E-2</v>
      </c>
      <c r="M129" s="33">
        <v>5.1699594999074415E-2</v>
      </c>
      <c r="N129" s="33">
        <v>4.936431297375761E-2</v>
      </c>
      <c r="O129" s="33">
        <v>4.3867745987847068E-2</v>
      </c>
      <c r="P129" s="33">
        <v>3.9994397952048906E-2</v>
      </c>
      <c r="Q129" s="33">
        <v>3.5818674459131651E-2</v>
      </c>
      <c r="R129" s="33">
        <v>3.4177460937797118E-2</v>
      </c>
      <c r="S129" s="33">
        <v>3.2967170101824324E-2</v>
      </c>
      <c r="T129" s="33">
        <v>3.448243293054043E-2</v>
      </c>
      <c r="U129" s="33">
        <v>3.5385891226462067E-2</v>
      </c>
      <c r="V129" s="33">
        <v>4.8237467613634545E-2</v>
      </c>
      <c r="W129" s="33">
        <v>4.7991304830328776E-2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8.1420235378242047</v>
      </c>
      <c r="C131" s="117">
        <f t="shared" si="22"/>
        <v>8.9740855909341857</v>
      </c>
      <c r="D131" s="117">
        <f t="shared" si="22"/>
        <v>8.6609344086780844</v>
      </c>
      <c r="E131" s="117">
        <f t="shared" si="22"/>
        <v>8.5041732392188862</v>
      </c>
      <c r="F131" s="117">
        <f t="shared" si="22"/>
        <v>8.4848494404023977</v>
      </c>
      <c r="G131" s="117">
        <f t="shared" si="22"/>
        <v>8.5050052897535746</v>
      </c>
      <c r="H131" s="117">
        <f t="shared" si="22"/>
        <v>8.60418172168783</v>
      </c>
      <c r="I131" s="117">
        <f t="shared" si="22"/>
        <v>8.0315910945508744</v>
      </c>
      <c r="J131" s="117">
        <f t="shared" si="22"/>
        <v>5.2310591700670992</v>
      </c>
      <c r="K131" s="117">
        <f t="shared" si="22"/>
        <v>5.1051307885284611</v>
      </c>
      <c r="L131" s="117">
        <f t="shared" si="22"/>
        <v>5.6848947424804841</v>
      </c>
      <c r="M131" s="117">
        <f t="shared" si="22"/>
        <v>3.992926502316676</v>
      </c>
      <c r="N131" s="117">
        <f t="shared" si="22"/>
        <v>4.0681320652199267</v>
      </c>
      <c r="O131" s="117">
        <f t="shared" si="22"/>
        <v>3.4919590969659349</v>
      </c>
      <c r="P131" s="117">
        <f t="shared" si="22"/>
        <v>3.2548698677902173</v>
      </c>
      <c r="Q131" s="117">
        <f t="shared" si="22"/>
        <v>2.6679992139992503</v>
      </c>
      <c r="R131" s="117">
        <f t="shared" ref="R131:V131" si="23">R132+R135+R137+R147</f>
        <v>2.8379081412524729</v>
      </c>
      <c r="S131" s="117">
        <f t="shared" si="23"/>
        <v>2.7081568330727719</v>
      </c>
      <c r="T131" s="117">
        <f t="shared" si="23"/>
        <v>2.8507835027297159</v>
      </c>
      <c r="U131" s="117">
        <f t="shared" si="23"/>
        <v>3.0082747161839318</v>
      </c>
      <c r="V131" s="117">
        <f t="shared" si="23"/>
        <v>2.890063108735256</v>
      </c>
      <c r="W131" s="117">
        <f t="shared" ref="W131" si="24">W132+W135+W137+W147</f>
        <v>3.371551786165436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7.2633686049551107</v>
      </c>
      <c r="C132" s="122">
        <f t="shared" si="25"/>
        <v>8.0897668253058121</v>
      </c>
      <c r="D132" s="122">
        <f t="shared" si="25"/>
        <v>7.8033391851997775</v>
      </c>
      <c r="E132" s="122">
        <f t="shared" si="25"/>
        <v>7.6824849576163263</v>
      </c>
      <c r="F132" s="122">
        <f t="shared" si="25"/>
        <v>7.6495581181286143</v>
      </c>
      <c r="G132" s="122">
        <f t="shared" si="25"/>
        <v>7.6214945524503648</v>
      </c>
      <c r="H132" s="122">
        <f t="shared" si="25"/>
        <v>7.7155456145388257</v>
      </c>
      <c r="I132" s="122">
        <f t="shared" si="25"/>
        <v>7.2230661920668089</v>
      </c>
      <c r="J132" s="122">
        <f t="shared" si="25"/>
        <v>4.6834886409142369</v>
      </c>
      <c r="K132" s="122">
        <f t="shared" si="25"/>
        <v>4.597050981213739</v>
      </c>
      <c r="L132" s="122">
        <f t="shared" si="25"/>
        <v>5.1721958691795873</v>
      </c>
      <c r="M132" s="122">
        <f t="shared" si="25"/>
        <v>3.5748341917375366</v>
      </c>
      <c r="N132" s="122">
        <f t="shared" si="25"/>
        <v>3.6838175033175493</v>
      </c>
      <c r="O132" s="122">
        <f t="shared" si="25"/>
        <v>3.1462371652787633</v>
      </c>
      <c r="P132" s="122">
        <f t="shared" si="25"/>
        <v>2.9379621742180499</v>
      </c>
      <c r="Q132" s="122">
        <f t="shared" si="25"/>
        <v>2.3984985940049581</v>
      </c>
      <c r="R132" s="122">
        <f t="shared" ref="R132:V132" si="26">SUM(R133:R134)</f>
        <v>2.581293176878706</v>
      </c>
      <c r="S132" s="122">
        <f t="shared" si="26"/>
        <v>2.4666606966122231</v>
      </c>
      <c r="T132" s="122">
        <f t="shared" si="26"/>
        <v>2.6001869899604761</v>
      </c>
      <c r="U132" s="122">
        <f t="shared" si="26"/>
        <v>2.7433101041609622</v>
      </c>
      <c r="V132" s="122">
        <f t="shared" si="26"/>
        <v>2.6040485825120649</v>
      </c>
      <c r="W132" s="122">
        <f t="shared" ref="W132" si="27">SUM(W133:W134)</f>
        <v>3.0790027451047641</v>
      </c>
      <c r="DA132" s="130" t="s">
        <v>1740</v>
      </c>
    </row>
    <row r="133" spans="1:105" ht="12" customHeight="1" x14ac:dyDescent="0.25">
      <c r="A133" s="97" t="s">
        <v>51</v>
      </c>
      <c r="B133" s="98">
        <v>7.1964725891595558</v>
      </c>
      <c r="C133" s="98">
        <v>8.0154565876279964</v>
      </c>
      <c r="D133" s="98">
        <v>7.7334368405650444</v>
      </c>
      <c r="E133" s="98">
        <v>7.6146776241054592</v>
      </c>
      <c r="F133" s="98">
        <v>7.5839461180347154</v>
      </c>
      <c r="G133" s="98">
        <v>7.5573130435545073</v>
      </c>
      <c r="H133" s="98">
        <v>7.6516316436500018</v>
      </c>
      <c r="I133" s="98">
        <v>7.1641177565841456</v>
      </c>
      <c r="J133" s="98">
        <v>4.6459577996546688</v>
      </c>
      <c r="K133" s="98">
        <v>4.5605899336078446</v>
      </c>
      <c r="L133" s="98">
        <v>5.131415916070285</v>
      </c>
      <c r="M133" s="98">
        <v>3.5472313912029461</v>
      </c>
      <c r="N133" s="98">
        <v>3.6555632452965265</v>
      </c>
      <c r="O133" s="98">
        <v>3.1224414641676241</v>
      </c>
      <c r="P133" s="98">
        <v>2.9159706228613724</v>
      </c>
      <c r="Q133" s="98">
        <v>2.3807409073556514</v>
      </c>
      <c r="R133" s="98">
        <v>2.5622292533771742</v>
      </c>
      <c r="S133" s="98">
        <v>2.4496698390343505</v>
      </c>
      <c r="T133" s="98">
        <v>2.5824691817185124</v>
      </c>
      <c r="U133" s="98">
        <v>2.7251371984650001</v>
      </c>
      <c r="V133" s="98">
        <v>2.586475493672169</v>
      </c>
      <c r="W133" s="98">
        <v>3.0580110899004649</v>
      </c>
      <c r="DA133" s="63" t="s">
        <v>1741</v>
      </c>
    </row>
    <row r="134" spans="1:105" ht="12" customHeight="1" x14ac:dyDescent="0.25">
      <c r="A134" s="97" t="s">
        <v>53</v>
      </c>
      <c r="B134" s="98">
        <v>6.6896015795555319E-2</v>
      </c>
      <c r="C134" s="98">
        <v>7.4310237677816304E-2</v>
      </c>
      <c r="D134" s="98">
        <v>6.9902344634733313E-2</v>
      </c>
      <c r="E134" s="98">
        <v>6.7807333510867415E-2</v>
      </c>
      <c r="F134" s="98">
        <v>6.5612000093898504E-2</v>
      </c>
      <c r="G134" s="98">
        <v>6.4181508895857844E-2</v>
      </c>
      <c r="H134" s="98">
        <v>6.3913970888823543E-2</v>
      </c>
      <c r="I134" s="98">
        <v>5.8948435482663139E-2</v>
      </c>
      <c r="J134" s="98">
        <v>3.7530841259567814E-2</v>
      </c>
      <c r="K134" s="98">
        <v>3.6461047605894081E-2</v>
      </c>
      <c r="L134" s="98">
        <v>4.0779953109302249E-2</v>
      </c>
      <c r="M134" s="98">
        <v>2.7602800534590608E-2</v>
      </c>
      <c r="N134" s="98">
        <v>2.825425802102274E-2</v>
      </c>
      <c r="O134" s="98">
        <v>2.3795701111139083E-2</v>
      </c>
      <c r="P134" s="98">
        <v>2.1991551356677578E-2</v>
      </c>
      <c r="Q134" s="98">
        <v>1.7757686649306569E-2</v>
      </c>
      <c r="R134" s="98">
        <v>1.9063923501531733E-2</v>
      </c>
      <c r="S134" s="98">
        <v>1.6990857577872439E-2</v>
      </c>
      <c r="T134" s="98">
        <v>1.7717808241963735E-2</v>
      </c>
      <c r="U134" s="98">
        <v>1.817290569596227E-2</v>
      </c>
      <c r="V134" s="98">
        <v>1.7573088839896056E-2</v>
      </c>
      <c r="W134" s="98">
        <v>2.0991655204299062E-2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1.0938587077582834E-2</v>
      </c>
      <c r="C135" s="122">
        <f t="shared" si="28"/>
        <v>1.2004475695881941E-2</v>
      </c>
      <c r="D135" s="122">
        <f t="shared" si="28"/>
        <v>1.2876201596025193E-2</v>
      </c>
      <c r="E135" s="122">
        <f t="shared" si="28"/>
        <v>1.563935499134891E-2</v>
      </c>
      <c r="F135" s="122">
        <f t="shared" si="28"/>
        <v>1.3233147365312036E-2</v>
      </c>
      <c r="G135" s="122">
        <f t="shared" si="28"/>
        <v>1.3763067816297356E-2</v>
      </c>
      <c r="H135" s="122">
        <f t="shared" si="28"/>
        <v>1.4669471630946812E-2</v>
      </c>
      <c r="I135" s="122">
        <f t="shared" si="28"/>
        <v>1.4717426638319138E-2</v>
      </c>
      <c r="J135" s="122">
        <f t="shared" si="28"/>
        <v>1.4061816324386979E-2</v>
      </c>
      <c r="K135" s="122">
        <f t="shared" si="28"/>
        <v>1.1521660601081351E-2</v>
      </c>
      <c r="L135" s="122">
        <f t="shared" si="28"/>
        <v>1.2603706694034907E-2</v>
      </c>
      <c r="M135" s="122">
        <f t="shared" si="28"/>
        <v>8.2726436021452743E-3</v>
      </c>
      <c r="N135" s="122">
        <f t="shared" si="28"/>
        <v>5.9482354551551996E-3</v>
      </c>
      <c r="O135" s="122">
        <f t="shared" si="28"/>
        <v>4.9068126064037761E-3</v>
      </c>
      <c r="P135" s="122">
        <f t="shared" si="28"/>
        <v>4.9486159164618751E-3</v>
      </c>
      <c r="Q135" s="122">
        <f t="shared" si="28"/>
        <v>4.5023303050035551E-3</v>
      </c>
      <c r="R135" s="122">
        <f t="shared" si="28"/>
        <v>4.5243241511119907E-3</v>
      </c>
      <c r="S135" s="122">
        <f t="shared" si="28"/>
        <v>4.9119168771577385E-3</v>
      </c>
      <c r="T135" s="122">
        <f t="shared" si="28"/>
        <v>6.030122593872464E-3</v>
      </c>
      <c r="U135" s="122">
        <f t="shared" si="28"/>
        <v>8.5910436837404146E-3</v>
      </c>
      <c r="V135" s="122">
        <f t="shared" si="28"/>
        <v>1.2171615069905405E-2</v>
      </c>
      <c r="W135" s="122">
        <f t="shared" si="28"/>
        <v>1.8452299595103441E-2</v>
      </c>
      <c r="DA135" s="130" t="s">
        <v>1743</v>
      </c>
    </row>
    <row r="136" spans="1:105" ht="12" customHeight="1" x14ac:dyDescent="0.25">
      <c r="A136" s="97" t="s">
        <v>53</v>
      </c>
      <c r="B136" s="98">
        <v>1.0938587077582834E-2</v>
      </c>
      <c r="C136" s="98">
        <v>1.2004475695881941E-2</v>
      </c>
      <c r="D136" s="98">
        <v>1.2876201596025193E-2</v>
      </c>
      <c r="E136" s="98">
        <v>1.563935499134891E-2</v>
      </c>
      <c r="F136" s="98">
        <v>1.3233147365312036E-2</v>
      </c>
      <c r="G136" s="98">
        <v>1.3763067816297356E-2</v>
      </c>
      <c r="H136" s="98">
        <v>1.4669471630946812E-2</v>
      </c>
      <c r="I136" s="98">
        <v>1.4717426638319138E-2</v>
      </c>
      <c r="J136" s="98">
        <v>1.4061816324386979E-2</v>
      </c>
      <c r="K136" s="98">
        <v>1.1521660601081351E-2</v>
      </c>
      <c r="L136" s="98">
        <v>1.2603706694034907E-2</v>
      </c>
      <c r="M136" s="98">
        <v>8.2726436021452743E-3</v>
      </c>
      <c r="N136" s="98">
        <v>5.9482354551551996E-3</v>
      </c>
      <c r="O136" s="98">
        <v>4.9068126064037761E-3</v>
      </c>
      <c r="P136" s="98">
        <v>4.9486159164618751E-3</v>
      </c>
      <c r="Q136" s="98">
        <v>4.5023303050035551E-3</v>
      </c>
      <c r="R136" s="98">
        <v>4.5243241511119907E-3</v>
      </c>
      <c r="S136" s="98">
        <v>4.9119168771577385E-3</v>
      </c>
      <c r="T136" s="98">
        <v>6.030122593872464E-3</v>
      </c>
      <c r="U136" s="98">
        <v>8.5910436837404146E-3</v>
      </c>
      <c r="V136" s="98">
        <v>1.2171615069905405E-2</v>
      </c>
      <c r="W136" s="98">
        <v>1.8452299595103441E-2</v>
      </c>
      <c r="DA136" s="63" t="s">
        <v>1744</v>
      </c>
    </row>
    <row r="137" spans="1:105" ht="12" customHeight="1" x14ac:dyDescent="0.25">
      <c r="A137" s="121" t="s">
        <v>55</v>
      </c>
      <c r="B137" s="122">
        <v>0.78917791784133318</v>
      </c>
      <c r="C137" s="122">
        <v>0.79210368893274885</v>
      </c>
      <c r="D137" s="122">
        <v>0.76667841534110048</v>
      </c>
      <c r="E137" s="122">
        <v>0.72858482887899689</v>
      </c>
      <c r="F137" s="122">
        <v>0.7450067348418028</v>
      </c>
      <c r="G137" s="122">
        <v>0.79003624393424909</v>
      </c>
      <c r="H137" s="122">
        <v>0.79992203578081755</v>
      </c>
      <c r="I137" s="122">
        <v>0.72626677713313903</v>
      </c>
      <c r="J137" s="122">
        <v>0.47509366364598771</v>
      </c>
      <c r="K137" s="122">
        <v>0.44264511468377238</v>
      </c>
      <c r="L137" s="122">
        <v>0.45147269624181346</v>
      </c>
      <c r="M137" s="122">
        <v>0.36637063023439598</v>
      </c>
      <c r="N137" s="122">
        <v>0.33765067779645952</v>
      </c>
      <c r="O137" s="122">
        <v>0.30403325477580861</v>
      </c>
      <c r="P137" s="122">
        <v>0.27848977679061843</v>
      </c>
      <c r="Q137" s="122">
        <v>0.23471305424376993</v>
      </c>
      <c r="R137" s="122">
        <v>0.22345486622935332</v>
      </c>
      <c r="S137" s="122">
        <v>0.2085871160287478</v>
      </c>
      <c r="T137" s="122">
        <v>0.21503003484853903</v>
      </c>
      <c r="U137" s="122">
        <v>0.22536103430118756</v>
      </c>
      <c r="V137" s="122">
        <v>0.23077574469600162</v>
      </c>
      <c r="W137" s="122">
        <v>0.2307814717227773</v>
      </c>
      <c r="DA137" s="130" t="s">
        <v>1745</v>
      </c>
    </row>
    <row r="138" spans="1:105" ht="12" customHeight="1" x14ac:dyDescent="0.25">
      <c r="A138" s="97" t="s">
        <v>143</v>
      </c>
      <c r="B138" s="98">
        <v>0.2686777256355446</v>
      </c>
      <c r="C138" s="98">
        <v>0.30357977842328071</v>
      </c>
      <c r="D138" s="98">
        <v>0.32325345612300382</v>
      </c>
      <c r="E138" s="98">
        <v>0.33749986750757399</v>
      </c>
      <c r="F138" s="98">
        <v>0.39246982234592126</v>
      </c>
      <c r="G138" s="98">
        <v>0.44434815556162088</v>
      </c>
      <c r="H138" s="98">
        <v>0.49127551508667222</v>
      </c>
      <c r="I138" s="98">
        <v>0.49927787483627001</v>
      </c>
      <c r="J138" s="98">
        <v>0.36038478904936178</v>
      </c>
      <c r="K138" s="98">
        <v>0.37965801085665846</v>
      </c>
      <c r="L138" s="98">
        <v>0.42502856916837789</v>
      </c>
      <c r="M138" s="98">
        <v>0.35367310827752263</v>
      </c>
      <c r="N138" s="98">
        <v>0.33015953926459757</v>
      </c>
      <c r="O138" s="98">
        <v>0.2975019304036855</v>
      </c>
      <c r="P138" s="98">
        <v>0.27260574196327586</v>
      </c>
      <c r="Q138" s="98">
        <v>0.22940632089509996</v>
      </c>
      <c r="R138" s="98">
        <v>0.21840735720653992</v>
      </c>
      <c r="S138" s="98">
        <v>0.20394462453695755</v>
      </c>
      <c r="T138" s="98">
        <v>0.21051957558255516</v>
      </c>
      <c r="U138" s="98">
        <v>0.22123411531950085</v>
      </c>
      <c r="V138" s="98">
        <v>0.22702788509751085</v>
      </c>
      <c r="W138" s="98">
        <v>0.22751773480072568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0.5124284664240657</v>
      </c>
      <c r="C143" s="101">
        <v>0.48092972987640564</v>
      </c>
      <c r="D143" s="101">
        <v>0.43654172022270221</v>
      </c>
      <c r="E143" s="101">
        <v>0.38505172233516394</v>
      </c>
      <c r="F143" s="101">
        <v>0.3468776902150717</v>
      </c>
      <c r="G143" s="101">
        <v>0.33956210955190747</v>
      </c>
      <c r="H143" s="101">
        <v>0.30174906501612531</v>
      </c>
      <c r="I143" s="101">
        <v>0.22113323809573054</v>
      </c>
      <c r="J143" s="101">
        <v>0.11126279400823817</v>
      </c>
      <c r="K143" s="101">
        <v>6.0706291176961975E-2</v>
      </c>
      <c r="L143" s="101">
        <v>2.5300243891162838E-2</v>
      </c>
      <c r="M143" s="101">
        <v>1.2297127033737526E-2</v>
      </c>
      <c r="N143" s="101">
        <v>7.0901654781644766E-3</v>
      </c>
      <c r="O143" s="101">
        <v>6.265231712700158E-3</v>
      </c>
      <c r="P143" s="101">
        <v>5.7522624877962645E-3</v>
      </c>
      <c r="Q143" s="101">
        <v>5.1763088731542669E-3</v>
      </c>
      <c r="R143" s="101">
        <v>4.9171962472173677E-3</v>
      </c>
      <c r="S143" s="101">
        <v>4.5159271485654302E-3</v>
      </c>
      <c r="T143" s="101">
        <v>4.3870645049664822E-3</v>
      </c>
      <c r="U143" s="101">
        <v>4.0066867423714046E-3</v>
      </c>
      <c r="V143" s="101">
        <v>3.6277089464250979E-3</v>
      </c>
      <c r="W143" s="101">
        <v>3.2637369220516179E-3</v>
      </c>
      <c r="DA143" s="131" t="s">
        <v>1751</v>
      </c>
    </row>
    <row r="144" spans="1:105" ht="12" customHeight="1" x14ac:dyDescent="0.25">
      <c r="A144" s="107" t="s">
        <v>121</v>
      </c>
      <c r="B144" s="104">
        <v>8.0717257817229156E-3</v>
      </c>
      <c r="C144" s="104">
        <v>7.5941806330624634E-3</v>
      </c>
      <c r="D144" s="104">
        <v>6.883238995394456E-3</v>
      </c>
      <c r="E144" s="104">
        <v>6.0332390362590124E-3</v>
      </c>
      <c r="F144" s="104">
        <v>5.6592222808098808E-3</v>
      </c>
      <c r="G144" s="104">
        <v>6.1259788207207776E-3</v>
      </c>
      <c r="H144" s="104">
        <v>6.897455678020011E-3</v>
      </c>
      <c r="I144" s="104">
        <v>5.8556642011384418E-3</v>
      </c>
      <c r="J144" s="104">
        <v>3.4460805883877233E-3</v>
      </c>
      <c r="K144" s="104">
        <v>2.2808126501519554E-3</v>
      </c>
      <c r="L144" s="104">
        <v>1.1438831822726994E-3</v>
      </c>
      <c r="M144" s="104">
        <v>4.0039492313581311E-4</v>
      </c>
      <c r="N144" s="104">
        <v>4.0097305369746965E-4</v>
      </c>
      <c r="O144" s="104">
        <v>2.6609265942293585E-4</v>
      </c>
      <c r="P144" s="104">
        <v>1.3177233954633538E-4</v>
      </c>
      <c r="Q144" s="104">
        <v>1.3042447551570672E-4</v>
      </c>
      <c r="R144" s="104">
        <v>1.3031277559601978E-4</v>
      </c>
      <c r="S144" s="104">
        <v>1.2656434322480726E-4</v>
      </c>
      <c r="T144" s="104">
        <v>1.2339476101739952E-4</v>
      </c>
      <c r="U144" s="104">
        <v>1.2023223931532467E-4</v>
      </c>
      <c r="V144" s="104">
        <v>1.2015065206570545E-4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6.489402387699233E-3</v>
      </c>
      <c r="C145" s="98">
        <v>6.0592721560389353E-3</v>
      </c>
      <c r="D145" s="98">
        <v>5.5071195045232682E-3</v>
      </c>
      <c r="E145" s="98">
        <v>4.8055968398863077E-3</v>
      </c>
      <c r="F145" s="98">
        <v>4.5142618318455736E-3</v>
      </c>
      <c r="G145" s="98">
        <v>4.9085688465957877E-3</v>
      </c>
      <c r="H145" s="98">
        <v>5.5232347834786909E-3</v>
      </c>
      <c r="I145" s="98">
        <v>4.7557438419346468E-3</v>
      </c>
      <c r="J145" s="98">
        <v>2.7721358882913522E-3</v>
      </c>
      <c r="K145" s="98">
        <v>1.8355524705674176E-3</v>
      </c>
      <c r="L145" s="98">
        <v>9.1772681720310564E-4</v>
      </c>
      <c r="M145" s="98">
        <v>3.2237721777495258E-4</v>
      </c>
      <c r="N145" s="98">
        <v>3.2250937772051942E-4</v>
      </c>
      <c r="O145" s="98">
        <v>2.1372246874362368E-4</v>
      </c>
      <c r="P145" s="98">
        <v>1.0590677547313246E-4</v>
      </c>
      <c r="Q145" s="98">
        <v>1.0463929280344112E-4</v>
      </c>
      <c r="R145" s="98">
        <v>1.0481417095510061E-4</v>
      </c>
      <c r="S145" s="98">
        <v>1.0179155138548798E-4</v>
      </c>
      <c r="T145" s="98">
        <v>9.9332777034663057E-5</v>
      </c>
      <c r="U145" s="98">
        <v>9.6672349428932402E-5</v>
      </c>
      <c r="V145" s="98">
        <v>9.6521737806736204E-5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1.5823233940236833E-3</v>
      </c>
      <c r="C146" s="98">
        <v>1.5349084770235281E-3</v>
      </c>
      <c r="D146" s="98">
        <v>1.3761194908711873E-3</v>
      </c>
      <c r="E146" s="98">
        <v>1.2276421963727043E-3</v>
      </c>
      <c r="F146" s="98">
        <v>1.1449604489643071E-3</v>
      </c>
      <c r="G146" s="98">
        <v>1.2174099741249901E-3</v>
      </c>
      <c r="H146" s="98">
        <v>1.3742208945413199E-3</v>
      </c>
      <c r="I146" s="98">
        <v>1.0999203592037949E-3</v>
      </c>
      <c r="J146" s="98">
        <v>6.7394470009637128E-4</v>
      </c>
      <c r="K146" s="98">
        <v>4.4526017958453784E-4</v>
      </c>
      <c r="L146" s="98">
        <v>2.2615636506959378E-4</v>
      </c>
      <c r="M146" s="98">
        <v>7.8017705360860522E-5</v>
      </c>
      <c r="N146" s="98">
        <v>7.8463675976950194E-5</v>
      </c>
      <c r="O146" s="98">
        <v>5.2370190679312185E-5</v>
      </c>
      <c r="P146" s="98">
        <v>2.5865564073202915E-5</v>
      </c>
      <c r="Q146" s="98">
        <v>2.5785182712265613E-5</v>
      </c>
      <c r="R146" s="98">
        <v>2.549860464091917E-5</v>
      </c>
      <c r="S146" s="98">
        <v>2.4772791839319286E-5</v>
      </c>
      <c r="T146" s="98">
        <v>2.4061983982736476E-5</v>
      </c>
      <c r="U146" s="98">
        <v>2.3559889886392269E-5</v>
      </c>
      <c r="V146" s="98">
        <v>2.3628914258969243E-5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7.8538427950179235E-2</v>
      </c>
      <c r="C147" s="122">
        <v>8.0210600999743739E-2</v>
      </c>
      <c r="D147" s="122">
        <v>7.8040606541180751E-2</v>
      </c>
      <c r="E147" s="122">
        <v>7.7464097732213952E-2</v>
      </c>
      <c r="F147" s="122">
        <v>7.7051440066668794E-2</v>
      </c>
      <c r="G147" s="122">
        <v>7.9711425552663542E-2</v>
      </c>
      <c r="H147" s="122">
        <v>7.4044599737240133E-2</v>
      </c>
      <c r="I147" s="122">
        <v>6.7540698712606706E-2</v>
      </c>
      <c r="J147" s="122">
        <v>5.8415049182488132E-2</v>
      </c>
      <c r="K147" s="122">
        <v>5.3913032029868094E-2</v>
      </c>
      <c r="L147" s="122">
        <v>4.8622470365047958E-2</v>
      </c>
      <c r="M147" s="122">
        <v>4.3449036742598153E-2</v>
      </c>
      <c r="N147" s="122">
        <v>4.0715648650763062E-2</v>
      </c>
      <c r="O147" s="122">
        <v>3.6781864304959666E-2</v>
      </c>
      <c r="P147" s="122">
        <v>3.3469300865086628E-2</v>
      </c>
      <c r="Q147" s="122">
        <v>3.028523544551897E-2</v>
      </c>
      <c r="R147" s="122">
        <v>2.8635773993301309E-2</v>
      </c>
      <c r="S147" s="122">
        <v>2.7997103554643521E-2</v>
      </c>
      <c r="T147" s="122">
        <v>2.9536355326828186E-2</v>
      </c>
      <c r="U147" s="122">
        <v>3.1012534038041831E-2</v>
      </c>
      <c r="V147" s="122">
        <v>4.306716645728384E-2</v>
      </c>
      <c r="W147" s="122">
        <v>4.3315269742791505E-2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5.7518784282078227E-3</v>
      </c>
      <c r="C149" s="98">
        <v>9.2696037372649812E-3</v>
      </c>
      <c r="D149" s="98">
        <v>8.7849409448313293E-3</v>
      </c>
      <c r="E149" s="98">
        <v>1.010507551604649E-2</v>
      </c>
      <c r="F149" s="98">
        <v>8.3042689827475397E-3</v>
      </c>
      <c r="G149" s="98">
        <v>9.860967151597233E-3</v>
      </c>
      <c r="H149" s="98">
        <v>4.7078393815528303E-3</v>
      </c>
      <c r="I149" s="98">
        <v>5.5775467093416645E-3</v>
      </c>
      <c r="J149" s="98">
        <v>6.3573198105176922E-3</v>
      </c>
      <c r="K149" s="98">
        <v>6.1647250687456683E-3</v>
      </c>
      <c r="L149" s="98">
        <v>4.0111230404115544E-3</v>
      </c>
      <c r="M149" s="98">
        <v>2.8226909878131799E-3</v>
      </c>
      <c r="N149" s="98">
        <v>1.7214980440854214E-3</v>
      </c>
      <c r="O149" s="98">
        <v>1.941561684236482E-3</v>
      </c>
      <c r="P149" s="98">
        <v>1.6535872329295404E-3</v>
      </c>
      <c r="Q149" s="98">
        <v>1.7683725690933933E-3</v>
      </c>
      <c r="R149" s="98">
        <v>1.3296799862155405E-3</v>
      </c>
      <c r="S149" s="98">
        <v>1.3680655575998939E-3</v>
      </c>
      <c r="T149" s="98">
        <v>1.1945112106454283E-3</v>
      </c>
      <c r="U149" s="98">
        <v>1.2980892739270493E-3</v>
      </c>
      <c r="V149" s="98">
        <v>1.7791299977240084E-3</v>
      </c>
      <c r="W149" s="98">
        <v>1.7773378356811353E-3</v>
      </c>
      <c r="DA149" s="63" t="s">
        <v>1757</v>
      </c>
    </row>
    <row r="150" spans="1:105" ht="12" customHeight="1" x14ac:dyDescent="0.25">
      <c r="A150" s="109" t="s">
        <v>120</v>
      </c>
      <c r="B150" s="33">
        <v>7.2786549521971416E-2</v>
      </c>
      <c r="C150" s="33">
        <v>7.0940997262478753E-2</v>
      </c>
      <c r="D150" s="33">
        <v>6.9255665596349422E-2</v>
      </c>
      <c r="E150" s="33">
        <v>6.7359022216167463E-2</v>
      </c>
      <c r="F150" s="33">
        <v>6.8747171083921255E-2</v>
      </c>
      <c r="G150" s="33">
        <v>6.9850458401066309E-2</v>
      </c>
      <c r="H150" s="33">
        <v>6.9336760355687296E-2</v>
      </c>
      <c r="I150" s="33">
        <v>6.1963152003265048E-2</v>
      </c>
      <c r="J150" s="33">
        <v>5.2057729371970438E-2</v>
      </c>
      <c r="K150" s="33">
        <v>4.7748306961122429E-2</v>
      </c>
      <c r="L150" s="33">
        <v>4.4611347324636404E-2</v>
      </c>
      <c r="M150" s="33">
        <v>4.0626345754784972E-2</v>
      </c>
      <c r="N150" s="33">
        <v>3.8994150606677637E-2</v>
      </c>
      <c r="O150" s="33">
        <v>3.4840302620723185E-2</v>
      </c>
      <c r="P150" s="33">
        <v>3.1815713632157086E-2</v>
      </c>
      <c r="Q150" s="33">
        <v>2.8516862876425575E-2</v>
      </c>
      <c r="R150" s="33">
        <v>2.7306094007085769E-2</v>
      </c>
      <c r="S150" s="33">
        <v>2.6629037997043626E-2</v>
      </c>
      <c r="T150" s="33">
        <v>2.8341844116182759E-2</v>
      </c>
      <c r="U150" s="33">
        <v>2.9714444764114781E-2</v>
      </c>
      <c r="V150" s="33">
        <v>4.1288036459559828E-2</v>
      </c>
      <c r="W150" s="33">
        <v>4.1537931907110373E-2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0.66578315266712684</v>
      </c>
      <c r="C152" s="119">
        <f t="shared" si="29"/>
        <v>0.66789666093669653</v>
      </c>
      <c r="D152" s="119">
        <f t="shared" si="29"/>
        <v>0.66985514913409039</v>
      </c>
      <c r="E152" s="119">
        <f t="shared" si="29"/>
        <v>0.67265514867437726</v>
      </c>
      <c r="F152" s="119">
        <f t="shared" si="29"/>
        <v>0.67639027250444561</v>
      </c>
      <c r="G152" s="119">
        <f t="shared" si="29"/>
        <v>0.68065373819081831</v>
      </c>
      <c r="H152" s="119">
        <f t="shared" si="29"/>
        <v>0.6837648886049702</v>
      </c>
      <c r="I152" s="119">
        <f t="shared" si="29"/>
        <v>0.68519944178038983</v>
      </c>
      <c r="J152" s="119">
        <f t="shared" si="29"/>
        <v>0.68769063310671708</v>
      </c>
      <c r="K152" s="119">
        <f t="shared" si="29"/>
        <v>0.68860723807412016</v>
      </c>
      <c r="L152" s="119">
        <f t="shared" si="29"/>
        <v>0.6911225947671894</v>
      </c>
      <c r="M152" s="119">
        <f t="shared" si="29"/>
        <v>0.69762873907949974</v>
      </c>
      <c r="N152" s="119">
        <f t="shared" si="29"/>
        <v>0.71087113354356513</v>
      </c>
      <c r="O152" s="119">
        <f t="shared" si="29"/>
        <v>0.72464475509862714</v>
      </c>
      <c r="P152" s="119">
        <f t="shared" si="29"/>
        <v>0.72620939531123185</v>
      </c>
      <c r="Q152" s="119">
        <f t="shared" si="29"/>
        <v>0.72796547937822331</v>
      </c>
      <c r="R152" s="119">
        <f t="shared" ref="R152:V152" si="30">IF(R131=0,"",R131/R110)</f>
        <v>0.73417724833981746</v>
      </c>
      <c r="S152" s="119">
        <f t="shared" si="30"/>
        <v>0.74948710196042956</v>
      </c>
      <c r="T152" s="119">
        <f t="shared" si="30"/>
        <v>0.76945351892564706</v>
      </c>
      <c r="U152" s="119">
        <f t="shared" si="30"/>
        <v>0.79098057735869176</v>
      </c>
      <c r="V152" s="119">
        <f t="shared" si="30"/>
        <v>0.81248775220524116</v>
      </c>
      <c r="W152" s="119">
        <f t="shared" ref="W152" si="31">IF(W131=0,"",W131/W110)</f>
        <v>0.82846668785194366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0.66466812550445487</v>
      </c>
      <c r="C153" s="124">
        <f t="shared" si="32"/>
        <v>0.66725881860613545</v>
      </c>
      <c r="D153" s="124">
        <f t="shared" si="32"/>
        <v>0.66942298987055104</v>
      </c>
      <c r="E153" s="124">
        <f t="shared" si="32"/>
        <v>0.67235535418814274</v>
      </c>
      <c r="F153" s="124">
        <f t="shared" si="32"/>
        <v>0.67680572529997729</v>
      </c>
      <c r="G153" s="124">
        <f t="shared" si="32"/>
        <v>0.68151460732067537</v>
      </c>
      <c r="H153" s="124">
        <f t="shared" si="32"/>
        <v>0.68499334964110792</v>
      </c>
      <c r="I153" s="124">
        <f t="shared" si="32"/>
        <v>0.68690284856382922</v>
      </c>
      <c r="J153" s="124">
        <f t="shared" si="32"/>
        <v>0.68909432591790298</v>
      </c>
      <c r="K153" s="124">
        <f t="shared" si="32"/>
        <v>0.69085171312973015</v>
      </c>
      <c r="L153" s="124">
        <f t="shared" si="32"/>
        <v>0.69367432878707691</v>
      </c>
      <c r="M153" s="124">
        <f t="shared" si="32"/>
        <v>0.7010130292773713</v>
      </c>
      <c r="N153" s="124">
        <f t="shared" si="32"/>
        <v>0.71467378743386434</v>
      </c>
      <c r="O153" s="124">
        <f t="shared" si="32"/>
        <v>0.72934963756688143</v>
      </c>
      <c r="P153" s="124">
        <f t="shared" si="32"/>
        <v>0.73061469241038712</v>
      </c>
      <c r="Q153" s="124">
        <f t="shared" si="32"/>
        <v>0.73225303297574018</v>
      </c>
      <c r="R153" s="124">
        <f t="shared" ref="R153:V153" si="33">IF(R132=0,"",R132/R111)</f>
        <v>0.73808655965744896</v>
      </c>
      <c r="S153" s="124">
        <f t="shared" si="33"/>
        <v>0.75371857780958973</v>
      </c>
      <c r="T153" s="124">
        <f t="shared" si="33"/>
        <v>0.77405866258243894</v>
      </c>
      <c r="U153" s="124">
        <f t="shared" si="33"/>
        <v>0.79573407770773741</v>
      </c>
      <c r="V153" s="124">
        <f t="shared" si="33"/>
        <v>0.81747690681692231</v>
      </c>
      <c r="W153" s="124">
        <f t="shared" ref="W153" si="34">IF(W132=0,"",W132/W111)</f>
        <v>0.83199272219133624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0.66260270436376667</v>
      </c>
      <c r="C154" s="111">
        <f t="shared" si="35"/>
        <v>0.66520678905240271</v>
      </c>
      <c r="D154" s="111">
        <f t="shared" si="35"/>
        <v>0.66742866135050538</v>
      </c>
      <c r="E154" s="111">
        <f t="shared" si="35"/>
        <v>0.67039938581744962</v>
      </c>
      <c r="F154" s="111">
        <f t="shared" si="35"/>
        <v>0.67491858978805297</v>
      </c>
      <c r="G154" s="111">
        <f t="shared" si="35"/>
        <v>0.67967623229129137</v>
      </c>
      <c r="H154" s="111">
        <f t="shared" si="35"/>
        <v>0.68319569364026655</v>
      </c>
      <c r="I154" s="111">
        <f t="shared" si="35"/>
        <v>0.68513775965043378</v>
      </c>
      <c r="J154" s="111">
        <f t="shared" si="35"/>
        <v>0.6873679674630645</v>
      </c>
      <c r="K154" s="111">
        <f t="shared" si="35"/>
        <v>0.68914842652283015</v>
      </c>
      <c r="L154" s="111">
        <f t="shared" si="35"/>
        <v>0.691989745229042</v>
      </c>
      <c r="M154" s="111">
        <f t="shared" si="35"/>
        <v>0.69938585998906033</v>
      </c>
      <c r="N154" s="111">
        <f t="shared" si="35"/>
        <v>0.71310117238652837</v>
      </c>
      <c r="O154" s="111">
        <f t="shared" si="35"/>
        <v>0.72784838509482574</v>
      </c>
      <c r="P154" s="111">
        <f t="shared" si="35"/>
        <v>0.7291333563507838</v>
      </c>
      <c r="Q154" s="111">
        <f t="shared" si="35"/>
        <v>0.7307935684934499</v>
      </c>
      <c r="R154" s="111">
        <f t="shared" ref="R154:V154" si="36">IF(R133=0,"",R133/R112)</f>
        <v>0.73665102433316965</v>
      </c>
      <c r="S154" s="111">
        <f t="shared" si="36"/>
        <v>0.75243326928727616</v>
      </c>
      <c r="T154" s="111">
        <f t="shared" si="36"/>
        <v>0.77286062146226231</v>
      </c>
      <c r="U154" s="111">
        <f t="shared" si="36"/>
        <v>0.79465162558510882</v>
      </c>
      <c r="V154" s="111">
        <f t="shared" si="36"/>
        <v>0.81646440732549297</v>
      </c>
      <c r="W154" s="111">
        <f t="shared" ref="W154" si="37">IF(W133=0,"",W133/W112)</f>
        <v>0.8310343048237282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1.9750400444877318</v>
      </c>
      <c r="C156" s="124">
        <f t="shared" si="41"/>
        <v>2.0719973700519758</v>
      </c>
      <c r="D156" s="124">
        <f t="shared" si="41"/>
        <v>2.1717144804968154</v>
      </c>
      <c r="E156" s="124">
        <f t="shared" si="41"/>
        <v>2.2607246810982082</v>
      </c>
      <c r="F156" s="124">
        <f t="shared" si="41"/>
        <v>2.3760245545952436</v>
      </c>
      <c r="G156" s="124">
        <f t="shared" si="41"/>
        <v>2.5288749767235825</v>
      </c>
      <c r="H156" s="124">
        <f t="shared" si="41"/>
        <v>2.7236403549301258</v>
      </c>
      <c r="I156" s="124">
        <f t="shared" si="41"/>
        <v>2.835496623758655</v>
      </c>
      <c r="J156" s="124">
        <f t="shared" si="41"/>
        <v>2.8745255009676378</v>
      </c>
      <c r="K156" s="124">
        <f t="shared" si="41"/>
        <v>2.9315696285643678</v>
      </c>
      <c r="L156" s="124">
        <f t="shared" si="41"/>
        <v>2.9785750737771819</v>
      </c>
      <c r="M156" s="124">
        <f t="shared" si="41"/>
        <v>3.0160430992275216</v>
      </c>
      <c r="N156" s="124">
        <f t="shared" si="41"/>
        <v>3.1040501698723357</v>
      </c>
      <c r="O156" s="124">
        <f t="shared" si="41"/>
        <v>3.346304264312097</v>
      </c>
      <c r="P156" s="124">
        <f t="shared" si="41"/>
        <v>3.6916239498817816</v>
      </c>
      <c r="Q156" s="124">
        <f t="shared" si="41"/>
        <v>3.8695031516964873</v>
      </c>
      <c r="R156" s="124">
        <f t="shared" ref="R156:V156" si="42">IF(R135=0,"",R135/R114)</f>
        <v>3.9231092447138423</v>
      </c>
      <c r="S156" s="124">
        <f t="shared" si="42"/>
        <v>3.9681867837969151</v>
      </c>
      <c r="T156" s="124">
        <f t="shared" si="42"/>
        <v>4.0910414831420132</v>
      </c>
      <c r="U156" s="124">
        <f t="shared" si="42"/>
        <v>4.2389891233359567</v>
      </c>
      <c r="V156" s="124">
        <f t="shared" si="42"/>
        <v>4.3771202339665276</v>
      </c>
      <c r="W156" s="124">
        <f t="shared" ref="W156" si="43">IF(W135=0,"",W135/W114)</f>
        <v>4.5000865956007718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1.9750400444877318</v>
      </c>
      <c r="C157" s="111">
        <f t="shared" si="44"/>
        <v>2.0719973700519758</v>
      </c>
      <c r="D157" s="111">
        <f t="shared" si="44"/>
        <v>2.1717144804968154</v>
      </c>
      <c r="E157" s="111">
        <f t="shared" si="44"/>
        <v>2.2607246810982082</v>
      </c>
      <c r="F157" s="111">
        <f t="shared" si="44"/>
        <v>2.3760245545952436</v>
      </c>
      <c r="G157" s="111">
        <f t="shared" si="44"/>
        <v>2.5288749767235825</v>
      </c>
      <c r="H157" s="111">
        <f t="shared" si="44"/>
        <v>2.7236403549301258</v>
      </c>
      <c r="I157" s="111">
        <f t="shared" si="44"/>
        <v>2.835496623758655</v>
      </c>
      <c r="J157" s="111">
        <f t="shared" si="44"/>
        <v>2.8745255009676378</v>
      </c>
      <c r="K157" s="111">
        <f t="shared" si="44"/>
        <v>2.9315696285643678</v>
      </c>
      <c r="L157" s="111">
        <f t="shared" si="44"/>
        <v>2.9785750737771819</v>
      </c>
      <c r="M157" s="111">
        <f t="shared" si="44"/>
        <v>3.0160430992275216</v>
      </c>
      <c r="N157" s="111">
        <f t="shared" si="44"/>
        <v>3.1040501698723357</v>
      </c>
      <c r="O157" s="111">
        <f t="shared" si="44"/>
        <v>3.346304264312097</v>
      </c>
      <c r="P157" s="111">
        <f t="shared" si="44"/>
        <v>3.6916239498817816</v>
      </c>
      <c r="Q157" s="111">
        <f t="shared" si="44"/>
        <v>3.8695031516964873</v>
      </c>
      <c r="R157" s="111">
        <f t="shared" ref="R157:V157" si="45">IF(R136=0,"",R136/R115)</f>
        <v>3.9231092447138423</v>
      </c>
      <c r="S157" s="111">
        <f t="shared" si="45"/>
        <v>3.9681867837969151</v>
      </c>
      <c r="T157" s="111">
        <f t="shared" si="45"/>
        <v>4.0910414831420132</v>
      </c>
      <c r="U157" s="111">
        <f t="shared" si="45"/>
        <v>4.2389891233359567</v>
      </c>
      <c r="V157" s="111">
        <f t="shared" si="45"/>
        <v>4.3771202339665276</v>
      </c>
      <c r="W157" s="111">
        <f t="shared" ref="W157" si="46">IF(W136=0,"",W136/W115)</f>
        <v>4.5000865956007718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0.66264143747380222</v>
      </c>
      <c r="C158" s="124">
        <f t="shared" si="47"/>
        <v>0.66078707986591501</v>
      </c>
      <c r="D158" s="124">
        <f t="shared" si="47"/>
        <v>0.65970664749711649</v>
      </c>
      <c r="E158" s="124">
        <f t="shared" si="47"/>
        <v>0.65902734941920327</v>
      </c>
      <c r="F158" s="124">
        <f t="shared" si="47"/>
        <v>0.65709110904768808</v>
      </c>
      <c r="G158" s="124">
        <f t="shared" si="47"/>
        <v>0.65796271937137574</v>
      </c>
      <c r="H158" s="124">
        <f t="shared" si="47"/>
        <v>0.65682102857688551</v>
      </c>
      <c r="I158" s="124">
        <f t="shared" si="47"/>
        <v>0.6527743193653629</v>
      </c>
      <c r="J158" s="124">
        <f t="shared" si="47"/>
        <v>0.65228212947934394</v>
      </c>
      <c r="K158" s="124">
        <f t="shared" si="47"/>
        <v>0.64654200069562628</v>
      </c>
      <c r="L158" s="124">
        <f t="shared" si="47"/>
        <v>0.64335866583862755</v>
      </c>
      <c r="M158" s="124">
        <f t="shared" si="47"/>
        <v>0.64835739491122613</v>
      </c>
      <c r="N158" s="124">
        <f t="shared" si="47"/>
        <v>0.65670619832232568</v>
      </c>
      <c r="O158" s="124">
        <f t="shared" si="47"/>
        <v>0.66578423914173723</v>
      </c>
      <c r="P158" s="124">
        <f t="shared" si="47"/>
        <v>0.66816921475175506</v>
      </c>
      <c r="Q158" s="124">
        <f t="shared" si="47"/>
        <v>0.67120808140659849</v>
      </c>
      <c r="R158" s="124">
        <f t="shared" ref="R158:V158" si="48">IF(R137=0,"",R137/R116)</f>
        <v>0.67572555350216656</v>
      </c>
      <c r="S158" s="124">
        <f t="shared" si="48"/>
        <v>0.68547338190607021</v>
      </c>
      <c r="T158" s="124">
        <f t="shared" si="48"/>
        <v>0.69833670112175028</v>
      </c>
      <c r="U158" s="124">
        <f t="shared" si="48"/>
        <v>0.7126885378198925</v>
      </c>
      <c r="V158" s="124">
        <f t="shared" si="48"/>
        <v>0.72633919184138873</v>
      </c>
      <c r="W158" s="124">
        <f t="shared" ref="W158" si="49">IF(W137=0,"",W137/W116)</f>
        <v>0.73510087628044718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0.58817829608970673</v>
      </c>
      <c r="C159" s="111">
        <f t="shared" si="50"/>
        <v>0.59253851954204118</v>
      </c>
      <c r="D159" s="111">
        <f t="shared" si="50"/>
        <v>0.59747406047997387</v>
      </c>
      <c r="E159" s="111">
        <f t="shared" si="50"/>
        <v>0.60269885016362434</v>
      </c>
      <c r="F159" s="111">
        <f t="shared" si="50"/>
        <v>0.60861780964643586</v>
      </c>
      <c r="G159" s="111">
        <f t="shared" si="50"/>
        <v>0.61257438055673352</v>
      </c>
      <c r="H159" s="111">
        <f t="shared" si="50"/>
        <v>0.61589987279302505</v>
      </c>
      <c r="I159" s="111">
        <f t="shared" si="50"/>
        <v>0.62014258656765719</v>
      </c>
      <c r="J159" s="111">
        <f t="shared" si="50"/>
        <v>0.62864172729487433</v>
      </c>
      <c r="K159" s="111">
        <f t="shared" si="50"/>
        <v>0.63322253451445176</v>
      </c>
      <c r="L159" s="111">
        <f t="shared" si="50"/>
        <v>0.63812113321374664</v>
      </c>
      <c r="M159" s="111">
        <f t="shared" si="50"/>
        <v>0.64546050502780217</v>
      </c>
      <c r="N159" s="111">
        <f t="shared" si="50"/>
        <v>0.65499688028798286</v>
      </c>
      <c r="O159" s="111">
        <f t="shared" si="50"/>
        <v>0.66425688158596963</v>
      </c>
      <c r="P159" s="111">
        <f t="shared" si="50"/>
        <v>0.66619460704572431</v>
      </c>
      <c r="Q159" s="111">
        <f t="shared" si="50"/>
        <v>0.66910710257358608</v>
      </c>
      <c r="R159" s="111">
        <f t="shared" ref="R159:V159" si="51">IF(R138=0,"",R138/R117)</f>
        <v>0.67369245685975931</v>
      </c>
      <c r="S159" s="111">
        <f t="shared" si="51"/>
        <v>0.68361088901881517</v>
      </c>
      <c r="T159" s="111">
        <f t="shared" si="51"/>
        <v>0.69673437946434369</v>
      </c>
      <c r="U159" s="111">
        <f t="shared" si="51"/>
        <v>0.71141302253622263</v>
      </c>
      <c r="V159" s="111">
        <f t="shared" si="51"/>
        <v>0.72529623995062453</v>
      </c>
      <c r="W159" s="111">
        <f t="shared" ref="W159" si="52">IF(W138=0,"",W138/W117)</f>
        <v>0.73412547336700151</v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0.70834392883856612</v>
      </c>
      <c r="C164" s="112">
        <f t="shared" si="65"/>
        <v>0.71108268771744942</v>
      </c>
      <c r="D164" s="112">
        <f t="shared" si="65"/>
        <v>0.71327985041271713</v>
      </c>
      <c r="E164" s="112">
        <f t="shared" si="65"/>
        <v>0.71620709708617114</v>
      </c>
      <c r="F164" s="112">
        <f t="shared" si="65"/>
        <v>0.72035985751376785</v>
      </c>
      <c r="G164" s="112">
        <f t="shared" si="65"/>
        <v>0.72650503950984491</v>
      </c>
      <c r="H164" s="112">
        <f t="shared" si="65"/>
        <v>0.73359734687028599</v>
      </c>
      <c r="I164" s="112">
        <f t="shared" si="65"/>
        <v>0.7372660151267818</v>
      </c>
      <c r="J164" s="112">
        <f t="shared" si="65"/>
        <v>0.73852972531123484</v>
      </c>
      <c r="K164" s="112">
        <f t="shared" si="65"/>
        <v>0.73904668228444736</v>
      </c>
      <c r="L164" s="112">
        <f t="shared" si="65"/>
        <v>0.73947752340218131</v>
      </c>
      <c r="M164" s="112">
        <f t="shared" si="65"/>
        <v>0.73981241942440235</v>
      </c>
      <c r="N164" s="112">
        <f t="shared" si="65"/>
        <v>0.7400593983734497</v>
      </c>
      <c r="O164" s="112">
        <f t="shared" si="65"/>
        <v>0.74222644010739069</v>
      </c>
      <c r="P164" s="112">
        <f t="shared" si="65"/>
        <v>0.77370564363109218</v>
      </c>
      <c r="Q164" s="112">
        <f t="shared" si="65"/>
        <v>0.77576284377861049</v>
      </c>
      <c r="R164" s="112">
        <f t="shared" ref="R164:V164" si="66">IF(R143=0,"",R143/R122)</f>
        <v>0.77633209370911604</v>
      </c>
      <c r="S164" s="112">
        <f t="shared" si="66"/>
        <v>0.77777136123199209</v>
      </c>
      <c r="T164" s="112">
        <f t="shared" si="66"/>
        <v>0.78150410978332185</v>
      </c>
      <c r="U164" s="112">
        <f t="shared" si="66"/>
        <v>0.78778190855995389</v>
      </c>
      <c r="V164" s="112">
        <f t="shared" si="66"/>
        <v>0.79510315350355931</v>
      </c>
      <c r="W164" s="112">
        <f t="shared" ref="W164" si="67">IF(W143=0,"",W143/W122)</f>
        <v>0.81013736973989403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0.75129881524265818</v>
      </c>
      <c r="C165" s="113">
        <f t="shared" si="68"/>
        <v>0.75522839103430739</v>
      </c>
      <c r="D165" s="113">
        <f t="shared" si="68"/>
        <v>0.75666678523030106</v>
      </c>
      <c r="E165" s="113">
        <f t="shared" si="68"/>
        <v>0.75999782341426891</v>
      </c>
      <c r="F165" s="113">
        <f t="shared" si="68"/>
        <v>0.76404031042395992</v>
      </c>
      <c r="G165" s="113">
        <f t="shared" si="68"/>
        <v>0.76945402763950599</v>
      </c>
      <c r="H165" s="113">
        <f t="shared" si="68"/>
        <v>0.7761856180613137</v>
      </c>
      <c r="I165" s="113">
        <f t="shared" si="68"/>
        <v>0.77597428019263348</v>
      </c>
      <c r="J165" s="113">
        <f t="shared" si="68"/>
        <v>0.77854394914566138</v>
      </c>
      <c r="K165" s="113">
        <f t="shared" si="68"/>
        <v>0.77883752202991308</v>
      </c>
      <c r="L165" s="113">
        <f t="shared" si="68"/>
        <v>0.77963473201312838</v>
      </c>
      <c r="M165" s="113">
        <f t="shared" si="68"/>
        <v>0.7790233141365317</v>
      </c>
      <c r="N165" s="113">
        <f t="shared" si="68"/>
        <v>0.779201087805373</v>
      </c>
      <c r="O165" s="113">
        <f t="shared" si="68"/>
        <v>0.77944259492914458</v>
      </c>
      <c r="P165" s="113">
        <f t="shared" si="68"/>
        <v>0.81225809156680995</v>
      </c>
      <c r="Q165" s="113">
        <f t="shared" si="68"/>
        <v>0.81252613637050008</v>
      </c>
      <c r="R165" s="113">
        <f t="shared" ref="R165:V165" si="69">IF(R144=0,"",R144/R123)</f>
        <v>0.81214095387732199</v>
      </c>
      <c r="S165" s="113">
        <f t="shared" si="69"/>
        <v>0.81215242175984248</v>
      </c>
      <c r="T165" s="113">
        <f t="shared" si="69"/>
        <v>0.81201345198460406</v>
      </c>
      <c r="U165" s="113">
        <f t="shared" si="69"/>
        <v>0.81219423019411263</v>
      </c>
      <c r="V165" s="113">
        <f t="shared" si="69"/>
        <v>0.8123284793628186</v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0.70834392883856612</v>
      </c>
      <c r="C166" s="111">
        <f t="shared" si="71"/>
        <v>0.71113484495958912</v>
      </c>
      <c r="D166" s="111">
        <f t="shared" si="71"/>
        <v>0.71329547821533568</v>
      </c>
      <c r="E166" s="111">
        <f t="shared" si="71"/>
        <v>0.71609330022297746</v>
      </c>
      <c r="F166" s="111">
        <f t="shared" si="71"/>
        <v>0.72089687736389085</v>
      </c>
      <c r="G166" s="111">
        <f t="shared" si="71"/>
        <v>0.72783676624189408</v>
      </c>
      <c r="H166" s="111">
        <f t="shared" si="71"/>
        <v>0.73524243549457324</v>
      </c>
      <c r="I166" s="111">
        <f t="shared" si="71"/>
        <v>0.73774911548158484</v>
      </c>
      <c r="J166" s="111">
        <f t="shared" si="71"/>
        <v>0.73876931907724364</v>
      </c>
      <c r="K166" s="111">
        <f t="shared" si="71"/>
        <v>0.73918146164639331</v>
      </c>
      <c r="L166" s="111">
        <f t="shared" si="71"/>
        <v>0.73947752340218154</v>
      </c>
      <c r="M166" s="111">
        <f t="shared" si="71"/>
        <v>0.73947752340218142</v>
      </c>
      <c r="N166" s="111">
        <f t="shared" si="71"/>
        <v>0.73947752340218142</v>
      </c>
      <c r="O166" s="111">
        <f t="shared" si="71"/>
        <v>0.73947752340218142</v>
      </c>
      <c r="P166" s="111">
        <f t="shared" si="71"/>
        <v>0.77664717093799385</v>
      </c>
      <c r="Q166" s="111">
        <f t="shared" si="71"/>
        <v>0.77664717093799385</v>
      </c>
      <c r="R166" s="111">
        <f t="shared" ref="R166:V166" si="72">IF(R145=0,"",R145/R124)</f>
        <v>0.77664717093799385</v>
      </c>
      <c r="S166" s="111">
        <f t="shared" si="72"/>
        <v>0.77664717093799385</v>
      </c>
      <c r="T166" s="111">
        <f t="shared" si="72"/>
        <v>0.77664717093799385</v>
      </c>
      <c r="U166" s="111">
        <f t="shared" si="72"/>
        <v>0.77664717093799385</v>
      </c>
      <c r="V166" s="111">
        <f t="shared" si="72"/>
        <v>0.77664717093799385</v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0.74845670524151409</v>
      </c>
      <c r="C168" s="124">
        <f t="shared" si="77"/>
        <v>0.74313285517509808</v>
      </c>
      <c r="D168" s="124">
        <f t="shared" si="77"/>
        <v>0.74558949321964152</v>
      </c>
      <c r="E168" s="124">
        <f t="shared" si="77"/>
        <v>0.74482244200013392</v>
      </c>
      <c r="F168" s="124">
        <f t="shared" si="77"/>
        <v>0.75170188942101313</v>
      </c>
      <c r="G168" s="124">
        <f t="shared" si="77"/>
        <v>0.75197096406224395</v>
      </c>
      <c r="H168" s="124">
        <f t="shared" si="77"/>
        <v>0.76647781265349146</v>
      </c>
      <c r="I168" s="124">
        <f t="shared" si="77"/>
        <v>0.76445980015636694</v>
      </c>
      <c r="J168" s="124">
        <f t="shared" si="77"/>
        <v>0.75991553102044374</v>
      </c>
      <c r="K168" s="124">
        <f t="shared" si="77"/>
        <v>0.75975759961699896</v>
      </c>
      <c r="L168" s="124">
        <f t="shared" si="77"/>
        <v>0.76704116657592891</v>
      </c>
      <c r="M168" s="124">
        <f t="shared" si="77"/>
        <v>0.77276568725706141</v>
      </c>
      <c r="N168" s="124">
        <f t="shared" si="77"/>
        <v>0.78113423003019722</v>
      </c>
      <c r="O168" s="124">
        <f t="shared" si="77"/>
        <v>0.78294664795281521</v>
      </c>
      <c r="P168" s="124">
        <f t="shared" si="77"/>
        <v>0.78485990931968774</v>
      </c>
      <c r="Q168" s="124">
        <f t="shared" si="77"/>
        <v>0.78354221445255134</v>
      </c>
      <c r="R168" s="124">
        <f t="shared" ref="R168:V168" si="78">IF(R147=0,"",R147/R126)</f>
        <v>0.78870452320746587</v>
      </c>
      <c r="S168" s="124">
        <f t="shared" si="78"/>
        <v>0.79632750431839583</v>
      </c>
      <c r="T168" s="124">
        <f t="shared" si="78"/>
        <v>0.81156823633138253</v>
      </c>
      <c r="U168" s="124">
        <f t="shared" si="78"/>
        <v>0.82784886111793532</v>
      </c>
      <c r="V168" s="124">
        <f t="shared" si="78"/>
        <v>0.84315420744008118</v>
      </c>
      <c r="W168" s="124">
        <f t="shared" ref="W168" si="79">IF(W147=0,"",W147/W126)</f>
        <v>0.8522248476933485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0.61642944992186521</v>
      </c>
      <c r="C170" s="111">
        <f t="shared" si="83"/>
        <v>0.61762743007840493</v>
      </c>
      <c r="D170" s="111">
        <f t="shared" si="83"/>
        <v>0.61862304052212125</v>
      </c>
      <c r="E170" s="111">
        <f t="shared" si="83"/>
        <v>0.61966351023633259</v>
      </c>
      <c r="F170" s="111">
        <f t="shared" si="83"/>
        <v>0.62057412013602631</v>
      </c>
      <c r="G170" s="111">
        <f t="shared" si="83"/>
        <v>0.62159023418030812</v>
      </c>
      <c r="H170" s="111">
        <f t="shared" si="83"/>
        <v>0.62270086111608414</v>
      </c>
      <c r="I170" s="111">
        <f t="shared" si="83"/>
        <v>0.62323838601472581</v>
      </c>
      <c r="J170" s="111">
        <f t="shared" si="83"/>
        <v>0.6233029521547927</v>
      </c>
      <c r="K170" s="111">
        <f t="shared" si="83"/>
        <v>0.62343803458871694</v>
      </c>
      <c r="L170" s="111">
        <f t="shared" si="83"/>
        <v>0.62356105494671887</v>
      </c>
      <c r="M170" s="111">
        <f t="shared" si="83"/>
        <v>0.62369228347536432</v>
      </c>
      <c r="N170" s="111">
        <f t="shared" si="83"/>
        <v>0.62385746426032285</v>
      </c>
      <c r="O170" s="111">
        <f t="shared" si="83"/>
        <v>0.62409245699514071</v>
      </c>
      <c r="P170" s="111">
        <f t="shared" si="83"/>
        <v>0.62416847247467566</v>
      </c>
      <c r="Q170" s="111">
        <f t="shared" si="83"/>
        <v>0.62420019333230103</v>
      </c>
      <c r="R170" s="111">
        <f t="shared" ref="R170:V170" si="84">IF(R149=0,"",R149/R128)</f>
        <v>0.62429437081032391</v>
      </c>
      <c r="S170" s="111">
        <f t="shared" si="84"/>
        <v>0.62451485375470528</v>
      </c>
      <c r="T170" s="111">
        <f t="shared" si="84"/>
        <v>0.6248290862187007</v>
      </c>
      <c r="U170" s="111">
        <f t="shared" si="84"/>
        <v>0.62537480291426162</v>
      </c>
      <c r="V170" s="111">
        <f t="shared" si="84"/>
        <v>0.62619670860549914</v>
      </c>
      <c r="W170" s="111">
        <f t="shared" ref="W170" si="85">IF(W149=0,"",W149/W128)</f>
        <v>0.62697108039840099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0.76134273078031511</v>
      </c>
      <c r="C171" s="45">
        <f t="shared" si="86"/>
        <v>0.76340284723124907</v>
      </c>
      <c r="D171" s="45">
        <f t="shared" si="86"/>
        <v>0.7655192759674817</v>
      </c>
      <c r="E171" s="45">
        <f t="shared" si="86"/>
        <v>0.76809613458310488</v>
      </c>
      <c r="F171" s="45">
        <f t="shared" si="86"/>
        <v>0.77139081662869846</v>
      </c>
      <c r="G171" s="45">
        <f t="shared" si="86"/>
        <v>0.77491738091061868</v>
      </c>
      <c r="H171" s="45">
        <f t="shared" si="86"/>
        <v>0.77868540250728313</v>
      </c>
      <c r="I171" s="45">
        <f t="shared" si="86"/>
        <v>0.78037677058232591</v>
      </c>
      <c r="J171" s="45">
        <f t="shared" si="86"/>
        <v>0.78081466576127545</v>
      </c>
      <c r="K171" s="45">
        <f t="shared" si="86"/>
        <v>0.78182913177463986</v>
      </c>
      <c r="L171" s="45">
        <f t="shared" si="86"/>
        <v>0.78324550399172432</v>
      </c>
      <c r="M171" s="45">
        <f t="shared" si="86"/>
        <v>0.78581555146635695</v>
      </c>
      <c r="N171" s="45">
        <f t="shared" si="86"/>
        <v>0.78992592538271889</v>
      </c>
      <c r="O171" s="45">
        <f t="shared" si="86"/>
        <v>0.79421228139634059</v>
      </c>
      <c r="P171" s="45">
        <f t="shared" si="86"/>
        <v>0.79550425212807019</v>
      </c>
      <c r="Q171" s="45">
        <f t="shared" si="86"/>
        <v>0.79614512002566462</v>
      </c>
      <c r="R171" s="45">
        <f t="shared" ref="R171:V171" si="87">IF(R150=0,"",R150/R129)</f>
        <v>0.79895033913674229</v>
      </c>
      <c r="S171" s="45">
        <f t="shared" si="87"/>
        <v>0.80774412589238409</v>
      </c>
      <c r="T171" s="45">
        <f t="shared" si="87"/>
        <v>0.82192124242721087</v>
      </c>
      <c r="U171" s="45">
        <f t="shared" si="87"/>
        <v>0.8397257701932318</v>
      </c>
      <c r="V171" s="45">
        <f t="shared" si="87"/>
        <v>0.855932918996966</v>
      </c>
      <c r="W171" s="45">
        <f t="shared" ref="W171" si="88">IF(W150=0,"",W150/W129)</f>
        <v>0.86553037167807734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49.00636401428067</v>
      </c>
      <c r="C173" s="117">
        <f t="shared" si="89"/>
        <v>54.467739591747048</v>
      </c>
      <c r="D173" s="117">
        <f t="shared" si="89"/>
        <v>52.843807081235092</v>
      </c>
      <c r="E173" s="117">
        <f t="shared" si="89"/>
        <v>51.93269657480041</v>
      </c>
      <c r="F173" s="117">
        <f t="shared" si="89"/>
        <v>51.763987607787939</v>
      </c>
      <c r="G173" s="117">
        <f t="shared" si="89"/>
        <v>51.588500984807332</v>
      </c>
      <c r="H173" s="117">
        <f t="shared" si="89"/>
        <v>52.236857883517509</v>
      </c>
      <c r="I173" s="117">
        <f t="shared" si="89"/>
        <v>49.316055256697695</v>
      </c>
      <c r="J173" s="117">
        <f t="shared" si="89"/>
        <v>31.835628405436516</v>
      </c>
      <c r="K173" s="117">
        <f t="shared" si="89"/>
        <v>31.32383717633893</v>
      </c>
      <c r="L173" s="117">
        <f t="shared" si="89"/>
        <v>35.08034865749547</v>
      </c>
      <c r="M173" s="117">
        <f t="shared" si="89"/>
        <v>24.531957178604415</v>
      </c>
      <c r="N173" s="117">
        <f t="shared" si="89"/>
        <v>24.757163406960458</v>
      </c>
      <c r="O173" s="117">
        <f t="shared" si="89"/>
        <v>20.690777845804078</v>
      </c>
      <c r="P173" s="117">
        <f t="shared" si="89"/>
        <v>19.188849745917846</v>
      </c>
      <c r="Q173" s="117">
        <f t="shared" si="89"/>
        <v>15.931659226781189</v>
      </c>
      <c r="R173" s="117">
        <f t="shared" ref="R173:V173" si="90">R174+R177+R179+R189</f>
        <v>16.88010530437543</v>
      </c>
      <c r="S173" s="117">
        <f t="shared" si="90"/>
        <v>15.777864901014624</v>
      </c>
      <c r="T173" s="117">
        <f t="shared" si="90"/>
        <v>16.119364722000054</v>
      </c>
      <c r="U173" s="117">
        <f t="shared" si="90"/>
        <v>16.433919926131264</v>
      </c>
      <c r="V173" s="117">
        <f t="shared" si="90"/>
        <v>15.296526290155722</v>
      </c>
      <c r="W173" s="117">
        <f t="shared" ref="W173" si="91">W174+W177+W179+W189</f>
        <v>17.591789976258074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47.004752439728136</v>
      </c>
      <c r="C174" s="122">
        <f t="shared" si="92"/>
        <v>52.208238946193234</v>
      </c>
      <c r="D174" s="122">
        <f t="shared" si="92"/>
        <v>50.45057640157551</v>
      </c>
      <c r="E174" s="122">
        <f t="shared" si="92"/>
        <v>49.451603378003632</v>
      </c>
      <c r="F174" s="122">
        <f t="shared" si="92"/>
        <v>48.921168648041146</v>
      </c>
      <c r="G174" s="122">
        <f t="shared" si="92"/>
        <v>48.389749876379746</v>
      </c>
      <c r="H174" s="122">
        <f t="shared" si="92"/>
        <v>48.745217243704481</v>
      </c>
      <c r="I174" s="122">
        <f t="shared" si="92"/>
        <v>45.768443253997319</v>
      </c>
      <c r="J174" s="122">
        <f t="shared" si="92"/>
        <v>29.32173365571736</v>
      </c>
      <c r="K174" s="122">
        <f t="shared" si="92"/>
        <v>28.697703205548635</v>
      </c>
      <c r="L174" s="122">
        <f t="shared" si="92"/>
        <v>32.173501454650619</v>
      </c>
      <c r="M174" s="122">
        <f t="shared" si="92"/>
        <v>22.129289227655253</v>
      </c>
      <c r="N174" s="122">
        <f t="shared" si="92"/>
        <v>22.53411693043574</v>
      </c>
      <c r="O174" s="122">
        <f t="shared" si="92"/>
        <v>18.72741727982266</v>
      </c>
      <c r="P174" s="122">
        <f t="shared" si="92"/>
        <v>17.401355598613936</v>
      </c>
      <c r="Q174" s="122">
        <f t="shared" si="92"/>
        <v>14.407852284119476</v>
      </c>
      <c r="R174" s="122">
        <f t="shared" ref="R174:V174" si="93">SUM(R175:R176)</f>
        <v>15.435755122932781</v>
      </c>
      <c r="S174" s="122">
        <f t="shared" si="93"/>
        <v>14.448117242587365</v>
      </c>
      <c r="T174" s="122">
        <f t="shared" si="93"/>
        <v>14.778004592575725</v>
      </c>
      <c r="U174" s="122">
        <f t="shared" si="93"/>
        <v>15.062542284153439</v>
      </c>
      <c r="V174" s="122">
        <f t="shared" si="93"/>
        <v>13.914185668252744</v>
      </c>
      <c r="W174" s="122">
        <f t="shared" ref="W174" si="94">SUM(W175:W176)</f>
        <v>16.21836024429593</v>
      </c>
      <c r="DA174" s="130" t="s">
        <v>2076</v>
      </c>
    </row>
    <row r="175" spans="1:105" ht="12" customHeight="1" x14ac:dyDescent="0.25">
      <c r="A175" s="97" t="s">
        <v>51</v>
      </c>
      <c r="B175" s="98">
        <v>47.004752439728136</v>
      </c>
      <c r="C175" s="98">
        <v>52.208238946193234</v>
      </c>
      <c r="D175" s="98">
        <v>50.45057640157551</v>
      </c>
      <c r="E175" s="98">
        <v>49.451603378003632</v>
      </c>
      <c r="F175" s="98">
        <v>48.921168648041146</v>
      </c>
      <c r="G175" s="98">
        <v>48.389749876379746</v>
      </c>
      <c r="H175" s="98">
        <v>48.745217243704481</v>
      </c>
      <c r="I175" s="98">
        <v>45.768443253997319</v>
      </c>
      <c r="J175" s="98">
        <v>29.32173365571736</v>
      </c>
      <c r="K175" s="98">
        <v>28.697703205548635</v>
      </c>
      <c r="L175" s="98">
        <v>32.173501454650619</v>
      </c>
      <c r="M175" s="98">
        <v>22.129289227655253</v>
      </c>
      <c r="N175" s="98">
        <v>22.53411693043574</v>
      </c>
      <c r="O175" s="98">
        <v>18.72741727982266</v>
      </c>
      <c r="P175" s="98">
        <v>17.401355598613936</v>
      </c>
      <c r="Q175" s="98">
        <v>14.407852284119476</v>
      </c>
      <c r="R175" s="98">
        <v>15.435755122932781</v>
      </c>
      <c r="S175" s="98">
        <v>14.448117242587365</v>
      </c>
      <c r="T175" s="98">
        <v>14.778004592575725</v>
      </c>
      <c r="U175" s="98">
        <v>15.062542284153439</v>
      </c>
      <c r="V175" s="98">
        <v>13.914185668252744</v>
      </c>
      <c r="W175" s="98">
        <v>16.21836024429593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1.9769603842718608</v>
      </c>
      <c r="C179" s="122">
        <v>2.2198503738067532</v>
      </c>
      <c r="D179" s="122">
        <v>2.3557140056244772</v>
      </c>
      <c r="E179" s="122">
        <v>2.4380112603963955</v>
      </c>
      <c r="F179" s="122">
        <v>2.8074665255588234</v>
      </c>
      <c r="G179" s="122">
        <v>3.1568402164202221</v>
      </c>
      <c r="H179" s="122">
        <v>3.4716671594954924</v>
      </c>
      <c r="I179" s="122">
        <v>3.5239691108026752</v>
      </c>
      <c r="J179" s="122">
        <v>2.4869492370826336</v>
      </c>
      <c r="K179" s="122">
        <v>2.6000104328513687</v>
      </c>
      <c r="L179" s="122">
        <v>2.8898530869493708</v>
      </c>
      <c r="M179" s="122">
        <v>2.3907114379447449</v>
      </c>
      <c r="N179" s="122">
        <v>2.2157563891642695</v>
      </c>
      <c r="O179" s="122">
        <v>1.95514166337734</v>
      </c>
      <c r="P179" s="122">
        <v>1.7804951333860632</v>
      </c>
      <c r="Q179" s="122">
        <v>1.5163224658805246</v>
      </c>
      <c r="R179" s="122">
        <v>1.4387232802672203</v>
      </c>
      <c r="S179" s="122">
        <v>1.3239603622126372</v>
      </c>
      <c r="T179" s="122">
        <v>1.3363095574242756</v>
      </c>
      <c r="U179" s="122">
        <v>1.3658939158465515</v>
      </c>
      <c r="V179" s="122">
        <v>1.3748346233472561</v>
      </c>
      <c r="W179" s="122">
        <v>1.3659405557040682</v>
      </c>
      <c r="DA179" s="130" t="s">
        <v>2081</v>
      </c>
    </row>
    <row r="180" spans="1:105" ht="12" customHeight="1" x14ac:dyDescent="0.25">
      <c r="A180" s="97" t="s">
        <v>143</v>
      </c>
      <c r="B180" s="98">
        <v>1.9769603842718608</v>
      </c>
      <c r="C180" s="98">
        <v>2.2198503738067532</v>
      </c>
      <c r="D180" s="98">
        <v>2.3557140056244772</v>
      </c>
      <c r="E180" s="98">
        <v>2.4380112603963955</v>
      </c>
      <c r="F180" s="98">
        <v>2.8074665255588234</v>
      </c>
      <c r="G180" s="98">
        <v>3.1568402164202221</v>
      </c>
      <c r="H180" s="98">
        <v>3.4716671594954924</v>
      </c>
      <c r="I180" s="98">
        <v>3.5239691108026752</v>
      </c>
      <c r="J180" s="98">
        <v>2.4869492370826336</v>
      </c>
      <c r="K180" s="98">
        <v>2.6000104328513687</v>
      </c>
      <c r="L180" s="98">
        <v>2.8898530869493708</v>
      </c>
      <c r="M180" s="98">
        <v>2.3907114379447449</v>
      </c>
      <c r="N180" s="98">
        <v>2.2157563891642695</v>
      </c>
      <c r="O180" s="98">
        <v>1.95514166337734</v>
      </c>
      <c r="P180" s="98">
        <v>1.7804951333860632</v>
      </c>
      <c r="Q180" s="98">
        <v>1.5163224658805246</v>
      </c>
      <c r="R180" s="98">
        <v>1.4387232802672203</v>
      </c>
      <c r="S180" s="98">
        <v>1.3239603622126372</v>
      </c>
      <c r="T180" s="98">
        <v>1.3363095574242756</v>
      </c>
      <c r="U180" s="98">
        <v>1.3658939158465515</v>
      </c>
      <c r="V180" s="98">
        <v>1.3748346233472561</v>
      </c>
      <c r="W180" s="98">
        <v>1.3659405557040682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2.46511902806692E-2</v>
      </c>
      <c r="C189" s="122">
        <v>3.9650271747066763E-2</v>
      </c>
      <c r="D189" s="122">
        <v>3.7516674035105536E-2</v>
      </c>
      <c r="E189" s="122">
        <v>4.3081936400380411E-2</v>
      </c>
      <c r="F189" s="122">
        <v>3.535243418797028E-2</v>
      </c>
      <c r="G189" s="122">
        <v>4.1910892007365468E-2</v>
      </c>
      <c r="H189" s="122">
        <v>1.9973480317535451E-2</v>
      </c>
      <c r="I189" s="122">
        <v>2.3642891897704247E-2</v>
      </c>
      <c r="J189" s="122">
        <v>2.6945512636521667E-2</v>
      </c>
      <c r="K189" s="122">
        <v>2.6123537938924989E-2</v>
      </c>
      <c r="L189" s="122">
        <v>1.6994115895477103E-2</v>
      </c>
      <c r="M189" s="122">
        <v>1.195651300441551E-2</v>
      </c>
      <c r="N189" s="122">
        <v>7.2900873604497133E-3</v>
      </c>
      <c r="O189" s="122">
        <v>8.2189026040786137E-3</v>
      </c>
      <c r="P189" s="122">
        <v>6.9990139178434671E-3</v>
      </c>
      <c r="Q189" s="122">
        <v>7.484476781188242E-3</v>
      </c>
      <c r="R189" s="122">
        <v>5.6269011754304732E-3</v>
      </c>
      <c r="S189" s="122">
        <v>5.7872962146204958E-3</v>
      </c>
      <c r="T189" s="122">
        <v>5.0505720000560972E-3</v>
      </c>
      <c r="U189" s="122">
        <v>5.4837261312736954E-3</v>
      </c>
      <c r="V189" s="122">
        <v>7.5059985557226041E-3</v>
      </c>
      <c r="W189" s="122">
        <v>7.4891762580779567E-3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2.46511902806692E-2</v>
      </c>
      <c r="C191" s="98">
        <v>3.9650271747066763E-2</v>
      </c>
      <c r="D191" s="98">
        <v>3.7516674035105536E-2</v>
      </c>
      <c r="E191" s="98">
        <v>4.3081936400380411E-2</v>
      </c>
      <c r="F191" s="98">
        <v>3.535243418797028E-2</v>
      </c>
      <c r="G191" s="98">
        <v>4.1910892007365468E-2</v>
      </c>
      <c r="H191" s="98">
        <v>1.9973480317535451E-2</v>
      </c>
      <c r="I191" s="98">
        <v>2.3642891897704247E-2</v>
      </c>
      <c r="J191" s="98">
        <v>2.6945512636521667E-2</v>
      </c>
      <c r="K191" s="98">
        <v>2.6123537938924989E-2</v>
      </c>
      <c r="L191" s="98">
        <v>1.6994115895477103E-2</v>
      </c>
      <c r="M191" s="98">
        <v>1.195651300441551E-2</v>
      </c>
      <c r="N191" s="98">
        <v>7.2900873604497133E-3</v>
      </c>
      <c r="O191" s="98">
        <v>8.2189026040786137E-3</v>
      </c>
      <c r="P191" s="98">
        <v>6.9990139178434671E-3</v>
      </c>
      <c r="Q191" s="98">
        <v>7.484476781188242E-3</v>
      </c>
      <c r="R191" s="98">
        <v>5.6269011754304732E-3</v>
      </c>
      <c r="S191" s="98">
        <v>5.7872962146204958E-3</v>
      </c>
      <c r="T191" s="98">
        <v>5.0505720000560972E-3</v>
      </c>
      <c r="U191" s="98">
        <v>5.4837261312736954E-3</v>
      </c>
      <c r="V191" s="98">
        <v>7.5059985557226041E-3</v>
      </c>
      <c r="W191" s="98">
        <v>7.4891762580779567E-3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22264.572437081999</v>
      </c>
      <c r="C194" s="117">
        <f t="shared" si="96"/>
        <v>24698.05852061557</v>
      </c>
      <c r="D194" s="117">
        <f t="shared" si="96"/>
        <v>24498.341264406121</v>
      </c>
      <c r="E194" s="117">
        <f t="shared" si="96"/>
        <v>24505.75528114913</v>
      </c>
      <c r="F194" s="117">
        <f t="shared" si="96"/>
        <v>24238.300118666448</v>
      </c>
      <c r="G194" s="117">
        <f t="shared" si="96"/>
        <v>24268.686809843057</v>
      </c>
      <c r="H194" s="117">
        <f t="shared" si="96"/>
        <v>25576.118736621735</v>
      </c>
      <c r="I194" s="117">
        <f t="shared" si="96"/>
        <v>26583.752641926538</v>
      </c>
      <c r="J194" s="117">
        <f t="shared" si="96"/>
        <v>20948.607359832575</v>
      </c>
      <c r="K194" s="117">
        <f t="shared" si="96"/>
        <v>23831.229094225018</v>
      </c>
      <c r="L194" s="117">
        <f t="shared" si="96"/>
        <v>29801.767265526789</v>
      </c>
      <c r="M194" s="117">
        <f t="shared" si="96"/>
        <v>23397.227452140378</v>
      </c>
      <c r="N194" s="117">
        <f t="shared" si="96"/>
        <v>25937.44700444589</v>
      </c>
      <c r="O194" s="117">
        <f t="shared" si="96"/>
        <v>24398.476810672601</v>
      </c>
      <c r="P194" s="117">
        <f t="shared" si="96"/>
        <v>24845.400247221038</v>
      </c>
      <c r="Q194" s="117">
        <f t="shared" si="96"/>
        <v>22516.662216515673</v>
      </c>
      <c r="R194" s="117">
        <f t="shared" ref="R194:V194" si="97">R195+R198+R200+R210</f>
        <v>25170.721948570961</v>
      </c>
      <c r="S194" s="117">
        <f t="shared" si="97"/>
        <v>24013.270550527355</v>
      </c>
      <c r="T194" s="117">
        <f t="shared" si="97"/>
        <v>23858.537340606632</v>
      </c>
      <c r="U194" s="117">
        <f t="shared" si="97"/>
        <v>23402.895030218719</v>
      </c>
      <c r="V194" s="117">
        <f t="shared" si="97"/>
        <v>20999.260056544623</v>
      </c>
      <c r="W194" s="117">
        <f t="shared" ref="W194" si="98">W195+W198+W200+W210</f>
        <v>23558.87578305056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19895.187630345114</v>
      </c>
      <c r="C195" s="122">
        <f t="shared" si="99"/>
        <v>22285.560530056053</v>
      </c>
      <c r="D195" s="122">
        <f t="shared" si="99"/>
        <v>22086.7945859832</v>
      </c>
      <c r="E195" s="122">
        <f t="shared" si="99"/>
        <v>22147.83682976769</v>
      </c>
      <c r="F195" s="122">
        <f t="shared" si="99"/>
        <v>21838.745945652918</v>
      </c>
      <c r="G195" s="122">
        <f t="shared" si="99"/>
        <v>21720.153883888925</v>
      </c>
      <c r="H195" s="122">
        <f t="shared" si="99"/>
        <v>22893.497672307974</v>
      </c>
      <c r="I195" s="122">
        <f t="shared" si="99"/>
        <v>23848.3301639612</v>
      </c>
      <c r="J195" s="122">
        <f t="shared" si="99"/>
        <v>18717.568477710436</v>
      </c>
      <c r="K195" s="122">
        <f t="shared" si="99"/>
        <v>21389.746296245215</v>
      </c>
      <c r="L195" s="122">
        <f t="shared" si="99"/>
        <v>27014.318929344157</v>
      </c>
      <c r="M195" s="122">
        <f t="shared" si="99"/>
        <v>20846.217137054718</v>
      </c>
      <c r="N195" s="122">
        <f t="shared" si="99"/>
        <v>23362.177338677186</v>
      </c>
      <c r="O195" s="122">
        <f t="shared" si="99"/>
        <v>21841.094853781127</v>
      </c>
      <c r="P195" s="122">
        <f t="shared" si="99"/>
        <v>22291.127165131697</v>
      </c>
      <c r="Q195" s="122">
        <f t="shared" si="99"/>
        <v>20123.679401565427</v>
      </c>
      <c r="R195" s="122">
        <f t="shared" ref="R195:V195" si="100">SUM(R196:R197)</f>
        <v>22773.422143181269</v>
      </c>
      <c r="S195" s="122">
        <f t="shared" si="100"/>
        <v>21749.128536973727</v>
      </c>
      <c r="T195" s="122">
        <f t="shared" si="100"/>
        <v>21631.800773364877</v>
      </c>
      <c r="U195" s="122">
        <f t="shared" si="100"/>
        <v>21214.111947546124</v>
      </c>
      <c r="V195" s="122">
        <f t="shared" si="100"/>
        <v>18805.594963149775</v>
      </c>
      <c r="W195" s="122">
        <f t="shared" ref="W195" si="101">SUM(W196:W197)</f>
        <v>21423.495209664314</v>
      </c>
      <c r="DA195" s="130" t="s">
        <v>2244</v>
      </c>
    </row>
    <row r="196" spans="1:105" ht="12" customHeight="1" x14ac:dyDescent="0.25">
      <c r="A196" s="97" t="s">
        <v>51</v>
      </c>
      <c r="B196" s="98">
        <v>19773.396668588335</v>
      </c>
      <c r="C196" s="98">
        <v>22148.966873632311</v>
      </c>
      <c r="D196" s="98">
        <v>21954.346839469359</v>
      </c>
      <c r="E196" s="98">
        <v>22016.403614979125</v>
      </c>
      <c r="F196" s="98">
        <v>21711.969477619685</v>
      </c>
      <c r="G196" s="98">
        <v>21595.499416878432</v>
      </c>
      <c r="H196" s="98">
        <v>22763.592135531144</v>
      </c>
      <c r="I196" s="98">
        <v>23714.638606889559</v>
      </c>
      <c r="J196" s="98">
        <v>18614.209802870566</v>
      </c>
      <c r="K196" s="98">
        <v>21272.542873454571</v>
      </c>
      <c r="L196" s="98">
        <v>26866.570999543164</v>
      </c>
      <c r="M196" s="98">
        <v>20733.380381266568</v>
      </c>
      <c r="N196" s="98">
        <v>23234.119263546829</v>
      </c>
      <c r="O196" s="98">
        <v>21720.614225168785</v>
      </c>
      <c r="P196" s="98">
        <v>22169.219756991486</v>
      </c>
      <c r="Q196" s="98">
        <v>20014.581728173227</v>
      </c>
      <c r="R196" s="98">
        <v>22649.282484545874</v>
      </c>
      <c r="S196" s="98">
        <v>21636.212152041924</v>
      </c>
      <c r="T196" s="98">
        <v>21517.704367022663</v>
      </c>
      <c r="U196" s="98">
        <v>21102.286078104833</v>
      </c>
      <c r="V196" s="98">
        <v>18701.851296546734</v>
      </c>
      <c r="W196" s="98">
        <v>21301.975573016232</v>
      </c>
      <c r="DA196" s="63" t="s">
        <v>2245</v>
      </c>
    </row>
    <row r="197" spans="1:105" ht="12" customHeight="1" x14ac:dyDescent="0.25">
      <c r="A197" s="97" t="s">
        <v>53</v>
      </c>
      <c r="B197" s="98">
        <v>121.79096175677964</v>
      </c>
      <c r="C197" s="98">
        <v>136.5936564237401</v>
      </c>
      <c r="D197" s="98">
        <v>132.44774651383975</v>
      </c>
      <c r="E197" s="98">
        <v>131.43321478856467</v>
      </c>
      <c r="F197" s="98">
        <v>126.77646803323468</v>
      </c>
      <c r="G197" s="98">
        <v>124.65446701049211</v>
      </c>
      <c r="H197" s="98">
        <v>129.90553677682939</v>
      </c>
      <c r="I197" s="98">
        <v>133.69155707164046</v>
      </c>
      <c r="J197" s="98">
        <v>103.35867483987064</v>
      </c>
      <c r="K197" s="98">
        <v>117.20342279064349</v>
      </c>
      <c r="L197" s="98">
        <v>147.74792980099224</v>
      </c>
      <c r="M197" s="98">
        <v>112.8367557881507</v>
      </c>
      <c r="N197" s="98">
        <v>128.05807513035637</v>
      </c>
      <c r="O197" s="98">
        <v>120.48062861234112</v>
      </c>
      <c r="P197" s="98">
        <v>121.90740814020984</v>
      </c>
      <c r="Q197" s="98">
        <v>109.09767339220042</v>
      </c>
      <c r="R197" s="98">
        <v>124.1396586353942</v>
      </c>
      <c r="S197" s="98">
        <v>112.91638493180369</v>
      </c>
      <c r="T197" s="98">
        <v>114.09640634221385</v>
      </c>
      <c r="U197" s="98">
        <v>111.82586944129163</v>
      </c>
      <c r="V197" s="98">
        <v>103.74366660304118</v>
      </c>
      <c r="W197" s="98">
        <v>121.51963664808267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10.083240599630486</v>
      </c>
      <c r="C198" s="122">
        <f t="shared" si="102"/>
        <v>10.649663294932953</v>
      </c>
      <c r="D198" s="122">
        <f t="shared" si="102"/>
        <v>11.23408928240376</v>
      </c>
      <c r="E198" s="122">
        <f t="shared" si="102"/>
        <v>13.409099898373587</v>
      </c>
      <c r="F198" s="122">
        <f t="shared" si="102"/>
        <v>10.761370796026739</v>
      </c>
      <c r="G198" s="122">
        <f t="shared" si="102"/>
        <v>10.570263501765892</v>
      </c>
      <c r="H198" s="122">
        <f t="shared" si="102"/>
        <v>10.947036661910301</v>
      </c>
      <c r="I198" s="122">
        <f t="shared" si="102"/>
        <v>11.771571460209339</v>
      </c>
      <c r="J198" s="122">
        <f t="shared" si="102"/>
        <v>13.472056278624352</v>
      </c>
      <c r="K198" s="122">
        <f t="shared" si="102"/>
        <v>12.633567828119254</v>
      </c>
      <c r="L198" s="122">
        <f t="shared" si="102"/>
        <v>15.330785932014665</v>
      </c>
      <c r="M198" s="122">
        <f t="shared" si="102"/>
        <v>11.212545421591935</v>
      </c>
      <c r="N198" s="122">
        <f t="shared" si="102"/>
        <v>8.6852531618416009</v>
      </c>
      <c r="O198" s="122">
        <f t="shared" si="102"/>
        <v>7.4242530328450629</v>
      </c>
      <c r="P198" s="122">
        <f t="shared" si="102"/>
        <v>7.4308847161281637</v>
      </c>
      <c r="Q198" s="122">
        <f t="shared" si="102"/>
        <v>7.1484395517393171</v>
      </c>
      <c r="R198" s="122">
        <f t="shared" si="102"/>
        <v>7.5096824189476541</v>
      </c>
      <c r="S198" s="122">
        <f t="shared" si="102"/>
        <v>8.2262247064726139</v>
      </c>
      <c r="T198" s="122">
        <f t="shared" si="102"/>
        <v>9.4919234488412929</v>
      </c>
      <c r="U198" s="122">
        <f t="shared" si="102"/>
        <v>12.471007363857462</v>
      </c>
      <c r="V198" s="122">
        <f t="shared" si="102"/>
        <v>16.416222188389806</v>
      </c>
      <c r="W198" s="122">
        <f t="shared" si="102"/>
        <v>23.737195367273472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10.083240599630486</v>
      </c>
      <c r="C199" s="98">
        <f>RES_hhdet_fech!C8</f>
        <v>10.649663294932953</v>
      </c>
      <c r="D199" s="98">
        <f>RES_hhdet_fech!D8</f>
        <v>11.23408928240376</v>
      </c>
      <c r="E199" s="98">
        <f>RES_hhdet_fech!E8</f>
        <v>13.409099898373587</v>
      </c>
      <c r="F199" s="98">
        <f>RES_hhdet_fech!F8</f>
        <v>10.761370796026739</v>
      </c>
      <c r="G199" s="98">
        <f>RES_hhdet_fech!G8</f>
        <v>10.570263501765892</v>
      </c>
      <c r="H199" s="98">
        <f>RES_hhdet_fech!H8</f>
        <v>10.947036661910301</v>
      </c>
      <c r="I199" s="98">
        <f>RES_hhdet_fech!I8</f>
        <v>11.771571460209339</v>
      </c>
      <c r="J199" s="98">
        <f>RES_hhdet_fech!J8</f>
        <v>13.472056278624352</v>
      </c>
      <c r="K199" s="98">
        <f>RES_hhdet_fech!K8</f>
        <v>12.633567828119254</v>
      </c>
      <c r="L199" s="98">
        <f>RES_hhdet_fech!L8</f>
        <v>15.330785932014665</v>
      </c>
      <c r="M199" s="98">
        <f>RES_hhdet_fech!M8</f>
        <v>11.212545421591935</v>
      </c>
      <c r="N199" s="98">
        <f>RES_hhdet_fech!N8</f>
        <v>8.6852531618416009</v>
      </c>
      <c r="O199" s="98">
        <f>RES_hhdet_fech!O8</f>
        <v>7.4242530328450629</v>
      </c>
      <c r="P199" s="98">
        <f>RES_hhdet_fech!P8</f>
        <v>7.4308847161281637</v>
      </c>
      <c r="Q199" s="98">
        <f>RES_hhdet_fech!Q8</f>
        <v>7.1484395517393171</v>
      </c>
      <c r="R199" s="98">
        <f>RES_hhdet_fech!R8</f>
        <v>7.5096824189476541</v>
      </c>
      <c r="S199" s="98">
        <f>RES_hhdet_fech!S8</f>
        <v>8.2262247064726139</v>
      </c>
      <c r="T199" s="98">
        <f>RES_hhdet_fech!T8</f>
        <v>9.4919234488412929</v>
      </c>
      <c r="U199" s="98">
        <f>RES_hhdet_fech!U8</f>
        <v>12.471007363857462</v>
      </c>
      <c r="V199" s="98">
        <f>RES_hhdet_fech!V8</f>
        <v>16.416222188389806</v>
      </c>
      <c r="W199" s="98">
        <f>RES_hhdet_fech!W8</f>
        <v>23.737195367273472</v>
      </c>
      <c r="DA199" s="63" t="s">
        <v>2248</v>
      </c>
    </row>
    <row r="200" spans="1:105" ht="12" customHeight="1" x14ac:dyDescent="0.25">
      <c r="A200" s="121" t="s">
        <v>55</v>
      </c>
      <c r="B200" s="122">
        <v>2168.2589187183025</v>
      </c>
      <c r="C200" s="122">
        <v>2203.4458054210354</v>
      </c>
      <c r="D200" s="122">
        <v>2201.9893132764032</v>
      </c>
      <c r="E200" s="122">
        <v>2142.9160128509398</v>
      </c>
      <c r="F200" s="122">
        <v>2190.7356685681038</v>
      </c>
      <c r="G200" s="122">
        <v>2332.0811131780611</v>
      </c>
      <c r="H200" s="122">
        <v>2475.3263977619836</v>
      </c>
      <c r="I200" s="122">
        <v>2523.276340470291</v>
      </c>
      <c r="J200" s="122">
        <v>2005.868190070089</v>
      </c>
      <c r="K200" s="122">
        <v>2200.7468293781931</v>
      </c>
      <c r="L200" s="122">
        <v>2542.4534946162239</v>
      </c>
      <c r="M200" s="122">
        <v>2309.9555714561097</v>
      </c>
      <c r="N200" s="122">
        <v>2330.3415201467483</v>
      </c>
      <c r="O200" s="122">
        <v>2312.098320693292</v>
      </c>
      <c r="P200" s="122">
        <v>2310.4524015444249</v>
      </c>
      <c r="Q200" s="122">
        <v>2148.3704430029434</v>
      </c>
      <c r="R200" s="122">
        <v>2153.3654185353726</v>
      </c>
      <c r="S200" s="122">
        <v>2022.2672585091623</v>
      </c>
      <c r="T200" s="122">
        <v>1982.8790626076607</v>
      </c>
      <c r="U200" s="122">
        <v>1945.794464957319</v>
      </c>
      <c r="V200" s="122">
        <v>1875.7034238906947</v>
      </c>
      <c r="W200" s="122">
        <v>1817.4136103726951</v>
      </c>
      <c r="DA200" s="130" t="s">
        <v>2249</v>
      </c>
    </row>
    <row r="201" spans="1:105" ht="12" customHeight="1" x14ac:dyDescent="0.25">
      <c r="A201" s="97" t="s">
        <v>143</v>
      </c>
      <c r="B201" s="98">
        <v>2349.6426718521461</v>
      </c>
      <c r="C201" s="98">
        <v>2479.6032420009651</v>
      </c>
      <c r="D201" s="98">
        <v>2424.7472444458658</v>
      </c>
      <c r="E201" s="98">
        <v>2306.1537925372918</v>
      </c>
      <c r="F201" s="98">
        <v>2377.8236253034365</v>
      </c>
      <c r="G201" s="98">
        <v>2571.9967962597157</v>
      </c>
      <c r="H201" s="98">
        <v>2806.0271628828505</v>
      </c>
      <c r="I201" s="98">
        <v>2832.2242056474042</v>
      </c>
      <c r="J201" s="98">
        <v>2025.8863574833117</v>
      </c>
      <c r="K201" s="98">
        <v>2234.2005395198235</v>
      </c>
      <c r="L201" s="98">
        <v>2580.3821090827523</v>
      </c>
      <c r="M201" s="98">
        <v>2317.2846601078563</v>
      </c>
      <c r="N201" s="98">
        <v>2335.5577568680683</v>
      </c>
      <c r="O201" s="98">
        <v>2317.0592192114336</v>
      </c>
      <c r="P201" s="98">
        <v>2318.0598878869282</v>
      </c>
      <c r="Q201" s="98">
        <v>2153.02202406484</v>
      </c>
      <c r="R201" s="98">
        <v>2158.2034817407407</v>
      </c>
      <c r="S201" s="98">
        <v>2025.4691966880559</v>
      </c>
      <c r="T201" s="98">
        <v>1986.4476614794078</v>
      </c>
      <c r="U201" s="98">
        <v>1949.692351688326</v>
      </c>
      <c r="V201" s="98">
        <v>1878.4070927775742</v>
      </c>
      <c r="W201" s="98">
        <v>1820.3692291971624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2070.7227939434292</v>
      </c>
      <c r="C206" s="101">
        <v>2036.1816825094159</v>
      </c>
      <c r="D206" s="101">
        <v>2040.6524184476141</v>
      </c>
      <c r="E206" s="101">
        <v>1999.5500698335115</v>
      </c>
      <c r="F206" s="101">
        <v>1986.6049076868053</v>
      </c>
      <c r="G206" s="101">
        <v>2043.5189525019871</v>
      </c>
      <c r="H206" s="101">
        <v>2025.2936569924118</v>
      </c>
      <c r="I206" s="101">
        <v>1965.2199649746044</v>
      </c>
      <c r="J206" s="101">
        <v>1938.1762425950212</v>
      </c>
      <c r="K206" s="101">
        <v>1994.3713663173994</v>
      </c>
      <c r="L206" s="101">
        <v>1999.5228339524997</v>
      </c>
      <c r="M206" s="101">
        <v>2101.231627853751</v>
      </c>
      <c r="N206" s="101">
        <v>2102.2949068704729</v>
      </c>
      <c r="O206" s="101">
        <v>2088.7312929232003</v>
      </c>
      <c r="P206" s="101">
        <v>1965.1240424972132</v>
      </c>
      <c r="Q206" s="101">
        <v>1940.0411052673564</v>
      </c>
      <c r="R206" s="101">
        <v>1938.5014011991607</v>
      </c>
      <c r="S206" s="101">
        <v>1875.7380723267133</v>
      </c>
      <c r="T206" s="101">
        <v>1813.5100547365685</v>
      </c>
      <c r="U206" s="101">
        <v>1739.7233148597381</v>
      </c>
      <c r="V206" s="101">
        <v>1711.6973605985288</v>
      </c>
      <c r="W206" s="101">
        <v>1615.6161871849151</v>
      </c>
      <c r="DA206" s="131" t="s">
        <v>2255</v>
      </c>
    </row>
    <row r="207" spans="1:105" ht="12" customHeight="1" x14ac:dyDescent="0.25">
      <c r="A207" s="107" t="s">
        <v>121</v>
      </c>
      <c r="B207" s="104">
        <v>1952.33093629159</v>
      </c>
      <c r="C207" s="104">
        <v>1917.134112077036</v>
      </c>
      <c r="D207" s="104">
        <v>1923.5576365138579</v>
      </c>
      <c r="E207" s="104">
        <v>1884.1775226722325</v>
      </c>
      <c r="F207" s="104">
        <v>1872.6747855494498</v>
      </c>
      <c r="G207" s="104">
        <v>1928.9958400640537</v>
      </c>
      <c r="H207" s="104">
        <v>1913.8561053202075</v>
      </c>
      <c r="I207" s="104">
        <v>1867.2853666258143</v>
      </c>
      <c r="J207" s="104">
        <v>1838.5014600895545</v>
      </c>
      <c r="K207" s="104">
        <v>1892.125576827767</v>
      </c>
      <c r="L207" s="104">
        <v>1895.9535883454769</v>
      </c>
      <c r="M207" s="104">
        <v>1992.4919111613783</v>
      </c>
      <c r="N207" s="104">
        <v>1994.9136311893701</v>
      </c>
      <c r="O207" s="104">
        <v>1985.1735388993363</v>
      </c>
      <c r="P207" s="104">
        <v>1886.7307384623673</v>
      </c>
      <c r="Q207" s="104">
        <v>1866.8158257939581</v>
      </c>
      <c r="R207" s="104">
        <v>1866.1016575339945</v>
      </c>
      <c r="S207" s="104">
        <v>1812.3978606318426</v>
      </c>
      <c r="T207" s="104">
        <v>1767.3119418464582</v>
      </c>
      <c r="U207" s="104">
        <v>1721.6336822573032</v>
      </c>
      <c r="V207" s="104">
        <v>1720.1810831749021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1664.7931070338486</v>
      </c>
      <c r="C208" s="98">
        <v>1624.4950040805832</v>
      </c>
      <c r="D208" s="98">
        <v>1632.5709150805503</v>
      </c>
      <c r="E208" s="98">
        <v>1592.8004054515272</v>
      </c>
      <c r="F208" s="98">
        <v>1583.1989155178217</v>
      </c>
      <c r="G208" s="98">
        <v>1634.0275484166866</v>
      </c>
      <c r="H208" s="98">
        <v>1617.8896422921416</v>
      </c>
      <c r="I208" s="98">
        <v>1595.11358412496</v>
      </c>
      <c r="J208" s="98">
        <v>1558.5737150138118</v>
      </c>
      <c r="K208" s="98">
        <v>1604.4380274628684</v>
      </c>
      <c r="L208" s="98">
        <v>1603.7093077055461</v>
      </c>
      <c r="M208" s="98">
        <v>1690.0432733791092</v>
      </c>
      <c r="N208" s="98">
        <v>1690.7361139853931</v>
      </c>
      <c r="O208" s="98">
        <v>1680.6408800991362</v>
      </c>
      <c r="P208" s="98">
        <v>1585.9142282910175</v>
      </c>
      <c r="Q208" s="98">
        <v>1566.9341508503089</v>
      </c>
      <c r="R208" s="98">
        <v>1569.5528855601046</v>
      </c>
      <c r="S208" s="98">
        <v>1524.2902915405593</v>
      </c>
      <c r="T208" s="98">
        <v>1487.4710681272329</v>
      </c>
      <c r="U208" s="98">
        <v>1447.6321628785613</v>
      </c>
      <c r="V208" s="98">
        <v>1445.3768103430898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287.53782925774118</v>
      </c>
      <c r="C209" s="98">
        <v>292.63910799645305</v>
      </c>
      <c r="D209" s="98">
        <v>290.98672143330737</v>
      </c>
      <c r="E209" s="98">
        <v>291.37711722070509</v>
      </c>
      <c r="F209" s="98">
        <v>289.47587003162806</v>
      </c>
      <c r="G209" s="98">
        <v>294.96829164736738</v>
      </c>
      <c r="H209" s="98">
        <v>295.96646302806573</v>
      </c>
      <c r="I209" s="98">
        <v>272.17178250085391</v>
      </c>
      <c r="J209" s="98">
        <v>279.92774507574279</v>
      </c>
      <c r="K209" s="98">
        <v>287.68754936489864</v>
      </c>
      <c r="L209" s="98">
        <v>292.24428063993059</v>
      </c>
      <c r="M209" s="98">
        <v>302.44863778226932</v>
      </c>
      <c r="N209" s="98">
        <v>304.17751720397695</v>
      </c>
      <c r="O209" s="98">
        <v>304.53265880020035</v>
      </c>
      <c r="P209" s="98">
        <v>300.81651017134993</v>
      </c>
      <c r="Q209" s="98">
        <v>299.8816749436491</v>
      </c>
      <c r="R209" s="98">
        <v>296.54877197388998</v>
      </c>
      <c r="S209" s="98">
        <v>288.10756909128327</v>
      </c>
      <c r="T209" s="98">
        <v>279.84087371922521</v>
      </c>
      <c r="U209" s="98">
        <v>274.00151937874205</v>
      </c>
      <c r="V209" s="98">
        <v>274.80427283181228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191.04264741895321</v>
      </c>
      <c r="C210" s="122">
        <v>198.40252184354671</v>
      </c>
      <c r="D210" s="122">
        <v>198.3232758641125</v>
      </c>
      <c r="E210" s="122">
        <v>201.59333863212777</v>
      </c>
      <c r="F210" s="122">
        <v>198.05713364939999</v>
      </c>
      <c r="G210" s="122">
        <v>205.88154927430435</v>
      </c>
      <c r="H210" s="122">
        <v>196.3476298898677</v>
      </c>
      <c r="I210" s="122">
        <v>200.37456603484114</v>
      </c>
      <c r="J210" s="122">
        <v>211.69863577342477</v>
      </c>
      <c r="K210" s="122">
        <v>228.10240077349107</v>
      </c>
      <c r="L210" s="122">
        <v>229.66405563439295</v>
      </c>
      <c r="M210" s="122">
        <v>229.84219820795732</v>
      </c>
      <c r="N210" s="122">
        <v>236.24289246011497</v>
      </c>
      <c r="O210" s="122">
        <v>237.85938316533921</v>
      </c>
      <c r="P210" s="122">
        <v>236.38979582878903</v>
      </c>
      <c r="Q210" s="122">
        <v>237.46393239556346</v>
      </c>
      <c r="R210" s="122">
        <v>236.42470443537312</v>
      </c>
      <c r="S210" s="122">
        <v>233.64853033799511</v>
      </c>
      <c r="T210" s="122">
        <v>234.36558118525619</v>
      </c>
      <c r="U210" s="122">
        <v>230.51761035142007</v>
      </c>
      <c r="V210" s="122">
        <v>301.54544731576163</v>
      </c>
      <c r="W210" s="122">
        <v>294.22976764627526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170.89616171659642</v>
      </c>
      <c r="C212" s="98">
        <v>264.06621994205602</v>
      </c>
      <c r="D212" s="98">
        <v>248.72783550409724</v>
      </c>
      <c r="E212" s="98">
        <v>283.06655050408551</v>
      </c>
      <c r="F212" s="98">
        <v>242.03406200061423</v>
      </c>
      <c r="G212" s="98">
        <v>299.99908382591593</v>
      </c>
      <c r="H212" s="98">
        <v>157.85803438425739</v>
      </c>
      <c r="I212" s="98">
        <v>211.1163249545784</v>
      </c>
      <c r="J212" s="98">
        <v>297.29095405931696</v>
      </c>
      <c r="K212" s="98">
        <v>348.48668858320372</v>
      </c>
      <c r="L212" s="98">
        <v>274.03375935306127</v>
      </c>
      <c r="M212" s="98">
        <v>265.832141729309</v>
      </c>
      <c r="N212" s="98">
        <v>222.86320949898604</v>
      </c>
      <c r="O212" s="98">
        <v>304.04300245481335</v>
      </c>
      <c r="P212" s="98">
        <v>290.66927798557191</v>
      </c>
      <c r="Q212" s="98">
        <v>358.13087027283206</v>
      </c>
      <c r="R212" s="98">
        <v>284.72013120684966</v>
      </c>
      <c r="S212" s="98">
        <v>292.8360897387883</v>
      </c>
      <c r="T212" s="98">
        <v>304.56910463544472</v>
      </c>
      <c r="U212" s="98">
        <v>309.49190513371883</v>
      </c>
      <c r="V212" s="98">
        <v>398.10581765639432</v>
      </c>
      <c r="W212" s="98">
        <v>402.05765883711251</v>
      </c>
      <c r="DA212" s="63" t="s">
        <v>2261</v>
      </c>
    </row>
    <row r="213" spans="1:105" ht="12" customHeight="1" x14ac:dyDescent="0.25">
      <c r="A213" s="109" t="s">
        <v>120</v>
      </c>
      <c r="B213" s="33">
        <v>193.26635998995903</v>
      </c>
      <c r="C213" s="33">
        <v>190.74214336788228</v>
      </c>
      <c r="D213" s="33">
        <v>192.20916778940486</v>
      </c>
      <c r="E213" s="33">
        <v>191.35186546998679</v>
      </c>
      <c r="F213" s="33">
        <v>192.79724433953561</v>
      </c>
      <c r="G213" s="33">
        <v>195.10874381194793</v>
      </c>
      <c r="H213" s="33">
        <v>200.49839556201195</v>
      </c>
      <c r="I213" s="33">
        <v>199.23202296096187</v>
      </c>
      <c r="J213" s="33">
        <v>202.76784733302964</v>
      </c>
      <c r="K213" s="33">
        <v>216.02003612105645</v>
      </c>
      <c r="L213" s="33">
        <v>225.53980329690688</v>
      </c>
      <c r="M213" s="33">
        <v>227.15009060794691</v>
      </c>
      <c r="N213" s="33">
        <v>237.03838145532657</v>
      </c>
      <c r="O213" s="33">
        <v>234.24329010039551</v>
      </c>
      <c r="P213" s="33">
        <v>233.50142981040599</v>
      </c>
      <c r="Q213" s="33">
        <v>231.2999355689623</v>
      </c>
      <c r="R213" s="33">
        <v>233.95166021576247</v>
      </c>
      <c r="S213" s="33">
        <v>230.55212765136312</v>
      </c>
      <c r="T213" s="33">
        <v>231.40836409820267</v>
      </c>
      <c r="U213" s="33">
        <v>227.11805461575818</v>
      </c>
      <c r="V213" s="33">
        <v>297.29822381906189</v>
      </c>
      <c r="W213" s="33">
        <v>289.64134674453749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14823.377229946074</v>
      </c>
      <c r="C215" s="117">
        <f t="shared" si="103"/>
        <v>16495.750817538265</v>
      </c>
      <c r="D215" s="117">
        <f t="shared" si="103"/>
        <v>16410.340041206597</v>
      </c>
      <c r="E215" s="117">
        <f t="shared" si="103"/>
        <v>16483.922462019276</v>
      </c>
      <c r="F215" s="117">
        <f t="shared" si="103"/>
        <v>16394.550422309334</v>
      </c>
      <c r="G215" s="117">
        <f t="shared" si="103"/>
        <v>16518.572398101885</v>
      </c>
      <c r="H215" s="117">
        <f t="shared" si="103"/>
        <v>17488.051978893651</v>
      </c>
      <c r="I215" s="117">
        <f t="shared" si="103"/>
        <v>18215.172470676021</v>
      </c>
      <c r="J215" s="117">
        <f t="shared" si="103"/>
        <v>14406.161057987296</v>
      </c>
      <c r="K215" s="117">
        <f t="shared" si="103"/>
        <v>16410.356846485902</v>
      </c>
      <c r="L215" s="117">
        <f t="shared" si="103"/>
        <v>20596.674721198764</v>
      </c>
      <c r="M215" s="117">
        <f t="shared" si="103"/>
        <v>16322.578285392949</v>
      </c>
      <c r="N215" s="117">
        <f t="shared" si="103"/>
        <v>18438.182353276599</v>
      </c>
      <c r="O215" s="117">
        <f t="shared" si="103"/>
        <v>17680.228253249377</v>
      </c>
      <c r="P215" s="117">
        <f t="shared" si="103"/>
        <v>18042.963089799916</v>
      </c>
      <c r="Q215" s="117">
        <f t="shared" si="103"/>
        <v>16391.352804443359</v>
      </c>
      <c r="R215" s="117">
        <f t="shared" ref="R215:V215" si="104">R216+R219+R221+R231</f>
        <v>18479.771378928475</v>
      </c>
      <c r="S215" s="117">
        <f t="shared" si="104"/>
        <v>17997.636553506483</v>
      </c>
      <c r="T215" s="117">
        <f t="shared" si="104"/>
        <v>18358.035513148727</v>
      </c>
      <c r="U215" s="117">
        <f t="shared" si="104"/>
        <v>18511.235422867263</v>
      </c>
      <c r="V215" s="117">
        <f t="shared" si="104"/>
        <v>17061.641601315245</v>
      </c>
      <c r="W215" s="117">
        <f t="shared" ref="W215" si="105">W216+W219+W221+W231</f>
        <v>19517.743789499265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13223.697068820908</v>
      </c>
      <c r="C216" s="122">
        <f t="shared" si="106"/>
        <v>14870.236791260724</v>
      </c>
      <c r="D216" s="122">
        <f t="shared" si="106"/>
        <v>14785.408068405572</v>
      </c>
      <c r="E216" s="122">
        <f t="shared" si="106"/>
        <v>14891.216676179647</v>
      </c>
      <c r="F216" s="122">
        <f t="shared" si="106"/>
        <v>14780.588289389563</v>
      </c>
      <c r="G216" s="122">
        <f t="shared" si="106"/>
        <v>14802.602145123205</v>
      </c>
      <c r="H216" s="122">
        <f t="shared" si="106"/>
        <v>15681.893655555143</v>
      </c>
      <c r="I216" s="122">
        <f t="shared" si="106"/>
        <v>16381.485923115635</v>
      </c>
      <c r="J216" s="122">
        <f t="shared" si="106"/>
        <v>12898.17023297006</v>
      </c>
      <c r="K216" s="122">
        <f t="shared" si="106"/>
        <v>14777.142872171305</v>
      </c>
      <c r="L216" s="122">
        <f t="shared" si="106"/>
        <v>18739.139550952837</v>
      </c>
      <c r="M216" s="122">
        <f t="shared" si="106"/>
        <v>14613.46982422058</v>
      </c>
      <c r="N216" s="122">
        <f t="shared" si="106"/>
        <v>16696.335761334019</v>
      </c>
      <c r="O216" s="122">
        <f t="shared" si="106"/>
        <v>15929.794615669138</v>
      </c>
      <c r="P216" s="122">
        <f t="shared" si="106"/>
        <v>16286.225017233519</v>
      </c>
      <c r="Q216" s="122">
        <f t="shared" si="106"/>
        <v>14735.625276427712</v>
      </c>
      <c r="R216" s="122">
        <f t="shared" ref="R216:V216" si="107">SUM(R217:R218)</f>
        <v>16808.756801287429</v>
      </c>
      <c r="S216" s="122">
        <f t="shared" si="107"/>
        <v>16392.722229485804</v>
      </c>
      <c r="T216" s="122">
        <f t="shared" si="107"/>
        <v>16744.282775880587</v>
      </c>
      <c r="U216" s="122">
        <f t="shared" si="107"/>
        <v>16880.791804969307</v>
      </c>
      <c r="V216" s="122">
        <f t="shared" si="107"/>
        <v>15373.139601327572</v>
      </c>
      <c r="W216" s="122">
        <f t="shared" ref="W216" si="108">SUM(W217:W218)</f>
        <v>17824.192098341668</v>
      </c>
      <c r="DA216" s="130" t="s">
        <v>2412</v>
      </c>
    </row>
    <row r="217" spans="1:105" ht="12" customHeight="1" x14ac:dyDescent="0.25">
      <c r="A217" s="97" t="s">
        <v>51</v>
      </c>
      <c r="B217" s="98">
        <v>13101.906107064127</v>
      </c>
      <c r="C217" s="98">
        <v>14733.643134836984</v>
      </c>
      <c r="D217" s="98">
        <v>14652.960321891733</v>
      </c>
      <c r="E217" s="98">
        <v>14759.783461391082</v>
      </c>
      <c r="F217" s="98">
        <v>14653.811821356328</v>
      </c>
      <c r="G217" s="98">
        <v>14677.947678112712</v>
      </c>
      <c r="H217" s="98">
        <v>15551.988118778314</v>
      </c>
      <c r="I217" s="98">
        <v>16247.794366043994</v>
      </c>
      <c r="J217" s="98">
        <v>12794.81155813019</v>
      </c>
      <c r="K217" s="98">
        <v>14659.939449380661</v>
      </c>
      <c r="L217" s="98">
        <v>18591.391621151844</v>
      </c>
      <c r="M217" s="98">
        <v>14500.633068432429</v>
      </c>
      <c r="N217" s="98">
        <v>16568.277686203663</v>
      </c>
      <c r="O217" s="98">
        <v>15809.313987056797</v>
      </c>
      <c r="P217" s="98">
        <v>16164.317609093308</v>
      </c>
      <c r="Q217" s="98">
        <v>14626.527603035513</v>
      </c>
      <c r="R217" s="98">
        <v>16684.617142652034</v>
      </c>
      <c r="S217" s="98">
        <v>16279.805844553999</v>
      </c>
      <c r="T217" s="98">
        <v>16630.186369538373</v>
      </c>
      <c r="U217" s="98">
        <v>16768.965935528016</v>
      </c>
      <c r="V217" s="98">
        <v>15269.395934724531</v>
      </c>
      <c r="W217" s="98">
        <v>17702.672461693586</v>
      </c>
      <c r="DA217" s="63" t="s">
        <v>2413</v>
      </c>
    </row>
    <row r="218" spans="1:105" ht="12" customHeight="1" x14ac:dyDescent="0.25">
      <c r="A218" s="97" t="s">
        <v>53</v>
      </c>
      <c r="B218" s="98">
        <v>121.79096175677964</v>
      </c>
      <c r="C218" s="98">
        <v>136.5936564237401</v>
      </c>
      <c r="D218" s="98">
        <v>132.44774651383975</v>
      </c>
      <c r="E218" s="98">
        <v>131.43321478856467</v>
      </c>
      <c r="F218" s="98">
        <v>126.77646803323468</v>
      </c>
      <c r="G218" s="98">
        <v>124.65446701049211</v>
      </c>
      <c r="H218" s="98">
        <v>129.90553677682939</v>
      </c>
      <c r="I218" s="98">
        <v>133.69155707164046</v>
      </c>
      <c r="J218" s="98">
        <v>103.35867483987064</v>
      </c>
      <c r="K218" s="98">
        <v>117.20342279064349</v>
      </c>
      <c r="L218" s="98">
        <v>147.74792980099224</v>
      </c>
      <c r="M218" s="98">
        <v>112.8367557881507</v>
      </c>
      <c r="N218" s="98">
        <v>128.05807513035637</v>
      </c>
      <c r="O218" s="98">
        <v>120.48062861234112</v>
      </c>
      <c r="P218" s="98">
        <v>121.90740814020984</v>
      </c>
      <c r="Q218" s="98">
        <v>109.09767339220042</v>
      </c>
      <c r="R218" s="98">
        <v>124.1396586353942</v>
      </c>
      <c r="S218" s="98">
        <v>112.91638493180369</v>
      </c>
      <c r="T218" s="98">
        <v>114.09640634221385</v>
      </c>
      <c r="U218" s="98">
        <v>111.82586944129163</v>
      </c>
      <c r="V218" s="98">
        <v>103.74366660304118</v>
      </c>
      <c r="W218" s="98">
        <v>121.51963664808267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19.914803962474696</v>
      </c>
      <c r="C219" s="122">
        <f t="shared" si="109"/>
        <v>22.066074339040142</v>
      </c>
      <c r="D219" s="122">
        <f t="shared" si="109"/>
        <v>24.397234369790326</v>
      </c>
      <c r="E219" s="122">
        <f t="shared" si="109"/>
        <v>30.31428309156464</v>
      </c>
      <c r="F219" s="122">
        <f t="shared" si="109"/>
        <v>25.5692812524637</v>
      </c>
      <c r="G219" s="122">
        <f t="shared" si="109"/>
        <v>26.730874866990355</v>
      </c>
      <c r="H219" s="122">
        <f t="shared" si="109"/>
        <v>29.815790819278472</v>
      </c>
      <c r="I219" s="122">
        <f t="shared" si="109"/>
        <v>33.378251131757331</v>
      </c>
      <c r="J219" s="122">
        <f t="shared" si="109"/>
        <v>38.72576932337688</v>
      </c>
      <c r="K219" s="122">
        <f t="shared" si="109"/>
        <v>37.036183745322312</v>
      </c>
      <c r="L219" s="122">
        <f t="shared" si="109"/>
        <v>45.663896838512763</v>
      </c>
      <c r="M219" s="122">
        <f t="shared" si="109"/>
        <v>33.8175202435675</v>
      </c>
      <c r="N219" s="122">
        <f t="shared" si="109"/>
        <v>26.959461552398661</v>
      </c>
      <c r="O219" s="122">
        <f t="shared" si="109"/>
        <v>24.843809583141454</v>
      </c>
      <c r="P219" s="122">
        <f t="shared" si="109"/>
        <v>27.432031986869212</v>
      </c>
      <c r="Q219" s="122">
        <f t="shared" si="109"/>
        <v>27.660909375167115</v>
      </c>
      <c r="R219" s="122">
        <f t="shared" si="109"/>
        <v>29.461304522638549</v>
      </c>
      <c r="S219" s="122">
        <f t="shared" si="109"/>
        <v>32.643196160768284</v>
      </c>
      <c r="T219" s="122">
        <f t="shared" si="109"/>
        <v>38.831852584018137</v>
      </c>
      <c r="U219" s="122">
        <f t="shared" si="109"/>
        <v>52.8644645724344</v>
      </c>
      <c r="V219" s="122">
        <f t="shared" si="109"/>
        <v>71.855778306091295</v>
      </c>
      <c r="W219" s="122">
        <f t="shared" si="109"/>
        <v>106.8194346894241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19.914803962474696</v>
      </c>
      <c r="C220" s="98">
        <f>RES_hhdet_tesh!C8</f>
        <v>22.066074339040142</v>
      </c>
      <c r="D220" s="98">
        <f>RES_hhdet_tesh!D8</f>
        <v>24.397234369790326</v>
      </c>
      <c r="E220" s="98">
        <f>RES_hhdet_tesh!E8</f>
        <v>30.31428309156464</v>
      </c>
      <c r="F220" s="98">
        <f>RES_hhdet_tesh!F8</f>
        <v>25.5692812524637</v>
      </c>
      <c r="G220" s="98">
        <f>RES_hhdet_tesh!G8</f>
        <v>26.730874866990355</v>
      </c>
      <c r="H220" s="98">
        <f>RES_hhdet_tesh!H8</f>
        <v>29.815790819278472</v>
      </c>
      <c r="I220" s="98">
        <f>RES_hhdet_tesh!I8</f>
        <v>33.378251131757331</v>
      </c>
      <c r="J220" s="98">
        <f>RES_hhdet_tesh!J8</f>
        <v>38.72576932337688</v>
      </c>
      <c r="K220" s="98">
        <f>RES_hhdet_tesh!K8</f>
        <v>37.036183745322312</v>
      </c>
      <c r="L220" s="98">
        <f>RES_hhdet_tesh!L8</f>
        <v>45.663896838512763</v>
      </c>
      <c r="M220" s="98">
        <f>RES_hhdet_tesh!M8</f>
        <v>33.8175202435675</v>
      </c>
      <c r="N220" s="98">
        <f>RES_hhdet_tesh!N8</f>
        <v>26.959461552398661</v>
      </c>
      <c r="O220" s="98">
        <f>RES_hhdet_tesh!O8</f>
        <v>24.843809583141454</v>
      </c>
      <c r="P220" s="98">
        <f>RES_hhdet_tesh!P8</f>
        <v>27.432031986869212</v>
      </c>
      <c r="Q220" s="98">
        <f>RES_hhdet_tesh!Q8</f>
        <v>27.660909375167115</v>
      </c>
      <c r="R220" s="98">
        <f>RES_hhdet_tesh!R8</f>
        <v>29.461304522638549</v>
      </c>
      <c r="S220" s="98">
        <f>RES_hhdet_tesh!S8</f>
        <v>32.643196160768284</v>
      </c>
      <c r="T220" s="98">
        <f>RES_hhdet_tesh!T8</f>
        <v>38.831852584018137</v>
      </c>
      <c r="U220" s="98">
        <f>RES_hhdet_tesh!U8</f>
        <v>52.8644645724344</v>
      </c>
      <c r="V220" s="98">
        <f>RES_hhdet_tesh!V8</f>
        <v>71.855778306091295</v>
      </c>
      <c r="W220" s="98">
        <f>RES_hhdet_tesh!W8</f>
        <v>106.8194346894241</v>
      </c>
      <c r="DA220" s="63" t="s">
        <v>2416</v>
      </c>
    </row>
    <row r="221" spans="1:105" ht="12" customHeight="1" x14ac:dyDescent="0.25">
      <c r="A221" s="121" t="s">
        <v>55</v>
      </c>
      <c r="B221" s="122">
        <v>1436.778206714888</v>
      </c>
      <c r="C221" s="122">
        <v>1456.0085194069652</v>
      </c>
      <c r="D221" s="122">
        <v>1452.6669876860537</v>
      </c>
      <c r="E221" s="122">
        <v>1412.2402599771224</v>
      </c>
      <c r="F221" s="122">
        <v>1439.5129300897436</v>
      </c>
      <c r="G221" s="122">
        <v>1534.4224310212619</v>
      </c>
      <c r="H221" s="122">
        <v>1625.8464306415431</v>
      </c>
      <c r="I221" s="122">
        <v>1647.1299957212184</v>
      </c>
      <c r="J221" s="122">
        <v>1308.391974473795</v>
      </c>
      <c r="K221" s="122">
        <v>1422.875258090733</v>
      </c>
      <c r="L221" s="122">
        <v>1635.70948825305</v>
      </c>
      <c r="M221" s="122">
        <v>1497.6767766699561</v>
      </c>
      <c r="N221" s="122">
        <v>1530.3497204882401</v>
      </c>
      <c r="O221" s="122">
        <v>1539.3586212636717</v>
      </c>
      <c r="P221" s="122">
        <v>1543.773166861245</v>
      </c>
      <c r="Q221" s="122">
        <v>1442.0036031986499</v>
      </c>
      <c r="R221" s="122">
        <v>1455.0840393322392</v>
      </c>
      <c r="S221" s="122">
        <v>1386.2103768081927</v>
      </c>
      <c r="T221" s="122">
        <v>1384.7172233048223</v>
      </c>
      <c r="U221" s="122">
        <v>1386.7454121284716</v>
      </c>
      <c r="V221" s="122">
        <v>1362.396909042893</v>
      </c>
      <c r="W221" s="122">
        <v>1335.9823375489796</v>
      </c>
      <c r="DA221" s="130" t="s">
        <v>2417</v>
      </c>
    </row>
    <row r="222" spans="1:105" ht="12" customHeight="1" x14ac:dyDescent="0.25">
      <c r="A222" s="97" t="s">
        <v>143</v>
      </c>
      <c r="B222" s="98">
        <v>1382.0088231496611</v>
      </c>
      <c r="C222" s="98">
        <v>1469.2604340668975</v>
      </c>
      <c r="D222" s="98">
        <v>1448.7235817766991</v>
      </c>
      <c r="E222" s="98">
        <v>1389.9162390627073</v>
      </c>
      <c r="F222" s="98">
        <v>1447.1858065577248</v>
      </c>
      <c r="G222" s="98">
        <v>1575.5393442626985</v>
      </c>
      <c r="H222" s="98">
        <v>1728.2317726733206</v>
      </c>
      <c r="I222" s="98">
        <v>1756.3828446297096</v>
      </c>
      <c r="J222" s="98">
        <v>1273.5566990714303</v>
      </c>
      <c r="K222" s="98">
        <v>1414.746128248298</v>
      </c>
      <c r="L222" s="98">
        <v>1646.5963555723633</v>
      </c>
      <c r="M222" s="98">
        <v>1495.7157270063958</v>
      </c>
      <c r="N222" s="98">
        <v>1529.783044480984</v>
      </c>
      <c r="O222" s="98">
        <v>1539.1225314034086</v>
      </c>
      <c r="P222" s="98">
        <v>1544.278996119288</v>
      </c>
      <c r="Q222" s="98">
        <v>1440.602328299143</v>
      </c>
      <c r="R222" s="98">
        <v>1453.9654060172061</v>
      </c>
      <c r="S222" s="98">
        <v>1384.6327982281473</v>
      </c>
      <c r="T222" s="98">
        <v>1384.0263787592517</v>
      </c>
      <c r="U222" s="98">
        <v>1387.0365289303477</v>
      </c>
      <c r="V222" s="98">
        <v>1362.4016014881586</v>
      </c>
      <c r="W222" s="98">
        <v>1336.3794220870907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1466.783919397461</v>
      </c>
      <c r="C227" s="101">
        <v>1447.8935434798336</v>
      </c>
      <c r="D227" s="101">
        <v>1455.5562517746635</v>
      </c>
      <c r="E227" s="101">
        <v>1432.0919509939099</v>
      </c>
      <c r="F227" s="101">
        <v>1431.0704282374188</v>
      </c>
      <c r="G227" s="101">
        <v>1484.6268173265728</v>
      </c>
      <c r="H227" s="101">
        <v>1485.7500534028525</v>
      </c>
      <c r="I227" s="101">
        <v>1448.8898924244204</v>
      </c>
      <c r="J227" s="101">
        <v>1431.4007680484624</v>
      </c>
      <c r="K227" s="101">
        <v>1473.9335415199744</v>
      </c>
      <c r="L227" s="101">
        <v>1478.6021932373055</v>
      </c>
      <c r="M227" s="101">
        <v>1554.5172543735591</v>
      </c>
      <c r="N227" s="101">
        <v>1555.8231039821294</v>
      </c>
      <c r="O227" s="101">
        <v>1550.3115918872945</v>
      </c>
      <c r="P227" s="101">
        <v>1520.4275621152401</v>
      </c>
      <c r="Q227" s="101">
        <v>1505.0118048696031</v>
      </c>
      <c r="R227" s="101">
        <v>1504.9208514509999</v>
      </c>
      <c r="S227" s="101">
        <v>1458.895353828221</v>
      </c>
      <c r="T227" s="101">
        <v>1417.2655609100052</v>
      </c>
      <c r="U227" s="101">
        <v>1370.5225533464541</v>
      </c>
      <c r="V227" s="101">
        <v>1360.9759692556092</v>
      </c>
      <c r="W227" s="101">
        <v>1308.8710483951834</v>
      </c>
      <c r="DA227" s="131" t="s">
        <v>2423</v>
      </c>
    </row>
    <row r="228" spans="1:105" ht="12" customHeight="1" x14ac:dyDescent="0.25">
      <c r="A228" s="107" t="s">
        <v>121</v>
      </c>
      <c r="B228" s="104">
        <v>1466.783919397461</v>
      </c>
      <c r="C228" s="104">
        <v>1447.8741108609254</v>
      </c>
      <c r="D228" s="104">
        <v>1455.4921730261367</v>
      </c>
      <c r="E228" s="104">
        <v>1431.9708161569861</v>
      </c>
      <c r="F228" s="104">
        <v>1430.7990244743244</v>
      </c>
      <c r="G228" s="104">
        <v>1484.2736184371386</v>
      </c>
      <c r="H228" s="104">
        <v>1485.5075839883837</v>
      </c>
      <c r="I228" s="104">
        <v>1448.9654182817039</v>
      </c>
      <c r="J228" s="104">
        <v>1431.3541872481862</v>
      </c>
      <c r="K228" s="104">
        <v>1473.6583956259578</v>
      </c>
      <c r="L228" s="104">
        <v>1478.1512677590549</v>
      </c>
      <c r="M228" s="104">
        <v>1552.1976520231685</v>
      </c>
      <c r="N228" s="104">
        <v>1554.4388715005241</v>
      </c>
      <c r="O228" s="104">
        <v>1547.3288145443719</v>
      </c>
      <c r="P228" s="104">
        <v>1532.5123089238805</v>
      </c>
      <c r="Q228" s="104">
        <v>1516.836650247669</v>
      </c>
      <c r="R228" s="104">
        <v>1515.5375801817099</v>
      </c>
      <c r="S228" s="104">
        <v>1471.9433117045085</v>
      </c>
      <c r="T228" s="104">
        <v>1435.0810706323564</v>
      </c>
      <c r="U228" s="104">
        <v>1398.300943237226</v>
      </c>
      <c r="V228" s="104">
        <v>1397.3520835241543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1179.2460901397199</v>
      </c>
      <c r="C229" s="98">
        <v>1155.2350028644723</v>
      </c>
      <c r="D229" s="98">
        <v>1164.5054515928291</v>
      </c>
      <c r="E229" s="98">
        <v>1140.5936989362808</v>
      </c>
      <c r="F229" s="98">
        <v>1141.3231544426963</v>
      </c>
      <c r="G229" s="98">
        <v>1189.305326789771</v>
      </c>
      <c r="H229" s="98">
        <v>1189.541120960318</v>
      </c>
      <c r="I229" s="98">
        <v>1176.7936357808499</v>
      </c>
      <c r="J229" s="98">
        <v>1151.426442172444</v>
      </c>
      <c r="K229" s="98">
        <v>1185.970846261059</v>
      </c>
      <c r="L229" s="98">
        <v>1185.9069871191243</v>
      </c>
      <c r="M229" s="98">
        <v>1249.7490142408994</v>
      </c>
      <c r="N229" s="98">
        <v>1250.2613542965471</v>
      </c>
      <c r="O229" s="98">
        <v>1242.7961557441718</v>
      </c>
      <c r="P229" s="98">
        <v>1231.6957987525304</v>
      </c>
      <c r="Q229" s="98">
        <v>1216.9549753040203</v>
      </c>
      <c r="R229" s="98">
        <v>1218.9888082078203</v>
      </c>
      <c r="S229" s="98">
        <v>1183.8357426132254</v>
      </c>
      <c r="T229" s="98">
        <v>1155.2401969131315</v>
      </c>
      <c r="U229" s="98">
        <v>1124.2994238584838</v>
      </c>
      <c r="V229" s="98">
        <v>1122.5478106923422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287.53782925774118</v>
      </c>
      <c r="C230" s="98">
        <v>292.63910799645305</v>
      </c>
      <c r="D230" s="98">
        <v>290.98672143330737</v>
      </c>
      <c r="E230" s="98">
        <v>291.37711722070509</v>
      </c>
      <c r="F230" s="98">
        <v>289.47587003162806</v>
      </c>
      <c r="G230" s="98">
        <v>294.96829164736738</v>
      </c>
      <c r="H230" s="98">
        <v>295.96646302806573</v>
      </c>
      <c r="I230" s="98">
        <v>272.17178250085391</v>
      </c>
      <c r="J230" s="98">
        <v>279.92774507574279</v>
      </c>
      <c r="K230" s="98">
        <v>287.68754936489864</v>
      </c>
      <c r="L230" s="98">
        <v>292.24428063993059</v>
      </c>
      <c r="M230" s="98">
        <v>302.44863778226932</v>
      </c>
      <c r="N230" s="98">
        <v>304.17751720397695</v>
      </c>
      <c r="O230" s="98">
        <v>304.53265880020035</v>
      </c>
      <c r="P230" s="98">
        <v>300.81651017134993</v>
      </c>
      <c r="Q230" s="98">
        <v>299.8816749436491</v>
      </c>
      <c r="R230" s="98">
        <v>296.54877197388998</v>
      </c>
      <c r="S230" s="98">
        <v>288.10756909128327</v>
      </c>
      <c r="T230" s="98">
        <v>279.84087371922521</v>
      </c>
      <c r="U230" s="98">
        <v>274.00151937874205</v>
      </c>
      <c r="V230" s="98">
        <v>274.80427283181228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142.98715044780596</v>
      </c>
      <c r="C231" s="122">
        <v>147.43943253153464</v>
      </c>
      <c r="D231" s="122">
        <v>147.86775074518283</v>
      </c>
      <c r="E231" s="122">
        <v>150.15124277094139</v>
      </c>
      <c r="F231" s="122">
        <v>148.87992157756406</v>
      </c>
      <c r="G231" s="122">
        <v>154.81694709042705</v>
      </c>
      <c r="H231" s="122">
        <v>150.49610187768312</v>
      </c>
      <c r="I231" s="122">
        <v>153.17830070741343</v>
      </c>
      <c r="J231" s="122">
        <v>160.87308122006559</v>
      </c>
      <c r="K231" s="122">
        <v>173.30253247854228</v>
      </c>
      <c r="L231" s="122">
        <v>176.16178515436377</v>
      </c>
      <c r="M231" s="122">
        <v>177.61416425884588</v>
      </c>
      <c r="N231" s="122">
        <v>184.53740990193859</v>
      </c>
      <c r="O231" s="122">
        <v>186.2312067334266</v>
      </c>
      <c r="P231" s="122">
        <v>185.53287371828287</v>
      </c>
      <c r="Q231" s="122">
        <v>186.06301544183077</v>
      </c>
      <c r="R231" s="122">
        <v>186.46923378616697</v>
      </c>
      <c r="S231" s="122">
        <v>186.06075105171664</v>
      </c>
      <c r="T231" s="122">
        <v>190.20366137929781</v>
      </c>
      <c r="U231" s="122">
        <v>190.83374119705104</v>
      </c>
      <c r="V231" s="122">
        <v>254.24931263868581</v>
      </c>
      <c r="W231" s="122">
        <v>250.74991891919623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105.34542696071966</v>
      </c>
      <c r="C233" s="98">
        <v>163.09454079333091</v>
      </c>
      <c r="D233" s="98">
        <v>153.86876986203066</v>
      </c>
      <c r="E233" s="98">
        <v>175.40601231585177</v>
      </c>
      <c r="F233" s="98">
        <v>150.2000750689796</v>
      </c>
      <c r="G233" s="98">
        <v>186.47650076922895</v>
      </c>
      <c r="H233" s="98">
        <v>98.298333945169503</v>
      </c>
      <c r="I233" s="98">
        <v>131.57579762605184</v>
      </c>
      <c r="J233" s="98">
        <v>185.3023293140871</v>
      </c>
      <c r="K233" s="98">
        <v>217.25985621064279</v>
      </c>
      <c r="L233" s="98">
        <v>170.87678007321017</v>
      </c>
      <c r="M233" s="98">
        <v>165.79745549629939</v>
      </c>
      <c r="N233" s="98">
        <v>139.03487675495452</v>
      </c>
      <c r="O233" s="98">
        <v>189.75094443420406</v>
      </c>
      <c r="P233" s="98">
        <v>181.42659923557127</v>
      </c>
      <c r="Q233" s="98">
        <v>223.54535846256701</v>
      </c>
      <c r="R233" s="98">
        <v>177.74917516881305</v>
      </c>
      <c r="S233" s="98">
        <v>182.88048775731914</v>
      </c>
      <c r="T233" s="98">
        <v>190.30363533981276</v>
      </c>
      <c r="U233" s="98">
        <v>193.54843917655876</v>
      </c>
      <c r="V233" s="98">
        <v>249.29255269313515</v>
      </c>
      <c r="W233" s="98">
        <v>252.07852474355613</v>
      </c>
      <c r="DA233" s="63" t="s">
        <v>2429</v>
      </c>
    </row>
    <row r="234" spans="1:105" ht="12" customHeight="1" x14ac:dyDescent="0.25">
      <c r="A234" s="109" t="s">
        <v>120</v>
      </c>
      <c r="B234" s="33">
        <v>147.14193828272687</v>
      </c>
      <c r="C234" s="33">
        <v>145.61309533403247</v>
      </c>
      <c r="D234" s="33">
        <v>147.13982296045739</v>
      </c>
      <c r="E234" s="33">
        <v>146.97662821276316</v>
      </c>
      <c r="F234" s="33">
        <v>148.7220237548371</v>
      </c>
      <c r="G234" s="33">
        <v>151.19315674751559</v>
      </c>
      <c r="H234" s="33">
        <v>156.12517385026973</v>
      </c>
      <c r="I234" s="33">
        <v>155.47604267485923</v>
      </c>
      <c r="J234" s="33">
        <v>158.32410894247286</v>
      </c>
      <c r="K234" s="33">
        <v>168.89075728645187</v>
      </c>
      <c r="L234" s="33">
        <v>176.6530369034802</v>
      </c>
      <c r="M234" s="33">
        <v>178.49807371671676</v>
      </c>
      <c r="N234" s="33">
        <v>187.2427628223208</v>
      </c>
      <c r="O234" s="33">
        <v>186.03889783241993</v>
      </c>
      <c r="P234" s="33">
        <v>185.75138029216211</v>
      </c>
      <c r="Q234" s="33">
        <v>184.14831496547995</v>
      </c>
      <c r="R234" s="33">
        <v>186.91575827098731</v>
      </c>
      <c r="S234" s="33">
        <v>186.22712682237966</v>
      </c>
      <c r="T234" s="33">
        <v>190.1994501276431</v>
      </c>
      <c r="U234" s="33">
        <v>190.71688333700604</v>
      </c>
      <c r="V234" s="33">
        <v>254.46733652606295</v>
      </c>
      <c r="W234" s="33">
        <v>250.69338250113839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7671.6286810082438</v>
      </c>
      <c r="C236" s="117">
        <f t="shared" si="110"/>
        <v>8608.7781874106295</v>
      </c>
      <c r="D236" s="117">
        <f t="shared" si="110"/>
        <v>8609.287566183626</v>
      </c>
      <c r="E236" s="117">
        <f t="shared" si="110"/>
        <v>8655.4494291334031</v>
      </c>
      <c r="F236" s="117">
        <f t="shared" si="110"/>
        <v>8600.097625483957</v>
      </c>
      <c r="G236" s="117">
        <f t="shared" si="110"/>
        <v>8615.3141257193274</v>
      </c>
      <c r="H236" s="117">
        <f t="shared" si="110"/>
        <v>9129.1258097723712</v>
      </c>
      <c r="I236" s="117">
        <f t="shared" si="110"/>
        <v>9617.0154556742764</v>
      </c>
      <c r="J236" s="117">
        <f t="shared" si="110"/>
        <v>7538.6285591845872</v>
      </c>
      <c r="K236" s="117">
        <f t="shared" si="110"/>
        <v>8657.7769973297181</v>
      </c>
      <c r="L236" s="117">
        <f t="shared" si="110"/>
        <v>10928.457525699523</v>
      </c>
      <c r="M236" s="117">
        <f t="shared" si="110"/>
        <v>8622.8320487185993</v>
      </c>
      <c r="N236" s="117">
        <f t="shared" si="110"/>
        <v>9648.1540946845125</v>
      </c>
      <c r="O236" s="117">
        <f t="shared" si="110"/>
        <v>9007.7395932973777</v>
      </c>
      <c r="P236" s="117">
        <f t="shared" si="110"/>
        <v>9146.2582201705645</v>
      </c>
      <c r="Q236" s="117">
        <f t="shared" si="110"/>
        <v>8416.090452604958</v>
      </c>
      <c r="R236" s="117">
        <f t="shared" ref="R236:V236" si="111">R237+R240+R242+R252</f>
        <v>9451.3467549694469</v>
      </c>
      <c r="S236" s="117">
        <f t="shared" si="111"/>
        <v>9015.922800579785</v>
      </c>
      <c r="T236" s="117">
        <f t="shared" si="111"/>
        <v>8925.4511196013609</v>
      </c>
      <c r="U236" s="117">
        <f t="shared" si="111"/>
        <v>8695.1957281117793</v>
      </c>
      <c r="V236" s="117">
        <f t="shared" si="111"/>
        <v>7764.7341574394532</v>
      </c>
      <c r="W236" s="117">
        <f t="shared" ref="W236" si="112">W237+W240+W242+W252</f>
        <v>8756.4907796207444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7358.2893612598828</v>
      </c>
      <c r="C237" s="122">
        <f t="shared" si="113"/>
        <v>8251.6578072061384</v>
      </c>
      <c r="D237" s="122">
        <f t="shared" si="113"/>
        <v>8219.3835779692927</v>
      </c>
      <c r="E237" s="122">
        <f t="shared" si="113"/>
        <v>8241.9338963339396</v>
      </c>
      <c r="F237" s="122">
        <f t="shared" si="113"/>
        <v>8127.7901060045097</v>
      </c>
      <c r="G237" s="122">
        <f t="shared" si="113"/>
        <v>8081.1205538376325</v>
      </c>
      <c r="H237" s="122">
        <f t="shared" si="113"/>
        <v>8518.9124857924653</v>
      </c>
      <c r="I237" s="122">
        <f t="shared" si="113"/>
        <v>8925.2034426671835</v>
      </c>
      <c r="J237" s="122">
        <f t="shared" si="113"/>
        <v>6943.3420922844798</v>
      </c>
      <c r="K237" s="122">
        <f t="shared" si="113"/>
        <v>7931.9246007597103</v>
      </c>
      <c r="L237" s="122">
        <f t="shared" si="113"/>
        <v>10022.897649423869</v>
      </c>
      <c r="M237" s="122">
        <f t="shared" si="113"/>
        <v>7778.3090431125675</v>
      </c>
      <c r="N237" s="122">
        <f t="shared" si="113"/>
        <v>8781.8070656413638</v>
      </c>
      <c r="O237" s="122">
        <f t="shared" si="113"/>
        <v>8152.9896734099511</v>
      </c>
      <c r="P237" s="122">
        <f t="shared" si="113"/>
        <v>8294.2591032478249</v>
      </c>
      <c r="Q237" s="122">
        <f t="shared" si="113"/>
        <v>7611.1211220916402</v>
      </c>
      <c r="R237" s="122">
        <f t="shared" ref="R237:V237" si="114">SUM(R238:R239)</f>
        <v>8642.6400464349281</v>
      </c>
      <c r="S237" s="122">
        <f t="shared" si="114"/>
        <v>8256.0669957642094</v>
      </c>
      <c r="T237" s="122">
        <f t="shared" si="114"/>
        <v>8182.7267954461377</v>
      </c>
      <c r="U237" s="122">
        <f t="shared" si="114"/>
        <v>7969.5990921446764</v>
      </c>
      <c r="V237" s="122">
        <f t="shared" si="114"/>
        <v>7063.038410280581</v>
      </c>
      <c r="W237" s="122">
        <f t="shared" ref="W237" si="115">SUM(W238:W239)</f>
        <v>8072.8522868571081</v>
      </c>
      <c r="DA237" s="130" t="s">
        <v>2580</v>
      </c>
    </row>
    <row r="238" spans="1:105" ht="12" customHeight="1" x14ac:dyDescent="0.25">
      <c r="A238" s="97" t="s">
        <v>51</v>
      </c>
      <c r="B238" s="98">
        <v>7358.2893612598828</v>
      </c>
      <c r="C238" s="98">
        <v>8251.6578072061384</v>
      </c>
      <c r="D238" s="98">
        <v>8219.3835779692927</v>
      </c>
      <c r="E238" s="98">
        <v>8241.9338963339396</v>
      </c>
      <c r="F238" s="98">
        <v>8127.7901060045097</v>
      </c>
      <c r="G238" s="98">
        <v>8081.1205538376325</v>
      </c>
      <c r="H238" s="98">
        <v>8518.9124857924653</v>
      </c>
      <c r="I238" s="98">
        <v>8925.2034426671835</v>
      </c>
      <c r="J238" s="98">
        <v>6943.3420922844798</v>
      </c>
      <c r="K238" s="98">
        <v>7931.9246007597103</v>
      </c>
      <c r="L238" s="98">
        <v>10022.897649423869</v>
      </c>
      <c r="M238" s="98">
        <v>7778.3090431125675</v>
      </c>
      <c r="N238" s="98">
        <v>8781.8070656413638</v>
      </c>
      <c r="O238" s="98">
        <v>8152.9896734099511</v>
      </c>
      <c r="P238" s="98">
        <v>8294.2591032478249</v>
      </c>
      <c r="Q238" s="98">
        <v>7611.1211220916402</v>
      </c>
      <c r="R238" s="98">
        <v>8642.6400464349281</v>
      </c>
      <c r="S238" s="98">
        <v>8256.0669957642094</v>
      </c>
      <c r="T238" s="98">
        <v>8182.7267954461377</v>
      </c>
      <c r="U238" s="98">
        <v>7969.5990921446764</v>
      </c>
      <c r="V238" s="98">
        <v>7063.038410280581</v>
      </c>
      <c r="W238" s="98">
        <v>8072.8522868571081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309.48033567186297</v>
      </c>
      <c r="C242" s="122">
        <v>350.85354414521152</v>
      </c>
      <c r="D242" s="122">
        <v>383.79178977264212</v>
      </c>
      <c r="E242" s="122">
        <v>406.33521006606588</v>
      </c>
      <c r="F242" s="122">
        <v>466.43404644605801</v>
      </c>
      <c r="G242" s="122">
        <v>527.19442491987672</v>
      </c>
      <c r="H242" s="122">
        <v>606.72267729735972</v>
      </c>
      <c r="I242" s="122">
        <v>687.20146466510823</v>
      </c>
      <c r="J242" s="122">
        <v>588.90581034398144</v>
      </c>
      <c r="K242" s="122">
        <v>718.63196043431969</v>
      </c>
      <c r="L242" s="122">
        <v>900.26575917425885</v>
      </c>
      <c r="M242" s="122">
        <v>840.32036483119327</v>
      </c>
      <c r="N242" s="122">
        <v>863.50599733603644</v>
      </c>
      <c r="O242" s="122">
        <v>851.17181688173264</v>
      </c>
      <c r="P242" s="122">
        <v>848.66307597047819</v>
      </c>
      <c r="Q242" s="122">
        <v>801.0155657055069</v>
      </c>
      <c r="R242" s="122">
        <v>805.55614796596876</v>
      </c>
      <c r="S242" s="122">
        <v>756.54877840722122</v>
      </c>
      <c r="T242" s="122">
        <v>739.92777266017481</v>
      </c>
      <c r="U242" s="122">
        <v>722.69519356960404</v>
      </c>
      <c r="V242" s="122">
        <v>697.88559560774422</v>
      </c>
      <c r="W242" s="122">
        <v>679.91067979296577</v>
      </c>
      <c r="DA242" s="130" t="s">
        <v>2585</v>
      </c>
    </row>
    <row r="243" spans="1:105" ht="12" customHeight="1" x14ac:dyDescent="0.25">
      <c r="A243" s="97" t="s">
        <v>143</v>
      </c>
      <c r="B243" s="98">
        <v>874.37434067751474</v>
      </c>
      <c r="C243" s="98">
        <v>923.78292709394645</v>
      </c>
      <c r="D243" s="98">
        <v>907.78959754315122</v>
      </c>
      <c r="E243" s="98">
        <v>863.3184349845593</v>
      </c>
      <c r="F243" s="98">
        <v>890.12889206050204</v>
      </c>
      <c r="G243" s="98">
        <v>962.45128549397009</v>
      </c>
      <c r="H243" s="98">
        <v>1050.1110585285821</v>
      </c>
      <c r="I243" s="98">
        <v>1065.931370478728</v>
      </c>
      <c r="J243" s="98">
        <v>755.68193165683181</v>
      </c>
      <c r="K243" s="98">
        <v>833.06966768707741</v>
      </c>
      <c r="L243" s="98">
        <v>962.6426005827351</v>
      </c>
      <c r="M243" s="98">
        <v>869.34961379808897</v>
      </c>
      <c r="N243" s="98">
        <v>882.77146978656151</v>
      </c>
      <c r="O243" s="98">
        <v>869.72493922479532</v>
      </c>
      <c r="P243" s="98">
        <v>867.26504305214962</v>
      </c>
      <c r="Q243" s="98">
        <v>818.74863168494846</v>
      </c>
      <c r="R243" s="98">
        <v>823.53937050212949</v>
      </c>
      <c r="S243" s="98">
        <v>772.88987869972982</v>
      </c>
      <c r="T243" s="98">
        <v>755.40393297019546</v>
      </c>
      <c r="U243" s="98">
        <v>736.33095193884185</v>
      </c>
      <c r="V243" s="98">
        <v>709.40899037526117</v>
      </c>
      <c r="W243" s="98">
        <v>689.86896752730718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3.8589840764979959</v>
      </c>
      <c r="C252" s="122">
        <v>6.2668360592803483</v>
      </c>
      <c r="D252" s="122">
        <v>6.1121984416920059</v>
      </c>
      <c r="E252" s="122">
        <v>7.1803227333967348</v>
      </c>
      <c r="F252" s="122">
        <v>5.8734730333893133</v>
      </c>
      <c r="G252" s="122">
        <v>6.9991469618178801</v>
      </c>
      <c r="H252" s="122">
        <v>3.4906466825472648</v>
      </c>
      <c r="I252" s="122">
        <v>4.610548341986008</v>
      </c>
      <c r="J252" s="122">
        <v>6.3806565561263717</v>
      </c>
      <c r="K252" s="122">
        <v>7.2204361356896047</v>
      </c>
      <c r="L252" s="122">
        <v>5.2941171013947361</v>
      </c>
      <c r="M252" s="122">
        <v>4.2026407748384926</v>
      </c>
      <c r="N252" s="122">
        <v>2.8410317071121249</v>
      </c>
      <c r="O252" s="122">
        <v>3.5781030056937806</v>
      </c>
      <c r="P252" s="122">
        <v>3.3360409522609471</v>
      </c>
      <c r="Q252" s="122">
        <v>3.9537648078120666</v>
      </c>
      <c r="R252" s="122">
        <v>3.1505605685500968</v>
      </c>
      <c r="S252" s="122">
        <v>3.3070264083545688</v>
      </c>
      <c r="T252" s="122">
        <v>2.7965514950476726</v>
      </c>
      <c r="U252" s="122">
        <v>2.9014423974993098</v>
      </c>
      <c r="V252" s="122">
        <v>3.8101515511282251</v>
      </c>
      <c r="W252" s="122">
        <v>3.7278129706709593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38.820772095542047</v>
      </c>
      <c r="C254" s="98">
        <v>59.985282522037465</v>
      </c>
      <c r="D254" s="98">
        <v>56.501015113110746</v>
      </c>
      <c r="E254" s="98">
        <v>64.301397612508069</v>
      </c>
      <c r="F254" s="98">
        <v>54.980457524059531</v>
      </c>
      <c r="G254" s="98">
        <v>68.147791881895074</v>
      </c>
      <c r="H254" s="98">
        <v>35.859031090727918</v>
      </c>
      <c r="I254" s="98">
        <v>47.957184376682044</v>
      </c>
      <c r="J254" s="98">
        <v>67.532613124114448</v>
      </c>
      <c r="K254" s="98">
        <v>79.162236178560576</v>
      </c>
      <c r="L254" s="98">
        <v>62.249508774641399</v>
      </c>
      <c r="M254" s="98">
        <v>60.386429315229847</v>
      </c>
      <c r="N254" s="98">
        <v>50.625606669789676</v>
      </c>
      <c r="O254" s="98">
        <v>69.066408437635417</v>
      </c>
      <c r="P254" s="98">
        <v>66.028433187202523</v>
      </c>
      <c r="Q254" s="98">
        <v>81.353008491176539</v>
      </c>
      <c r="R254" s="98">
        <v>64.677025004947964</v>
      </c>
      <c r="S254" s="98">
        <v>66.520646145063168</v>
      </c>
      <c r="T254" s="98">
        <v>69.185917808987625</v>
      </c>
      <c r="U254" s="98">
        <v>70.304181170175582</v>
      </c>
      <c r="V254" s="98">
        <v>90.433717538826556</v>
      </c>
      <c r="W254" s="98">
        <v>91.331417781438503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215.91243976855063</v>
      </c>
      <c r="C257" s="118">
        <f t="shared" si="117"/>
        <v>239.07219504428716</v>
      </c>
      <c r="D257" s="118">
        <f t="shared" si="117"/>
        <v>236.5846142843036</v>
      </c>
      <c r="E257" s="118">
        <f t="shared" si="117"/>
        <v>235.92925524840501</v>
      </c>
      <c r="F257" s="118">
        <f t="shared" si="117"/>
        <v>232.53450654350436</v>
      </c>
      <c r="G257" s="118">
        <f t="shared" si="117"/>
        <v>231.31226743952291</v>
      </c>
      <c r="H257" s="118">
        <f t="shared" si="117"/>
        <v>242.0719372322846</v>
      </c>
      <c r="I257" s="118">
        <f t="shared" si="117"/>
        <v>249.71669830305811</v>
      </c>
      <c r="J257" s="118">
        <f t="shared" si="117"/>
        <v>196.17821393419203</v>
      </c>
      <c r="K257" s="118">
        <f t="shared" si="117"/>
        <v>222.81981832824644</v>
      </c>
      <c r="L257" s="118">
        <f t="shared" si="117"/>
        <v>277.89650795969106</v>
      </c>
      <c r="M257" s="118">
        <f t="shared" si="117"/>
        <v>216.47896397489549</v>
      </c>
      <c r="N257" s="118">
        <f t="shared" si="117"/>
        <v>238.74861438887649</v>
      </c>
      <c r="O257" s="118">
        <f t="shared" si="117"/>
        <v>223.80796597115886</v>
      </c>
      <c r="P257" s="118">
        <f t="shared" si="117"/>
        <v>226.5063629394102</v>
      </c>
      <c r="Q257" s="118">
        <f t="shared" si="117"/>
        <v>204.20352599188953</v>
      </c>
      <c r="R257" s="118">
        <f t="shared" ref="R257:V257" si="118">R258+R261+R263+R273</f>
        <v>227.37831785185656</v>
      </c>
      <c r="S257" s="118">
        <f t="shared" si="118"/>
        <v>216.62607816632433</v>
      </c>
      <c r="T257" s="118">
        <f t="shared" si="118"/>
        <v>214.5800053859426</v>
      </c>
      <c r="U257" s="118">
        <f t="shared" si="118"/>
        <v>211.72731317844929</v>
      </c>
      <c r="V257" s="118">
        <f t="shared" si="118"/>
        <v>189.1848016672682</v>
      </c>
      <c r="W257" s="118">
        <f t="shared" ref="W257" si="119">W258+W261+W263+W273</f>
        <v>212.25488237898367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192.93514452433331</v>
      </c>
      <c r="C258" s="123">
        <f t="shared" si="120"/>
        <v>215.7197040109709</v>
      </c>
      <c r="D258" s="123">
        <f t="shared" si="120"/>
        <v>213.29590120019716</v>
      </c>
      <c r="E258" s="123">
        <f t="shared" si="120"/>
        <v>213.22838609385065</v>
      </c>
      <c r="F258" s="123">
        <f t="shared" si="120"/>
        <v>209.51395053032107</v>
      </c>
      <c r="G258" s="123">
        <f t="shared" si="120"/>
        <v>207.02142161148927</v>
      </c>
      <c r="H258" s="123">
        <f t="shared" si="120"/>
        <v>216.68156097598711</v>
      </c>
      <c r="I258" s="123">
        <f t="shared" si="120"/>
        <v>224.02127904219142</v>
      </c>
      <c r="J258" s="123">
        <f t="shared" si="120"/>
        <v>175.2851199163205</v>
      </c>
      <c r="K258" s="123">
        <f t="shared" si="120"/>
        <v>199.99217686055445</v>
      </c>
      <c r="L258" s="123">
        <f t="shared" si="120"/>
        <v>251.90401725128771</v>
      </c>
      <c r="M258" s="123">
        <f t="shared" si="120"/>
        <v>192.87616440265401</v>
      </c>
      <c r="N258" s="123">
        <f t="shared" si="120"/>
        <v>215.04381166582539</v>
      </c>
      <c r="O258" s="123">
        <f t="shared" si="120"/>
        <v>200.3490239058552</v>
      </c>
      <c r="P258" s="123">
        <f t="shared" si="120"/>
        <v>203.21999604569086</v>
      </c>
      <c r="Q258" s="123">
        <f t="shared" si="120"/>
        <v>182.50157373306783</v>
      </c>
      <c r="R258" s="123">
        <f t="shared" ref="R258:V258" si="121">SUM(R259:R260)</f>
        <v>205.72244329053757</v>
      </c>
      <c r="S258" s="123">
        <f t="shared" si="121"/>
        <v>196.20103011734227</v>
      </c>
      <c r="T258" s="123">
        <f t="shared" si="121"/>
        <v>194.55308010672249</v>
      </c>
      <c r="U258" s="123">
        <f t="shared" si="121"/>
        <v>191.92526900287527</v>
      </c>
      <c r="V258" s="123">
        <f t="shared" si="121"/>
        <v>169.42181504293845</v>
      </c>
      <c r="W258" s="123">
        <f t="shared" ref="W258" si="122">SUM(W259:W260)</f>
        <v>193.01606314956393</v>
      </c>
      <c r="DA258" s="130" t="s">
        <v>2748</v>
      </c>
    </row>
    <row r="259" spans="1:105" ht="12" customHeight="1" x14ac:dyDescent="0.25">
      <c r="A259" s="97" t="s">
        <v>51</v>
      </c>
      <c r="B259" s="99">
        <v>191.75406710777946</v>
      </c>
      <c r="C259" s="99">
        <v>214.39750513274365</v>
      </c>
      <c r="D259" s="99">
        <v>212.01683096913098</v>
      </c>
      <c r="E259" s="99">
        <v>211.96301230209394</v>
      </c>
      <c r="F259" s="99">
        <v>208.29769760453385</v>
      </c>
      <c r="G259" s="99">
        <v>205.83330180770295</v>
      </c>
      <c r="H259" s="99">
        <v>215.4520356805896</v>
      </c>
      <c r="I259" s="99">
        <v>222.7654362470598</v>
      </c>
      <c r="J259" s="99">
        <v>174.31719303333495</v>
      </c>
      <c r="K259" s="99">
        <v>198.89633554786326</v>
      </c>
      <c r="L259" s="99">
        <v>250.52629245449475</v>
      </c>
      <c r="M259" s="99">
        <v>191.83216104621903</v>
      </c>
      <c r="N259" s="99">
        <v>213.86506465986761</v>
      </c>
      <c r="O259" s="99">
        <v>199.24385145439874</v>
      </c>
      <c r="P259" s="99">
        <v>202.10861110689126</v>
      </c>
      <c r="Q259" s="99">
        <v>181.51216733837322</v>
      </c>
      <c r="R259" s="99">
        <v>204.60103458335416</v>
      </c>
      <c r="S259" s="99">
        <v>195.18240029026282</v>
      </c>
      <c r="T259" s="99">
        <v>193.5269146239894</v>
      </c>
      <c r="U259" s="99">
        <v>190.91357404590192</v>
      </c>
      <c r="V259" s="99">
        <v>168.48717615863097</v>
      </c>
      <c r="W259" s="99">
        <v>191.92122583979585</v>
      </c>
      <c r="DA259" s="63" t="s">
        <v>2749</v>
      </c>
    </row>
    <row r="260" spans="1:105" ht="12" customHeight="1" x14ac:dyDescent="0.25">
      <c r="A260" s="97" t="s">
        <v>53</v>
      </c>
      <c r="B260" s="99">
        <v>1.1810774165538354</v>
      </c>
      <c r="C260" s="99">
        <v>1.3221988782272445</v>
      </c>
      <c r="D260" s="99">
        <v>1.279070231066177</v>
      </c>
      <c r="E260" s="99">
        <v>1.2653737917567107</v>
      </c>
      <c r="F260" s="99">
        <v>1.2162529257872112</v>
      </c>
      <c r="G260" s="99">
        <v>1.1881198037863099</v>
      </c>
      <c r="H260" s="99">
        <v>1.22952529539752</v>
      </c>
      <c r="I260" s="99">
        <v>1.2558427951316313</v>
      </c>
      <c r="J260" s="99">
        <v>0.96792688298554219</v>
      </c>
      <c r="K260" s="99">
        <v>1.0958413126911821</v>
      </c>
      <c r="L260" s="99">
        <v>1.3777247967929713</v>
      </c>
      <c r="M260" s="99">
        <v>1.0440033564349775</v>
      </c>
      <c r="N260" s="99">
        <v>1.178747005957782</v>
      </c>
      <c r="O260" s="99">
        <v>1.1051724514564616</v>
      </c>
      <c r="P260" s="99">
        <v>1.1113849387995942</v>
      </c>
      <c r="Q260" s="99">
        <v>0.98940639469459901</v>
      </c>
      <c r="R260" s="99">
        <v>1.1214087071833936</v>
      </c>
      <c r="S260" s="99">
        <v>1.0186298270794476</v>
      </c>
      <c r="T260" s="99">
        <v>1.0261654827330851</v>
      </c>
      <c r="U260" s="99">
        <v>1.0116949569733404</v>
      </c>
      <c r="V260" s="99">
        <v>0.93463888430748221</v>
      </c>
      <c r="W260" s="99">
        <v>1.0948373097680875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9.7783017607539227E-2</v>
      </c>
      <c r="C261" s="123">
        <f t="shared" si="123"/>
        <v>0.10308657979237552</v>
      </c>
      <c r="D261" s="123">
        <f t="shared" si="123"/>
        <v>0.10848949531021862</v>
      </c>
      <c r="E261" s="123">
        <f t="shared" si="123"/>
        <v>0.12909616195377249</v>
      </c>
      <c r="F261" s="123">
        <f t="shared" si="123"/>
        <v>0.10324115286692941</v>
      </c>
      <c r="G261" s="123">
        <f t="shared" si="123"/>
        <v>0.10074841037690709</v>
      </c>
      <c r="H261" s="123">
        <f t="shared" si="123"/>
        <v>0.10361112250808602</v>
      </c>
      <c r="I261" s="123">
        <f t="shared" si="123"/>
        <v>0.11057723860422412</v>
      </c>
      <c r="J261" s="123">
        <f t="shared" si="123"/>
        <v>0.12616227386213064</v>
      </c>
      <c r="K261" s="123">
        <f t="shared" si="123"/>
        <v>0.11812270685531982</v>
      </c>
      <c r="L261" s="123">
        <f t="shared" si="123"/>
        <v>0.14295702120030382</v>
      </c>
      <c r="M261" s="123">
        <f t="shared" si="123"/>
        <v>0.10374221566861898</v>
      </c>
      <c r="N261" s="123">
        <f t="shared" si="123"/>
        <v>7.9945885100058636E-2</v>
      </c>
      <c r="O261" s="123">
        <f t="shared" si="123"/>
        <v>6.8102897694393177E-2</v>
      </c>
      <c r="P261" s="123">
        <f t="shared" si="123"/>
        <v>6.7744638996528203E-2</v>
      </c>
      <c r="Q261" s="123">
        <f t="shared" si="123"/>
        <v>6.4829171738178551E-2</v>
      </c>
      <c r="R261" s="123">
        <f t="shared" si="123"/>
        <v>6.7838298778669801E-2</v>
      </c>
      <c r="S261" s="123">
        <f t="shared" si="123"/>
        <v>7.4209583094000914E-2</v>
      </c>
      <c r="T261" s="123">
        <f t="shared" si="123"/>
        <v>8.5368895657688779E-2</v>
      </c>
      <c r="U261" s="123">
        <f t="shared" si="123"/>
        <v>0.11282590800705387</v>
      </c>
      <c r="V261" s="123">
        <f t="shared" si="123"/>
        <v>0.14789567491776509</v>
      </c>
      <c r="W261" s="123">
        <f t="shared" si="123"/>
        <v>0.21386146168793074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9.7783017607539227E-2</v>
      </c>
      <c r="C262" s="99">
        <f>RES_hhdet_fecs!C8</f>
        <v>0.10308657979237552</v>
      </c>
      <c r="D262" s="99">
        <f>RES_hhdet_fecs!D8</f>
        <v>0.10848949531021862</v>
      </c>
      <c r="E262" s="99">
        <f>RES_hhdet_fecs!E8</f>
        <v>0.12909616195377249</v>
      </c>
      <c r="F262" s="99">
        <f>RES_hhdet_fecs!F8</f>
        <v>0.10324115286692941</v>
      </c>
      <c r="G262" s="99">
        <f>RES_hhdet_fecs!G8</f>
        <v>0.10074841037690709</v>
      </c>
      <c r="H262" s="99">
        <f>RES_hhdet_fecs!H8</f>
        <v>0.10361112250808602</v>
      </c>
      <c r="I262" s="99">
        <f>RES_hhdet_fecs!I8</f>
        <v>0.11057723860422412</v>
      </c>
      <c r="J262" s="99">
        <f>RES_hhdet_fecs!J8</f>
        <v>0.12616227386213064</v>
      </c>
      <c r="K262" s="99">
        <f>RES_hhdet_fecs!K8</f>
        <v>0.11812270685531982</v>
      </c>
      <c r="L262" s="99">
        <f>RES_hhdet_fecs!L8</f>
        <v>0.14295702120030382</v>
      </c>
      <c r="M262" s="99">
        <f>RES_hhdet_fecs!M8</f>
        <v>0.10374221566861898</v>
      </c>
      <c r="N262" s="99">
        <f>RES_hhdet_fecs!N8</f>
        <v>7.9945885100058636E-2</v>
      </c>
      <c r="O262" s="99">
        <f>RES_hhdet_fecs!O8</f>
        <v>6.8102897694393177E-2</v>
      </c>
      <c r="P262" s="99">
        <f>RES_hhdet_fecs!P8</f>
        <v>6.7744638996528203E-2</v>
      </c>
      <c r="Q262" s="99">
        <f>RES_hhdet_fecs!Q8</f>
        <v>6.4829171738178551E-2</v>
      </c>
      <c r="R262" s="99">
        <f>RES_hhdet_fecs!R8</f>
        <v>6.7838298778669801E-2</v>
      </c>
      <c r="S262" s="99">
        <f>RES_hhdet_fecs!S8</f>
        <v>7.4209583094000914E-2</v>
      </c>
      <c r="T262" s="99">
        <f>RES_hhdet_fecs!T8</f>
        <v>8.5368895657688779E-2</v>
      </c>
      <c r="U262" s="99">
        <f>RES_hhdet_fecs!U8</f>
        <v>0.11282590800705387</v>
      </c>
      <c r="V262" s="99">
        <f>RES_hhdet_fecs!V8</f>
        <v>0.14789567491776509</v>
      </c>
      <c r="W262" s="99">
        <f>RES_hhdet_fecs!W8</f>
        <v>0.21386146168793074</v>
      </c>
      <c r="DA262" s="63" t="s">
        <v>2752</v>
      </c>
    </row>
    <row r="263" spans="1:105" ht="12" customHeight="1" x14ac:dyDescent="0.25">
      <c r="A263" s="121" t="s">
        <v>55</v>
      </c>
      <c r="B263" s="123">
        <v>21.026861149629362</v>
      </c>
      <c r="C263" s="123">
        <v>21.328908299550211</v>
      </c>
      <c r="D263" s="123">
        <v>21.264982258066578</v>
      </c>
      <c r="E263" s="123">
        <v>20.630932332892215</v>
      </c>
      <c r="F263" s="123">
        <v>21.017218004715655</v>
      </c>
      <c r="G263" s="123">
        <v>22.227777480045386</v>
      </c>
      <c r="H263" s="123">
        <v>23.428381083110473</v>
      </c>
      <c r="I263" s="123">
        <v>23.702606819125148</v>
      </c>
      <c r="J263" s="123">
        <v>18.784429540165167</v>
      </c>
      <c r="K263" s="123">
        <v>20.576782119363866</v>
      </c>
      <c r="L263" s="123">
        <v>23.707954682977853</v>
      </c>
      <c r="M263" s="123">
        <v>21.372480562482671</v>
      </c>
      <c r="N263" s="123">
        <v>21.450291884646116</v>
      </c>
      <c r="O263" s="123">
        <v>21.208947849291278</v>
      </c>
      <c r="P263" s="123">
        <v>21.063543553780672</v>
      </c>
      <c r="Q263" s="123">
        <v>19.483563566369732</v>
      </c>
      <c r="R263" s="123">
        <v>19.452306834398531</v>
      </c>
      <c r="S263" s="123">
        <v>18.243072066890264</v>
      </c>
      <c r="T263" s="123">
        <v>17.833708490162042</v>
      </c>
      <c r="U263" s="123">
        <v>17.603712426644211</v>
      </c>
      <c r="V263" s="123">
        <v>16.89843257714136</v>
      </c>
      <c r="W263" s="123">
        <v>16.374079801428891</v>
      </c>
      <c r="DA263" s="130" t="s">
        <v>2753</v>
      </c>
    </row>
    <row r="264" spans="1:105" ht="12" customHeight="1" x14ac:dyDescent="0.25">
      <c r="A264" s="97" t="s">
        <v>143</v>
      </c>
      <c r="B264" s="99">
        <v>22.785844340713599</v>
      </c>
      <c r="C264" s="99">
        <v>24.002056251072752</v>
      </c>
      <c r="D264" s="99">
        <v>23.416193177030578</v>
      </c>
      <c r="E264" s="99">
        <v>22.202504698157355</v>
      </c>
      <c r="F264" s="99">
        <v>22.812080081952637</v>
      </c>
      <c r="G264" s="99">
        <v>24.514487143520515</v>
      </c>
      <c r="H264" s="99">
        <v>26.558385900549048</v>
      </c>
      <c r="I264" s="99">
        <v>26.604734365938491</v>
      </c>
      <c r="J264" s="99">
        <v>18.971894428016931</v>
      </c>
      <c r="K264" s="99">
        <v>20.889571257796103</v>
      </c>
      <c r="L264" s="99">
        <v>24.061632685295187</v>
      </c>
      <c r="M264" s="99">
        <v>21.440291738890462</v>
      </c>
      <c r="N264" s="99">
        <v>21.498306220418101</v>
      </c>
      <c r="O264" s="99">
        <v>21.2544543214924</v>
      </c>
      <c r="P264" s="99">
        <v>21.132898204758547</v>
      </c>
      <c r="Q264" s="99">
        <v>19.525748737739391</v>
      </c>
      <c r="R264" s="99">
        <v>19.496011209487385</v>
      </c>
      <c r="S264" s="99">
        <v>18.271957066489353</v>
      </c>
      <c r="T264" s="99">
        <v>17.865803918066437</v>
      </c>
      <c r="U264" s="99">
        <v>17.638976828059697</v>
      </c>
      <c r="V264" s="99">
        <v>16.92279024787647</v>
      </c>
      <c r="W264" s="99">
        <v>16.400708598648315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20.080996919573987</v>
      </c>
      <c r="C269" s="102">
        <v>19.709825529005311</v>
      </c>
      <c r="D269" s="102">
        <v>19.706924648331437</v>
      </c>
      <c r="E269" s="102">
        <v>19.250676153230362</v>
      </c>
      <c r="F269" s="102">
        <v>19.058852710140929</v>
      </c>
      <c r="G269" s="102">
        <v>19.477403378379591</v>
      </c>
      <c r="H269" s="102">
        <v>19.168927234858817</v>
      </c>
      <c r="I269" s="102">
        <v>18.460457697711441</v>
      </c>
      <c r="J269" s="102">
        <v>18.150512204979975</v>
      </c>
      <c r="K269" s="102">
        <v>18.64719036373943</v>
      </c>
      <c r="L269" s="102">
        <v>18.645216848727806</v>
      </c>
      <c r="M269" s="102">
        <v>19.441296914325264</v>
      </c>
      <c r="N269" s="102">
        <v>19.351171916267798</v>
      </c>
      <c r="O269" s="102">
        <v>19.159995345486617</v>
      </c>
      <c r="P269" s="102">
        <v>17.915312096476317</v>
      </c>
      <c r="Q269" s="102">
        <v>17.594225576391878</v>
      </c>
      <c r="R269" s="102">
        <v>17.511344674925244</v>
      </c>
      <c r="S269" s="102">
        <v>16.921217849955621</v>
      </c>
      <c r="T269" s="102">
        <v>16.310429753399941</v>
      </c>
      <c r="U269" s="102">
        <v>15.73937509242057</v>
      </c>
      <c r="V269" s="102">
        <v>15.420882679068269</v>
      </c>
      <c r="W269" s="102">
        <v>14.555975715413036</v>
      </c>
      <c r="DA269" s="131" t="s">
        <v>2759</v>
      </c>
    </row>
    <row r="270" spans="1:105" ht="12" customHeight="1" x14ac:dyDescent="0.25">
      <c r="A270" s="107" t="s">
        <v>121</v>
      </c>
      <c r="B270" s="105">
        <v>18.932882582028245</v>
      </c>
      <c r="C270" s="105">
        <v>18.557469202932072</v>
      </c>
      <c r="D270" s="105">
        <v>18.576120586149806</v>
      </c>
      <c r="E270" s="105">
        <v>18.139926502155106</v>
      </c>
      <c r="F270" s="105">
        <v>17.965843522122476</v>
      </c>
      <c r="G270" s="105">
        <v>18.385848609890612</v>
      </c>
      <c r="H270" s="105">
        <v>18.114197066786549</v>
      </c>
      <c r="I270" s="105">
        <v>17.540500877517239</v>
      </c>
      <c r="J270" s="105">
        <v>17.21708400756696</v>
      </c>
      <c r="K270" s="105">
        <v>17.691201558091599</v>
      </c>
      <c r="L270" s="105">
        <v>17.679450911769287</v>
      </c>
      <c r="M270" s="105">
        <v>18.435200732175485</v>
      </c>
      <c r="N270" s="105">
        <v>18.362750396764401</v>
      </c>
      <c r="O270" s="105">
        <v>18.210056934639418</v>
      </c>
      <c r="P270" s="105">
        <v>17.200629217591224</v>
      </c>
      <c r="Q270" s="105">
        <v>16.930145788880488</v>
      </c>
      <c r="R270" s="105">
        <v>16.85732561416383</v>
      </c>
      <c r="S270" s="105">
        <v>16.349819563295195</v>
      </c>
      <c r="T270" s="105">
        <v>15.894931050723466</v>
      </c>
      <c r="U270" s="105">
        <v>15.575717164529456</v>
      </c>
      <c r="V270" s="105">
        <v>15.49731353275976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16.144461900866112</v>
      </c>
      <c r="C271" s="99">
        <v>15.724782016361647</v>
      </c>
      <c r="D271" s="99">
        <v>15.766012729901766</v>
      </c>
      <c r="E271" s="99">
        <v>15.334692161339285</v>
      </c>
      <c r="F271" s="99">
        <v>15.188704520439066</v>
      </c>
      <c r="G271" s="99">
        <v>15.574415717030423</v>
      </c>
      <c r="H271" s="99">
        <v>15.312944234064728</v>
      </c>
      <c r="I271" s="99">
        <v>14.983832531522356</v>
      </c>
      <c r="J271" s="99">
        <v>14.595634088901633</v>
      </c>
      <c r="K271" s="99">
        <v>15.001349212191448</v>
      </c>
      <c r="L271" s="99">
        <v>14.954321749547667</v>
      </c>
      <c r="M271" s="99">
        <v>15.63684490575749</v>
      </c>
      <c r="N271" s="99">
        <v>15.56286185151744</v>
      </c>
      <c r="O271" s="99">
        <v>15.416569641693002</v>
      </c>
      <c r="P271" s="99">
        <v>14.458195891782367</v>
      </c>
      <c r="Q271" s="99">
        <v>14.210519992880831</v>
      </c>
      <c r="R271" s="99">
        <v>14.178468763326261</v>
      </c>
      <c r="S271" s="99">
        <v>13.750772813251087</v>
      </c>
      <c r="T271" s="99">
        <v>13.378085389456645</v>
      </c>
      <c r="U271" s="99">
        <v>13.096809942582581</v>
      </c>
      <c r="V271" s="99">
        <v>13.021569544018524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2.7884206811621328</v>
      </c>
      <c r="C272" s="99">
        <v>2.8326871865704253</v>
      </c>
      <c r="D272" s="99">
        <v>2.8101078562480382</v>
      </c>
      <c r="E272" s="99">
        <v>2.8052343408158191</v>
      </c>
      <c r="F272" s="99">
        <v>2.7771390016834099</v>
      </c>
      <c r="G272" s="99">
        <v>2.8114328928601919</v>
      </c>
      <c r="H272" s="99">
        <v>2.8012528327218185</v>
      </c>
      <c r="I272" s="99">
        <v>2.5566683459948774</v>
      </c>
      <c r="J272" s="99">
        <v>2.6214499186653297</v>
      </c>
      <c r="K272" s="99">
        <v>2.6898523459001527</v>
      </c>
      <c r="L272" s="99">
        <v>2.7251291622216183</v>
      </c>
      <c r="M272" s="99">
        <v>2.7983558264179949</v>
      </c>
      <c r="N272" s="99">
        <v>2.7998885452469611</v>
      </c>
      <c r="O272" s="99">
        <v>2.7934872929464181</v>
      </c>
      <c r="P272" s="99">
        <v>2.742433325808856</v>
      </c>
      <c r="Q272" s="99">
        <v>2.7196257959996557</v>
      </c>
      <c r="R272" s="99">
        <v>2.678856850837569</v>
      </c>
      <c r="S272" s="99">
        <v>2.5990467500441081</v>
      </c>
      <c r="T272" s="99">
        <v>2.5168456612668204</v>
      </c>
      <c r="U272" s="99">
        <v>2.4789072219468764</v>
      </c>
      <c r="V272" s="99">
        <v>2.4757439887412347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1.8526510769804492</v>
      </c>
      <c r="C273" s="123">
        <v>1.9204961539736705</v>
      </c>
      <c r="D273" s="123">
        <v>1.9152413307296634</v>
      </c>
      <c r="E273" s="123">
        <v>1.9408406597083727</v>
      </c>
      <c r="F273" s="123">
        <v>1.9000968556006965</v>
      </c>
      <c r="G273" s="123">
        <v>1.9623199376113742</v>
      </c>
      <c r="H273" s="123">
        <v>1.8583840506789113</v>
      </c>
      <c r="I273" s="123">
        <v>1.8822352031373104</v>
      </c>
      <c r="J273" s="123">
        <v>1.982502203844229</v>
      </c>
      <c r="K273" s="123">
        <v>2.1327366414727913</v>
      </c>
      <c r="L273" s="123">
        <v>2.1415790042251999</v>
      </c>
      <c r="M273" s="123">
        <v>2.1265767940901688</v>
      </c>
      <c r="N273" s="123">
        <v>2.1745649533049627</v>
      </c>
      <c r="O273" s="123">
        <v>2.1818913183179784</v>
      </c>
      <c r="P273" s="123">
        <v>2.1550787009421448</v>
      </c>
      <c r="Q273" s="123">
        <v>2.1535595207137872</v>
      </c>
      <c r="R273" s="123">
        <v>2.1357294281417918</v>
      </c>
      <c r="S273" s="123">
        <v>2.1077663989978155</v>
      </c>
      <c r="T273" s="123">
        <v>2.1078478934003733</v>
      </c>
      <c r="U273" s="123">
        <v>2.0855058409227376</v>
      </c>
      <c r="V273" s="123">
        <v>2.7166583722706235</v>
      </c>
      <c r="W273" s="123">
        <v>2.6508779663029061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1.657278949666956</v>
      </c>
      <c r="C275" s="99">
        <v>2.556107427873298</v>
      </c>
      <c r="D275" s="99">
        <v>2.402006666059604</v>
      </c>
      <c r="E275" s="99">
        <v>2.725224327100694</v>
      </c>
      <c r="F275" s="99">
        <v>2.3219974543796211</v>
      </c>
      <c r="G275" s="99">
        <v>2.8593829098905781</v>
      </c>
      <c r="H275" s="99">
        <v>1.4940890986857065</v>
      </c>
      <c r="I275" s="99">
        <v>1.9831388117261775</v>
      </c>
      <c r="J275" s="99">
        <v>2.7840518171139585</v>
      </c>
      <c r="K275" s="99">
        <v>3.2583187519580501</v>
      </c>
      <c r="L275" s="99">
        <v>2.5553190892599216</v>
      </c>
      <c r="M275" s="99">
        <v>2.459567773596353</v>
      </c>
      <c r="N275" s="99">
        <v>2.0514078527859927</v>
      </c>
      <c r="O275" s="99">
        <v>2.7889956604754111</v>
      </c>
      <c r="P275" s="99">
        <v>2.6499247474228276</v>
      </c>
      <c r="Q275" s="99">
        <v>3.2478875320435026</v>
      </c>
      <c r="R275" s="99">
        <v>2.5720034818488333</v>
      </c>
      <c r="S275" s="99">
        <v>2.6417032004115075</v>
      </c>
      <c r="T275" s="99">
        <v>2.739247556547979</v>
      </c>
      <c r="U275" s="99">
        <v>2.7999907464366975</v>
      </c>
      <c r="V275" s="99">
        <v>3.5865820963742849</v>
      </c>
      <c r="W275" s="99">
        <v>3.6223588031920357</v>
      </c>
      <c r="DA275" s="63" t="s">
        <v>2765</v>
      </c>
    </row>
    <row r="276" spans="1:105" ht="12" customHeight="1" x14ac:dyDescent="0.25">
      <c r="A276" s="109" t="s">
        <v>120</v>
      </c>
      <c r="B276" s="110">
        <v>1.8742157042782186</v>
      </c>
      <c r="C276" s="110">
        <v>1.8463452446818149</v>
      </c>
      <c r="D276" s="110">
        <v>1.8561963576461635</v>
      </c>
      <c r="E276" s="110">
        <v>1.8422408366027718</v>
      </c>
      <c r="F276" s="110">
        <v>1.8496351582393034</v>
      </c>
      <c r="G276" s="110">
        <v>1.8596410379367587</v>
      </c>
      <c r="H276" s="110">
        <v>1.8976700697031545</v>
      </c>
      <c r="I276" s="110">
        <v>1.871502629451375</v>
      </c>
      <c r="J276" s="110">
        <v>1.8988677122922881</v>
      </c>
      <c r="K276" s="110">
        <v>2.019767634033578</v>
      </c>
      <c r="L276" s="110">
        <v>2.1031210392219717</v>
      </c>
      <c r="M276" s="110">
        <v>2.1016685153057999</v>
      </c>
      <c r="N276" s="110">
        <v>2.1818872582078241</v>
      </c>
      <c r="O276" s="110">
        <v>2.1487207872267322</v>
      </c>
      <c r="P276" s="110">
        <v>2.1287465318021086</v>
      </c>
      <c r="Q276" s="110">
        <v>2.0976582563926693</v>
      </c>
      <c r="R276" s="110">
        <v>2.1133893206241265</v>
      </c>
      <c r="S276" s="110">
        <v>2.0798334454662513</v>
      </c>
      <c r="T276" s="110">
        <v>2.0812511389804222</v>
      </c>
      <c r="U276" s="110">
        <v>2.0547498681688254</v>
      </c>
      <c r="V276" s="110">
        <v>2.6783946366582212</v>
      </c>
      <c r="W276" s="110">
        <v>2.6095383562225174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143.75086484915684</v>
      </c>
      <c r="C278" s="118">
        <f t="shared" si="124"/>
        <v>159.67552079288603</v>
      </c>
      <c r="D278" s="118">
        <f t="shared" si="124"/>
        <v>158.47742208424341</v>
      </c>
      <c r="E278" s="118">
        <f t="shared" si="124"/>
        <v>158.699028265751</v>
      </c>
      <c r="F278" s="118">
        <f t="shared" si="124"/>
        <v>157.28407824764764</v>
      </c>
      <c r="G278" s="118">
        <f t="shared" si="124"/>
        <v>157.44355952210563</v>
      </c>
      <c r="H278" s="118">
        <f t="shared" si="124"/>
        <v>165.52029119602238</v>
      </c>
      <c r="I278" s="118">
        <f t="shared" si="124"/>
        <v>171.10574228049737</v>
      </c>
      <c r="J278" s="118">
        <f t="shared" si="124"/>
        <v>134.9099201421495</v>
      </c>
      <c r="K278" s="118">
        <f t="shared" si="124"/>
        <v>153.43533968719098</v>
      </c>
      <c r="L278" s="118">
        <f t="shared" si="124"/>
        <v>192.0605556578426</v>
      </c>
      <c r="M278" s="118">
        <f t="shared" si="124"/>
        <v>151.02194667504278</v>
      </c>
      <c r="N278" s="118">
        <f t="shared" si="124"/>
        <v>169.71949814257616</v>
      </c>
      <c r="O278" s="118">
        <f t="shared" si="124"/>
        <v>162.18126869029226</v>
      </c>
      <c r="P278" s="118">
        <f t="shared" si="124"/>
        <v>164.49104886437544</v>
      </c>
      <c r="Q278" s="118">
        <f t="shared" si="124"/>
        <v>148.65311768940936</v>
      </c>
      <c r="R278" s="118">
        <f t="shared" ref="R278:V278" si="125">R279+R282+R284+R294</f>
        <v>166.9359877326124</v>
      </c>
      <c r="S278" s="118">
        <f t="shared" si="125"/>
        <v>162.35845153393194</v>
      </c>
      <c r="T278" s="118">
        <f t="shared" si="125"/>
        <v>165.10934023529782</v>
      </c>
      <c r="U278" s="118">
        <f t="shared" si="125"/>
        <v>167.47219242049437</v>
      </c>
      <c r="V278" s="118">
        <f t="shared" si="125"/>
        <v>153.71033425803307</v>
      </c>
      <c r="W278" s="118">
        <f t="shared" ref="W278" si="126">W279+W282+W284+W294</f>
        <v>175.84609938492054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128.23784085491974</v>
      </c>
      <c r="C279" s="123">
        <f t="shared" si="127"/>
        <v>143.94087484842569</v>
      </c>
      <c r="D279" s="123">
        <f t="shared" si="127"/>
        <v>142.78517990856963</v>
      </c>
      <c r="E279" s="123">
        <f t="shared" si="127"/>
        <v>143.365247055097</v>
      </c>
      <c r="F279" s="123">
        <f t="shared" si="127"/>
        <v>141.80024124913751</v>
      </c>
      <c r="G279" s="123">
        <f t="shared" si="127"/>
        <v>141.08812285652212</v>
      </c>
      <c r="H279" s="123">
        <f t="shared" si="127"/>
        <v>148.42542825840536</v>
      </c>
      <c r="I279" s="123">
        <f t="shared" si="127"/>
        <v>153.88085471299368</v>
      </c>
      <c r="J279" s="123">
        <f t="shared" si="127"/>
        <v>120.78798155217562</v>
      </c>
      <c r="K279" s="123">
        <f t="shared" si="127"/>
        <v>138.16493799665801</v>
      </c>
      <c r="L279" s="123">
        <f t="shared" si="127"/>
        <v>174.73935008555526</v>
      </c>
      <c r="M279" s="123">
        <f t="shared" si="127"/>
        <v>135.20870428330477</v>
      </c>
      <c r="N279" s="123">
        <f t="shared" si="127"/>
        <v>153.68617534743004</v>
      </c>
      <c r="O279" s="123">
        <f t="shared" si="127"/>
        <v>146.12448797261391</v>
      </c>
      <c r="P279" s="123">
        <f t="shared" si="127"/>
        <v>148.47551490256251</v>
      </c>
      <c r="Q279" s="123">
        <f t="shared" si="127"/>
        <v>133.63733088888461</v>
      </c>
      <c r="R279" s="123">
        <f t="shared" ref="R279:V279" si="128">SUM(R280:R281)</f>
        <v>151.84097041263749</v>
      </c>
      <c r="S279" s="123">
        <f t="shared" si="128"/>
        <v>147.88036138481971</v>
      </c>
      <c r="T279" s="123">
        <f t="shared" si="128"/>
        <v>150.59549698870373</v>
      </c>
      <c r="U279" s="123">
        <f t="shared" si="128"/>
        <v>152.72147691881233</v>
      </c>
      <c r="V279" s="123">
        <f t="shared" si="128"/>
        <v>138.49842130861003</v>
      </c>
      <c r="W279" s="123">
        <f t="shared" ref="W279" si="129">SUM(W280:W281)</f>
        <v>160.58795980646059</v>
      </c>
      <c r="DA279" s="130" t="s">
        <v>2916</v>
      </c>
    </row>
    <row r="280" spans="1:105" ht="12" customHeight="1" x14ac:dyDescent="0.25">
      <c r="A280" s="97" t="s">
        <v>51</v>
      </c>
      <c r="B280" s="99">
        <v>127.05676343836589</v>
      </c>
      <c r="C280" s="99">
        <v>142.61867597019844</v>
      </c>
      <c r="D280" s="99">
        <v>141.50610967750345</v>
      </c>
      <c r="E280" s="99">
        <v>142.0998732633403</v>
      </c>
      <c r="F280" s="99">
        <v>140.5839883233503</v>
      </c>
      <c r="G280" s="99">
        <v>139.9000030527358</v>
      </c>
      <c r="H280" s="99">
        <v>147.19590296300785</v>
      </c>
      <c r="I280" s="99">
        <v>152.62501191786205</v>
      </c>
      <c r="J280" s="99">
        <v>119.82005466919009</v>
      </c>
      <c r="K280" s="99">
        <v>137.06909668396682</v>
      </c>
      <c r="L280" s="99">
        <v>173.3616252887623</v>
      </c>
      <c r="M280" s="99">
        <v>134.16470092686978</v>
      </c>
      <c r="N280" s="99">
        <v>152.50742834147226</v>
      </c>
      <c r="O280" s="99">
        <v>145.01931552115744</v>
      </c>
      <c r="P280" s="99">
        <v>147.36412996376291</v>
      </c>
      <c r="Q280" s="99">
        <v>132.64792449418999</v>
      </c>
      <c r="R280" s="99">
        <v>150.71956170545408</v>
      </c>
      <c r="S280" s="99">
        <v>146.86173155774026</v>
      </c>
      <c r="T280" s="99">
        <v>149.56933150597064</v>
      </c>
      <c r="U280" s="99">
        <v>151.70978196183898</v>
      </c>
      <c r="V280" s="99">
        <v>137.56378242430256</v>
      </c>
      <c r="W280" s="99">
        <v>159.49312249669251</v>
      </c>
      <c r="DA280" s="63" t="s">
        <v>2917</v>
      </c>
    </row>
    <row r="281" spans="1:105" ht="12" customHeight="1" x14ac:dyDescent="0.25">
      <c r="A281" s="97" t="s">
        <v>53</v>
      </c>
      <c r="B281" s="99">
        <v>1.1810774165538354</v>
      </c>
      <c r="C281" s="99">
        <v>1.3221988782272445</v>
      </c>
      <c r="D281" s="99">
        <v>1.279070231066177</v>
      </c>
      <c r="E281" s="99">
        <v>1.2653737917567107</v>
      </c>
      <c r="F281" s="99">
        <v>1.2162529257872112</v>
      </c>
      <c r="G281" s="99">
        <v>1.1881198037863099</v>
      </c>
      <c r="H281" s="99">
        <v>1.22952529539752</v>
      </c>
      <c r="I281" s="99">
        <v>1.2558427951316313</v>
      </c>
      <c r="J281" s="99">
        <v>0.96792688298554219</v>
      </c>
      <c r="K281" s="99">
        <v>1.0958413126911821</v>
      </c>
      <c r="L281" s="99">
        <v>1.3777247967929713</v>
      </c>
      <c r="M281" s="99">
        <v>1.0440033564349775</v>
      </c>
      <c r="N281" s="99">
        <v>1.178747005957782</v>
      </c>
      <c r="O281" s="99">
        <v>1.1051724514564616</v>
      </c>
      <c r="P281" s="99">
        <v>1.1113849387995942</v>
      </c>
      <c r="Q281" s="99">
        <v>0.98940639469459901</v>
      </c>
      <c r="R281" s="99">
        <v>1.1214087071833936</v>
      </c>
      <c r="S281" s="99">
        <v>1.0186298270794476</v>
      </c>
      <c r="T281" s="99">
        <v>1.0261654827330851</v>
      </c>
      <c r="U281" s="99">
        <v>1.0116949569733404</v>
      </c>
      <c r="V281" s="99">
        <v>0.93463888430748221</v>
      </c>
      <c r="W281" s="99">
        <v>1.0948373097680875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0.19312537544573891</v>
      </c>
      <c r="C282" s="123">
        <f t="shared" si="130"/>
        <v>0.21359512221745527</v>
      </c>
      <c r="D282" s="123">
        <f t="shared" si="130"/>
        <v>0.23560820794699314</v>
      </c>
      <c r="E282" s="123">
        <f t="shared" si="130"/>
        <v>0.2918508795639449</v>
      </c>
      <c r="F282" s="123">
        <f t="shared" si="130"/>
        <v>0.24530351425654545</v>
      </c>
      <c r="G282" s="123">
        <f t="shared" si="130"/>
        <v>0.25478013394683885</v>
      </c>
      <c r="H282" s="123">
        <f t="shared" si="130"/>
        <v>0.28219943448263213</v>
      </c>
      <c r="I282" s="123">
        <f t="shared" si="130"/>
        <v>0.31354138672683279</v>
      </c>
      <c r="J282" s="123">
        <f t="shared" si="130"/>
        <v>0.36265667347675745</v>
      </c>
      <c r="K282" s="123">
        <f t="shared" si="130"/>
        <v>0.34628493986086767</v>
      </c>
      <c r="L282" s="123">
        <f t="shared" si="130"/>
        <v>0.42580821996866108</v>
      </c>
      <c r="M282" s="123">
        <f t="shared" si="130"/>
        <v>0.31289099366591155</v>
      </c>
      <c r="N282" s="123">
        <f t="shared" si="130"/>
        <v>0.24815603822543122</v>
      </c>
      <c r="O282" s="123">
        <f t="shared" si="130"/>
        <v>0.2278930169667584</v>
      </c>
      <c r="P282" s="123">
        <f t="shared" si="130"/>
        <v>0.25008773179567884</v>
      </c>
      <c r="Q282" s="123">
        <f t="shared" si="130"/>
        <v>0.25085668436275477</v>
      </c>
      <c r="R282" s="123">
        <f t="shared" si="130"/>
        <v>0.26613705708425922</v>
      </c>
      <c r="S282" s="123">
        <f t="shared" si="130"/>
        <v>0.29447748686469344</v>
      </c>
      <c r="T282" s="123">
        <f t="shared" si="130"/>
        <v>0.3492476935056269</v>
      </c>
      <c r="U282" s="123">
        <f t="shared" si="130"/>
        <v>0.47826779687240456</v>
      </c>
      <c r="V282" s="123">
        <f t="shared" si="130"/>
        <v>0.64735715119868553</v>
      </c>
      <c r="W282" s="123">
        <f t="shared" si="130"/>
        <v>0.9623950970574453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0.19312537544573891</v>
      </c>
      <c r="C283" s="99">
        <f>RES_hhdet_tess!C8</f>
        <v>0.21359512221745527</v>
      </c>
      <c r="D283" s="99">
        <f>RES_hhdet_tess!D8</f>
        <v>0.23560820794699314</v>
      </c>
      <c r="E283" s="99">
        <f>RES_hhdet_tess!E8</f>
        <v>0.2918508795639449</v>
      </c>
      <c r="F283" s="99">
        <f>RES_hhdet_tess!F8</f>
        <v>0.24530351425654545</v>
      </c>
      <c r="G283" s="99">
        <f>RES_hhdet_tess!G8</f>
        <v>0.25478013394683885</v>
      </c>
      <c r="H283" s="99">
        <f>RES_hhdet_tess!H8</f>
        <v>0.28219943448263213</v>
      </c>
      <c r="I283" s="99">
        <f>RES_hhdet_tess!I8</f>
        <v>0.31354138672683279</v>
      </c>
      <c r="J283" s="99">
        <f>RES_hhdet_tess!J8</f>
        <v>0.36265667347675745</v>
      </c>
      <c r="K283" s="99">
        <f>RES_hhdet_tess!K8</f>
        <v>0.34628493986086767</v>
      </c>
      <c r="L283" s="99">
        <f>RES_hhdet_tess!L8</f>
        <v>0.42580821996866108</v>
      </c>
      <c r="M283" s="99">
        <f>RES_hhdet_tess!M8</f>
        <v>0.31289099366591155</v>
      </c>
      <c r="N283" s="99">
        <f>RES_hhdet_tess!N8</f>
        <v>0.24815603822543122</v>
      </c>
      <c r="O283" s="99">
        <f>RES_hhdet_tess!O8</f>
        <v>0.2278930169667584</v>
      </c>
      <c r="P283" s="99">
        <f>RES_hhdet_tess!P8</f>
        <v>0.25008773179567884</v>
      </c>
      <c r="Q283" s="99">
        <f>RES_hhdet_tess!Q8</f>
        <v>0.25085668436275477</v>
      </c>
      <c r="R283" s="99">
        <f>RES_hhdet_tess!R8</f>
        <v>0.26613705708425922</v>
      </c>
      <c r="S283" s="99">
        <f>RES_hhdet_tess!S8</f>
        <v>0.29447748686469344</v>
      </c>
      <c r="T283" s="99">
        <f>RES_hhdet_tess!T8</f>
        <v>0.3492476935056269</v>
      </c>
      <c r="U283" s="99">
        <f>RES_hhdet_tess!U8</f>
        <v>0.47826779687240456</v>
      </c>
      <c r="V283" s="99">
        <f>RES_hhdet_tess!V8</f>
        <v>0.64735715119868553</v>
      </c>
      <c r="W283" s="99">
        <f>RES_hhdet_tess!W8</f>
        <v>0.9623950970574453</v>
      </c>
      <c r="DA283" s="63" t="s">
        <v>2920</v>
      </c>
    </row>
    <row r="284" spans="1:105" ht="12" customHeight="1" x14ac:dyDescent="0.25">
      <c r="A284" s="121" t="s">
        <v>55</v>
      </c>
      <c r="B284" s="123">
        <v>13.933269497752445</v>
      </c>
      <c r="C284" s="123">
        <v>14.093867031987664</v>
      </c>
      <c r="D284" s="123">
        <v>14.028650154554764</v>
      </c>
      <c r="E284" s="123">
        <v>13.596348651392898</v>
      </c>
      <c r="F284" s="123">
        <v>13.810227087815646</v>
      </c>
      <c r="G284" s="123">
        <v>14.625048916352487</v>
      </c>
      <c r="H284" s="123">
        <v>15.388253360899871</v>
      </c>
      <c r="I284" s="123">
        <v>15.472453033539232</v>
      </c>
      <c r="J284" s="123">
        <v>12.252747701513627</v>
      </c>
      <c r="K284" s="123">
        <v>13.303753879331504</v>
      </c>
      <c r="L284" s="123">
        <v>15.252718094603273</v>
      </c>
      <c r="M284" s="123">
        <v>13.857005820282083</v>
      </c>
      <c r="N284" s="123">
        <v>14.086539636470182</v>
      </c>
      <c r="O284" s="123">
        <v>14.120583206837177</v>
      </c>
      <c r="P284" s="123">
        <v>14.074011356219023</v>
      </c>
      <c r="Q284" s="123">
        <v>13.077525320346535</v>
      </c>
      <c r="R284" s="123">
        <v>13.144420802567925</v>
      </c>
      <c r="S284" s="123">
        <v>12.505140306047434</v>
      </c>
      <c r="T284" s="123">
        <v>12.453933155786709</v>
      </c>
      <c r="U284" s="123">
        <v>12.545964069546935</v>
      </c>
      <c r="V284" s="123">
        <v>12.273993861467051</v>
      </c>
      <c r="W284" s="123">
        <v>12.036600410316352</v>
      </c>
      <c r="DA284" s="130" t="s">
        <v>2921</v>
      </c>
    </row>
    <row r="285" spans="1:105" ht="12" customHeight="1" x14ac:dyDescent="0.25">
      <c r="A285" s="97" t="s">
        <v>143</v>
      </c>
      <c r="B285" s="99">
        <v>13.402139099286211</v>
      </c>
      <c r="C285" s="99">
        <v>14.222142876975441</v>
      </c>
      <c r="D285" s="99">
        <v>13.990568018463918</v>
      </c>
      <c r="E285" s="99">
        <v>13.381424052331905</v>
      </c>
      <c r="F285" s="99">
        <v>13.8838382129571</v>
      </c>
      <c r="G285" s="99">
        <v>15.016946776608087</v>
      </c>
      <c r="H285" s="99">
        <v>16.357306497736229</v>
      </c>
      <c r="I285" s="99">
        <v>16.498728784638537</v>
      </c>
      <c r="J285" s="99">
        <v>11.926524483284565</v>
      </c>
      <c r="K285" s="99">
        <v>13.227747256781891</v>
      </c>
      <c r="L285" s="99">
        <v>15.354236316113488</v>
      </c>
      <c r="M285" s="99">
        <v>13.838861533727652</v>
      </c>
      <c r="N285" s="99">
        <v>14.081323505849593</v>
      </c>
      <c r="O285" s="99">
        <v>14.118417547405979</v>
      </c>
      <c r="P285" s="99">
        <v>14.078622815256415</v>
      </c>
      <c r="Q285" s="99">
        <v>13.064817163488661</v>
      </c>
      <c r="R285" s="99">
        <v>13.134315690684961</v>
      </c>
      <c r="S285" s="99">
        <v>12.490908814336407</v>
      </c>
      <c r="T285" s="99">
        <v>12.447719806485658</v>
      </c>
      <c r="U285" s="99">
        <v>12.548597819696338</v>
      </c>
      <c r="V285" s="99">
        <v>12.274036136257902</v>
      </c>
      <c r="W285" s="99">
        <v>12.040177963536948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14.224252253006179</v>
      </c>
      <c r="C290" s="102">
        <v>14.015315711607094</v>
      </c>
      <c r="D290" s="102">
        <v>14.056552265256535</v>
      </c>
      <c r="E290" s="102">
        <v>13.787470884651096</v>
      </c>
      <c r="F290" s="102">
        <v>13.729232422653006</v>
      </c>
      <c r="G290" s="102">
        <v>14.15043171095885</v>
      </c>
      <c r="H290" s="102">
        <v>14.062274161841996</v>
      </c>
      <c r="I290" s="102">
        <v>13.61026808420824</v>
      </c>
      <c r="J290" s="102">
        <v>13.404692793002077</v>
      </c>
      <c r="K290" s="102">
        <v>13.781144172248144</v>
      </c>
      <c r="L290" s="102">
        <v>13.787718778593863</v>
      </c>
      <c r="M290" s="102">
        <v>14.382912906935143</v>
      </c>
      <c r="N290" s="102">
        <v>14.321016646174341</v>
      </c>
      <c r="O290" s="102">
        <v>14.221055137754709</v>
      </c>
      <c r="P290" s="102">
        <v>13.861178076456099</v>
      </c>
      <c r="Q290" s="102">
        <v>13.648946467224125</v>
      </c>
      <c r="R290" s="102">
        <v>13.594618875146697</v>
      </c>
      <c r="S290" s="102">
        <v>13.160838640863069</v>
      </c>
      <c r="T290" s="102">
        <v>12.746667884614226</v>
      </c>
      <c r="U290" s="102">
        <v>12.399194949848077</v>
      </c>
      <c r="V290" s="102">
        <v>12.261192447935596</v>
      </c>
      <c r="W290" s="102">
        <v>11.792339880082489</v>
      </c>
      <c r="DA290" s="131" t="s">
        <v>2927</v>
      </c>
    </row>
    <row r="291" spans="1:105" ht="12" customHeight="1" x14ac:dyDescent="0.25">
      <c r="A291" s="107" t="s">
        <v>121</v>
      </c>
      <c r="B291" s="105">
        <v>14.224252253006179</v>
      </c>
      <c r="C291" s="105">
        <v>14.015127607799098</v>
      </c>
      <c r="D291" s="105">
        <v>14.055933445972387</v>
      </c>
      <c r="E291" s="105">
        <v>13.786304658532693</v>
      </c>
      <c r="F291" s="105">
        <v>13.726628661670748</v>
      </c>
      <c r="G291" s="105">
        <v>14.147065264450545</v>
      </c>
      <c r="H291" s="105">
        <v>14.059979245968151</v>
      </c>
      <c r="I291" s="105">
        <v>13.610977542649694</v>
      </c>
      <c r="J291" s="105">
        <v>13.404256576023792</v>
      </c>
      <c r="K291" s="105">
        <v>13.778571583235797</v>
      </c>
      <c r="L291" s="105">
        <v>13.783513973736506</v>
      </c>
      <c r="M291" s="105">
        <v>14.361451171151558</v>
      </c>
      <c r="N291" s="105">
        <v>14.308275084257367</v>
      </c>
      <c r="O291" s="105">
        <v>14.193694030942812</v>
      </c>
      <c r="P291" s="105">
        <v>13.971350262028958</v>
      </c>
      <c r="Q291" s="105">
        <v>13.756185946028351</v>
      </c>
      <c r="R291" s="105">
        <v>13.690524504107625</v>
      </c>
      <c r="S291" s="105">
        <v>13.278545553666643</v>
      </c>
      <c r="T291" s="105">
        <v>12.906897831555233</v>
      </c>
      <c r="U291" s="105">
        <v>12.65050761216623</v>
      </c>
      <c r="V291" s="105">
        <v>12.588909136275564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11.435831571844046</v>
      </c>
      <c r="C292" s="99">
        <v>11.182440421228673</v>
      </c>
      <c r="D292" s="99">
        <v>11.245825589724348</v>
      </c>
      <c r="E292" s="99">
        <v>10.981070317716872</v>
      </c>
      <c r="F292" s="99">
        <v>10.949489659987337</v>
      </c>
      <c r="G292" s="99">
        <v>11.335632371590352</v>
      </c>
      <c r="H292" s="99">
        <v>11.258726413246332</v>
      </c>
      <c r="I292" s="99">
        <v>11.054309196654815</v>
      </c>
      <c r="J292" s="99">
        <v>10.782806657358467</v>
      </c>
      <c r="K292" s="99">
        <v>11.088719237335644</v>
      </c>
      <c r="L292" s="99">
        <v>11.058384811514888</v>
      </c>
      <c r="M292" s="99">
        <v>11.563095344733565</v>
      </c>
      <c r="N292" s="99">
        <v>11.508386539010406</v>
      </c>
      <c r="O292" s="99">
        <v>11.400206737996395</v>
      </c>
      <c r="P292" s="99">
        <v>11.2289169362201</v>
      </c>
      <c r="Q292" s="99">
        <v>11.036560150028699</v>
      </c>
      <c r="R292" s="99">
        <v>11.011667653270058</v>
      </c>
      <c r="S292" s="99">
        <v>10.679498803622536</v>
      </c>
      <c r="T292" s="99">
        <v>10.390052170288415</v>
      </c>
      <c r="U292" s="99">
        <v>10.171600390219352</v>
      </c>
      <c r="V292" s="99">
        <v>10.113165147534332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2.7884206811621328</v>
      </c>
      <c r="C293" s="99">
        <v>2.8326871865704253</v>
      </c>
      <c r="D293" s="99">
        <v>2.8101078562480382</v>
      </c>
      <c r="E293" s="99">
        <v>2.8052343408158191</v>
      </c>
      <c r="F293" s="99">
        <v>2.7771390016834099</v>
      </c>
      <c r="G293" s="99">
        <v>2.8114328928601919</v>
      </c>
      <c r="H293" s="99">
        <v>2.8012528327218185</v>
      </c>
      <c r="I293" s="99">
        <v>2.5566683459948774</v>
      </c>
      <c r="J293" s="99">
        <v>2.6214499186653297</v>
      </c>
      <c r="K293" s="99">
        <v>2.6898523459001527</v>
      </c>
      <c r="L293" s="99">
        <v>2.7251291622216183</v>
      </c>
      <c r="M293" s="99">
        <v>2.7983558264179949</v>
      </c>
      <c r="N293" s="99">
        <v>2.7998885452469611</v>
      </c>
      <c r="O293" s="99">
        <v>2.7934872929464181</v>
      </c>
      <c r="P293" s="99">
        <v>2.742433325808856</v>
      </c>
      <c r="Q293" s="99">
        <v>2.7196257959996557</v>
      </c>
      <c r="R293" s="99">
        <v>2.678856850837569</v>
      </c>
      <c r="S293" s="99">
        <v>2.5990467500441081</v>
      </c>
      <c r="T293" s="99">
        <v>2.5168456612668204</v>
      </c>
      <c r="U293" s="99">
        <v>2.4789072219468764</v>
      </c>
      <c r="V293" s="99">
        <v>2.4757439887412347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1.3866291210389297</v>
      </c>
      <c r="C294" s="123">
        <v>1.4271837902552487</v>
      </c>
      <c r="D294" s="123">
        <v>1.4279838131720417</v>
      </c>
      <c r="E294" s="123">
        <v>1.4455816796971417</v>
      </c>
      <c r="F294" s="123">
        <v>1.4283063964379694</v>
      </c>
      <c r="G294" s="123">
        <v>1.4756076152841877</v>
      </c>
      <c r="H294" s="123">
        <v>1.4244101422345075</v>
      </c>
      <c r="I294" s="123">
        <v>1.4388931472376272</v>
      </c>
      <c r="J294" s="123">
        <v>1.5065342149834873</v>
      </c>
      <c r="K294" s="123">
        <v>1.6203628713405882</v>
      </c>
      <c r="L294" s="123">
        <v>1.642679257715413</v>
      </c>
      <c r="M294" s="123">
        <v>1.6433455777900077</v>
      </c>
      <c r="N294" s="123">
        <v>1.6986271204505237</v>
      </c>
      <c r="O294" s="123">
        <v>1.7083044938744101</v>
      </c>
      <c r="P294" s="123">
        <v>1.6914348737982425</v>
      </c>
      <c r="Q294" s="123">
        <v>1.6874047958154563</v>
      </c>
      <c r="R294" s="123">
        <v>1.6844594603227254</v>
      </c>
      <c r="S294" s="123">
        <v>1.6784723562001025</v>
      </c>
      <c r="T294" s="123">
        <v>1.710662397301761</v>
      </c>
      <c r="U294" s="123">
        <v>1.72648363526269</v>
      </c>
      <c r="V294" s="123">
        <v>2.2905619367572991</v>
      </c>
      <c r="W294" s="123">
        <v>2.2591440710861472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1.0215955513102883</v>
      </c>
      <c r="C296" s="99">
        <v>1.5787220616817068</v>
      </c>
      <c r="D296" s="99">
        <v>1.4859366671121959</v>
      </c>
      <c r="E296" s="99">
        <v>1.6887220727126637</v>
      </c>
      <c r="F296" s="99">
        <v>1.4409715272097261</v>
      </c>
      <c r="G296" s="99">
        <v>1.7773644925700549</v>
      </c>
      <c r="H296" s="99">
        <v>0.9303705683357435</v>
      </c>
      <c r="I296" s="99">
        <v>1.235968232263384</v>
      </c>
      <c r="J296" s="99">
        <v>1.7353077165590454</v>
      </c>
      <c r="K296" s="99">
        <v>2.0313598387842879</v>
      </c>
      <c r="L296" s="99">
        <v>1.5933974670244055</v>
      </c>
      <c r="M296" s="99">
        <v>1.5340134410767272</v>
      </c>
      <c r="N296" s="99">
        <v>1.2797861012027831</v>
      </c>
      <c r="O296" s="99">
        <v>1.7405911542948844</v>
      </c>
      <c r="P296" s="99">
        <v>1.6539994817717467</v>
      </c>
      <c r="Q296" s="99">
        <v>2.0273320254231244</v>
      </c>
      <c r="R296" s="99">
        <v>1.6056872954227794</v>
      </c>
      <c r="S296" s="99">
        <v>1.6497828878683298</v>
      </c>
      <c r="T296" s="99">
        <v>1.7115615476846824</v>
      </c>
      <c r="U296" s="99">
        <v>1.7510436612146059</v>
      </c>
      <c r="V296" s="99">
        <v>2.2459059038929885</v>
      </c>
      <c r="W296" s="99">
        <v>2.2711142124279693</v>
      </c>
      <c r="DA296" s="63" t="s">
        <v>2933</v>
      </c>
    </row>
    <row r="297" spans="1:105" ht="12" customHeight="1" x14ac:dyDescent="0.25">
      <c r="A297" s="109" t="s">
        <v>120</v>
      </c>
      <c r="B297" s="110">
        <v>1.4269205023665308</v>
      </c>
      <c r="C297" s="110">
        <v>1.409505216761975</v>
      </c>
      <c r="D297" s="110">
        <v>1.4209540917587675</v>
      </c>
      <c r="E297" s="110">
        <v>1.4150180655657345</v>
      </c>
      <c r="F297" s="110">
        <v>1.4267915751793683</v>
      </c>
      <c r="G297" s="110">
        <v>1.4410681625518575</v>
      </c>
      <c r="H297" s="110">
        <v>1.4776879820528248</v>
      </c>
      <c r="I297" s="110">
        <v>1.4604771781075954</v>
      </c>
      <c r="J297" s="110">
        <v>1.4826637580983808</v>
      </c>
      <c r="K297" s="110">
        <v>1.5791131757029904</v>
      </c>
      <c r="L297" s="110">
        <v>1.6472600983210124</v>
      </c>
      <c r="M297" s="110">
        <v>1.651523803354507</v>
      </c>
      <c r="N297" s="110">
        <v>1.7235293115205792</v>
      </c>
      <c r="O297" s="110">
        <v>1.7065404385070837</v>
      </c>
      <c r="P297" s="110">
        <v>1.6934269177514596</v>
      </c>
      <c r="Q297" s="110">
        <v>1.6700403843085678</v>
      </c>
      <c r="R297" s="110">
        <v>1.6884931144406152</v>
      </c>
      <c r="S297" s="110">
        <v>1.6799732484098826</v>
      </c>
      <c r="T297" s="110">
        <v>1.7106245219538363</v>
      </c>
      <c r="U297" s="110">
        <v>1.7254264156025085</v>
      </c>
      <c r="V297" s="110">
        <v>2.2925261395806893</v>
      </c>
      <c r="W297" s="110">
        <v>2.258634703369474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74.396221629485112</v>
      </c>
      <c r="C299" s="118">
        <f t="shared" si="131"/>
        <v>83.331226063608142</v>
      </c>
      <c r="D299" s="118">
        <f t="shared" si="131"/>
        <v>83.141342351513714</v>
      </c>
      <c r="E299" s="118">
        <f t="shared" si="131"/>
        <v>83.330373384840158</v>
      </c>
      <c r="F299" s="118">
        <f t="shared" si="131"/>
        <v>82.506588654200641</v>
      </c>
      <c r="G299" s="118">
        <f t="shared" si="131"/>
        <v>82.115190687434492</v>
      </c>
      <c r="H299" s="118">
        <f t="shared" si="131"/>
        <v>86.405024654680886</v>
      </c>
      <c r="I299" s="118">
        <f t="shared" si="131"/>
        <v>90.33823702274789</v>
      </c>
      <c r="J299" s="118">
        <f t="shared" si="131"/>
        <v>70.597279372844341</v>
      </c>
      <c r="K299" s="118">
        <f t="shared" si="131"/>
        <v>80.9494252287206</v>
      </c>
      <c r="L299" s="118">
        <f t="shared" si="131"/>
        <v>101.90604324632558</v>
      </c>
      <c r="M299" s="118">
        <f t="shared" si="131"/>
        <v>79.781322477393175</v>
      </c>
      <c r="N299" s="118">
        <f t="shared" si="131"/>
        <v>88.809180838864251</v>
      </c>
      <c r="O299" s="118">
        <f t="shared" si="131"/>
        <v>82.628267822518367</v>
      </c>
      <c r="P299" s="118">
        <f t="shared" si="131"/>
        <v>83.383067422600135</v>
      </c>
      <c r="Q299" s="118">
        <f t="shared" si="131"/>
        <v>76.325493048789582</v>
      </c>
      <c r="R299" s="118">
        <f t="shared" ref="R299:V299" si="132">R300+R303+R305+R315</f>
        <v>85.378215649534212</v>
      </c>
      <c r="S299" s="118">
        <f t="shared" si="132"/>
        <v>81.333527360647295</v>
      </c>
      <c r="T299" s="118">
        <f t="shared" si="132"/>
        <v>80.274130889673799</v>
      </c>
      <c r="U299" s="118">
        <f t="shared" si="132"/>
        <v>78.665926873433961</v>
      </c>
      <c r="V299" s="118">
        <f t="shared" si="132"/>
        <v>69.953402530315699</v>
      </c>
      <c r="W299" s="118">
        <f t="shared" ref="W299" si="133">W300+W303+W305+W315</f>
        <v>78.892046360643064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71.357588967956517</v>
      </c>
      <c r="C300" s="123">
        <f t="shared" si="134"/>
        <v>79.874373245834093</v>
      </c>
      <c r="D300" s="123">
        <f t="shared" si="134"/>
        <v>79.375973763329995</v>
      </c>
      <c r="E300" s="123">
        <f t="shared" si="134"/>
        <v>79.349250968177813</v>
      </c>
      <c r="F300" s="123">
        <f t="shared" si="134"/>
        <v>77.97542122739091</v>
      </c>
      <c r="G300" s="123">
        <f t="shared" si="134"/>
        <v>77.023628571537216</v>
      </c>
      <c r="H300" s="123">
        <f t="shared" si="134"/>
        <v>80.629499330376774</v>
      </c>
      <c r="I300" s="123">
        <f t="shared" si="134"/>
        <v>83.839643161245419</v>
      </c>
      <c r="J300" s="123">
        <f t="shared" si="134"/>
        <v>65.022577730405814</v>
      </c>
      <c r="K300" s="123">
        <f t="shared" si="134"/>
        <v>74.162771527504461</v>
      </c>
      <c r="L300" s="123">
        <f t="shared" si="134"/>
        <v>93.461848473470198</v>
      </c>
      <c r="M300" s="123">
        <f t="shared" si="134"/>
        <v>71.967513525861435</v>
      </c>
      <c r="N300" s="123">
        <f t="shared" si="134"/>
        <v>80.834642992925993</v>
      </c>
      <c r="O300" s="123">
        <f t="shared" si="134"/>
        <v>74.787620946548813</v>
      </c>
      <c r="P300" s="123">
        <f t="shared" si="134"/>
        <v>75.615705283874107</v>
      </c>
      <c r="Q300" s="123">
        <f t="shared" si="134"/>
        <v>69.025229180835751</v>
      </c>
      <c r="R300" s="123">
        <f t="shared" ref="R300:V300" si="135">SUM(R301:R302)</f>
        <v>78.072808542109939</v>
      </c>
      <c r="S300" s="123">
        <f t="shared" si="135"/>
        <v>74.478793324200126</v>
      </c>
      <c r="T300" s="123">
        <f t="shared" si="135"/>
        <v>73.594182860913136</v>
      </c>
      <c r="U300" s="123">
        <f t="shared" si="135"/>
        <v>72.101413124760342</v>
      </c>
      <c r="V300" s="123">
        <f t="shared" si="135"/>
        <v>63.631743081384592</v>
      </c>
      <c r="W300" s="123">
        <f t="shared" ref="W300" si="136">SUM(W301:W302)</f>
        <v>72.732770798959109</v>
      </c>
      <c r="DA300" s="130" t="s">
        <v>3084</v>
      </c>
    </row>
    <row r="301" spans="1:105" ht="12" customHeight="1" x14ac:dyDescent="0.25">
      <c r="A301" s="97" t="s">
        <v>51</v>
      </c>
      <c r="B301" s="99">
        <v>71.357588967956517</v>
      </c>
      <c r="C301" s="99">
        <v>79.874373245834093</v>
      </c>
      <c r="D301" s="99">
        <v>79.375973763329995</v>
      </c>
      <c r="E301" s="99">
        <v>79.349250968177813</v>
      </c>
      <c r="F301" s="99">
        <v>77.97542122739091</v>
      </c>
      <c r="G301" s="99">
        <v>77.023628571537216</v>
      </c>
      <c r="H301" s="99">
        <v>80.629499330376774</v>
      </c>
      <c r="I301" s="99">
        <v>83.839643161245419</v>
      </c>
      <c r="J301" s="99">
        <v>65.022577730405814</v>
      </c>
      <c r="K301" s="99">
        <v>74.162771527504461</v>
      </c>
      <c r="L301" s="99">
        <v>93.461848473470198</v>
      </c>
      <c r="M301" s="99">
        <v>71.967513525861435</v>
      </c>
      <c r="N301" s="99">
        <v>80.834642992925993</v>
      </c>
      <c r="O301" s="99">
        <v>74.787620946548813</v>
      </c>
      <c r="P301" s="99">
        <v>75.615705283874107</v>
      </c>
      <c r="Q301" s="99">
        <v>69.025229180835751</v>
      </c>
      <c r="R301" s="99">
        <v>78.072808542109939</v>
      </c>
      <c r="S301" s="99">
        <v>74.478793324200126</v>
      </c>
      <c r="T301" s="99">
        <v>73.594182860913136</v>
      </c>
      <c r="U301" s="99">
        <v>72.101413124760342</v>
      </c>
      <c r="V301" s="99">
        <v>63.631743081384592</v>
      </c>
      <c r="W301" s="99">
        <v>72.732770798959109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3.0012098603794017</v>
      </c>
      <c r="C305" s="123">
        <v>3.3961911163117948</v>
      </c>
      <c r="D305" s="123">
        <v>3.706342056748396</v>
      </c>
      <c r="E305" s="123">
        <v>3.9119938313362499</v>
      </c>
      <c r="F305" s="123">
        <v>4.4748192032614984</v>
      </c>
      <c r="G305" s="123">
        <v>5.0248511081461613</v>
      </c>
      <c r="H305" s="123">
        <v>5.7424871759697567</v>
      </c>
      <c r="I305" s="123">
        <v>6.45528429099768</v>
      </c>
      <c r="J305" s="123">
        <v>5.5149484671841034</v>
      </c>
      <c r="K305" s="123">
        <v>6.7191432819404859</v>
      </c>
      <c r="L305" s="123">
        <v>8.3948280140957756</v>
      </c>
      <c r="M305" s="123">
        <v>7.7749247152367884</v>
      </c>
      <c r="N305" s="123">
        <v>7.9483867608529843</v>
      </c>
      <c r="O305" s="123">
        <v>7.8078248288412189</v>
      </c>
      <c r="P305" s="123">
        <v>7.7369486821024775</v>
      </c>
      <c r="Q305" s="123">
        <v>7.264407189600063</v>
      </c>
      <c r="R305" s="123">
        <v>7.2769466936216451</v>
      </c>
      <c r="S305" s="123">
        <v>6.8249010255823208</v>
      </c>
      <c r="T305" s="123">
        <v>6.6547962758974304</v>
      </c>
      <c r="U305" s="123">
        <v>6.538264235424446</v>
      </c>
      <c r="V305" s="123">
        <v>6.2873333458407368</v>
      </c>
      <c r="W305" s="123">
        <v>6.1256896422662832</v>
      </c>
      <c r="DA305" s="130" t="s">
        <v>3089</v>
      </c>
    </row>
    <row r="306" spans="1:105" ht="12" customHeight="1" x14ac:dyDescent="0.25">
      <c r="A306" s="97" t="s">
        <v>143</v>
      </c>
      <c r="B306" s="99">
        <v>8.4793138381705528</v>
      </c>
      <c r="C306" s="99">
        <v>8.9420312912628912</v>
      </c>
      <c r="D306" s="99">
        <v>8.7666772810488069</v>
      </c>
      <c r="E306" s="99">
        <v>8.3116016246520896</v>
      </c>
      <c r="F306" s="99">
        <v>8.5396121700795682</v>
      </c>
      <c r="G306" s="99">
        <v>9.1734172059692742</v>
      </c>
      <c r="H306" s="99">
        <v>9.9390537268296875</v>
      </c>
      <c r="I306" s="99">
        <v>10.012915258389626</v>
      </c>
      <c r="J306" s="99">
        <v>7.0767631045027253</v>
      </c>
      <c r="K306" s="99">
        <v>7.7891254066198901</v>
      </c>
      <c r="L306" s="99">
        <v>8.9764816539798264</v>
      </c>
      <c r="M306" s="99">
        <v>8.0435130235813315</v>
      </c>
      <c r="N306" s="99">
        <v>8.1257212861947234</v>
      </c>
      <c r="O306" s="99">
        <v>7.9780131814271709</v>
      </c>
      <c r="P306" s="99">
        <v>7.9065359644671203</v>
      </c>
      <c r="Q306" s="99">
        <v>7.4252282990890492</v>
      </c>
      <c r="R306" s="99">
        <v>7.439397134978968</v>
      </c>
      <c r="S306" s="99">
        <v>6.9723157003905794</v>
      </c>
      <c r="T306" s="99">
        <v>6.7939864749976033</v>
      </c>
      <c r="U306" s="99">
        <v>6.6616277115645293</v>
      </c>
      <c r="V306" s="99">
        <v>6.3911489635223173</v>
      </c>
      <c r="W306" s="99">
        <v>6.2154093390469507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3.7422801149190596E-2</v>
      </c>
      <c r="C315" s="123">
        <v>6.0661701462253317E-2</v>
      </c>
      <c r="D315" s="123">
        <v>5.9026531435326532E-2</v>
      </c>
      <c r="E315" s="123">
        <v>6.9128585326101638E-2</v>
      </c>
      <c r="F315" s="123">
        <v>5.6348223548232337E-2</v>
      </c>
      <c r="G315" s="123">
        <v>6.6711007751103432E-2</v>
      </c>
      <c r="H315" s="123">
        <v>3.3038148334358086E-2</v>
      </c>
      <c r="I315" s="123">
        <v>4.3309570504788862E-2</v>
      </c>
      <c r="J315" s="123">
        <v>5.9753175254432203E-2</v>
      </c>
      <c r="K315" s="123">
        <v>6.7510419275644273E-2</v>
      </c>
      <c r="L315" s="123">
        <v>4.9366758759609185E-2</v>
      </c>
      <c r="M315" s="123">
        <v>3.8884236294948776E-2</v>
      </c>
      <c r="N315" s="123">
        <v>2.6151085085267624E-2</v>
      </c>
      <c r="O315" s="123">
        <v>3.2822047128340331E-2</v>
      </c>
      <c r="P315" s="123">
        <v>3.0413456623548316E-2</v>
      </c>
      <c r="Q315" s="123">
        <v>3.5856678353760274E-2</v>
      </c>
      <c r="R315" s="123">
        <v>2.8460413802631545E-2</v>
      </c>
      <c r="S315" s="123">
        <v>2.9833010864843777E-2</v>
      </c>
      <c r="T315" s="123">
        <v>2.5151752863243101E-2</v>
      </c>
      <c r="U315" s="123">
        <v>2.6249513249165982E-2</v>
      </c>
      <c r="V315" s="123">
        <v>3.4326103090369424E-2</v>
      </c>
      <c r="W315" s="123">
        <v>3.3585919417677676E-2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0.37646748620634574</v>
      </c>
      <c r="C317" s="99">
        <v>0.58064536331569849</v>
      </c>
      <c r="D317" s="99">
        <v>0.54563983426209983</v>
      </c>
      <c r="E317" s="99">
        <v>0.61906195814419374</v>
      </c>
      <c r="F317" s="99">
        <v>0.52746494173687475</v>
      </c>
      <c r="G317" s="99">
        <v>0.64953742181074381</v>
      </c>
      <c r="H317" s="99">
        <v>0.33939727965744515</v>
      </c>
      <c r="I317" s="99">
        <v>0.4504898124717186</v>
      </c>
      <c r="J317" s="99">
        <v>0.63242521077560698</v>
      </c>
      <c r="K317" s="99">
        <v>0.7401596876947909</v>
      </c>
      <c r="L317" s="99">
        <v>0.58046628431628378</v>
      </c>
      <c r="M317" s="99">
        <v>0.55871541545014769</v>
      </c>
      <c r="N317" s="99">
        <v>0.46599780783886618</v>
      </c>
      <c r="O317" s="99">
        <v>0.63354825423359451</v>
      </c>
      <c r="P317" s="99">
        <v>0.6019569056245696</v>
      </c>
      <c r="Q317" s="99">
        <v>0.7377901317790021</v>
      </c>
      <c r="R317" s="99">
        <v>0.58425631093678088</v>
      </c>
      <c r="S317" s="99">
        <v>0.60008929900547825</v>
      </c>
      <c r="T317" s="99">
        <v>0.62224747494543897</v>
      </c>
      <c r="U317" s="99">
        <v>0.63604589796056032</v>
      </c>
      <c r="V317" s="99">
        <v>0.81472798901238275</v>
      </c>
      <c r="W317" s="99">
        <v>0.8228550257331031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0.35809010887294346</v>
      </c>
      <c r="D322" s="117">
        <f t="shared" si="138"/>
        <v>0.25825365840730913</v>
      </c>
      <c r="E322" s="117">
        <f t="shared" si="138"/>
        <v>0.30527547511124026</v>
      </c>
      <c r="F322" s="117">
        <f t="shared" si="138"/>
        <v>0.44009938201507298</v>
      </c>
      <c r="G322" s="117">
        <f t="shared" si="138"/>
        <v>0.33712363282910135</v>
      </c>
      <c r="H322" s="117">
        <f t="shared" si="138"/>
        <v>0.18576933792844427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5.6136219894103459E-2</v>
      </c>
      <c r="N322" s="117">
        <f t="shared" si="138"/>
        <v>0.13780428831370792</v>
      </c>
      <c r="O322" s="117">
        <f t="shared" si="138"/>
        <v>0.10424118691159787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4.9004423836731335E-2</v>
      </c>
      <c r="S322" s="117">
        <f t="shared" si="139"/>
        <v>0.11998534439722362</v>
      </c>
      <c r="T322" s="117">
        <f t="shared" si="139"/>
        <v>0.14275115165181701</v>
      </c>
      <c r="U322" s="117">
        <f t="shared" si="139"/>
        <v>0.14297709334353559</v>
      </c>
      <c r="V322" s="117">
        <f t="shared" si="139"/>
        <v>0.11178152763242043</v>
      </c>
      <c r="W322" s="117">
        <f t="shared" ref="W322" si="140">W323+W326+W328+W338</f>
        <v>8.2044307534694619E-2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0.32523909718904498</v>
      </c>
      <c r="D323" s="122">
        <f t="shared" si="141"/>
        <v>0.23394890349646671</v>
      </c>
      <c r="E323" s="122">
        <f t="shared" si="141"/>
        <v>0.27698962113013798</v>
      </c>
      <c r="F323" s="122">
        <f t="shared" si="141"/>
        <v>0.39785900949825387</v>
      </c>
      <c r="G323" s="122">
        <f t="shared" si="141"/>
        <v>0.30702382993050897</v>
      </c>
      <c r="H323" s="122">
        <f t="shared" si="141"/>
        <v>0.1696747425632292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5.0014862133446532E-2</v>
      </c>
      <c r="N323" s="122">
        <f t="shared" si="141"/>
        <v>0.12282772415169881</v>
      </c>
      <c r="O323" s="122">
        <f t="shared" si="141"/>
        <v>9.1618327029779262E-2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4.3211195499089708E-2</v>
      </c>
      <c r="S323" s="122">
        <f t="shared" si="142"/>
        <v>0.10454677792081116</v>
      </c>
      <c r="T323" s="122">
        <f t="shared" si="142"/>
        <v>0.12479340352727837</v>
      </c>
      <c r="U323" s="122">
        <f t="shared" si="142"/>
        <v>0.12092990953957182</v>
      </c>
      <c r="V323" s="122">
        <f t="shared" si="142"/>
        <v>9.5582283686686184E-2</v>
      </c>
      <c r="W323" s="122">
        <f t="shared" ref="W323" si="143">SUM(W324:W325)</f>
        <v>6.9522833011832791E-2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0.32313649260612831</v>
      </c>
      <c r="D324" s="98">
        <v>0.23246352043200691</v>
      </c>
      <c r="E324" s="98">
        <v>0.27524400255234893</v>
      </c>
      <c r="F324" s="98">
        <v>0.39540394498614351</v>
      </c>
      <c r="G324" s="98">
        <v>0.30514917311426437</v>
      </c>
      <c r="H324" s="98">
        <v>0.16864740651898866</v>
      </c>
      <c r="I324" s="98">
        <v>0</v>
      </c>
      <c r="J324" s="98">
        <v>0</v>
      </c>
      <c r="K324" s="98">
        <v>0</v>
      </c>
      <c r="L324" s="98">
        <v>0</v>
      </c>
      <c r="M324" s="98">
        <v>4.9720235077170778E-2</v>
      </c>
      <c r="N324" s="98">
        <v>0.1221028306745309</v>
      </c>
      <c r="O324" s="98">
        <v>9.1080798023815857E-2</v>
      </c>
      <c r="P324" s="98">
        <v>0</v>
      </c>
      <c r="Q324" s="98">
        <v>0</v>
      </c>
      <c r="R324" s="98">
        <v>4.2953209059073759E-2</v>
      </c>
      <c r="S324" s="98">
        <v>0.1039495665276513</v>
      </c>
      <c r="T324" s="98">
        <v>0.12406951594885901</v>
      </c>
      <c r="U324" s="98">
        <v>0.1202318772652325</v>
      </c>
      <c r="V324" s="98">
        <v>9.5009875686035014E-2</v>
      </c>
      <c r="W324" s="98">
        <v>6.9096739554626141E-2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2.1026045829166677E-3</v>
      </c>
      <c r="D325" s="98">
        <v>1.4853830644597978E-3</v>
      </c>
      <c r="E325" s="98">
        <v>1.7456185777890228E-3</v>
      </c>
      <c r="F325" s="98">
        <v>2.455064512110334E-3</v>
      </c>
      <c r="G325" s="98">
        <v>1.8746568162446035E-3</v>
      </c>
      <c r="H325" s="98">
        <v>1.0273360442405555E-3</v>
      </c>
      <c r="I325" s="98">
        <v>0</v>
      </c>
      <c r="J325" s="98">
        <v>0</v>
      </c>
      <c r="K325" s="98">
        <v>0</v>
      </c>
      <c r="L325" s="98">
        <v>0</v>
      </c>
      <c r="M325" s="98">
        <v>2.9462705627575044E-4</v>
      </c>
      <c r="N325" s="98">
        <v>7.248934771679035E-4</v>
      </c>
      <c r="O325" s="98">
        <v>5.3752900596340883E-4</v>
      </c>
      <c r="P325" s="98">
        <v>0</v>
      </c>
      <c r="Q325" s="98">
        <v>0</v>
      </c>
      <c r="R325" s="98">
        <v>2.5798644001595139E-4</v>
      </c>
      <c r="S325" s="98">
        <v>5.9721139315985271E-4</v>
      </c>
      <c r="T325" s="98">
        <v>7.2388757841936719E-4</v>
      </c>
      <c r="U325" s="98">
        <v>6.9803227433931734E-4</v>
      </c>
      <c r="V325" s="98">
        <v>5.7240800065117643E-4</v>
      </c>
      <c r="W325" s="98">
        <v>4.2609345720665199E-4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1.4805739969339399E-4</v>
      </c>
      <c r="D326" s="122">
        <f t="shared" si="144"/>
        <v>8.827351871346274E-5</v>
      </c>
      <c r="E326" s="122">
        <f t="shared" si="144"/>
        <v>7.089453803947547E-5</v>
      </c>
      <c r="F326" s="122">
        <f t="shared" si="144"/>
        <v>1.4586675598572034E-4</v>
      </c>
      <c r="G326" s="122">
        <f t="shared" si="144"/>
        <v>1.6050119249714443E-4</v>
      </c>
      <c r="H326" s="122">
        <f t="shared" si="144"/>
        <v>6.2870102512406075E-5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5.0206459390560687E-5</v>
      </c>
      <c r="O326" s="122">
        <f t="shared" si="144"/>
        <v>4.5534170589698469E-5</v>
      </c>
      <c r="P326" s="122">
        <f t="shared" si="144"/>
        <v>0</v>
      </c>
      <c r="Q326" s="122">
        <f t="shared" si="144"/>
        <v>0</v>
      </c>
      <c r="R326" s="122">
        <f t="shared" si="144"/>
        <v>2.176849745510891E-5</v>
      </c>
      <c r="S326" s="122">
        <f t="shared" si="144"/>
        <v>1.9064947542188408E-5</v>
      </c>
      <c r="T326" s="122">
        <f t="shared" si="144"/>
        <v>6.0608251279281101E-5</v>
      </c>
      <c r="U326" s="122">
        <f t="shared" si="144"/>
        <v>7.090299716416765E-5</v>
      </c>
      <c r="V326" s="122">
        <f t="shared" si="144"/>
        <v>1.2217885467456099E-4</v>
      </c>
      <c r="W326" s="122">
        <f t="shared" si="144"/>
        <v>1.1852037347169823E-4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1.4805739969339399E-4</v>
      </c>
      <c r="D327" s="98">
        <v>8.827351871346274E-5</v>
      </c>
      <c r="E327" s="98">
        <v>7.089453803947547E-5</v>
      </c>
      <c r="F327" s="98">
        <v>1.4586675598572034E-4</v>
      </c>
      <c r="G327" s="98">
        <v>1.6050119249714443E-4</v>
      </c>
      <c r="H327" s="98">
        <v>6.2870102512406075E-5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5.0206459390560687E-5</v>
      </c>
      <c r="O327" s="98">
        <v>4.5534170589698469E-5</v>
      </c>
      <c r="P327" s="98">
        <v>0</v>
      </c>
      <c r="Q327" s="98">
        <v>0</v>
      </c>
      <c r="R327" s="98">
        <v>2.176849745510891E-5</v>
      </c>
      <c r="S327" s="98">
        <v>1.9064947542188408E-5</v>
      </c>
      <c r="T327" s="98">
        <v>6.0608251279281101E-5</v>
      </c>
      <c r="U327" s="98">
        <v>7.090299716416765E-5</v>
      </c>
      <c r="V327" s="98">
        <v>1.2217885467456099E-4</v>
      </c>
      <c r="W327" s="98">
        <v>1.1852037347169823E-4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2.9748604451718123E-2</v>
      </c>
      <c r="D328" s="122">
        <v>2.2070145544611751E-2</v>
      </c>
      <c r="E328" s="122">
        <v>2.5629416247084376E-2</v>
      </c>
      <c r="F328" s="122">
        <v>3.8419777568754365E-2</v>
      </c>
      <c r="G328" s="122">
        <v>2.7252854565619638E-2</v>
      </c>
      <c r="H328" s="122">
        <v>1.4630905017504572E-2</v>
      </c>
      <c r="I328" s="122">
        <v>0</v>
      </c>
      <c r="J328" s="122">
        <v>0</v>
      </c>
      <c r="K328" s="122">
        <v>0</v>
      </c>
      <c r="L328" s="122">
        <v>0</v>
      </c>
      <c r="M328" s="122">
        <v>5.5408873405694975E-3</v>
      </c>
      <c r="N328" s="122">
        <v>1.3473636178264622E-2</v>
      </c>
      <c r="O328" s="122">
        <v>1.1335356178530008E-2</v>
      </c>
      <c r="P328" s="122">
        <v>0</v>
      </c>
      <c r="Q328" s="122">
        <v>0</v>
      </c>
      <c r="R328" s="122">
        <v>5.1540398917257401E-3</v>
      </c>
      <c r="S328" s="122">
        <v>1.3700583035521621E-2</v>
      </c>
      <c r="T328" s="122">
        <v>1.5850677238912068E-2</v>
      </c>
      <c r="U328" s="122">
        <v>1.9431227657628763E-2</v>
      </c>
      <c r="V328" s="122">
        <v>1.3623953095858956E-2</v>
      </c>
      <c r="W328" s="122">
        <v>1.0464108258367648E-2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1.8222949439911133E-3</v>
      </c>
      <c r="D329" s="98">
        <v>3.7599692555522171E-3</v>
      </c>
      <c r="E329" s="98">
        <v>6.0193295378248553E-3</v>
      </c>
      <c r="F329" s="98">
        <v>1.3772917804442061E-2</v>
      </c>
      <c r="G329" s="98">
        <v>4.1809049871121317E-3</v>
      </c>
      <c r="H329" s="98">
        <v>2.041809652150877E-3</v>
      </c>
      <c r="I329" s="98">
        <v>0</v>
      </c>
      <c r="J329" s="98">
        <v>0</v>
      </c>
      <c r="K329" s="98">
        <v>0</v>
      </c>
      <c r="L329" s="98">
        <v>0</v>
      </c>
      <c r="M329" s="98">
        <v>5.3683736858474787E-3</v>
      </c>
      <c r="N329" s="98">
        <v>1.3473636178264622E-2</v>
      </c>
      <c r="O329" s="98">
        <v>1.116810771604222E-2</v>
      </c>
      <c r="P329" s="98">
        <v>0</v>
      </c>
      <c r="Q329" s="98">
        <v>0</v>
      </c>
      <c r="R329" s="98">
        <v>5.1540398917257401E-3</v>
      </c>
      <c r="S329" s="98">
        <v>1.3554439810937303E-2</v>
      </c>
      <c r="T329" s="98">
        <v>1.5570699917286726E-2</v>
      </c>
      <c r="U329" s="98">
        <v>1.90291459495983E-2</v>
      </c>
      <c r="V329" s="98">
        <v>1.3360627247521621E-2</v>
      </c>
      <c r="W329" s="98">
        <v>9.9614515789151308E-3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2.744544185741405E-2</v>
      </c>
      <c r="D334" s="101">
        <v>1.7988779666165723E-2</v>
      </c>
      <c r="E334" s="101">
        <v>1.9295303096685482E-2</v>
      </c>
      <c r="F334" s="101">
        <v>2.4176525798270961E-2</v>
      </c>
      <c r="G334" s="101">
        <v>2.2585348976699823E-2</v>
      </c>
      <c r="H334" s="101">
        <v>1.2104170483628638E-2</v>
      </c>
      <c r="I334" s="101">
        <v>0</v>
      </c>
      <c r="J334" s="101">
        <v>0</v>
      </c>
      <c r="K334" s="101">
        <v>0</v>
      </c>
      <c r="L334" s="101">
        <v>0</v>
      </c>
      <c r="M334" s="101">
        <v>1.7251365472201877E-4</v>
      </c>
      <c r="N334" s="101">
        <v>0</v>
      </c>
      <c r="O334" s="101">
        <v>1.6724846248778748E-4</v>
      </c>
      <c r="P334" s="101">
        <v>0</v>
      </c>
      <c r="Q334" s="101">
        <v>0</v>
      </c>
      <c r="R334" s="101">
        <v>0</v>
      </c>
      <c r="S334" s="101">
        <v>1.4614322458431786E-4</v>
      </c>
      <c r="T334" s="101">
        <v>2.7997732162534273E-4</v>
      </c>
      <c r="U334" s="101">
        <v>4.0208170803046243E-4</v>
      </c>
      <c r="V334" s="101">
        <v>2.6332584833733399E-4</v>
      </c>
      <c r="W334" s="101">
        <v>5.0265667945251799E-4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4.8086765031295795E-4</v>
      </c>
      <c r="D335" s="104">
        <v>3.2139662289381037E-4</v>
      </c>
      <c r="E335" s="104">
        <v>3.1478361257403941E-4</v>
      </c>
      <c r="F335" s="104">
        <v>4.7033396604134406E-4</v>
      </c>
      <c r="G335" s="104">
        <v>4.866006018076854E-4</v>
      </c>
      <c r="H335" s="104">
        <v>4.8492488172505692E-4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4.0552391190904207E-4</v>
      </c>
      <c r="D336" s="98">
        <v>2.7155409645356743E-4</v>
      </c>
      <c r="E336" s="98">
        <v>2.6498187662008904E-4</v>
      </c>
      <c r="F336" s="98">
        <v>3.9627156225656077E-4</v>
      </c>
      <c r="G336" s="98">
        <v>4.1130215385543441E-4</v>
      </c>
      <c r="H336" s="98">
        <v>4.0956930148148993E-4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7.5343738403915866E-5</v>
      </c>
      <c r="D337" s="98">
        <v>4.9842526440242928E-5</v>
      </c>
      <c r="E337" s="98">
        <v>4.9801735953950376E-5</v>
      </c>
      <c r="F337" s="98">
        <v>7.4062403784783275E-5</v>
      </c>
      <c r="G337" s="98">
        <v>7.5298447952250986E-5</v>
      </c>
      <c r="H337" s="98">
        <v>7.5355580243567007E-5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2.9543498324869966E-3</v>
      </c>
      <c r="D338" s="122">
        <v>2.1463358475172375E-3</v>
      </c>
      <c r="E338" s="122">
        <v>2.5855431959784145E-3</v>
      </c>
      <c r="F338" s="122">
        <v>3.6747281920790284E-3</v>
      </c>
      <c r="G338" s="122">
        <v>2.6864471404755546E-3</v>
      </c>
      <c r="H338" s="122">
        <v>1.4008202451980766E-3</v>
      </c>
      <c r="I338" s="122">
        <v>0</v>
      </c>
      <c r="J338" s="122">
        <v>0</v>
      </c>
      <c r="K338" s="122">
        <v>0</v>
      </c>
      <c r="L338" s="122">
        <v>0</v>
      </c>
      <c r="M338" s="122">
        <v>5.8047042008742907E-4</v>
      </c>
      <c r="N338" s="122">
        <v>1.4527215243539033E-3</v>
      </c>
      <c r="O338" s="122">
        <v>1.2419695326989007E-3</v>
      </c>
      <c r="P338" s="122">
        <v>0</v>
      </c>
      <c r="Q338" s="122">
        <v>0</v>
      </c>
      <c r="R338" s="122">
        <v>6.1741994846077825E-4</v>
      </c>
      <c r="S338" s="122">
        <v>1.7189184933486664E-3</v>
      </c>
      <c r="T338" s="122">
        <v>2.0464626343473097E-3</v>
      </c>
      <c r="U338" s="122">
        <v>2.5450531491708378E-3</v>
      </c>
      <c r="V338" s="122">
        <v>2.4531119952007205E-3</v>
      </c>
      <c r="W338" s="122">
        <v>1.9388458910224848E-3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5.1787705091803392E-4</v>
      </c>
      <c r="D340" s="98">
        <v>3.3979517251579006E-4</v>
      </c>
      <c r="E340" s="98">
        <v>4.5986861216039355E-4</v>
      </c>
      <c r="F340" s="98">
        <v>3.3152403607548947E-4</v>
      </c>
      <c r="G340" s="98">
        <v>3.0861777273740332E-4</v>
      </c>
      <c r="H340" s="98">
        <v>8.1321429966697584E-5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3.8300606124660658E-5</v>
      </c>
      <c r="O340" s="98">
        <v>1.0454321036822649E-4</v>
      </c>
      <c r="P340" s="98">
        <v>0</v>
      </c>
      <c r="Q340" s="98">
        <v>0</v>
      </c>
      <c r="R340" s="98">
        <v>7.3393431289373945E-5</v>
      </c>
      <c r="S340" s="98">
        <v>1.005604353654981E-4</v>
      </c>
      <c r="T340" s="98">
        <v>7.837043885634632E-5</v>
      </c>
      <c r="U340" s="98">
        <v>1.3264983043775842E-4</v>
      </c>
      <c r="V340" s="98">
        <v>1.7062166527433487E-4</v>
      </c>
      <c r="W340" s="98">
        <v>1.7231105773266665E-4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2.4364727815689626E-3</v>
      </c>
      <c r="D341" s="33">
        <v>1.8065406750014475E-3</v>
      </c>
      <c r="E341" s="33">
        <v>2.125674583818021E-3</v>
      </c>
      <c r="F341" s="33">
        <v>3.3432041560035389E-3</v>
      </c>
      <c r="G341" s="33">
        <v>2.3778293677381513E-3</v>
      </c>
      <c r="H341" s="33">
        <v>1.319498815231379E-3</v>
      </c>
      <c r="I341" s="33">
        <v>0</v>
      </c>
      <c r="J341" s="33">
        <v>0</v>
      </c>
      <c r="K341" s="33">
        <v>0</v>
      </c>
      <c r="L341" s="33">
        <v>0</v>
      </c>
      <c r="M341" s="33">
        <v>5.8047042008742907E-4</v>
      </c>
      <c r="N341" s="33">
        <v>1.4144209182292426E-3</v>
      </c>
      <c r="O341" s="33">
        <v>1.1374263223306743E-3</v>
      </c>
      <c r="P341" s="33">
        <v>0</v>
      </c>
      <c r="Q341" s="33">
        <v>0</v>
      </c>
      <c r="R341" s="33">
        <v>5.4402651717140431E-4</v>
      </c>
      <c r="S341" s="33">
        <v>1.6183580579831683E-3</v>
      </c>
      <c r="T341" s="33">
        <v>1.9680921954909635E-3</v>
      </c>
      <c r="U341" s="33">
        <v>2.4124033187330795E-3</v>
      </c>
      <c r="V341" s="33">
        <v>2.2824903299263856E-3</v>
      </c>
      <c r="W341" s="33">
        <v>1.7665348332898182E-3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0.2531272380256413</v>
      </c>
      <c r="D343" s="117">
        <f t="shared" si="145"/>
        <v>0.18348483018495754</v>
      </c>
      <c r="E343" s="117">
        <f t="shared" si="145"/>
        <v>0.21815173043002564</v>
      </c>
      <c r="F343" s="117">
        <f t="shared" si="145"/>
        <v>0.31639404473733779</v>
      </c>
      <c r="G343" s="117">
        <f t="shared" si="145"/>
        <v>0.24486048057687204</v>
      </c>
      <c r="H343" s="117">
        <f t="shared" si="145"/>
        <v>0.13593744475681011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4.2352301111692046E-2</v>
      </c>
      <c r="N343" s="117">
        <f t="shared" si="145"/>
        <v>0.10496888745092638</v>
      </c>
      <c r="O343" s="117">
        <f t="shared" si="145"/>
        <v>7.9969779910885497E-2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3.9175872883960315E-2</v>
      </c>
      <c r="S343" s="117">
        <f t="shared" si="146"/>
        <v>9.8171016581700868E-2</v>
      </c>
      <c r="T343" s="117">
        <f t="shared" si="146"/>
        <v>0.12005683171956397</v>
      </c>
      <c r="U343" s="117">
        <f t="shared" si="146"/>
        <v>0.12268510518415184</v>
      </c>
      <c r="V343" s="117">
        <f t="shared" si="146"/>
        <v>9.8061938051534639E-2</v>
      </c>
      <c r="W343" s="117">
        <f t="shared" ref="W343" si="147">W344+W347+W349+W359</f>
        <v>7.2954256808667267E-2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0.22889956126049463</v>
      </c>
      <c r="D344" s="122">
        <f t="shared" si="148"/>
        <v>0.16581629604126211</v>
      </c>
      <c r="E344" s="122">
        <f t="shared" si="148"/>
        <v>0.19777637272007539</v>
      </c>
      <c r="F344" s="122">
        <f t="shared" si="148"/>
        <v>0.28623054688572896</v>
      </c>
      <c r="G344" s="122">
        <f t="shared" si="148"/>
        <v>0.2226137552469461</v>
      </c>
      <c r="H344" s="122">
        <f t="shared" si="148"/>
        <v>0.12401761305968172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3.8157101967449085E-2</v>
      </c>
      <c r="N344" s="122">
        <f t="shared" si="148"/>
        <v>9.4512313055431729E-2</v>
      </c>
      <c r="O344" s="122">
        <f t="shared" si="148"/>
        <v>7.1071397647777451E-2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3.4931877338203576E-2</v>
      </c>
      <c r="S344" s="122">
        <f t="shared" si="149"/>
        <v>8.6700619102058271E-2</v>
      </c>
      <c r="T344" s="122">
        <f t="shared" si="149"/>
        <v>0.10623453182781571</v>
      </c>
      <c r="U344" s="122">
        <f t="shared" si="149"/>
        <v>0.10537219656903687</v>
      </c>
      <c r="V344" s="122">
        <f t="shared" si="149"/>
        <v>8.4821641561966671E-2</v>
      </c>
      <c r="W344" s="122">
        <f t="shared" ref="W344" si="150">SUM(W345:W346)</f>
        <v>6.2498307619962078E-2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0.22679695667757796</v>
      </c>
      <c r="D345" s="98">
        <v>0.1643309129768023</v>
      </c>
      <c r="E345" s="98">
        <v>0.19603075414228638</v>
      </c>
      <c r="F345" s="98">
        <v>0.2837754823736186</v>
      </c>
      <c r="G345" s="98">
        <v>0.2207390984307015</v>
      </c>
      <c r="H345" s="98">
        <v>0.12299027701544116</v>
      </c>
      <c r="I345" s="98">
        <v>0</v>
      </c>
      <c r="J345" s="98">
        <v>0</v>
      </c>
      <c r="K345" s="98">
        <v>0</v>
      </c>
      <c r="L345" s="98">
        <v>0</v>
      </c>
      <c r="M345" s="98">
        <v>3.7862474911173331E-2</v>
      </c>
      <c r="N345" s="98">
        <v>9.3787419578263823E-2</v>
      </c>
      <c r="O345" s="98">
        <v>7.0533868641814046E-2</v>
      </c>
      <c r="P345" s="98">
        <v>0</v>
      </c>
      <c r="Q345" s="98">
        <v>0</v>
      </c>
      <c r="R345" s="98">
        <v>3.4673890898187627E-2</v>
      </c>
      <c r="S345" s="98">
        <v>8.6103407708898419E-2</v>
      </c>
      <c r="T345" s="98">
        <v>0.10551064424939635</v>
      </c>
      <c r="U345" s="98">
        <v>0.10467416429469756</v>
      </c>
      <c r="V345" s="98">
        <v>8.4249233561315501E-2</v>
      </c>
      <c r="W345" s="98">
        <v>6.2072214162755428E-2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2.1026045829166677E-3</v>
      </c>
      <c r="D346" s="98">
        <v>1.4853830644597978E-3</v>
      </c>
      <c r="E346" s="98">
        <v>1.7456185777890228E-3</v>
      </c>
      <c r="F346" s="98">
        <v>2.455064512110334E-3</v>
      </c>
      <c r="G346" s="98">
        <v>1.8746568162446035E-3</v>
      </c>
      <c r="H346" s="98">
        <v>1.0273360442405555E-3</v>
      </c>
      <c r="I346" s="98">
        <v>0</v>
      </c>
      <c r="J346" s="98">
        <v>0</v>
      </c>
      <c r="K346" s="98">
        <v>0</v>
      </c>
      <c r="L346" s="98">
        <v>0</v>
      </c>
      <c r="M346" s="98">
        <v>2.9462705627575044E-4</v>
      </c>
      <c r="N346" s="98">
        <v>7.248934771679035E-4</v>
      </c>
      <c r="O346" s="98">
        <v>5.3752900596340883E-4</v>
      </c>
      <c r="P346" s="98">
        <v>0</v>
      </c>
      <c r="Q346" s="98">
        <v>0</v>
      </c>
      <c r="R346" s="98">
        <v>2.5798644001595139E-4</v>
      </c>
      <c r="S346" s="98">
        <v>5.9721139315985271E-4</v>
      </c>
      <c r="T346" s="98">
        <v>7.2388757841936719E-4</v>
      </c>
      <c r="U346" s="98">
        <v>6.9803227433931734E-4</v>
      </c>
      <c r="V346" s="98">
        <v>5.7240800065117643E-4</v>
      </c>
      <c r="W346" s="98">
        <v>4.2609345720665199E-4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3.7725704707957471E-4</v>
      </c>
      <c r="D347" s="122">
        <f t="shared" si="151"/>
        <v>2.3293703902018317E-4</v>
      </c>
      <c r="E347" s="122">
        <f t="shared" si="151"/>
        <v>1.9357982984270284E-4</v>
      </c>
      <c r="F347" s="122">
        <f t="shared" si="151"/>
        <v>4.1168751585903565E-4</v>
      </c>
      <c r="G347" s="122">
        <f t="shared" si="151"/>
        <v>4.6786847370260684E-4</v>
      </c>
      <c r="H347" s="122">
        <f t="shared" si="151"/>
        <v>1.8914551581207656E-4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1.8402605345743526E-4</v>
      </c>
      <c r="O347" s="122">
        <f t="shared" si="151"/>
        <v>1.7483751063912303E-4</v>
      </c>
      <c r="P347" s="122">
        <f t="shared" si="151"/>
        <v>0</v>
      </c>
      <c r="Q347" s="122">
        <f t="shared" si="151"/>
        <v>0</v>
      </c>
      <c r="R347" s="122">
        <f t="shared" si="151"/>
        <v>9.34546221816705E-5</v>
      </c>
      <c r="S347" s="122">
        <f t="shared" si="151"/>
        <v>8.3394566989342149E-5</v>
      </c>
      <c r="T347" s="122">
        <f t="shared" si="151"/>
        <v>2.6922282237603961E-4</v>
      </c>
      <c r="U347" s="122">
        <f t="shared" si="151"/>
        <v>3.1932736156067262E-4</v>
      </c>
      <c r="V347" s="122">
        <f t="shared" si="151"/>
        <v>5.5794650901470444E-4</v>
      </c>
      <c r="W347" s="122">
        <f t="shared" si="151"/>
        <v>5.4853984771856669E-4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3.7725704707957471E-4</v>
      </c>
      <c r="D348" s="98">
        <v>2.3293703902018317E-4</v>
      </c>
      <c r="E348" s="98">
        <v>1.9357982984270284E-4</v>
      </c>
      <c r="F348" s="98">
        <v>4.1168751585903565E-4</v>
      </c>
      <c r="G348" s="98">
        <v>4.6786847370260684E-4</v>
      </c>
      <c r="H348" s="98">
        <v>1.8914551581207656E-4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1.8402605345743526E-4</v>
      </c>
      <c r="O348" s="98">
        <v>1.7483751063912303E-4</v>
      </c>
      <c r="P348" s="98">
        <v>0</v>
      </c>
      <c r="Q348" s="98">
        <v>0</v>
      </c>
      <c r="R348" s="98">
        <v>9.34546221816705E-5</v>
      </c>
      <c r="S348" s="98">
        <v>8.3394566989342149E-5</v>
      </c>
      <c r="T348" s="98">
        <v>2.6922282237603961E-4</v>
      </c>
      <c r="U348" s="98">
        <v>3.1932736156067262E-4</v>
      </c>
      <c r="V348" s="98">
        <v>5.5794650901470444E-4</v>
      </c>
      <c r="W348" s="98">
        <v>5.4853984771856669E-4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2.1637285424543011E-2</v>
      </c>
      <c r="D349" s="122">
        <v>1.5819567812637141E-2</v>
      </c>
      <c r="E349" s="122">
        <v>1.8239675340995486E-2</v>
      </c>
      <c r="F349" s="122">
        <v>2.6936462610290597E-2</v>
      </c>
      <c r="G349" s="122">
        <v>1.9727408926375915E-2</v>
      </c>
      <c r="H349" s="122">
        <v>1.0646298529541444E-2</v>
      </c>
      <c r="I349" s="122">
        <v>0</v>
      </c>
      <c r="J349" s="122">
        <v>0</v>
      </c>
      <c r="K349" s="122">
        <v>0</v>
      </c>
      <c r="L349" s="122">
        <v>0</v>
      </c>
      <c r="M349" s="122">
        <v>3.7347569936409361E-3</v>
      </c>
      <c r="N349" s="122">
        <v>9.1216400745331473E-3</v>
      </c>
      <c r="O349" s="122">
        <v>7.7464836214126221E-3</v>
      </c>
      <c r="P349" s="122">
        <v>0</v>
      </c>
      <c r="Q349" s="122">
        <v>0</v>
      </c>
      <c r="R349" s="122">
        <v>3.6546777458369727E-3</v>
      </c>
      <c r="S349" s="122">
        <v>9.9630280432696193E-3</v>
      </c>
      <c r="T349" s="122">
        <v>1.1819504045368211E-2</v>
      </c>
      <c r="U349" s="122">
        <v>1.4811336776940397E-2</v>
      </c>
      <c r="V349" s="122">
        <v>1.056219024505339E-2</v>
      </c>
      <c r="W349" s="122">
        <v>8.2254652699375319E-3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1.1347374095178025E-3</v>
      </c>
      <c r="D350" s="98">
        <v>2.3568849360764738E-3</v>
      </c>
      <c r="E350" s="98">
        <v>3.7992699042819615E-3</v>
      </c>
      <c r="F350" s="98">
        <v>8.7550143655794298E-3</v>
      </c>
      <c r="G350" s="98">
        <v>2.6771931118586938E-3</v>
      </c>
      <c r="H350" s="98">
        <v>1.3173136445052925E-3</v>
      </c>
      <c r="I350" s="98">
        <v>0</v>
      </c>
      <c r="J350" s="98">
        <v>0</v>
      </c>
      <c r="K350" s="98">
        <v>0</v>
      </c>
      <c r="L350" s="98">
        <v>0</v>
      </c>
      <c r="M350" s="98">
        <v>3.6053760197340672E-3</v>
      </c>
      <c r="N350" s="98">
        <v>9.1216400745331473E-3</v>
      </c>
      <c r="O350" s="98">
        <v>7.6185502976740009E-3</v>
      </c>
      <c r="P350" s="98">
        <v>0</v>
      </c>
      <c r="Q350" s="98">
        <v>0</v>
      </c>
      <c r="R350" s="98">
        <v>3.6546777458369727E-3</v>
      </c>
      <c r="S350" s="98">
        <v>9.8454488352778795E-3</v>
      </c>
      <c r="T350" s="98">
        <v>1.1592034709773621E-2</v>
      </c>
      <c r="U350" s="98">
        <v>1.448167589090929E-2</v>
      </c>
      <c r="V350" s="98">
        <v>1.0344555005363508E-2</v>
      </c>
      <c r="W350" s="98">
        <v>7.8074143639098419E-3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2.0129774023888557E-2</v>
      </c>
      <c r="D355" s="101">
        <v>1.3213374568744123E-2</v>
      </c>
      <c r="E355" s="101">
        <v>1.4195655151721186E-2</v>
      </c>
      <c r="F355" s="101">
        <v>1.7815378302253052E-2</v>
      </c>
      <c r="G355" s="101">
        <v>1.6671315766716828E-2</v>
      </c>
      <c r="H355" s="101">
        <v>8.9507620120714906E-3</v>
      </c>
      <c r="I355" s="101">
        <v>0</v>
      </c>
      <c r="J355" s="101">
        <v>0</v>
      </c>
      <c r="K355" s="101">
        <v>0</v>
      </c>
      <c r="L355" s="101">
        <v>0</v>
      </c>
      <c r="M355" s="101">
        <v>1.2938097390686893E-4</v>
      </c>
      <c r="N355" s="101">
        <v>0</v>
      </c>
      <c r="O355" s="101">
        <v>1.2793332373862095E-4</v>
      </c>
      <c r="P355" s="101">
        <v>0</v>
      </c>
      <c r="Q355" s="101">
        <v>0</v>
      </c>
      <c r="R355" s="101">
        <v>0</v>
      </c>
      <c r="S355" s="101">
        <v>1.1757920799174048E-4</v>
      </c>
      <c r="T355" s="101">
        <v>2.2746933559458928E-4</v>
      </c>
      <c r="U355" s="101">
        <v>3.2966088603110706E-4</v>
      </c>
      <c r="V355" s="101">
        <v>2.1763523968988116E-4</v>
      </c>
      <c r="W355" s="101">
        <v>4.1805090602768945E-4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3.7277399113665313E-4</v>
      </c>
      <c r="D356" s="104">
        <v>2.4930830781654369E-4</v>
      </c>
      <c r="E356" s="104">
        <v>2.4475028499233655E-4</v>
      </c>
      <c r="F356" s="104">
        <v>3.6606994245811676E-4</v>
      </c>
      <c r="G356" s="104">
        <v>3.7890004780039439E-4</v>
      </c>
      <c r="H356" s="104">
        <v>3.7822287296466057E-4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2.9743025273273725E-4</v>
      </c>
      <c r="D357" s="98">
        <v>1.9946578137630075E-4</v>
      </c>
      <c r="E357" s="98">
        <v>1.949485490383862E-4</v>
      </c>
      <c r="F357" s="98">
        <v>2.9200753867333348E-4</v>
      </c>
      <c r="G357" s="98">
        <v>3.036015998481434E-4</v>
      </c>
      <c r="H357" s="98">
        <v>3.0286729272109358E-4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7.5343738403915866E-5</v>
      </c>
      <c r="D358" s="98">
        <v>4.9842526440242928E-5</v>
      </c>
      <c r="E358" s="98">
        <v>4.9801735953950376E-5</v>
      </c>
      <c r="F358" s="98">
        <v>7.4062403784783275E-5</v>
      </c>
      <c r="G358" s="98">
        <v>7.5298447952250986E-5</v>
      </c>
      <c r="H358" s="98">
        <v>7.5355580243567007E-5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2.2131342935241198E-3</v>
      </c>
      <c r="D359" s="122">
        <v>1.6160292920381137E-3</v>
      </c>
      <c r="E359" s="122">
        <v>1.9421025391120512E-3</v>
      </c>
      <c r="F359" s="122">
        <v>2.8153477254591955E-3</v>
      </c>
      <c r="G359" s="122">
        <v>2.051447929847417E-3</v>
      </c>
      <c r="H359" s="122">
        <v>1.0843876517748745E-3</v>
      </c>
      <c r="I359" s="122">
        <v>0</v>
      </c>
      <c r="J359" s="122">
        <v>0</v>
      </c>
      <c r="K359" s="122">
        <v>0</v>
      </c>
      <c r="L359" s="122">
        <v>0</v>
      </c>
      <c r="M359" s="122">
        <v>4.6044215060202058E-4</v>
      </c>
      <c r="N359" s="122">
        <v>1.1509082675040727E-3</v>
      </c>
      <c r="O359" s="122">
        <v>9.770611310562984E-4</v>
      </c>
      <c r="P359" s="122">
        <v>0</v>
      </c>
      <c r="Q359" s="122">
        <v>0</v>
      </c>
      <c r="R359" s="122">
        <v>4.958631777380989E-4</v>
      </c>
      <c r="S359" s="122">
        <v>1.423974869383623E-3</v>
      </c>
      <c r="T359" s="122">
        <v>1.733573024004014E-3</v>
      </c>
      <c r="U359" s="122">
        <v>2.1822444766138901E-3</v>
      </c>
      <c r="V359" s="122">
        <v>2.1201597354998658E-3</v>
      </c>
      <c r="W359" s="122">
        <v>1.6819440710490851E-3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3.2254294395929576E-4</v>
      </c>
      <c r="D361" s="98">
        <v>2.1168532397183924E-4</v>
      </c>
      <c r="E361" s="98">
        <v>2.8656184299236315E-4</v>
      </c>
      <c r="F361" s="98">
        <v>2.0663810843539755E-4</v>
      </c>
      <c r="G361" s="98">
        <v>1.9240911515311672E-4</v>
      </c>
      <c r="H361" s="98">
        <v>5.0712812009545756E-5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2.390969505674195E-5</v>
      </c>
      <c r="O361" s="98">
        <v>6.5262577621394373E-5</v>
      </c>
      <c r="P361" s="98">
        <v>0</v>
      </c>
      <c r="Q361" s="98">
        <v>0</v>
      </c>
      <c r="R361" s="98">
        <v>4.5851034007432428E-5</v>
      </c>
      <c r="S361" s="98">
        <v>6.2899565866661832E-5</v>
      </c>
      <c r="T361" s="98">
        <v>4.9089501807346358E-5</v>
      </c>
      <c r="U361" s="98">
        <v>8.3210850892759611E-5</v>
      </c>
      <c r="V361" s="98">
        <v>1.071765058869885E-4</v>
      </c>
      <c r="W361" s="98">
        <v>1.0837425827323993E-4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1.890591349564824E-3</v>
      </c>
      <c r="D362" s="33">
        <v>1.4043439680662744E-3</v>
      </c>
      <c r="E362" s="33">
        <v>1.6555406961196882E-3</v>
      </c>
      <c r="F362" s="33">
        <v>2.6087096170237978E-3</v>
      </c>
      <c r="G362" s="33">
        <v>1.8590388146943004E-3</v>
      </c>
      <c r="H362" s="33">
        <v>1.0336748397653287E-3</v>
      </c>
      <c r="I362" s="33">
        <v>0</v>
      </c>
      <c r="J362" s="33">
        <v>0</v>
      </c>
      <c r="K362" s="33">
        <v>0</v>
      </c>
      <c r="L362" s="33">
        <v>0</v>
      </c>
      <c r="M362" s="33">
        <v>4.6044215060202058E-4</v>
      </c>
      <c r="N362" s="33">
        <v>1.1269985724473308E-3</v>
      </c>
      <c r="O362" s="33">
        <v>9.1179855343490393E-4</v>
      </c>
      <c r="P362" s="33">
        <v>0</v>
      </c>
      <c r="Q362" s="33">
        <v>0</v>
      </c>
      <c r="R362" s="33">
        <v>4.5001214373066643E-4</v>
      </c>
      <c r="S362" s="33">
        <v>1.3610753035169611E-3</v>
      </c>
      <c r="T362" s="33">
        <v>1.6844835221966677E-3</v>
      </c>
      <c r="U362" s="33">
        <v>2.0990336257211304E-3</v>
      </c>
      <c r="V362" s="33">
        <v>2.0129832296128772E-3</v>
      </c>
      <c r="W362" s="33">
        <v>1.5735698127758452E-3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0.70688140150627621</v>
      </c>
      <c r="D364" s="119">
        <f t="shared" si="152"/>
        <v>0.71048298528097265</v>
      </c>
      <c r="E364" s="119">
        <f t="shared" si="152"/>
        <v>0.7146061449925929</v>
      </c>
      <c r="F364" s="119">
        <f t="shared" si="152"/>
        <v>0.71891499435575579</v>
      </c>
      <c r="G364" s="119">
        <f t="shared" si="152"/>
        <v>0.72632250228805395</v>
      </c>
      <c r="H364" s="119">
        <f t="shared" si="152"/>
        <v>0.73175393890444551</v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>
        <f t="shared" si="152"/>
        <v>0.75445587878176179</v>
      </c>
      <c r="N364" s="119">
        <f t="shared" si="152"/>
        <v>0.76172438996939928</v>
      </c>
      <c r="O364" s="119">
        <f t="shared" si="152"/>
        <v>0.76716106445242394</v>
      </c>
      <c r="P364" s="119" t="str">
        <f t="shared" si="152"/>
        <v/>
      </c>
      <c r="Q364" s="119" t="str">
        <f t="shared" si="152"/>
        <v/>
      </c>
      <c r="R364" s="119">
        <f t="shared" ref="R364:V364" si="153">IF(R343=0,"",R343/R322)</f>
        <v>0.79943543494120184</v>
      </c>
      <c r="S364" s="119">
        <f t="shared" si="153"/>
        <v>0.81819173062249828</v>
      </c>
      <c r="T364" s="119">
        <f t="shared" si="153"/>
        <v>0.84102180844322327</v>
      </c>
      <c r="U364" s="119">
        <f t="shared" si="153"/>
        <v>0.85807525048346345</v>
      </c>
      <c r="V364" s="119">
        <f t="shared" si="153"/>
        <v>0.87726425044036849</v>
      </c>
      <c r="W364" s="119">
        <f t="shared" ref="W364" si="154">IF(W343=0,"",W343/W322)</f>
        <v>0.88920558903878388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0.70378857658508054</v>
      </c>
      <c r="D365" s="124">
        <f t="shared" si="155"/>
        <v>0.70877141787401621</v>
      </c>
      <c r="E365" s="124">
        <f t="shared" si="155"/>
        <v>0.71402087888034682</v>
      </c>
      <c r="F365" s="124">
        <f t="shared" si="155"/>
        <v>0.71942708359601737</v>
      </c>
      <c r="G365" s="124">
        <f t="shared" si="155"/>
        <v>0.72506995726465906</v>
      </c>
      <c r="H365" s="124">
        <f t="shared" si="155"/>
        <v>0.73091381301767189</v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>
        <f t="shared" si="155"/>
        <v>0.76291526837844093</v>
      </c>
      <c r="N365" s="124">
        <f t="shared" si="155"/>
        <v>0.76947052229595958</v>
      </c>
      <c r="O365" s="124">
        <f t="shared" si="155"/>
        <v>0.77573341439291599</v>
      </c>
      <c r="P365" s="124" t="str">
        <f t="shared" si="155"/>
        <v/>
      </c>
      <c r="Q365" s="124" t="str">
        <f t="shared" si="155"/>
        <v/>
      </c>
      <c r="R365" s="124">
        <f t="shared" ref="R365:V365" si="156">IF(R344=0,"",R344/R323)</f>
        <v>0.80839877107633962</v>
      </c>
      <c r="S365" s="124">
        <f t="shared" si="156"/>
        <v>0.82929977208603756</v>
      </c>
      <c r="T365" s="124">
        <f t="shared" si="156"/>
        <v>0.85128323152588825</v>
      </c>
      <c r="U365" s="124">
        <f t="shared" si="156"/>
        <v>0.87134933756446742</v>
      </c>
      <c r="V365" s="124">
        <f t="shared" si="156"/>
        <v>0.88742011898363571</v>
      </c>
      <c r="W365" s="124">
        <f t="shared" ref="W365" si="157">IF(W344=0,"",W344/W323)</f>
        <v>0.89896088684022502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0.70186116971326173</v>
      </c>
      <c r="D366" s="111">
        <f t="shared" si="158"/>
        <v>0.7069105409373998</v>
      </c>
      <c r="E366" s="111">
        <f t="shared" si="158"/>
        <v>0.71220717735712735</v>
      </c>
      <c r="F366" s="111">
        <f t="shared" si="158"/>
        <v>0.71768500535209179</v>
      </c>
      <c r="G366" s="111">
        <f t="shared" si="158"/>
        <v>0.7233809489893156</v>
      </c>
      <c r="H366" s="111">
        <f t="shared" si="158"/>
        <v>0.72927464201231706</v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>
        <f t="shared" si="158"/>
        <v>0.76151037605528182</v>
      </c>
      <c r="N366" s="111">
        <f t="shared" si="158"/>
        <v>0.76810192736855765</v>
      </c>
      <c r="O366" s="111">
        <f t="shared" si="158"/>
        <v>0.77440986653817867</v>
      </c>
      <c r="P366" s="111" t="str">
        <f t="shared" si="158"/>
        <v/>
      </c>
      <c r="Q366" s="111" t="str">
        <f t="shared" si="158"/>
        <v/>
      </c>
      <c r="R366" s="111">
        <f t="shared" ref="R366:V366" si="159">IF(R345=0,"",R345/R324)</f>
        <v>0.80724797186865493</v>
      </c>
      <c r="S366" s="111">
        <f t="shared" si="159"/>
        <v>0.82831906457247528</v>
      </c>
      <c r="T366" s="111">
        <f t="shared" si="159"/>
        <v>0.85041553876044329</v>
      </c>
      <c r="U366" s="111">
        <f t="shared" si="159"/>
        <v>0.87060242820450595</v>
      </c>
      <c r="V366" s="111">
        <f t="shared" si="159"/>
        <v>0.8867418566015326</v>
      </c>
      <c r="W366" s="111">
        <f t="shared" ref="W366" si="160">IF(W345=0,"",W345/W324)</f>
        <v>0.89833781684709879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2.548045878563455</v>
      </c>
      <c r="D368" s="124">
        <f t="shared" si="164"/>
        <v>2.6388099445350144</v>
      </c>
      <c r="E368" s="124">
        <f t="shared" si="164"/>
        <v>2.730532354056864</v>
      </c>
      <c r="F368" s="124">
        <f t="shared" si="164"/>
        <v>2.8223532708120134</v>
      </c>
      <c r="G368" s="124">
        <f t="shared" si="164"/>
        <v>2.9150467135060754</v>
      </c>
      <c r="H368" s="124">
        <f t="shared" si="164"/>
        <v>3.0085129219369846</v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>
        <f t="shared" si="164"/>
        <v>3.665386001946076</v>
      </c>
      <c r="O368" s="124">
        <f t="shared" si="164"/>
        <v>3.8396990298683029</v>
      </c>
      <c r="P368" s="124" t="str">
        <f t="shared" si="164"/>
        <v/>
      </c>
      <c r="Q368" s="124" t="str">
        <f t="shared" si="164"/>
        <v/>
      </c>
      <c r="R368" s="124">
        <f t="shared" ref="R368:V368" si="165">IF(R347=0,"",R347/R326)</f>
        <v>4.2931131270953831</v>
      </c>
      <c r="S368" s="124">
        <f t="shared" si="165"/>
        <v>4.3742353240049638</v>
      </c>
      <c r="T368" s="124">
        <f t="shared" si="165"/>
        <v>4.4420160076136908</v>
      </c>
      <c r="U368" s="124">
        <f t="shared" si="165"/>
        <v>4.5037216243666993</v>
      </c>
      <c r="V368" s="124">
        <f t="shared" si="165"/>
        <v>4.5666372507817847</v>
      </c>
      <c r="W368" s="124">
        <f t="shared" ref="W368" si="166">IF(W347=0,"",W347/W326)</f>
        <v>4.6282325278830978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2.548045878563455</v>
      </c>
      <c r="D369" s="111">
        <f t="shared" si="167"/>
        <v>2.6388099445350144</v>
      </c>
      <c r="E369" s="111">
        <f t="shared" si="167"/>
        <v>2.730532354056864</v>
      </c>
      <c r="F369" s="111">
        <f t="shared" si="167"/>
        <v>2.8223532708120134</v>
      </c>
      <c r="G369" s="111">
        <f t="shared" si="167"/>
        <v>2.9150467135060754</v>
      </c>
      <c r="H369" s="111">
        <f t="shared" si="167"/>
        <v>3.0085129219369846</v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>
        <f t="shared" si="167"/>
        <v>3.665386001946076</v>
      </c>
      <c r="O369" s="111">
        <f t="shared" si="167"/>
        <v>3.8396990298683029</v>
      </c>
      <c r="P369" s="111" t="str">
        <f t="shared" si="167"/>
        <v/>
      </c>
      <c r="Q369" s="111" t="str">
        <f t="shared" si="167"/>
        <v/>
      </c>
      <c r="R369" s="111">
        <f t="shared" ref="R369:V369" si="168">IF(R348=0,"",R348/R327)</f>
        <v>4.2931131270953831</v>
      </c>
      <c r="S369" s="111">
        <f t="shared" si="168"/>
        <v>4.3742353240049638</v>
      </c>
      <c r="T369" s="111">
        <f t="shared" si="168"/>
        <v>4.4420160076136908</v>
      </c>
      <c r="U369" s="111">
        <f t="shared" si="168"/>
        <v>4.5037216243666993</v>
      </c>
      <c r="V369" s="111">
        <f t="shared" si="168"/>
        <v>4.5666372507817847</v>
      </c>
      <c r="W369" s="111">
        <f t="shared" ref="W369" si="169">IF(W348=0,"",W348/W327)</f>
        <v>4.6282325278830978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0.72733783057488455</v>
      </c>
      <c r="D370" s="124">
        <f t="shared" si="170"/>
        <v>0.71678583997826706</v>
      </c>
      <c r="E370" s="124">
        <f t="shared" si="170"/>
        <v>0.71166955833691481</v>
      </c>
      <c r="F370" s="124">
        <f t="shared" si="170"/>
        <v>0.70110928055442989</v>
      </c>
      <c r="G370" s="124">
        <f t="shared" si="170"/>
        <v>0.72386578363290732</v>
      </c>
      <c r="H370" s="124">
        <f t="shared" si="170"/>
        <v>0.7276582355503024</v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>
        <f t="shared" si="170"/>
        <v>0.67403590148740944</v>
      </c>
      <c r="N370" s="124">
        <f t="shared" si="170"/>
        <v>0.6769991377122071</v>
      </c>
      <c r="O370" s="124">
        <f t="shared" si="170"/>
        <v>0.68339128470308041</v>
      </c>
      <c r="P370" s="124" t="str">
        <f t="shared" si="170"/>
        <v/>
      </c>
      <c r="Q370" s="124" t="str">
        <f t="shared" si="170"/>
        <v/>
      </c>
      <c r="R370" s="124">
        <f t="shared" ref="R370:V370" si="171">IF(R349=0,"",R349/R328)</f>
        <v>0.70908992219950939</v>
      </c>
      <c r="S370" s="124">
        <f t="shared" si="171"/>
        <v>0.72719737674217144</v>
      </c>
      <c r="T370" s="124">
        <f t="shared" si="171"/>
        <v>0.74567817306583795</v>
      </c>
      <c r="U370" s="124">
        <f t="shared" si="171"/>
        <v>0.76224400423436023</v>
      </c>
      <c r="V370" s="124">
        <f t="shared" si="171"/>
        <v>0.77526619261951224</v>
      </c>
      <c r="W370" s="124">
        <f t="shared" ref="W370" si="172">IF(W349=0,"",W349/W328)</f>
        <v>0.78606461887089329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0.62269689835858766</v>
      </c>
      <c r="D371" s="111">
        <f t="shared" si="173"/>
        <v>0.62683622548140328</v>
      </c>
      <c r="E371" s="111">
        <f t="shared" si="173"/>
        <v>0.63117825339312883</v>
      </c>
      <c r="F371" s="111">
        <f t="shared" si="173"/>
        <v>0.63566881686869214</v>
      </c>
      <c r="G371" s="111">
        <f t="shared" si="173"/>
        <v>0.64033818518031094</v>
      </c>
      <c r="H371" s="111">
        <f t="shared" si="173"/>
        <v>0.64516966266547515</v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>
        <f t="shared" si="173"/>
        <v>0.67159557637331357</v>
      </c>
      <c r="N371" s="111">
        <f t="shared" si="173"/>
        <v>0.6769991377122071</v>
      </c>
      <c r="O371" s="111">
        <f t="shared" si="173"/>
        <v>0.68217020209524626</v>
      </c>
      <c r="P371" s="111" t="str">
        <f t="shared" si="173"/>
        <v/>
      </c>
      <c r="Q371" s="111" t="str">
        <f t="shared" si="173"/>
        <v/>
      </c>
      <c r="R371" s="111">
        <f t="shared" ref="R371:V371" si="174">IF(R350=0,"",R350/R329)</f>
        <v>0.70908992219950939</v>
      </c>
      <c r="S371" s="111">
        <f t="shared" si="174"/>
        <v>0.72636338886786178</v>
      </c>
      <c r="T371" s="111">
        <f t="shared" si="174"/>
        <v>0.74447743334286753</v>
      </c>
      <c r="U371" s="111">
        <f t="shared" si="174"/>
        <v>0.76102605599149309</v>
      </c>
      <c r="V371" s="111">
        <f t="shared" si="174"/>
        <v>0.7742566882316404</v>
      </c>
      <c r="W371" s="111">
        <f t="shared" ref="W371" si="175">IF(W350=0,"",W350/W329)</f>
        <v>0.78376271791908081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0.73344689178143962</v>
      </c>
      <c r="D376" s="112">
        <f t="shared" si="188"/>
        <v>0.73453423822831954</v>
      </c>
      <c r="E376" s="112">
        <f t="shared" si="188"/>
        <v>0.73570521699447644</v>
      </c>
      <c r="F376" s="112">
        <f t="shared" si="188"/>
        <v>0.73688744408128148</v>
      </c>
      <c r="G376" s="112">
        <f t="shared" si="188"/>
        <v>0.73814736198744557</v>
      </c>
      <c r="H376" s="112">
        <f t="shared" si="188"/>
        <v>0.73947752340218154</v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>
        <f t="shared" si="188"/>
        <v>0.74997526494553701</v>
      </c>
      <c r="N376" s="112" t="str">
        <f t="shared" si="188"/>
        <v/>
      </c>
      <c r="O376" s="112">
        <f t="shared" si="188"/>
        <v>0.76492974485767051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>
        <f t="shared" si="189"/>
        <v>0.80454778746107891</v>
      </c>
      <c r="T376" s="112">
        <f t="shared" si="189"/>
        <v>0.81245628850961704</v>
      </c>
      <c r="U376" s="112">
        <f t="shared" si="189"/>
        <v>0.81988531049050195</v>
      </c>
      <c r="V376" s="112">
        <f t="shared" si="189"/>
        <v>0.82648642761070379</v>
      </c>
      <c r="W376" s="112">
        <f t="shared" ref="W376" si="190">IF(W355=0,"",W355/W334)</f>
        <v>0.8316827829345087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0.77521120602320537</v>
      </c>
      <c r="D377" s="113">
        <f t="shared" si="191"/>
        <v>0.77570294787731886</v>
      </c>
      <c r="E377" s="113">
        <f t="shared" si="191"/>
        <v>0.77751914399536759</v>
      </c>
      <c r="F377" s="113">
        <f t="shared" si="191"/>
        <v>0.778319170820714</v>
      </c>
      <c r="G377" s="113">
        <f t="shared" si="191"/>
        <v>0.77866744593576054</v>
      </c>
      <c r="H377" s="113">
        <f t="shared" si="191"/>
        <v>0.77996177803700673</v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0.73344689178143962</v>
      </c>
      <c r="D378" s="111">
        <f t="shared" si="194"/>
        <v>0.73453423822831954</v>
      </c>
      <c r="E378" s="111">
        <f t="shared" si="194"/>
        <v>0.73570521699447644</v>
      </c>
      <c r="F378" s="111">
        <f t="shared" si="194"/>
        <v>0.73688744408128148</v>
      </c>
      <c r="G378" s="111">
        <f t="shared" si="194"/>
        <v>0.73814736198744557</v>
      </c>
      <c r="H378" s="111">
        <f t="shared" si="194"/>
        <v>0.73947752340218142</v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0.74911043681684941</v>
      </c>
      <c r="D380" s="124">
        <f t="shared" si="200"/>
        <v>0.75292470836166991</v>
      </c>
      <c r="E380" s="124">
        <f t="shared" si="200"/>
        <v>0.75113908061285584</v>
      </c>
      <c r="F380" s="124">
        <f t="shared" si="200"/>
        <v>0.76613767829896928</v>
      </c>
      <c r="G380" s="124">
        <f t="shared" si="200"/>
        <v>0.76362862270361664</v>
      </c>
      <c r="H380" s="124">
        <f t="shared" si="200"/>
        <v>0.77410906609330288</v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>
        <f t="shared" si="200"/>
        <v>0.79322241869391019</v>
      </c>
      <c r="N380" s="124">
        <f t="shared" si="200"/>
        <v>0.79224286844372194</v>
      </c>
      <c r="O380" s="124">
        <f t="shared" si="200"/>
        <v>0.78670297888311735</v>
      </c>
      <c r="P380" s="124" t="str">
        <f t="shared" si="200"/>
        <v/>
      </c>
      <c r="Q380" s="124" t="str">
        <f t="shared" si="200"/>
        <v/>
      </c>
      <c r="R380" s="124">
        <f t="shared" ref="R380:V380" si="201">IF(R359=0,"",R359/R338)</f>
        <v>0.8031214070330589</v>
      </c>
      <c r="S380" s="124">
        <f t="shared" si="201"/>
        <v>0.82841325804200483</v>
      </c>
      <c r="T380" s="124">
        <f t="shared" si="201"/>
        <v>0.84710709832086073</v>
      </c>
      <c r="U380" s="124">
        <f t="shared" si="201"/>
        <v>0.85744554188381161</v>
      </c>
      <c r="V380" s="124">
        <f t="shared" si="201"/>
        <v>0.86427351855429191</v>
      </c>
      <c r="W380" s="124">
        <f t="shared" ref="W380" si="202">IF(W359=0,"",W359/W338)</f>
        <v>0.86749755554944186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0.62281760388402629</v>
      </c>
      <c r="D382" s="111">
        <f t="shared" si="206"/>
        <v>0.62297919774596666</v>
      </c>
      <c r="E382" s="111">
        <f t="shared" si="206"/>
        <v>0.62313851264198861</v>
      </c>
      <c r="F382" s="111">
        <f t="shared" si="206"/>
        <v>0.62329751676993084</v>
      </c>
      <c r="G382" s="111">
        <f t="shared" si="206"/>
        <v>0.6234544221043089</v>
      </c>
      <c r="H382" s="111">
        <f t="shared" si="206"/>
        <v>0.62360944747667935</v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>
        <f t="shared" si="206"/>
        <v>0.62426414294647903</v>
      </c>
      <c r="O382" s="111">
        <f t="shared" si="206"/>
        <v>0.62426414294647903</v>
      </c>
      <c r="P382" s="111" t="str">
        <f t="shared" si="206"/>
        <v/>
      </c>
      <c r="Q382" s="111" t="str">
        <f t="shared" si="206"/>
        <v/>
      </c>
      <c r="R382" s="111">
        <f t="shared" ref="R382:V382" si="207">IF(R361=0,"",R361/R340)</f>
        <v>0.6247293961042919</v>
      </c>
      <c r="S382" s="111">
        <f t="shared" si="207"/>
        <v>0.62549019043171761</v>
      </c>
      <c r="T382" s="111">
        <f t="shared" si="207"/>
        <v>0.62637778381371367</v>
      </c>
      <c r="U382" s="111">
        <f t="shared" si="207"/>
        <v>0.62729707695935255</v>
      </c>
      <c r="V382" s="111">
        <f t="shared" si="207"/>
        <v>0.62815297057770614</v>
      </c>
      <c r="W382" s="111">
        <f t="shared" ref="W382" si="208">IF(W361=0,"",W361/W340)</f>
        <v>0.62894546466877377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0.77595422524990443</v>
      </c>
      <c r="D383" s="45">
        <f t="shared" si="209"/>
        <v>0.77736637071022452</v>
      </c>
      <c r="E383" s="45">
        <f t="shared" si="209"/>
        <v>0.77883073388688506</v>
      </c>
      <c r="F383" s="45">
        <f t="shared" si="209"/>
        <v>0.78030221766122876</v>
      </c>
      <c r="G383" s="45">
        <f t="shared" si="209"/>
        <v>0.78182179088092563</v>
      </c>
      <c r="H383" s="45">
        <f t="shared" si="209"/>
        <v>0.78338443948058412</v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>
        <f t="shared" si="209"/>
        <v>0.79322241869391019</v>
      </c>
      <c r="N383" s="45">
        <f t="shared" si="209"/>
        <v>0.79679150521773623</v>
      </c>
      <c r="O383" s="45">
        <f t="shared" si="209"/>
        <v>0.80163306891523167</v>
      </c>
      <c r="P383" s="45" t="str">
        <f t="shared" si="209"/>
        <v/>
      </c>
      <c r="Q383" s="45" t="str">
        <f t="shared" si="209"/>
        <v/>
      </c>
      <c r="R383" s="45">
        <f t="shared" ref="R383:V383" si="210">IF(R362=0,"",R362/R341)</f>
        <v>0.82718788427896217</v>
      </c>
      <c r="S383" s="45">
        <f t="shared" si="210"/>
        <v>0.84102235398584269</v>
      </c>
      <c r="T383" s="45">
        <f t="shared" si="210"/>
        <v>0.85589665263443293</v>
      </c>
      <c r="U383" s="45">
        <f t="shared" si="210"/>
        <v>0.87010062099544727</v>
      </c>
      <c r="V383" s="45">
        <f t="shared" si="210"/>
        <v>0.88192409983958164</v>
      </c>
      <c r="W383" s="45">
        <f t="shared" ref="W383" si="211">IF(W362=0,"",W362/W341)</f>
        <v>0.89076636538515686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1.4093457348871403</v>
      </c>
      <c r="D385" s="117">
        <f t="shared" si="212"/>
        <v>1.0294384929439915</v>
      </c>
      <c r="E385" s="117">
        <f t="shared" si="212"/>
        <v>1.2257622580460406</v>
      </c>
      <c r="F385" s="117">
        <f t="shared" si="212"/>
        <v>1.7822864877266122</v>
      </c>
      <c r="G385" s="117">
        <f t="shared" si="212"/>
        <v>1.3470172295355669</v>
      </c>
      <c r="H385" s="117">
        <f t="shared" si="212"/>
        <v>0.74311279083231019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0.24035690225869183</v>
      </c>
      <c r="N385" s="117">
        <f t="shared" si="212"/>
        <v>0.59606748717577829</v>
      </c>
      <c r="O385" s="117">
        <f t="shared" si="212"/>
        <v>0.44663403616877773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0.21368619504747868</v>
      </c>
      <c r="S385" s="117">
        <f t="shared" si="213"/>
        <v>0.52172970920958484</v>
      </c>
      <c r="T385" s="117">
        <f t="shared" si="213"/>
        <v>0.61778579015293611</v>
      </c>
      <c r="U385" s="117">
        <f t="shared" si="213"/>
        <v>0.61201915432094856</v>
      </c>
      <c r="V385" s="117">
        <f t="shared" si="213"/>
        <v>0.47644069833349684</v>
      </c>
      <c r="W385" s="117">
        <f t="shared" ref="W385" si="214">W386+W389+W391+W401</f>
        <v>0.34889980217526961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1.400081952763824</v>
      </c>
      <c r="D386" s="122">
        <f t="shared" si="215"/>
        <v>1.0121695142477516</v>
      </c>
      <c r="E386" s="122">
        <f t="shared" si="215"/>
        <v>1.1983407504079502</v>
      </c>
      <c r="F386" s="122">
        <f t="shared" si="215"/>
        <v>1.7214482546649437</v>
      </c>
      <c r="G386" s="122">
        <f t="shared" si="215"/>
        <v>1.3280066378727653</v>
      </c>
      <c r="H386" s="122">
        <f t="shared" si="215"/>
        <v>0.73401129495241568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0.21693417116653202</v>
      </c>
      <c r="N386" s="122">
        <f t="shared" si="215"/>
        <v>0.53673896466427828</v>
      </c>
      <c r="O386" s="122">
        <f t="shared" si="215"/>
        <v>0.39760453738368307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0.19061949197001427</v>
      </c>
      <c r="S386" s="122">
        <f t="shared" si="216"/>
        <v>0.46131159920444315</v>
      </c>
      <c r="T386" s="122">
        <f t="shared" si="216"/>
        <v>0.54871510724195882</v>
      </c>
      <c r="U386" s="122">
        <f t="shared" si="216"/>
        <v>0.52808801517470649</v>
      </c>
      <c r="V386" s="122">
        <f t="shared" si="216"/>
        <v>0.41730677266521021</v>
      </c>
      <c r="W386" s="122">
        <f t="shared" ref="W386" si="217">SUM(W387:W388)</f>
        <v>0.30454003504442595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1.400081952763824</v>
      </c>
      <c r="D387" s="98">
        <v>1.0121695142477516</v>
      </c>
      <c r="E387" s="98">
        <v>1.1983407504079502</v>
      </c>
      <c r="F387" s="98">
        <v>1.7214482546649437</v>
      </c>
      <c r="G387" s="98">
        <v>1.3280066378727653</v>
      </c>
      <c r="H387" s="98">
        <v>0.73401129495241568</v>
      </c>
      <c r="I387" s="98">
        <v>0</v>
      </c>
      <c r="J387" s="98">
        <v>0</v>
      </c>
      <c r="K387" s="98">
        <v>0</v>
      </c>
      <c r="L387" s="98">
        <v>0</v>
      </c>
      <c r="M387" s="98">
        <v>0.21693417116653202</v>
      </c>
      <c r="N387" s="98">
        <v>0.53673896466427828</v>
      </c>
      <c r="O387" s="98">
        <v>0.39760453738368307</v>
      </c>
      <c r="P387" s="98">
        <v>0</v>
      </c>
      <c r="Q387" s="98">
        <v>0</v>
      </c>
      <c r="R387" s="98">
        <v>0.19061949197001427</v>
      </c>
      <c r="S387" s="98">
        <v>0.46131159920444315</v>
      </c>
      <c r="T387" s="98">
        <v>0.54871510724195882</v>
      </c>
      <c r="U387" s="98">
        <v>0.52808801517470649</v>
      </c>
      <c r="V387" s="98">
        <v>0.41730677266521021</v>
      </c>
      <c r="W387" s="98">
        <v>0.30454003504442595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7.8956178645058876E-3</v>
      </c>
      <c r="D391" s="122">
        <v>1.6371283751989388E-2</v>
      </c>
      <c r="E391" s="122">
        <v>2.6206594179787403E-2</v>
      </c>
      <c r="F391" s="122">
        <v>5.9962389391262604E-2</v>
      </c>
      <c r="G391" s="122">
        <v>1.8195263380645598E-2</v>
      </c>
      <c r="H391" s="122">
        <v>8.8866551686512946E-3</v>
      </c>
      <c r="I391" s="122">
        <v>0</v>
      </c>
      <c r="J391" s="122">
        <v>0</v>
      </c>
      <c r="K391" s="122">
        <v>0</v>
      </c>
      <c r="L391" s="122">
        <v>0</v>
      </c>
      <c r="M391" s="122">
        <v>2.342273109215982E-2</v>
      </c>
      <c r="N391" s="122">
        <v>5.9227337258556965E-2</v>
      </c>
      <c r="O391" s="122">
        <v>4.875330913028459E-2</v>
      </c>
      <c r="P391" s="122">
        <v>0</v>
      </c>
      <c r="Q391" s="122">
        <v>0</v>
      </c>
      <c r="R391" s="122">
        <v>2.2872807114429222E-2</v>
      </c>
      <c r="S391" s="122">
        <v>6.0152442327314218E-2</v>
      </c>
      <c r="T391" s="122">
        <v>6.886363833697956E-2</v>
      </c>
      <c r="U391" s="122">
        <v>8.3580695432583618E-2</v>
      </c>
      <c r="V391" s="122">
        <v>5.868316527295097E-2</v>
      </c>
      <c r="W391" s="122">
        <v>4.390454357890259E-2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7.8956178645058876E-3</v>
      </c>
      <c r="D392" s="98">
        <v>1.6371283751989388E-2</v>
      </c>
      <c r="E392" s="98">
        <v>2.6206594179787403E-2</v>
      </c>
      <c r="F392" s="98">
        <v>5.9962389391262604E-2</v>
      </c>
      <c r="G392" s="98">
        <v>1.8195263380645598E-2</v>
      </c>
      <c r="H392" s="98">
        <v>8.8866551686512946E-3</v>
      </c>
      <c r="I392" s="98">
        <v>0</v>
      </c>
      <c r="J392" s="98">
        <v>0</v>
      </c>
      <c r="K392" s="98">
        <v>0</v>
      </c>
      <c r="L392" s="98">
        <v>0</v>
      </c>
      <c r="M392" s="98">
        <v>2.342273109215982E-2</v>
      </c>
      <c r="N392" s="98">
        <v>5.9227337258556965E-2</v>
      </c>
      <c r="O392" s="98">
        <v>4.875330913028459E-2</v>
      </c>
      <c r="P392" s="98">
        <v>0</v>
      </c>
      <c r="Q392" s="98">
        <v>0</v>
      </c>
      <c r="R392" s="98">
        <v>2.2872807114429222E-2</v>
      </c>
      <c r="S392" s="98">
        <v>6.0152442327314218E-2</v>
      </c>
      <c r="T392" s="98">
        <v>6.886363833697956E-2</v>
      </c>
      <c r="U392" s="98">
        <v>8.3580695432583618E-2</v>
      </c>
      <c r="V392" s="98">
        <v>5.868316527295097E-2</v>
      </c>
      <c r="W392" s="98">
        <v>4.390454357890259E-2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1.3681642588104673E-3</v>
      </c>
      <c r="D401" s="122">
        <v>8.9769494425042849E-4</v>
      </c>
      <c r="E401" s="122">
        <v>1.2149134583030689E-3</v>
      </c>
      <c r="F401" s="122">
        <v>8.7584367040598231E-4</v>
      </c>
      <c r="G401" s="122">
        <v>8.1532828215598199E-4</v>
      </c>
      <c r="H401" s="122">
        <v>2.1484071124326336E-4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1.0118525294304216E-4</v>
      </c>
      <c r="O401" s="122">
        <v>2.7618965481007485E-4</v>
      </c>
      <c r="P401" s="122">
        <v>0</v>
      </c>
      <c r="Q401" s="122">
        <v>0</v>
      </c>
      <c r="R401" s="122">
        <v>1.9389596303520339E-4</v>
      </c>
      <c r="S401" s="122">
        <v>2.6566767782739678E-4</v>
      </c>
      <c r="T401" s="122">
        <v>2.0704457399776678E-4</v>
      </c>
      <c r="U401" s="122">
        <v>3.5044371365846526E-4</v>
      </c>
      <c r="V401" s="122">
        <v>4.5076039533563936E-4</v>
      </c>
      <c r="W401" s="122">
        <v>4.552235519410463E-4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1.3681642588104673E-3</v>
      </c>
      <c r="D403" s="98">
        <v>8.9769494425042849E-4</v>
      </c>
      <c r="E403" s="98">
        <v>1.2149134583030689E-3</v>
      </c>
      <c r="F403" s="98">
        <v>8.7584367040598231E-4</v>
      </c>
      <c r="G403" s="98">
        <v>8.1532828215598199E-4</v>
      </c>
      <c r="H403" s="98">
        <v>2.1484071124326336E-4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1.0118525294304216E-4</v>
      </c>
      <c r="O403" s="98">
        <v>2.7618965481007485E-4</v>
      </c>
      <c r="P403" s="98">
        <v>0</v>
      </c>
      <c r="Q403" s="98">
        <v>0</v>
      </c>
      <c r="R403" s="98">
        <v>1.9389596303520339E-4</v>
      </c>
      <c r="S403" s="98">
        <v>2.6566767782739678E-4</v>
      </c>
      <c r="T403" s="98">
        <v>2.0704457399776678E-4</v>
      </c>
      <c r="U403" s="98">
        <v>3.5044371365846526E-4</v>
      </c>
      <c r="V403" s="98">
        <v>4.5076039533563936E-4</v>
      </c>
      <c r="W403" s="98">
        <v>4.552235519410463E-4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23934.41359880651</v>
      </c>
      <c r="D406" s="117">
        <f t="shared" si="219"/>
        <v>23649.527931315002</v>
      </c>
      <c r="E406" s="117">
        <f t="shared" si="219"/>
        <v>23669.02517029149</v>
      </c>
      <c r="F406" s="117">
        <f t="shared" si="219"/>
        <v>23265.253694705898</v>
      </c>
      <c r="G406" s="117">
        <f t="shared" si="219"/>
        <v>25295.147418080312</v>
      </c>
      <c r="H406" s="117">
        <f t="shared" si="219"/>
        <v>26030.089157925388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21762.141245614108</v>
      </c>
      <c r="N406" s="117">
        <f t="shared" si="219"/>
        <v>22259.220459561428</v>
      </c>
      <c r="O406" s="117">
        <f t="shared" si="219"/>
        <v>19874.180389866935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18384.562878102755</v>
      </c>
      <c r="S406" s="117">
        <f t="shared" si="220"/>
        <v>15678.983767861919</v>
      </c>
      <c r="T406" s="117">
        <f t="shared" si="220"/>
        <v>15662.225412364454</v>
      </c>
      <c r="U406" s="117">
        <f t="shared" si="220"/>
        <v>12502.433049513675</v>
      </c>
      <c r="V406" s="117">
        <f t="shared" si="220"/>
        <v>13402.259447062366</v>
      </c>
      <c r="W406" s="117">
        <f t="shared" ref="W406" si="221">W407+W410+W412+W422</f>
        <v>12233.016623442289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21738.68218568157</v>
      </c>
      <c r="D407" s="122">
        <f t="shared" si="222"/>
        <v>21423.824784755179</v>
      </c>
      <c r="E407" s="122">
        <f t="shared" si="222"/>
        <v>21475.928624956694</v>
      </c>
      <c r="F407" s="122">
        <f t="shared" si="222"/>
        <v>21032.274002112234</v>
      </c>
      <c r="G407" s="122">
        <f t="shared" si="222"/>
        <v>23036.691239302061</v>
      </c>
      <c r="H407" s="122">
        <f t="shared" si="222"/>
        <v>23774.906698919953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19389.094887066105</v>
      </c>
      <c r="N407" s="122">
        <f t="shared" si="222"/>
        <v>19840.089331725794</v>
      </c>
      <c r="O407" s="122">
        <f t="shared" si="222"/>
        <v>17467.559727152995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16211.167859819783</v>
      </c>
      <c r="S407" s="122">
        <f t="shared" si="223"/>
        <v>13661.562103584647</v>
      </c>
      <c r="T407" s="122">
        <f t="shared" si="223"/>
        <v>13691.955500209882</v>
      </c>
      <c r="U407" s="122">
        <f t="shared" si="223"/>
        <v>10574.54772891143</v>
      </c>
      <c r="V407" s="122">
        <f t="shared" si="223"/>
        <v>11460.020198723301</v>
      </c>
      <c r="W407" s="122">
        <f t="shared" ref="W407" si="224">SUM(W408:W409)</f>
        <v>10366.032665738659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21598.14602878892</v>
      </c>
      <c r="D408" s="98">
        <v>21287.801123025514</v>
      </c>
      <c r="E408" s="98">
        <v>21340.584997892118</v>
      </c>
      <c r="F408" s="98">
        <v>20902.490364494766</v>
      </c>
      <c r="G408" s="98">
        <v>22896.03150528319</v>
      </c>
      <c r="H408" s="98">
        <v>23630.955877299257</v>
      </c>
      <c r="I408" s="98">
        <v>0</v>
      </c>
      <c r="J408" s="98">
        <v>0</v>
      </c>
      <c r="K408" s="98">
        <v>0</v>
      </c>
      <c r="L408" s="98">
        <v>0</v>
      </c>
      <c r="M408" s="98">
        <v>19274.877798249872</v>
      </c>
      <c r="N408" s="98">
        <v>19722.998899233255</v>
      </c>
      <c r="O408" s="98">
        <v>17365.07673798325</v>
      </c>
      <c r="P408" s="98">
        <v>0</v>
      </c>
      <c r="Q408" s="98">
        <v>0</v>
      </c>
      <c r="R408" s="98">
        <v>16114.38133409767</v>
      </c>
      <c r="S408" s="98">
        <v>13583.522008051512</v>
      </c>
      <c r="T408" s="98">
        <v>13612.532740426701</v>
      </c>
      <c r="U408" s="98">
        <v>10513.509267628977</v>
      </c>
      <c r="V408" s="98">
        <v>11391.390249779248</v>
      </c>
      <c r="W408" s="98">
        <v>10302.501038721821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140.53615689264853</v>
      </c>
      <c r="D409" s="98">
        <v>136.02366172966495</v>
      </c>
      <c r="E409" s="98">
        <v>135.34362706457557</v>
      </c>
      <c r="F409" s="98">
        <v>129.78363761746903</v>
      </c>
      <c r="G409" s="98">
        <v>140.65973401886927</v>
      </c>
      <c r="H409" s="98">
        <v>143.95082162069471</v>
      </c>
      <c r="I409" s="98">
        <v>0</v>
      </c>
      <c r="J409" s="98">
        <v>0</v>
      </c>
      <c r="K409" s="98">
        <v>0</v>
      </c>
      <c r="L409" s="98">
        <v>0</v>
      </c>
      <c r="M409" s="98">
        <v>114.21708881623258</v>
      </c>
      <c r="N409" s="98">
        <v>117.09043249253776</v>
      </c>
      <c r="O409" s="98">
        <v>102.48298916974498</v>
      </c>
      <c r="P409" s="98">
        <v>0</v>
      </c>
      <c r="Q409" s="98">
        <v>0</v>
      </c>
      <c r="R409" s="98">
        <v>96.786525722113367</v>
      </c>
      <c r="S409" s="98">
        <v>78.040095533135812</v>
      </c>
      <c r="T409" s="98">
        <v>79.422759783181505</v>
      </c>
      <c r="U409" s="98">
        <v>61.038461282453085</v>
      </c>
      <c r="V409" s="98">
        <v>68.629948944053424</v>
      </c>
      <c r="W409" s="98">
        <v>63.531627016837987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9.896020450771104</v>
      </c>
      <c r="D410" s="122">
        <f t="shared" si="225"/>
        <v>8.0836300995084382</v>
      </c>
      <c r="E410" s="122">
        <f t="shared" si="225"/>
        <v>5.496689849327332</v>
      </c>
      <c r="F410" s="122">
        <f t="shared" si="225"/>
        <v>7.7110471459723984</v>
      </c>
      <c r="G410" s="122">
        <f t="shared" si="225"/>
        <v>12.04276689510832</v>
      </c>
      <c r="H410" s="122">
        <f t="shared" si="225"/>
        <v>8.8093890628829232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8.1097378154475113</v>
      </c>
      <c r="O410" s="122">
        <f t="shared" si="225"/>
        <v>8.681350884560544</v>
      </c>
      <c r="P410" s="122">
        <f t="shared" si="225"/>
        <v>0</v>
      </c>
      <c r="Q410" s="122">
        <f t="shared" si="225"/>
        <v>0</v>
      </c>
      <c r="R410" s="122">
        <f t="shared" si="225"/>
        <v>8.1666975936424713</v>
      </c>
      <c r="S410" s="122">
        <f t="shared" si="225"/>
        <v>2.4912959541084403</v>
      </c>
      <c r="T410" s="122">
        <f t="shared" si="225"/>
        <v>6.6497543620569735</v>
      </c>
      <c r="U410" s="122">
        <f t="shared" si="225"/>
        <v>6.2000139625508996</v>
      </c>
      <c r="V410" s="122">
        <f t="shared" si="225"/>
        <v>14.648866802733446</v>
      </c>
      <c r="W410" s="122">
        <f t="shared" si="225"/>
        <v>17.671691583023719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9.896020450771104</v>
      </c>
      <c r="D411" s="98">
        <f>RES_hhdet_in_fech!D8</f>
        <v>8.0836300995084382</v>
      </c>
      <c r="E411" s="98">
        <f>RES_hhdet_in_fech!E8</f>
        <v>5.496689849327332</v>
      </c>
      <c r="F411" s="98">
        <f>RES_hhdet_in_fech!F8</f>
        <v>7.7110471459723984</v>
      </c>
      <c r="G411" s="98">
        <f>RES_hhdet_in_fech!G8</f>
        <v>12.04276689510832</v>
      </c>
      <c r="H411" s="98">
        <f>RES_hhdet_in_fech!H8</f>
        <v>8.8093890628829232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8.1097378154475113</v>
      </c>
      <c r="O411" s="98">
        <f>RES_hhdet_in_fech!O8</f>
        <v>8.681350884560544</v>
      </c>
      <c r="P411" s="98">
        <f>RES_hhdet_in_fech!P8</f>
        <v>0</v>
      </c>
      <c r="Q411" s="98">
        <f>RES_hhdet_in_fech!Q8</f>
        <v>0</v>
      </c>
      <c r="R411" s="98">
        <f>RES_hhdet_in_fech!R8</f>
        <v>8.1666975936424713</v>
      </c>
      <c r="S411" s="98">
        <f>RES_hhdet_in_fech!S8</f>
        <v>2.4912959541084403</v>
      </c>
      <c r="T411" s="98">
        <f>RES_hhdet_in_fech!T8</f>
        <v>6.6497543620569735</v>
      </c>
      <c r="U411" s="98">
        <f>RES_hhdet_in_fech!U8</f>
        <v>6.2000139625508996</v>
      </c>
      <c r="V411" s="98">
        <f>RES_hhdet_in_fech!V8</f>
        <v>14.648866802733446</v>
      </c>
      <c r="W411" s="98">
        <f>RES_hhdet_in_fech!W8</f>
        <v>17.671691583023719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1988.369366514263</v>
      </c>
      <c r="D412" s="122">
        <v>2021.0692337309818</v>
      </c>
      <c r="E412" s="122">
        <v>1987.1340730239417</v>
      </c>
      <c r="F412" s="122">
        <v>2031.0091505664238</v>
      </c>
      <c r="G412" s="122">
        <v>2044.8432167622993</v>
      </c>
      <c r="H412" s="122">
        <v>2050.0894620913032</v>
      </c>
      <c r="I412" s="122">
        <v>0</v>
      </c>
      <c r="J412" s="122">
        <v>0</v>
      </c>
      <c r="K412" s="122">
        <v>0</v>
      </c>
      <c r="L412" s="122">
        <v>0</v>
      </c>
      <c r="M412" s="122">
        <v>2148.0173256941084</v>
      </c>
      <c r="N412" s="122">
        <v>2176.3665104613551</v>
      </c>
      <c r="O412" s="122">
        <v>2161.1506943656395</v>
      </c>
      <c r="P412" s="122">
        <v>0</v>
      </c>
      <c r="Q412" s="122">
        <v>0</v>
      </c>
      <c r="R412" s="122">
        <v>1933.5962561538827</v>
      </c>
      <c r="S412" s="122">
        <v>1790.3121427316457</v>
      </c>
      <c r="T412" s="122">
        <v>1739.0884555523335</v>
      </c>
      <c r="U412" s="122">
        <v>1699.1366741219738</v>
      </c>
      <c r="V412" s="122">
        <v>1633.4698402560787</v>
      </c>
      <c r="W412" s="122">
        <v>1560.2253723694328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2354.8100220685164</v>
      </c>
      <c r="D413" s="98">
        <v>2301.4969706353836</v>
      </c>
      <c r="E413" s="98">
        <v>2187.6500789032211</v>
      </c>
      <c r="F413" s="98">
        <v>2256.0427333191715</v>
      </c>
      <c r="G413" s="98">
        <v>2431.1962500057043</v>
      </c>
      <c r="H413" s="98">
        <v>2638.4718060571886</v>
      </c>
      <c r="I413" s="98">
        <v>0</v>
      </c>
      <c r="J413" s="98">
        <v>0</v>
      </c>
      <c r="K413" s="98">
        <v>0</v>
      </c>
      <c r="L413" s="98">
        <v>0</v>
      </c>
      <c r="M413" s="98">
        <v>2152.9029643588337</v>
      </c>
      <c r="N413" s="98">
        <v>2176.3665104613551</v>
      </c>
      <c r="O413" s="98">
        <v>2164.751545626184</v>
      </c>
      <c r="P413" s="98">
        <v>0</v>
      </c>
      <c r="Q413" s="98">
        <v>0</v>
      </c>
      <c r="R413" s="98">
        <v>1933.5962561538827</v>
      </c>
      <c r="S413" s="98">
        <v>1791.3424431954641</v>
      </c>
      <c r="T413" s="98">
        <v>1741.2234619042754</v>
      </c>
      <c r="U413" s="98">
        <v>1702.3766722602172</v>
      </c>
      <c r="V413" s="98">
        <v>1635.6220514597521</v>
      </c>
      <c r="W413" s="98">
        <v>1565.5632684159859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1970.3116592699098</v>
      </c>
      <c r="D418" s="101">
        <v>1973.6745992217675</v>
      </c>
      <c r="E418" s="101">
        <v>1934.5204742625187</v>
      </c>
      <c r="F418" s="101">
        <v>1925.8424317389811</v>
      </c>
      <c r="G418" s="101">
        <v>1989.9061257501435</v>
      </c>
      <c r="H418" s="101">
        <v>1982.6972214732541</v>
      </c>
      <c r="I418" s="101">
        <v>0</v>
      </c>
      <c r="J418" s="101">
        <v>0</v>
      </c>
      <c r="K418" s="101">
        <v>0</v>
      </c>
      <c r="L418" s="101">
        <v>0</v>
      </c>
      <c r="M418" s="101">
        <v>2006.3338044170785</v>
      </c>
      <c r="N418" s="101">
        <v>0</v>
      </c>
      <c r="O418" s="101">
        <v>1945.0996187329683</v>
      </c>
      <c r="P418" s="101">
        <v>0</v>
      </c>
      <c r="Q418" s="101">
        <v>0</v>
      </c>
      <c r="R418" s="101">
        <v>0</v>
      </c>
      <c r="S418" s="101">
        <v>1699.6457019156167</v>
      </c>
      <c r="T418" s="101">
        <v>1628.068125251368</v>
      </c>
      <c r="U418" s="101">
        <v>1558.7367547980928</v>
      </c>
      <c r="V418" s="101">
        <v>1531.2398080815972</v>
      </c>
      <c r="W418" s="101">
        <v>1461.4742955081961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1864.1635910465673</v>
      </c>
      <c r="D419" s="104">
        <v>1868.9213621275073</v>
      </c>
      <c r="E419" s="104">
        <v>1830.4667071180393</v>
      </c>
      <c r="F419" s="104">
        <v>1823.3280083536108</v>
      </c>
      <c r="G419" s="104">
        <v>1886.3883330077936</v>
      </c>
      <c r="H419" s="104">
        <v>1879.8921248208042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1572.081031834053</v>
      </c>
      <c r="D420" s="98">
        <v>1579.0870708774946</v>
      </c>
      <c r="E420" s="98">
        <v>1540.8696125458177</v>
      </c>
      <c r="F420" s="98">
        <v>1536.2127563479337</v>
      </c>
      <c r="G420" s="98">
        <v>1594.4813497795674</v>
      </c>
      <c r="H420" s="98">
        <v>1587.7636587432426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292.08255921251384</v>
      </c>
      <c r="D421" s="98">
        <v>289.83429125001265</v>
      </c>
      <c r="E421" s="98">
        <v>289.59709457222141</v>
      </c>
      <c r="F421" s="98">
        <v>287.1152520056765</v>
      </c>
      <c r="G421" s="98">
        <v>291.90698322822635</v>
      </c>
      <c r="H421" s="98">
        <v>292.12846607756143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197.46602615990676</v>
      </c>
      <c r="D422" s="122">
        <v>196.55028272933444</v>
      </c>
      <c r="E422" s="122">
        <v>200.46578246152643</v>
      </c>
      <c r="F422" s="122">
        <v>194.25949488126867</v>
      </c>
      <c r="G422" s="122">
        <v>201.57019512084324</v>
      </c>
      <c r="H422" s="122">
        <v>196.28360785124858</v>
      </c>
      <c r="I422" s="122">
        <v>0</v>
      </c>
      <c r="J422" s="122">
        <v>0</v>
      </c>
      <c r="K422" s="122">
        <v>0</v>
      </c>
      <c r="L422" s="122">
        <v>0</v>
      </c>
      <c r="M422" s="122">
        <v>225.02903285389331</v>
      </c>
      <c r="N422" s="122">
        <v>234.65487955883185</v>
      </c>
      <c r="O422" s="122">
        <v>236.78861746374125</v>
      </c>
      <c r="P422" s="122">
        <v>0</v>
      </c>
      <c r="Q422" s="122">
        <v>0</v>
      </c>
      <c r="R422" s="122">
        <v>231.6320645354468</v>
      </c>
      <c r="S422" s="122">
        <v>224.61822559151679</v>
      </c>
      <c r="T422" s="122">
        <v>224.53170224018123</v>
      </c>
      <c r="U422" s="122">
        <v>222.54863251772062</v>
      </c>
      <c r="V422" s="122">
        <v>294.1205412802513</v>
      </c>
      <c r="W422" s="122">
        <v>289.08689375117308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261.86565661637974</v>
      </c>
      <c r="D424" s="98">
        <v>246.9886160224149</v>
      </c>
      <c r="E424" s="98">
        <v>281.48799786449354</v>
      </c>
      <c r="F424" s="98">
        <v>240.97653372237141</v>
      </c>
      <c r="G424" s="98">
        <v>299.10205807800008</v>
      </c>
      <c r="H424" s="98">
        <v>157.62803841878215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222.71802461490174</v>
      </c>
      <c r="O424" s="98">
        <v>303.95938414561851</v>
      </c>
      <c r="P424" s="98">
        <v>0</v>
      </c>
      <c r="Q424" s="98">
        <v>0</v>
      </c>
      <c r="R424" s="98">
        <v>284.52186863180629</v>
      </c>
      <c r="S424" s="98">
        <v>292.37946582518572</v>
      </c>
      <c r="T424" s="98">
        <v>303.81606796643592</v>
      </c>
      <c r="U424" s="98">
        <v>308.54350559822609</v>
      </c>
      <c r="V424" s="98">
        <v>396.86599342810291</v>
      </c>
      <c r="W424" s="98">
        <v>400.79552028618258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187.65681092481481</v>
      </c>
      <c r="D425" s="33">
        <v>189.27989234474623</v>
      </c>
      <c r="E425" s="33">
        <v>188.7144687771266</v>
      </c>
      <c r="F425" s="33">
        <v>190.59541340353508</v>
      </c>
      <c r="G425" s="33">
        <v>193.38570312443844</v>
      </c>
      <c r="H425" s="33">
        <v>199.2957301446875</v>
      </c>
      <c r="I425" s="33">
        <v>0</v>
      </c>
      <c r="J425" s="33">
        <v>0</v>
      </c>
      <c r="K425" s="33">
        <v>0</v>
      </c>
      <c r="L425" s="33">
        <v>0</v>
      </c>
      <c r="M425" s="33">
        <v>225.02903285389331</v>
      </c>
      <c r="N425" s="33">
        <v>234.99593255722991</v>
      </c>
      <c r="O425" s="33">
        <v>232.0748794509779</v>
      </c>
      <c r="P425" s="33">
        <v>0</v>
      </c>
      <c r="Q425" s="33">
        <v>0</v>
      </c>
      <c r="R425" s="33">
        <v>225.96529981083685</v>
      </c>
      <c r="S425" s="33">
        <v>221.42946134522646</v>
      </c>
      <c r="T425" s="33">
        <v>222.22244886951364</v>
      </c>
      <c r="U425" s="33">
        <v>219.18945778801339</v>
      </c>
      <c r="V425" s="33">
        <v>288.53654931569417</v>
      </c>
      <c r="W425" s="33">
        <v>281.43561796110396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16918.791828955225</v>
      </c>
      <c r="D427" s="117">
        <f t="shared" si="226"/>
        <v>16802.587205126427</v>
      </c>
      <c r="E427" s="117">
        <f t="shared" si="226"/>
        <v>16914.030832674653</v>
      </c>
      <c r="F427" s="117">
        <f t="shared" si="226"/>
        <v>16725.739728614721</v>
      </c>
      <c r="G427" s="117">
        <f t="shared" si="226"/>
        <v>18372.434768445302</v>
      </c>
      <c r="H427" s="117">
        <f t="shared" si="226"/>
        <v>19047.620271345804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16418.575397632612</v>
      </c>
      <c r="N427" s="117">
        <f t="shared" si="226"/>
        <v>16955.391125753806</v>
      </c>
      <c r="O427" s="117">
        <f t="shared" si="226"/>
        <v>15246.697383009807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14697.271020659951</v>
      </c>
      <c r="S427" s="117">
        <f t="shared" si="227"/>
        <v>12828.414863429001</v>
      </c>
      <c r="T427" s="117">
        <f t="shared" si="227"/>
        <v>13172.273140552163</v>
      </c>
      <c r="U427" s="117">
        <f t="shared" si="227"/>
        <v>10728.02837061418</v>
      </c>
      <c r="V427" s="117">
        <f t="shared" si="227"/>
        <v>11757.323088034513</v>
      </c>
      <c r="W427" s="117">
        <f t="shared" ref="W427" si="228">W428+W431+W433+W443</f>
        <v>10877.666752369236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15299.43619229628</v>
      </c>
      <c r="D428" s="122">
        <f t="shared" si="229"/>
        <v>15184.594668975418</v>
      </c>
      <c r="E428" s="122">
        <f t="shared" si="229"/>
        <v>15334.26143156318</v>
      </c>
      <c r="F428" s="122">
        <f t="shared" si="229"/>
        <v>15131.187546731944</v>
      </c>
      <c r="G428" s="122">
        <f t="shared" si="229"/>
        <v>16703.21273239989</v>
      </c>
      <c r="H428" s="122">
        <f t="shared" si="229"/>
        <v>17377.407709446969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14792.236529381093</v>
      </c>
      <c r="N428" s="122">
        <f t="shared" si="229"/>
        <v>15266.363900481543</v>
      </c>
      <c r="O428" s="122">
        <f t="shared" si="229"/>
        <v>13550.169748256585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13105.088175590567</v>
      </c>
      <c r="S428" s="122">
        <f t="shared" si="230"/>
        <v>11329.530338841996</v>
      </c>
      <c r="T428" s="122">
        <f t="shared" si="230"/>
        <v>11655.732124127329</v>
      </c>
      <c r="U428" s="122">
        <f t="shared" si="230"/>
        <v>9214.125158630819</v>
      </c>
      <c r="V428" s="122">
        <f t="shared" si="230"/>
        <v>10169.852488305902</v>
      </c>
      <c r="W428" s="122">
        <f t="shared" ref="W428" si="231">SUM(W429:W430)</f>
        <v>9318.6579182071673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15158.900035403631</v>
      </c>
      <c r="D429" s="98">
        <v>15048.571007245753</v>
      </c>
      <c r="E429" s="98">
        <v>15198.917804498604</v>
      </c>
      <c r="F429" s="98">
        <v>15001.403909114475</v>
      </c>
      <c r="G429" s="98">
        <v>16562.552998381019</v>
      </c>
      <c r="H429" s="98">
        <v>17233.456887826273</v>
      </c>
      <c r="I429" s="98">
        <v>0</v>
      </c>
      <c r="J429" s="98">
        <v>0</v>
      </c>
      <c r="K429" s="98">
        <v>0</v>
      </c>
      <c r="L429" s="98">
        <v>0</v>
      </c>
      <c r="M429" s="98">
        <v>14678.01944056486</v>
      </c>
      <c r="N429" s="98">
        <v>15149.273467989005</v>
      </c>
      <c r="O429" s="98">
        <v>13447.686759086841</v>
      </c>
      <c r="P429" s="98">
        <v>0</v>
      </c>
      <c r="Q429" s="98">
        <v>0</v>
      </c>
      <c r="R429" s="98">
        <v>13008.301649868454</v>
      </c>
      <c r="S429" s="98">
        <v>11251.490243308861</v>
      </c>
      <c r="T429" s="98">
        <v>11576.309364344148</v>
      </c>
      <c r="U429" s="98">
        <v>9153.0866973483662</v>
      </c>
      <c r="V429" s="98">
        <v>10101.222539361848</v>
      </c>
      <c r="W429" s="98">
        <v>9255.1262911903286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140.53615689264853</v>
      </c>
      <c r="D430" s="98">
        <v>136.02366172966495</v>
      </c>
      <c r="E430" s="98">
        <v>135.34362706457557</v>
      </c>
      <c r="F430" s="98">
        <v>129.78363761746903</v>
      </c>
      <c r="G430" s="98">
        <v>140.65973401886927</v>
      </c>
      <c r="H430" s="98">
        <v>143.95082162069471</v>
      </c>
      <c r="I430" s="98">
        <v>0</v>
      </c>
      <c r="J430" s="98">
        <v>0</v>
      </c>
      <c r="K430" s="98">
        <v>0</v>
      </c>
      <c r="L430" s="98">
        <v>0</v>
      </c>
      <c r="M430" s="98">
        <v>114.21708881623258</v>
      </c>
      <c r="N430" s="98">
        <v>117.09043249253776</v>
      </c>
      <c r="O430" s="98">
        <v>102.48298916974498</v>
      </c>
      <c r="P430" s="98">
        <v>0</v>
      </c>
      <c r="Q430" s="98">
        <v>0</v>
      </c>
      <c r="R430" s="98">
        <v>96.786525722113367</v>
      </c>
      <c r="S430" s="98">
        <v>78.040095533135812</v>
      </c>
      <c r="T430" s="98">
        <v>79.422759783181505</v>
      </c>
      <c r="U430" s="98">
        <v>61.038461282453085</v>
      </c>
      <c r="V430" s="98">
        <v>68.629948944053424</v>
      </c>
      <c r="W430" s="98">
        <v>63.531627016837987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25.215514123766976</v>
      </c>
      <c r="D431" s="122">
        <f t="shared" si="232"/>
        <v>21.331163494525434</v>
      </c>
      <c r="E431" s="122">
        <f t="shared" si="232"/>
        <v>15.008889473804226</v>
      </c>
      <c r="F431" s="122">
        <f t="shared" si="232"/>
        <v>21.763299133820841</v>
      </c>
      <c r="G431" s="122">
        <f t="shared" si="232"/>
        <v>35.105228059105279</v>
      </c>
      <c r="H431" s="122">
        <f t="shared" si="232"/>
        <v>26.50316083005362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29.725319468194055</v>
      </c>
      <c r="O431" s="122">
        <f t="shared" si="232"/>
        <v>33.333774569393455</v>
      </c>
      <c r="P431" s="122">
        <f t="shared" si="232"/>
        <v>0</v>
      </c>
      <c r="Q431" s="122">
        <f t="shared" si="232"/>
        <v>0</v>
      </c>
      <c r="R431" s="122">
        <f t="shared" si="232"/>
        <v>35.060556644284773</v>
      </c>
      <c r="S431" s="122">
        <f t="shared" si="232"/>
        <v>10.89751476501179</v>
      </c>
      <c r="T431" s="122">
        <f t="shared" si="232"/>
        <v>29.538315322956045</v>
      </c>
      <c r="U431" s="122">
        <f t="shared" si="232"/>
        <v>27.923136954515964</v>
      </c>
      <c r="V431" s="122">
        <f t="shared" si="232"/>
        <v>66.896060823103227</v>
      </c>
      <c r="W431" s="122">
        <f t="shared" si="232"/>
        <v>81.788697807268335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25.215514123766976</v>
      </c>
      <c r="D432" s="98">
        <f>RES_hhdet_in_tesh!D8</f>
        <v>21.331163494525434</v>
      </c>
      <c r="E432" s="98">
        <f>RES_hhdet_in_tesh!E8</f>
        <v>15.008889473804226</v>
      </c>
      <c r="F432" s="98">
        <f>RES_hhdet_in_tesh!F8</f>
        <v>21.763299133820841</v>
      </c>
      <c r="G432" s="98">
        <f>RES_hhdet_in_tesh!G8</f>
        <v>35.105228059105279</v>
      </c>
      <c r="H432" s="98">
        <f>RES_hhdet_in_tesh!H8</f>
        <v>26.50316083005362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29.725319468194055</v>
      </c>
      <c r="O432" s="98">
        <f>RES_hhdet_in_tesh!O8</f>
        <v>33.333774569393455</v>
      </c>
      <c r="P432" s="98">
        <f>RES_hhdet_in_tesh!P8</f>
        <v>0</v>
      </c>
      <c r="Q432" s="98">
        <f>RES_hhdet_in_tesh!Q8</f>
        <v>0</v>
      </c>
      <c r="R432" s="98">
        <f>RES_hhdet_in_tesh!R8</f>
        <v>35.060556644284773</v>
      </c>
      <c r="S432" s="98">
        <f>RES_hhdet_in_tesh!S8</f>
        <v>10.89751476501179</v>
      </c>
      <c r="T432" s="98">
        <f>RES_hhdet_in_tesh!T8</f>
        <v>29.538315322956045</v>
      </c>
      <c r="U432" s="98">
        <f>RES_hhdet_in_tesh!U8</f>
        <v>27.923136954515964</v>
      </c>
      <c r="V432" s="98">
        <f>RES_hhdet_in_tesh!V8</f>
        <v>66.896060823103227</v>
      </c>
      <c r="W432" s="98">
        <f>RES_hhdet_in_tesh!W8</f>
        <v>81.788697807268335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1446.2162614220415</v>
      </c>
      <c r="D433" s="122">
        <v>1448.6738083540943</v>
      </c>
      <c r="E433" s="122">
        <v>1414.1828281051833</v>
      </c>
      <c r="F433" s="122">
        <v>1423.9593643530893</v>
      </c>
      <c r="G433" s="122">
        <v>1480.1920375080765</v>
      </c>
      <c r="H433" s="122">
        <v>1491.7644807056265</v>
      </c>
      <c r="I433" s="122">
        <v>0</v>
      </c>
      <c r="J433" s="122">
        <v>0</v>
      </c>
      <c r="K433" s="122">
        <v>0</v>
      </c>
      <c r="L433" s="122">
        <v>0</v>
      </c>
      <c r="M433" s="122">
        <v>1447.8407945348031</v>
      </c>
      <c r="N433" s="122">
        <v>1473.3982509280625</v>
      </c>
      <c r="O433" s="122">
        <v>1476.9115494594885</v>
      </c>
      <c r="P433" s="122">
        <v>0</v>
      </c>
      <c r="Q433" s="122">
        <v>0</v>
      </c>
      <c r="R433" s="122">
        <v>1371.0936188414191</v>
      </c>
      <c r="S433" s="122">
        <v>1301.9102937441087</v>
      </c>
      <c r="T433" s="122">
        <v>1296.8003023361537</v>
      </c>
      <c r="U433" s="122">
        <v>1295.1567422241867</v>
      </c>
      <c r="V433" s="122">
        <v>1266.3739438141331</v>
      </c>
      <c r="W433" s="122">
        <v>1226.4379626842758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1466.3328969657825</v>
      </c>
      <c r="D434" s="98">
        <v>1442.661674029968</v>
      </c>
      <c r="E434" s="98">
        <v>1380.7971558374754</v>
      </c>
      <c r="F434" s="98">
        <v>1434.096015094208</v>
      </c>
      <c r="G434" s="98">
        <v>1556.7877945458306</v>
      </c>
      <c r="H434" s="98">
        <v>1702.2619650662834</v>
      </c>
      <c r="I434" s="98">
        <v>0</v>
      </c>
      <c r="J434" s="98">
        <v>0</v>
      </c>
      <c r="K434" s="98">
        <v>0</v>
      </c>
      <c r="L434" s="98">
        <v>0</v>
      </c>
      <c r="M434" s="98">
        <v>1445.8801072243862</v>
      </c>
      <c r="N434" s="98">
        <v>1473.3982509280625</v>
      </c>
      <c r="O434" s="98">
        <v>1476.7289993658108</v>
      </c>
      <c r="P434" s="98">
        <v>0</v>
      </c>
      <c r="Q434" s="98">
        <v>0</v>
      </c>
      <c r="R434" s="98">
        <v>1371.0936188414191</v>
      </c>
      <c r="S434" s="98">
        <v>1301.1655676622925</v>
      </c>
      <c r="T434" s="98">
        <v>1296.3015737948772</v>
      </c>
      <c r="U434" s="98">
        <v>1295.5530047021157</v>
      </c>
      <c r="V434" s="98">
        <v>1266.3913127618696</v>
      </c>
      <c r="W434" s="98">
        <v>1227.0301223279928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1445.1189623322464</v>
      </c>
      <c r="D439" s="101">
        <v>1449.7315682499448</v>
      </c>
      <c r="E439" s="101">
        <v>1423.2368052975637</v>
      </c>
      <c r="F439" s="101">
        <v>1419.1291072274178</v>
      </c>
      <c r="G439" s="101">
        <v>1468.8439573251267</v>
      </c>
      <c r="H439" s="101">
        <v>1466.1600309914286</v>
      </c>
      <c r="I439" s="101">
        <v>0</v>
      </c>
      <c r="J439" s="101">
        <v>0</v>
      </c>
      <c r="K439" s="101">
        <v>0</v>
      </c>
      <c r="L439" s="101">
        <v>0</v>
      </c>
      <c r="M439" s="101">
        <v>1504.7007265368857</v>
      </c>
      <c r="N439" s="101">
        <v>0</v>
      </c>
      <c r="O439" s="101">
        <v>1487.8645550801616</v>
      </c>
      <c r="P439" s="101">
        <v>0</v>
      </c>
      <c r="Q439" s="101">
        <v>0</v>
      </c>
      <c r="R439" s="101">
        <v>0</v>
      </c>
      <c r="S439" s="101">
        <v>1367.4461889439417</v>
      </c>
      <c r="T439" s="101">
        <v>1322.7341864825366</v>
      </c>
      <c r="U439" s="101">
        <v>1277.9853681805916</v>
      </c>
      <c r="V439" s="101">
        <v>1265.5489187966589</v>
      </c>
      <c r="W439" s="101">
        <v>1215.4830092755071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1445.1205056397587</v>
      </c>
      <c r="D440" s="104">
        <v>1449.7278099532016</v>
      </c>
      <c r="E440" s="104">
        <v>1423.2229072304369</v>
      </c>
      <c r="F440" s="104">
        <v>1419.131143595966</v>
      </c>
      <c r="G440" s="104">
        <v>1468.8691853061955</v>
      </c>
      <c r="H440" s="104">
        <v>1466.244004193001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1153.0379464272448</v>
      </c>
      <c r="D441" s="98">
        <v>1159.8935187031889</v>
      </c>
      <c r="E441" s="98">
        <v>1133.6258126582156</v>
      </c>
      <c r="F441" s="98">
        <v>1132.0158915902896</v>
      </c>
      <c r="G441" s="98">
        <v>1176.9622020779691</v>
      </c>
      <c r="H441" s="98">
        <v>1174.1155381154394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292.08255921251384</v>
      </c>
      <c r="D442" s="98">
        <v>289.83429125001265</v>
      </c>
      <c r="E442" s="98">
        <v>289.59709457222141</v>
      </c>
      <c r="F442" s="98">
        <v>287.1152520056765</v>
      </c>
      <c r="G442" s="98">
        <v>291.90698322822635</v>
      </c>
      <c r="H442" s="98">
        <v>292.12846607756143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147.92386111313513</v>
      </c>
      <c r="D443" s="122">
        <v>147.98756430238788</v>
      </c>
      <c r="E443" s="122">
        <v>150.57768353248773</v>
      </c>
      <c r="F443" s="122">
        <v>148.82951839586568</v>
      </c>
      <c r="G443" s="122">
        <v>153.92477047822879</v>
      </c>
      <c r="H443" s="122">
        <v>151.9449203631541</v>
      </c>
      <c r="I443" s="122">
        <v>0</v>
      </c>
      <c r="J443" s="122">
        <v>0</v>
      </c>
      <c r="K443" s="122">
        <v>0</v>
      </c>
      <c r="L443" s="122">
        <v>0</v>
      </c>
      <c r="M443" s="122">
        <v>178.49807371671665</v>
      </c>
      <c r="N443" s="122">
        <v>185.90365487600508</v>
      </c>
      <c r="O443" s="122">
        <v>186.28231072434019</v>
      </c>
      <c r="P443" s="122">
        <v>0</v>
      </c>
      <c r="Q443" s="122">
        <v>0</v>
      </c>
      <c r="R443" s="122">
        <v>186.02866958368034</v>
      </c>
      <c r="S443" s="122">
        <v>186.07671607788242</v>
      </c>
      <c r="T443" s="122">
        <v>190.20239876572342</v>
      </c>
      <c r="U443" s="122">
        <v>190.82333280465821</v>
      </c>
      <c r="V443" s="122">
        <v>254.20059509137565</v>
      </c>
      <c r="W443" s="122">
        <v>250.78217367052383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163.09454079333085</v>
      </c>
      <c r="D445" s="98">
        <v>153.86876986203066</v>
      </c>
      <c r="E445" s="98">
        <v>175.40601231585174</v>
      </c>
      <c r="F445" s="98">
        <v>150.2000750689796</v>
      </c>
      <c r="G445" s="98">
        <v>186.47650076922892</v>
      </c>
      <c r="H445" s="98">
        <v>98.298333945169531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139.03487675495444</v>
      </c>
      <c r="O445" s="98">
        <v>189.75094443420414</v>
      </c>
      <c r="P445" s="98">
        <v>0</v>
      </c>
      <c r="Q445" s="98">
        <v>0</v>
      </c>
      <c r="R445" s="98">
        <v>177.74917516881305</v>
      </c>
      <c r="S445" s="98">
        <v>182.88048775731926</v>
      </c>
      <c r="T445" s="98">
        <v>190.3036353398127</v>
      </c>
      <c r="U445" s="98">
        <v>193.54843917655887</v>
      </c>
      <c r="V445" s="98">
        <v>249.29255269313526</v>
      </c>
      <c r="W445" s="98">
        <v>252.07852474355604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145.61309533403247</v>
      </c>
      <c r="D446" s="33">
        <v>147.13982296045739</v>
      </c>
      <c r="E446" s="33">
        <v>146.97662821276316</v>
      </c>
      <c r="F446" s="33">
        <v>148.7220237548371</v>
      </c>
      <c r="G446" s="33">
        <v>151.19315674751547</v>
      </c>
      <c r="H446" s="33">
        <v>156.12517385026979</v>
      </c>
      <c r="I446" s="33">
        <v>0</v>
      </c>
      <c r="J446" s="33">
        <v>0</v>
      </c>
      <c r="K446" s="33">
        <v>0</v>
      </c>
      <c r="L446" s="33">
        <v>0</v>
      </c>
      <c r="M446" s="33">
        <v>178.49807371671665</v>
      </c>
      <c r="N446" s="33">
        <v>187.24276282232083</v>
      </c>
      <c r="O446" s="33">
        <v>186.03889783241985</v>
      </c>
      <c r="P446" s="33">
        <v>0</v>
      </c>
      <c r="Q446" s="33">
        <v>0</v>
      </c>
      <c r="R446" s="33">
        <v>186.91575827098751</v>
      </c>
      <c r="S446" s="33">
        <v>186.22712682237949</v>
      </c>
      <c r="T446" s="33">
        <v>190.19945012764316</v>
      </c>
      <c r="U446" s="33">
        <v>190.71688333700584</v>
      </c>
      <c r="V446" s="33">
        <v>254.46733652606264</v>
      </c>
      <c r="W446" s="33">
        <v>250.6933825011381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8099.6881315352894</v>
      </c>
      <c r="D448" s="117">
        <f t="shared" si="233"/>
        <v>8105.814905070798</v>
      </c>
      <c r="E448" s="117">
        <f t="shared" si="233"/>
        <v>8171.7483869736052</v>
      </c>
      <c r="F448" s="117">
        <f t="shared" si="233"/>
        <v>8101.302216939147</v>
      </c>
      <c r="G448" s="117">
        <f t="shared" si="233"/>
        <v>8690.4337389391421</v>
      </c>
      <c r="H448" s="117">
        <f t="shared" si="233"/>
        <v>8953.1661546061459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8011.8967419563951</v>
      </c>
      <c r="N448" s="117">
        <f t="shared" si="233"/>
        <v>8278.7150996635883</v>
      </c>
      <c r="O448" s="117">
        <f t="shared" si="233"/>
        <v>7321.8694453897988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6893.1030660476999</v>
      </c>
      <c r="S448" s="117">
        <f t="shared" si="234"/>
        <v>5862.131564152638</v>
      </c>
      <c r="T448" s="117">
        <f t="shared" si="234"/>
        <v>5828.1678316314728</v>
      </c>
      <c r="U448" s="117">
        <f t="shared" si="234"/>
        <v>4601.6477768492377</v>
      </c>
      <c r="V448" s="117">
        <f t="shared" si="234"/>
        <v>4911.7597766339877</v>
      </c>
      <c r="W448" s="117">
        <f t="shared" ref="W448" si="235">W449+W452+W454+W464</f>
        <v>4473.0743868624304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8046.4480043897929</v>
      </c>
      <c r="D449" s="122">
        <f t="shared" si="236"/>
        <v>7969.8386948641855</v>
      </c>
      <c r="E449" s="122">
        <f t="shared" si="236"/>
        <v>7988.9383360530019</v>
      </c>
      <c r="F449" s="122">
        <f t="shared" si="236"/>
        <v>7824.7647939315621</v>
      </c>
      <c r="G449" s="122">
        <f t="shared" si="236"/>
        <v>8567.7847604694543</v>
      </c>
      <c r="H449" s="122">
        <f t="shared" si="236"/>
        <v>8843.5095777399474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7231.1390388844011</v>
      </c>
      <c r="N449" s="122">
        <f t="shared" si="236"/>
        <v>7454.7078425594209</v>
      </c>
      <c r="O449" s="122">
        <f t="shared" si="236"/>
        <v>6518.1071702243125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6149.0158700004604</v>
      </c>
      <c r="S449" s="122">
        <f t="shared" si="237"/>
        <v>5183.2763955555411</v>
      </c>
      <c r="T449" s="122">
        <f t="shared" si="237"/>
        <v>5176.5576154901773</v>
      </c>
      <c r="U449" s="122">
        <f t="shared" si="237"/>
        <v>3970.586580260951</v>
      </c>
      <c r="V449" s="122">
        <f t="shared" si="237"/>
        <v>4302.1316769609293</v>
      </c>
      <c r="W449" s="122">
        <f t="shared" ref="W449" si="238">SUM(W450:W451)</f>
        <v>3904.359423646486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8046.4480043897929</v>
      </c>
      <c r="D450" s="98">
        <v>7969.8386948641855</v>
      </c>
      <c r="E450" s="98">
        <v>7988.9383360530019</v>
      </c>
      <c r="F450" s="98">
        <v>7824.7647939315621</v>
      </c>
      <c r="G450" s="98">
        <v>8567.7847604694543</v>
      </c>
      <c r="H450" s="98">
        <v>8843.5095777399474</v>
      </c>
      <c r="I450" s="98">
        <v>0</v>
      </c>
      <c r="J450" s="98">
        <v>0</v>
      </c>
      <c r="K450" s="98">
        <v>0</v>
      </c>
      <c r="L450" s="98">
        <v>0</v>
      </c>
      <c r="M450" s="98">
        <v>7231.1390388844011</v>
      </c>
      <c r="N450" s="98">
        <v>7454.7078425594209</v>
      </c>
      <c r="O450" s="98">
        <v>6518.1071702243125</v>
      </c>
      <c r="P450" s="98">
        <v>0</v>
      </c>
      <c r="Q450" s="98">
        <v>0</v>
      </c>
      <c r="R450" s="98">
        <v>6149.0158700004604</v>
      </c>
      <c r="S450" s="98">
        <v>5183.2763955555411</v>
      </c>
      <c r="T450" s="98">
        <v>5176.5576154901773</v>
      </c>
      <c r="U450" s="98">
        <v>3970.586580260951</v>
      </c>
      <c r="V450" s="98">
        <v>4302.1316769609293</v>
      </c>
      <c r="W450" s="98">
        <v>3904.359423646486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45.377114163826946</v>
      </c>
      <c r="D454" s="122">
        <v>128.9077460786566</v>
      </c>
      <c r="E454" s="122">
        <v>174.71062786524936</v>
      </c>
      <c r="F454" s="122">
        <v>272.55631541483001</v>
      </c>
      <c r="G454" s="122">
        <v>117.38879600416516</v>
      </c>
      <c r="H454" s="122">
        <v>107.06813456206378</v>
      </c>
      <c r="I454" s="122">
        <v>0</v>
      </c>
      <c r="J454" s="122">
        <v>0</v>
      </c>
      <c r="K454" s="122">
        <v>0</v>
      </c>
      <c r="L454" s="122">
        <v>0</v>
      </c>
      <c r="M454" s="122">
        <v>780.75770307199411</v>
      </c>
      <c r="N454" s="122">
        <v>822.60190636884681</v>
      </c>
      <c r="O454" s="122">
        <v>799.23457590630483</v>
      </c>
      <c r="P454" s="122">
        <v>0</v>
      </c>
      <c r="Q454" s="122">
        <v>0</v>
      </c>
      <c r="R454" s="122">
        <v>737.83248756223304</v>
      </c>
      <c r="S454" s="122">
        <v>675.87013850914855</v>
      </c>
      <c r="T454" s="122">
        <v>649.65696544320349</v>
      </c>
      <c r="U454" s="122">
        <v>628.4262814479971</v>
      </c>
      <c r="V454" s="122">
        <v>604.98108528815442</v>
      </c>
      <c r="W454" s="122">
        <v>562.87876383208447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877.29087383398758</v>
      </c>
      <c r="D455" s="98">
        <v>861.64651326259934</v>
      </c>
      <c r="E455" s="98">
        <v>818.95606811835637</v>
      </c>
      <c r="F455" s="98">
        <v>844.54069565158591</v>
      </c>
      <c r="G455" s="98">
        <v>909.76316903227996</v>
      </c>
      <c r="H455" s="98">
        <v>987.40612985014377</v>
      </c>
      <c r="I455" s="98">
        <v>0</v>
      </c>
      <c r="J455" s="98">
        <v>0</v>
      </c>
      <c r="K455" s="98">
        <v>0</v>
      </c>
      <c r="L455" s="98">
        <v>0</v>
      </c>
      <c r="M455" s="98">
        <v>807.68038248826974</v>
      </c>
      <c r="N455" s="98">
        <v>822.60190636884681</v>
      </c>
      <c r="O455" s="98">
        <v>812.55515217140987</v>
      </c>
      <c r="P455" s="98">
        <v>0</v>
      </c>
      <c r="Q455" s="98">
        <v>0</v>
      </c>
      <c r="R455" s="98">
        <v>737.83248756223304</v>
      </c>
      <c r="S455" s="98">
        <v>683.55048099220699</v>
      </c>
      <c r="T455" s="98">
        <v>662.15036862480349</v>
      </c>
      <c r="U455" s="98">
        <v>642.9284264044893</v>
      </c>
      <c r="V455" s="98">
        <v>617.71752918895766</v>
      </c>
      <c r="W455" s="98">
        <v>593.30464295814306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7.8630129816693524</v>
      </c>
      <c r="D464" s="122">
        <v>7.0684641279561298</v>
      </c>
      <c r="E464" s="122">
        <v>8.0994230553537925</v>
      </c>
      <c r="F464" s="122">
        <v>3.9811075927544648</v>
      </c>
      <c r="G464" s="122">
        <v>5.2601824655224645</v>
      </c>
      <c r="H464" s="122">
        <v>2.5884423041357034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1.4053507353200301</v>
      </c>
      <c r="O464" s="122">
        <v>4.5276992591815546</v>
      </c>
      <c r="P464" s="122">
        <v>0</v>
      </c>
      <c r="Q464" s="122">
        <v>0</v>
      </c>
      <c r="R464" s="122">
        <v>6.254708485006562</v>
      </c>
      <c r="S464" s="122">
        <v>2.9850300879482785</v>
      </c>
      <c r="T464" s="122">
        <v>1.9532506980921394</v>
      </c>
      <c r="U464" s="122">
        <v>2.6349151402892121</v>
      </c>
      <c r="V464" s="122">
        <v>4.6470143849034988</v>
      </c>
      <c r="W464" s="122">
        <v>5.8361993838595678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59.485402556976844</v>
      </c>
      <c r="D466" s="98">
        <v>56.105934015651783</v>
      </c>
      <c r="E466" s="98">
        <v>63.942813594898361</v>
      </c>
      <c r="F466" s="98">
        <v>54.740229400373892</v>
      </c>
      <c r="G466" s="98">
        <v>67.944023512998498</v>
      </c>
      <c r="H466" s="98">
        <v>35.806785207210559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50.592626471521079</v>
      </c>
      <c r="O466" s="98">
        <v>69.04741370251871</v>
      </c>
      <c r="P466" s="98">
        <v>0</v>
      </c>
      <c r="Q466" s="98">
        <v>0</v>
      </c>
      <c r="R466" s="98">
        <v>64.631987678401131</v>
      </c>
      <c r="S466" s="98">
        <v>66.4169194568492</v>
      </c>
      <c r="T466" s="98">
        <v>69.014857999255597</v>
      </c>
      <c r="U466" s="98">
        <v>70.088742731693046</v>
      </c>
      <c r="V466" s="98">
        <v>90.152079067127872</v>
      </c>
      <c r="W466" s="98">
        <v>91.044710388209268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221.322145274109</v>
      </c>
      <c r="D469" s="118">
        <f t="shared" si="240"/>
        <v>216.04088535238677</v>
      </c>
      <c r="E469" s="118">
        <f t="shared" si="240"/>
        <v>212.0589042611972</v>
      </c>
      <c r="F469" s="118">
        <f t="shared" si="240"/>
        <v>206.16999970264089</v>
      </c>
      <c r="G469" s="118">
        <f t="shared" si="240"/>
        <v>194.9709708599496</v>
      </c>
      <c r="H469" s="118">
        <f t="shared" si="240"/>
        <v>200.40269958796512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161.58114557216271</v>
      </c>
      <c r="N469" s="118">
        <f t="shared" si="240"/>
        <v>179.98231380964936</v>
      </c>
      <c r="O469" s="118">
        <f t="shared" si="240"/>
        <v>168.67814299732734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149.8215112005048</v>
      </c>
      <c r="S469" s="118">
        <f t="shared" si="241"/>
        <v>141.69528296627192</v>
      </c>
      <c r="T469" s="118">
        <f t="shared" si="241"/>
        <v>134.03620541844725</v>
      </c>
      <c r="U469" s="118">
        <f t="shared" si="241"/>
        <v>138.54901986629119</v>
      </c>
      <c r="V469" s="118">
        <f t="shared" si="241"/>
        <v>109.93502120354663</v>
      </c>
      <c r="W469" s="118">
        <f t="shared" ref="W469" si="242">W470+W473+W475+W485</f>
        <v>114.71105699197001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201.01815976836861</v>
      </c>
      <c r="D470" s="123">
        <f t="shared" si="243"/>
        <v>195.70885675076383</v>
      </c>
      <c r="E470" s="123">
        <f t="shared" si="243"/>
        <v>192.41020107225273</v>
      </c>
      <c r="F470" s="123">
        <f t="shared" si="243"/>
        <v>186.38197466757333</v>
      </c>
      <c r="G470" s="123">
        <f t="shared" si="243"/>
        <v>177.56315004186223</v>
      </c>
      <c r="H470" s="123">
        <f t="shared" si="243"/>
        <v>183.04030600928192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143.96157657927637</v>
      </c>
      <c r="N470" s="123">
        <f t="shared" si="243"/>
        <v>160.42184364009415</v>
      </c>
      <c r="O470" s="123">
        <f t="shared" si="243"/>
        <v>148.25243002087876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132.10984036917705</v>
      </c>
      <c r="S470" s="123">
        <f t="shared" si="244"/>
        <v>123.46328924688325</v>
      </c>
      <c r="T470" s="123">
        <f t="shared" si="244"/>
        <v>117.17477636080811</v>
      </c>
      <c r="U470" s="123">
        <f t="shared" si="244"/>
        <v>117.18464858541945</v>
      </c>
      <c r="V470" s="123">
        <f t="shared" si="244"/>
        <v>94.003370738794814</v>
      </c>
      <c r="W470" s="123">
        <f t="shared" ref="W470" si="245">SUM(W471:W472)</f>
        <v>97.204034009198125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199.71861826911038</v>
      </c>
      <c r="D471" s="99">
        <v>194.46626652256572</v>
      </c>
      <c r="E471" s="99">
        <v>191.1976111557878</v>
      </c>
      <c r="F471" s="99">
        <v>185.23186932678826</v>
      </c>
      <c r="G471" s="99">
        <v>176.47896719646167</v>
      </c>
      <c r="H471" s="99">
        <v>181.93204498544637</v>
      </c>
      <c r="I471" s="99">
        <v>0</v>
      </c>
      <c r="J471" s="99">
        <v>0</v>
      </c>
      <c r="K471" s="99">
        <v>0</v>
      </c>
      <c r="L471" s="99">
        <v>0</v>
      </c>
      <c r="M471" s="99">
        <v>143.11352914467184</v>
      </c>
      <c r="N471" s="99">
        <v>159.47508061201484</v>
      </c>
      <c r="O471" s="99">
        <v>147.3826260861826</v>
      </c>
      <c r="P471" s="99">
        <v>0</v>
      </c>
      <c r="Q471" s="99">
        <v>0</v>
      </c>
      <c r="R471" s="99">
        <v>131.3210969193774</v>
      </c>
      <c r="S471" s="99">
        <v>122.75801946773159</v>
      </c>
      <c r="T471" s="99">
        <v>116.49508206035483</v>
      </c>
      <c r="U471" s="99">
        <v>116.50823472650586</v>
      </c>
      <c r="V471" s="99">
        <v>93.440418281251056</v>
      </c>
      <c r="W471" s="99">
        <v>96.608287243551175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1.2995414992582364</v>
      </c>
      <c r="D472" s="99">
        <v>1.2425902281981143</v>
      </c>
      <c r="E472" s="99">
        <v>1.212589916464927</v>
      </c>
      <c r="F472" s="99">
        <v>1.1501053407850876</v>
      </c>
      <c r="G472" s="99">
        <v>1.0841828454005713</v>
      </c>
      <c r="H472" s="99">
        <v>1.1082610238355421</v>
      </c>
      <c r="I472" s="99">
        <v>0</v>
      </c>
      <c r="J472" s="99">
        <v>0</v>
      </c>
      <c r="K472" s="99">
        <v>0</v>
      </c>
      <c r="L472" s="99">
        <v>0</v>
      </c>
      <c r="M472" s="99">
        <v>0.84804743460452248</v>
      </c>
      <c r="N472" s="99">
        <v>0.94676302807931834</v>
      </c>
      <c r="O472" s="99">
        <v>0.86980393469617356</v>
      </c>
      <c r="P472" s="99">
        <v>0</v>
      </c>
      <c r="Q472" s="99">
        <v>0</v>
      </c>
      <c r="R472" s="99">
        <v>0.78874344979966116</v>
      </c>
      <c r="S472" s="99">
        <v>0.70526977915166855</v>
      </c>
      <c r="T472" s="99">
        <v>0.67969430045327139</v>
      </c>
      <c r="U472" s="99">
        <v>0.67641385891359718</v>
      </c>
      <c r="V472" s="99">
        <v>0.56295245754376022</v>
      </c>
      <c r="W472" s="99">
        <v>0.5957467656469474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9.1508758583094374E-2</v>
      </c>
      <c r="D473" s="123">
        <f t="shared" si="246"/>
        <v>7.3844797605729595E-2</v>
      </c>
      <c r="E473" s="123">
        <f t="shared" si="246"/>
        <v>4.9246727236364862E-2</v>
      </c>
      <c r="F473" s="123">
        <f t="shared" si="246"/>
        <v>6.8333086269071794E-2</v>
      </c>
      <c r="G473" s="123">
        <f t="shared" si="246"/>
        <v>9.2823730756399866E-2</v>
      </c>
      <c r="H473" s="123">
        <f t="shared" si="246"/>
        <v>6.7822485709193678E-2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6.5573247682484778E-2</v>
      </c>
      <c r="O473" s="123">
        <f t="shared" si="246"/>
        <v>7.3681234505775864E-2</v>
      </c>
      <c r="P473" s="123">
        <f t="shared" si="246"/>
        <v>0</v>
      </c>
      <c r="Q473" s="123">
        <f t="shared" si="246"/>
        <v>0</v>
      </c>
      <c r="R473" s="123">
        <f t="shared" si="246"/>
        <v>6.6552954405805734E-2</v>
      </c>
      <c r="S473" s="123">
        <f t="shared" si="246"/>
        <v>2.2514525838957591E-2</v>
      </c>
      <c r="T473" s="123">
        <f t="shared" si="246"/>
        <v>5.6908122453099563E-2</v>
      </c>
      <c r="U473" s="123">
        <f t="shared" si="246"/>
        <v>6.8707095192336295E-2</v>
      </c>
      <c r="V473" s="123">
        <f t="shared" si="246"/>
        <v>0.12016059597468989</v>
      </c>
      <c r="W473" s="123">
        <f t="shared" si="246"/>
        <v>0.16571042799370675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9.1508758583094374E-2</v>
      </c>
      <c r="D474" s="99">
        <f>RES_hhdet_in_fecs!D8</f>
        <v>7.3844797605729595E-2</v>
      </c>
      <c r="E474" s="99">
        <f>RES_hhdet_in_fecs!E8</f>
        <v>4.9246727236364862E-2</v>
      </c>
      <c r="F474" s="99">
        <f>RES_hhdet_in_fecs!F8</f>
        <v>6.8333086269071794E-2</v>
      </c>
      <c r="G474" s="99">
        <f>RES_hhdet_in_fecs!G8</f>
        <v>9.2823730756399866E-2</v>
      </c>
      <c r="H474" s="99">
        <f>RES_hhdet_in_fecs!H8</f>
        <v>6.7822485709193678E-2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6.5573247682484778E-2</v>
      </c>
      <c r="O474" s="99">
        <f>RES_hhdet_in_fecs!O8</f>
        <v>7.3681234505775864E-2</v>
      </c>
      <c r="P474" s="99">
        <f>RES_hhdet_in_fecs!P8</f>
        <v>0</v>
      </c>
      <c r="Q474" s="99">
        <f>RES_hhdet_in_fecs!Q8</f>
        <v>0</v>
      </c>
      <c r="R474" s="99">
        <f>RES_hhdet_in_fecs!R8</f>
        <v>6.6552954405805734E-2</v>
      </c>
      <c r="S474" s="99">
        <f>RES_hhdet_in_fecs!S8</f>
        <v>2.2514525838957591E-2</v>
      </c>
      <c r="T474" s="99">
        <f>RES_hhdet_in_fecs!T8</f>
        <v>5.6908122453099563E-2</v>
      </c>
      <c r="U474" s="99">
        <f>RES_hhdet_in_fecs!U8</f>
        <v>6.8707095192336295E-2</v>
      </c>
      <c r="V474" s="99">
        <f>RES_hhdet_in_fecs!V8</f>
        <v>0.12016059597468989</v>
      </c>
      <c r="W474" s="99">
        <f>RES_hhdet_in_fecs!W8</f>
        <v>0.16571042799370675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18.386503265582487</v>
      </c>
      <c r="D475" s="123">
        <v>18.462676628549207</v>
      </c>
      <c r="E475" s="123">
        <v>17.803414847623717</v>
      </c>
      <c r="F475" s="123">
        <v>17.998220069425891</v>
      </c>
      <c r="G475" s="123">
        <v>15.761326100972166</v>
      </c>
      <c r="H475" s="123">
        <v>15.783405892593603</v>
      </c>
      <c r="I475" s="123">
        <v>0</v>
      </c>
      <c r="J475" s="123">
        <v>0</v>
      </c>
      <c r="K475" s="123">
        <v>0</v>
      </c>
      <c r="L475" s="123">
        <v>0</v>
      </c>
      <c r="M475" s="123">
        <v>15.948756892865811</v>
      </c>
      <c r="N475" s="123">
        <v>17.597538106165327</v>
      </c>
      <c r="O475" s="123">
        <v>18.342335568657951</v>
      </c>
      <c r="P475" s="123">
        <v>0</v>
      </c>
      <c r="Q475" s="123">
        <v>0</v>
      </c>
      <c r="R475" s="123">
        <v>15.757476262525579</v>
      </c>
      <c r="S475" s="123">
        <v>16.179542591420535</v>
      </c>
      <c r="T475" s="123">
        <v>14.882994678728263</v>
      </c>
      <c r="U475" s="123">
        <v>18.829432630125261</v>
      </c>
      <c r="V475" s="123">
        <v>13.398900553538159</v>
      </c>
      <c r="W475" s="123">
        <v>14.630496068092913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21.774989541551342</v>
      </c>
      <c r="D476" s="99">
        <v>21.024413029129636</v>
      </c>
      <c r="E476" s="99">
        <v>19.59990643051167</v>
      </c>
      <c r="F476" s="99">
        <v>19.992403081484582</v>
      </c>
      <c r="G476" s="99">
        <v>18.73927379746635</v>
      </c>
      <c r="H476" s="99">
        <v>20.313294722603892</v>
      </c>
      <c r="I476" s="99">
        <v>0</v>
      </c>
      <c r="J476" s="99">
        <v>0</v>
      </c>
      <c r="K476" s="99">
        <v>0</v>
      </c>
      <c r="L476" s="99">
        <v>0</v>
      </c>
      <c r="M476" s="99">
        <v>15.985032141858465</v>
      </c>
      <c r="N476" s="99">
        <v>17.597538106165327</v>
      </c>
      <c r="O476" s="99">
        <v>18.372897075694883</v>
      </c>
      <c r="P476" s="99">
        <v>0</v>
      </c>
      <c r="Q476" s="99">
        <v>0</v>
      </c>
      <c r="R476" s="99">
        <v>15.757476262525579</v>
      </c>
      <c r="S476" s="99">
        <v>16.188853699711895</v>
      </c>
      <c r="T476" s="99">
        <v>14.901265910460928</v>
      </c>
      <c r="U476" s="99">
        <v>18.865337526767735</v>
      </c>
      <c r="V476" s="99">
        <v>13.416554545780654</v>
      </c>
      <c r="W476" s="99">
        <v>14.680550418255407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18.219523176868247</v>
      </c>
      <c r="D481" s="102">
        <v>18.029721737015603</v>
      </c>
      <c r="E481" s="102">
        <v>17.332031593674174</v>
      </c>
      <c r="F481" s="102">
        <v>17.066262796408257</v>
      </c>
      <c r="G481" s="102">
        <v>15.337879746071486</v>
      </c>
      <c r="H481" s="102">
        <v>15.264560687369759</v>
      </c>
      <c r="I481" s="102">
        <v>0</v>
      </c>
      <c r="J481" s="102">
        <v>0</v>
      </c>
      <c r="K481" s="102">
        <v>0</v>
      </c>
      <c r="L481" s="102">
        <v>0</v>
      </c>
      <c r="M481" s="102">
        <v>14.896774672078863</v>
      </c>
      <c r="N481" s="102">
        <v>0</v>
      </c>
      <c r="O481" s="102">
        <v>16.508645146441847</v>
      </c>
      <c r="P481" s="102">
        <v>0</v>
      </c>
      <c r="Q481" s="102">
        <v>0</v>
      </c>
      <c r="R481" s="102">
        <v>0</v>
      </c>
      <c r="S481" s="102">
        <v>15.360165061780814</v>
      </c>
      <c r="T481" s="102">
        <v>13.932890628629702</v>
      </c>
      <c r="U481" s="102">
        <v>17.27355377561808</v>
      </c>
      <c r="V481" s="102">
        <v>12.56033592201968</v>
      </c>
      <c r="W481" s="102">
        <v>13.704490590086774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17.237969228244907</v>
      </c>
      <c r="D482" s="105">
        <v>17.072790074316064</v>
      </c>
      <c r="E482" s="105">
        <v>16.399778250490275</v>
      </c>
      <c r="F482" s="105">
        <v>16.157809404228498</v>
      </c>
      <c r="G482" s="105">
        <v>14.539981073307525</v>
      </c>
      <c r="H482" s="105">
        <v>14.47307592619368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14.53707420379822</v>
      </c>
      <c r="D483" s="99">
        <v>14.425123826220576</v>
      </c>
      <c r="E483" s="99">
        <v>13.805178679516253</v>
      </c>
      <c r="F483" s="99">
        <v>13.61347646045733</v>
      </c>
      <c r="G483" s="99">
        <v>12.290008500302235</v>
      </c>
      <c r="H483" s="99">
        <v>12.224012049644877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2.7008950244466829</v>
      </c>
      <c r="D484" s="99">
        <v>2.6476662480954887</v>
      </c>
      <c r="E484" s="99">
        <v>2.5945995709740202</v>
      </c>
      <c r="F484" s="99">
        <v>2.5443329437711637</v>
      </c>
      <c r="G484" s="99">
        <v>2.2499725730052917</v>
      </c>
      <c r="H484" s="99">
        <v>2.2490638765488016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1.825973481574797</v>
      </c>
      <c r="D485" s="123">
        <v>1.7955071754680159</v>
      </c>
      <c r="E485" s="123">
        <v>1.7960416140844087</v>
      </c>
      <c r="F485" s="123">
        <v>1.7214718793726278</v>
      </c>
      <c r="G485" s="123">
        <v>1.5536709863588076</v>
      </c>
      <c r="H485" s="123">
        <v>1.5111652003803895</v>
      </c>
      <c r="I485" s="123">
        <v>0</v>
      </c>
      <c r="J485" s="123">
        <v>0</v>
      </c>
      <c r="K485" s="123">
        <v>0</v>
      </c>
      <c r="L485" s="123">
        <v>0</v>
      </c>
      <c r="M485" s="123">
        <v>1.6708121000205309</v>
      </c>
      <c r="N485" s="123">
        <v>1.8973588157073888</v>
      </c>
      <c r="O485" s="123">
        <v>2.00969617328485</v>
      </c>
      <c r="P485" s="123">
        <v>0</v>
      </c>
      <c r="Q485" s="123">
        <v>0</v>
      </c>
      <c r="R485" s="123">
        <v>1.8876416143963721</v>
      </c>
      <c r="S485" s="123">
        <v>2.0299366021291596</v>
      </c>
      <c r="T485" s="123">
        <v>1.9215262564577791</v>
      </c>
      <c r="U485" s="123">
        <v>2.466231555554141</v>
      </c>
      <c r="V485" s="123">
        <v>2.4125893152389573</v>
      </c>
      <c r="W485" s="123">
        <v>2.7108164866852755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2.4214785399563894</v>
      </c>
      <c r="D487" s="99">
        <v>2.2562665704116749</v>
      </c>
      <c r="E487" s="99">
        <v>2.5219473958203409</v>
      </c>
      <c r="F487" s="99">
        <v>2.1354648669569469</v>
      </c>
      <c r="G487" s="99">
        <v>2.3054310649319958</v>
      </c>
      <c r="H487" s="99">
        <v>1.2135603623263613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1.8008404863111838</v>
      </c>
      <c r="O487" s="99">
        <v>2.5797946611391036</v>
      </c>
      <c r="P487" s="99">
        <v>0</v>
      </c>
      <c r="Q487" s="99">
        <v>0</v>
      </c>
      <c r="R487" s="99">
        <v>2.318657049974298</v>
      </c>
      <c r="S487" s="99">
        <v>2.6423135425744881</v>
      </c>
      <c r="T487" s="99">
        <v>2.6000361904653797</v>
      </c>
      <c r="U487" s="99">
        <v>3.4192064950435066</v>
      </c>
      <c r="V487" s="99">
        <v>3.2553817940040113</v>
      </c>
      <c r="W487" s="99">
        <v>3.7583270901120809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1.7352674130795873</v>
      </c>
      <c r="D488" s="110">
        <v>1.7290914068274881</v>
      </c>
      <c r="E488" s="110">
        <v>1.6907575694051511</v>
      </c>
      <c r="F488" s="110">
        <v>1.6890018411307202</v>
      </c>
      <c r="G488" s="110">
        <v>1.4905862245204979</v>
      </c>
      <c r="H488" s="110">
        <v>1.5343551877612225</v>
      </c>
      <c r="I488" s="110">
        <v>0</v>
      </c>
      <c r="J488" s="110">
        <v>0</v>
      </c>
      <c r="K488" s="110">
        <v>0</v>
      </c>
      <c r="L488" s="110">
        <v>0</v>
      </c>
      <c r="M488" s="110">
        <v>1.6708121000205309</v>
      </c>
      <c r="N488" s="110">
        <v>1.9001164822615664</v>
      </c>
      <c r="O488" s="110">
        <v>1.969689261856481</v>
      </c>
      <c r="P488" s="110">
        <v>0</v>
      </c>
      <c r="Q488" s="110">
        <v>0</v>
      </c>
      <c r="R488" s="110">
        <v>1.84146138915588</v>
      </c>
      <c r="S488" s="110">
        <v>2.0011188637552615</v>
      </c>
      <c r="T488" s="110">
        <v>1.9017638311954219</v>
      </c>
      <c r="U488" s="110">
        <v>2.4290059719803376</v>
      </c>
      <c r="V488" s="110">
        <v>2.3667853761756392</v>
      </c>
      <c r="W488" s="110">
        <v>2.6390691850807002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156.44850823573782</v>
      </c>
      <c r="D490" s="118">
        <f t="shared" si="247"/>
        <v>153.49337316790809</v>
      </c>
      <c r="E490" s="118">
        <f t="shared" si="247"/>
        <v>151.53859608544755</v>
      </c>
      <c r="F490" s="118">
        <f t="shared" si="247"/>
        <v>148.21870417255028</v>
      </c>
      <c r="G490" s="118">
        <f t="shared" si="247"/>
        <v>141.61180342852984</v>
      </c>
      <c r="H490" s="118">
        <f t="shared" si="247"/>
        <v>146.64546479057779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121.90584517720977</v>
      </c>
      <c r="N490" s="118">
        <f t="shared" si="247"/>
        <v>137.09691819193617</v>
      </c>
      <c r="O490" s="118">
        <f t="shared" si="247"/>
        <v>129.4033037316878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119.77262497012374</v>
      </c>
      <c r="S490" s="118">
        <f t="shared" si="248"/>
        <v>115.93390879121858</v>
      </c>
      <c r="T490" s="118">
        <f t="shared" si="248"/>
        <v>112.72737187788988</v>
      </c>
      <c r="U490" s="118">
        <f t="shared" si="248"/>
        <v>118.88548492600619</v>
      </c>
      <c r="V490" s="118">
        <f t="shared" si="248"/>
        <v>96.442063973275324</v>
      </c>
      <c r="W490" s="118">
        <f t="shared" ref="W490" si="249">W491+W494+W496+W506</f>
        <v>102.00171300180622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141.47428453113244</v>
      </c>
      <c r="D491" s="123">
        <f t="shared" si="250"/>
        <v>138.71284388974161</v>
      </c>
      <c r="E491" s="123">
        <f t="shared" si="250"/>
        <v>137.38490087515419</v>
      </c>
      <c r="F491" s="123">
        <f t="shared" si="250"/>
        <v>134.08824046995909</v>
      </c>
      <c r="G491" s="123">
        <f t="shared" si="250"/>
        <v>128.74570561263127</v>
      </c>
      <c r="H491" s="123">
        <f t="shared" si="250"/>
        <v>133.78668800116571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109.83048483216209</v>
      </c>
      <c r="N491" s="123">
        <f t="shared" si="250"/>
        <v>123.43987981342401</v>
      </c>
      <c r="O491" s="123">
        <f t="shared" si="250"/>
        <v>115.00436373214313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106.79743260153414</v>
      </c>
      <c r="S491" s="123">
        <f t="shared" si="251"/>
        <v>102.38807763343281</v>
      </c>
      <c r="T491" s="123">
        <f t="shared" si="251"/>
        <v>99.748922273752001</v>
      </c>
      <c r="U491" s="123">
        <f t="shared" si="251"/>
        <v>102.10876591763015</v>
      </c>
      <c r="V491" s="123">
        <f t="shared" si="251"/>
        <v>83.420482445884119</v>
      </c>
      <c r="W491" s="123">
        <f t="shared" ref="W491" si="252">SUM(W492:W493)</f>
        <v>87.382624617356143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140.17474303187421</v>
      </c>
      <c r="D492" s="99">
        <v>137.4702536615435</v>
      </c>
      <c r="E492" s="99">
        <v>136.17231095868925</v>
      </c>
      <c r="F492" s="99">
        <v>132.93813512917401</v>
      </c>
      <c r="G492" s="99">
        <v>127.66152276723071</v>
      </c>
      <c r="H492" s="99">
        <v>132.67842697733016</v>
      </c>
      <c r="I492" s="99">
        <v>0</v>
      </c>
      <c r="J492" s="99">
        <v>0</v>
      </c>
      <c r="K492" s="99">
        <v>0</v>
      </c>
      <c r="L492" s="99">
        <v>0</v>
      </c>
      <c r="M492" s="99">
        <v>108.98243739755756</v>
      </c>
      <c r="N492" s="99">
        <v>122.4931167853447</v>
      </c>
      <c r="O492" s="99">
        <v>114.13455979744695</v>
      </c>
      <c r="P492" s="99">
        <v>0</v>
      </c>
      <c r="Q492" s="99">
        <v>0</v>
      </c>
      <c r="R492" s="99">
        <v>106.00868915173447</v>
      </c>
      <c r="S492" s="99">
        <v>101.68280785428115</v>
      </c>
      <c r="T492" s="99">
        <v>99.069227973298723</v>
      </c>
      <c r="U492" s="99">
        <v>101.43235205871656</v>
      </c>
      <c r="V492" s="99">
        <v>82.85752998834036</v>
      </c>
      <c r="W492" s="99">
        <v>86.786877851709193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1.2995414992582364</v>
      </c>
      <c r="D493" s="99">
        <v>1.2425902281981143</v>
      </c>
      <c r="E493" s="99">
        <v>1.212589916464927</v>
      </c>
      <c r="F493" s="99">
        <v>1.1501053407850876</v>
      </c>
      <c r="G493" s="99">
        <v>1.0841828454005713</v>
      </c>
      <c r="H493" s="99">
        <v>1.1082610238355421</v>
      </c>
      <c r="I493" s="99">
        <v>0</v>
      </c>
      <c r="J493" s="99">
        <v>0</v>
      </c>
      <c r="K493" s="99">
        <v>0</v>
      </c>
      <c r="L493" s="99">
        <v>0</v>
      </c>
      <c r="M493" s="99">
        <v>0.84804743460452248</v>
      </c>
      <c r="N493" s="99">
        <v>0.94676302807931834</v>
      </c>
      <c r="O493" s="99">
        <v>0.86980393469617356</v>
      </c>
      <c r="P493" s="99">
        <v>0</v>
      </c>
      <c r="Q493" s="99">
        <v>0</v>
      </c>
      <c r="R493" s="99">
        <v>0.78874344979966116</v>
      </c>
      <c r="S493" s="99">
        <v>0.70526977915166855</v>
      </c>
      <c r="T493" s="99">
        <v>0.67969430045327139</v>
      </c>
      <c r="U493" s="99">
        <v>0.67641385891359718</v>
      </c>
      <c r="V493" s="99">
        <v>0.56295245754376022</v>
      </c>
      <c r="W493" s="99">
        <v>0.5957467656469474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0.23316851516011181</v>
      </c>
      <c r="D494" s="123">
        <f t="shared" si="253"/>
        <v>0.19486238627417468</v>
      </c>
      <c r="E494" s="123">
        <f t="shared" si="253"/>
        <v>0.1344697820503076</v>
      </c>
      <c r="F494" s="123">
        <f t="shared" si="253"/>
        <v>0.19286010953619429</v>
      </c>
      <c r="G494" s="123">
        <f t="shared" si="253"/>
        <v>0.27058551127681629</v>
      </c>
      <c r="H494" s="123">
        <f t="shared" si="253"/>
        <v>0.20404482465399568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0.24035126415752267</v>
      </c>
      <c r="O494" s="123">
        <f t="shared" si="253"/>
        <v>0.2829137646513265</v>
      </c>
      <c r="P494" s="123">
        <f t="shared" si="253"/>
        <v>0</v>
      </c>
      <c r="Q494" s="123">
        <f t="shared" si="253"/>
        <v>0</v>
      </c>
      <c r="R494" s="123">
        <f t="shared" si="253"/>
        <v>0.28571936220654509</v>
      </c>
      <c r="S494" s="123">
        <f t="shared" si="253"/>
        <v>9.8483834227990799E-2</v>
      </c>
      <c r="T494" s="123">
        <f t="shared" si="253"/>
        <v>0.25278679089990835</v>
      </c>
      <c r="U494" s="123">
        <f t="shared" si="253"/>
        <v>0.30943763036514632</v>
      </c>
      <c r="V494" s="123">
        <f t="shared" si="253"/>
        <v>0.54872985365415872</v>
      </c>
      <c r="W494" s="123">
        <f t="shared" si="253"/>
        <v>0.76694639304990342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0.23316851516011181</v>
      </c>
      <c r="D495" s="99">
        <f>RES_hhdet_in_tess!D8</f>
        <v>0.19486238627417468</v>
      </c>
      <c r="E495" s="99">
        <f>RES_hhdet_in_tess!E8</f>
        <v>0.1344697820503076</v>
      </c>
      <c r="F495" s="99">
        <f>RES_hhdet_in_tess!F8</f>
        <v>0.19286010953619429</v>
      </c>
      <c r="G495" s="99">
        <f>RES_hhdet_in_tess!G8</f>
        <v>0.27058551127681629</v>
      </c>
      <c r="H495" s="99">
        <f>RES_hhdet_in_tess!H8</f>
        <v>0.20404482465399568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0.24035126415752267</v>
      </c>
      <c r="O495" s="99">
        <f>RES_hhdet_in_tess!O8</f>
        <v>0.2829137646513265</v>
      </c>
      <c r="P495" s="99">
        <f>RES_hhdet_in_tess!P8</f>
        <v>0</v>
      </c>
      <c r="Q495" s="99">
        <f>RES_hhdet_in_tess!Q8</f>
        <v>0</v>
      </c>
      <c r="R495" s="99">
        <f>RES_hhdet_in_tess!R8</f>
        <v>0.28571936220654509</v>
      </c>
      <c r="S495" s="99">
        <f>RES_hhdet_in_tess!S8</f>
        <v>9.8483834227990799E-2</v>
      </c>
      <c r="T495" s="99">
        <f>RES_hhdet_in_tess!T8</f>
        <v>0.25278679089990835</v>
      </c>
      <c r="U495" s="99">
        <f>RES_hhdet_in_tess!U8</f>
        <v>0.30943763036514632</v>
      </c>
      <c r="V495" s="99">
        <f>RES_hhdet_in_tess!V8</f>
        <v>0.54872985365415872</v>
      </c>
      <c r="W495" s="99">
        <f>RES_hhdet_in_tess!W8</f>
        <v>0.76694639304990342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13.373199397046797</v>
      </c>
      <c r="D496" s="123">
        <v>13.233785175441763</v>
      </c>
      <c r="E496" s="123">
        <v>12.670148381497242</v>
      </c>
      <c r="F496" s="123">
        <v>12.61871912413549</v>
      </c>
      <c r="G496" s="123">
        <v>11.40908466917401</v>
      </c>
      <c r="H496" s="123">
        <v>11.48492528277891</v>
      </c>
      <c r="I496" s="123">
        <v>0</v>
      </c>
      <c r="J496" s="123">
        <v>0</v>
      </c>
      <c r="K496" s="123">
        <v>0</v>
      </c>
      <c r="L496" s="123">
        <v>0</v>
      </c>
      <c r="M496" s="123">
        <v>10.750034729886345</v>
      </c>
      <c r="N496" s="123">
        <v>11.913518123731633</v>
      </c>
      <c r="O496" s="123">
        <v>12.534992268720162</v>
      </c>
      <c r="P496" s="123">
        <v>0</v>
      </c>
      <c r="Q496" s="123">
        <v>0</v>
      </c>
      <c r="R496" s="123">
        <v>11.173467617054877</v>
      </c>
      <c r="S496" s="123">
        <v>11.765720929369246</v>
      </c>
      <c r="T496" s="123">
        <v>11.097924281782678</v>
      </c>
      <c r="U496" s="123">
        <v>14.352622125447803</v>
      </c>
      <c r="V496" s="123">
        <v>10.387714617429005</v>
      </c>
      <c r="W496" s="123">
        <v>11.500515315657561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13.559218449314706</v>
      </c>
      <c r="D497" s="99">
        <v>13.178863706141659</v>
      </c>
      <c r="E497" s="99">
        <v>12.371034707479108</v>
      </c>
      <c r="F497" s="99">
        <v>12.7085472131693</v>
      </c>
      <c r="G497" s="99">
        <v>11.999472575066559</v>
      </c>
      <c r="H497" s="99">
        <v>13.105521503806729</v>
      </c>
      <c r="I497" s="99">
        <v>0</v>
      </c>
      <c r="J497" s="99">
        <v>0</v>
      </c>
      <c r="K497" s="99">
        <v>0</v>
      </c>
      <c r="L497" s="99">
        <v>0</v>
      </c>
      <c r="M497" s="99">
        <v>10.735476874657378</v>
      </c>
      <c r="N497" s="99">
        <v>11.913518123731633</v>
      </c>
      <c r="O497" s="99">
        <v>12.53344291120194</v>
      </c>
      <c r="P497" s="99">
        <v>0</v>
      </c>
      <c r="Q497" s="99">
        <v>0</v>
      </c>
      <c r="R497" s="99">
        <v>11.173467617054877</v>
      </c>
      <c r="S497" s="99">
        <v>11.758990635208754</v>
      </c>
      <c r="T497" s="99">
        <v>11.09365619857952</v>
      </c>
      <c r="U497" s="99">
        <v>14.357013412944358</v>
      </c>
      <c r="V497" s="99">
        <v>10.387857090095292</v>
      </c>
      <c r="W497" s="99">
        <v>11.506068096359957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13.363052643813916</v>
      </c>
      <c r="D502" s="102">
        <v>13.243447921567331</v>
      </c>
      <c r="E502" s="102">
        <v>12.751266064579177</v>
      </c>
      <c r="F502" s="102">
        <v>12.575914772064746</v>
      </c>
      <c r="G502" s="102">
        <v>11.321615473043339</v>
      </c>
      <c r="H502" s="102">
        <v>11.287799532918491</v>
      </c>
      <c r="I502" s="102">
        <v>0</v>
      </c>
      <c r="J502" s="102">
        <v>0</v>
      </c>
      <c r="K502" s="102">
        <v>0</v>
      </c>
      <c r="L502" s="102">
        <v>0</v>
      </c>
      <c r="M502" s="102">
        <v>11.172212531526309</v>
      </c>
      <c r="N502" s="102">
        <v>0</v>
      </c>
      <c r="O502" s="102">
        <v>12.627953719813581</v>
      </c>
      <c r="P502" s="102">
        <v>0</v>
      </c>
      <c r="Q502" s="102">
        <v>0</v>
      </c>
      <c r="R502" s="102">
        <v>0</v>
      </c>
      <c r="S502" s="102">
        <v>12.357986815492719</v>
      </c>
      <c r="T502" s="102">
        <v>11.319864608346911</v>
      </c>
      <c r="U502" s="102">
        <v>14.162333000597013</v>
      </c>
      <c r="V502" s="102">
        <v>10.380947165780441</v>
      </c>
      <c r="W502" s="102">
        <v>11.397788872663156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13.363066914818637</v>
      </c>
      <c r="D503" s="105">
        <v>13.243413589137601</v>
      </c>
      <c r="E503" s="105">
        <v>12.751141547035044</v>
      </c>
      <c r="F503" s="105">
        <v>12.575932817778259</v>
      </c>
      <c r="G503" s="105">
        <v>11.321809926306669</v>
      </c>
      <c r="H503" s="105">
        <v>11.288446033058621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10.662171890371953</v>
      </c>
      <c r="D504" s="99">
        <v>10.595747341042113</v>
      </c>
      <c r="E504" s="99">
        <v>10.156541976061025</v>
      </c>
      <c r="F504" s="99">
        <v>10.031599874007096</v>
      </c>
      <c r="G504" s="99">
        <v>9.0718373533013761</v>
      </c>
      <c r="H504" s="99">
        <v>9.0393821565098182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2.7008950244466829</v>
      </c>
      <c r="D505" s="99">
        <v>2.6476662480954887</v>
      </c>
      <c r="E505" s="99">
        <v>2.5945995709740202</v>
      </c>
      <c r="F505" s="99">
        <v>2.5443329437711637</v>
      </c>
      <c r="G505" s="99">
        <v>2.2499725730052917</v>
      </c>
      <c r="H505" s="99">
        <v>2.2490638765488016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1.3678557923984793</v>
      </c>
      <c r="D506" s="123">
        <v>1.3518817164505412</v>
      </c>
      <c r="E506" s="123">
        <v>1.3490770467457924</v>
      </c>
      <c r="F506" s="123">
        <v>1.3188844689195083</v>
      </c>
      <c r="G506" s="123">
        <v>1.1864276354477459</v>
      </c>
      <c r="H506" s="123">
        <v>1.1698066819791619</v>
      </c>
      <c r="I506" s="123">
        <v>0</v>
      </c>
      <c r="J506" s="123">
        <v>0</v>
      </c>
      <c r="K506" s="123">
        <v>0</v>
      </c>
      <c r="L506" s="123">
        <v>0</v>
      </c>
      <c r="M506" s="123">
        <v>1.3253256151613371</v>
      </c>
      <c r="N506" s="123">
        <v>1.5031689906230052</v>
      </c>
      <c r="O506" s="123">
        <v>1.5810339661731931</v>
      </c>
      <c r="P506" s="123">
        <v>0</v>
      </c>
      <c r="Q506" s="123">
        <v>0</v>
      </c>
      <c r="R506" s="123">
        <v>1.5160053893281691</v>
      </c>
      <c r="S506" s="123">
        <v>1.6816263941885337</v>
      </c>
      <c r="T506" s="123">
        <v>1.6277385314552952</v>
      </c>
      <c r="U506" s="123">
        <v>2.1146592525630759</v>
      </c>
      <c r="V506" s="123">
        <v>2.0851370563080631</v>
      </c>
      <c r="W506" s="123">
        <v>2.3516266757426023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1.5081394621122288</v>
      </c>
      <c r="D508" s="99">
        <v>1.405607137936109</v>
      </c>
      <c r="E508" s="99">
        <v>1.5715225491928235</v>
      </c>
      <c r="F508" s="99">
        <v>1.3310299487236958</v>
      </c>
      <c r="G508" s="99">
        <v>1.4373311922884984</v>
      </c>
      <c r="H508" s="99">
        <v>0.75678770702994103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1.1242001427703716</v>
      </c>
      <c r="O508" s="99">
        <v>1.6104733031139049</v>
      </c>
      <c r="P508" s="99">
        <v>0</v>
      </c>
      <c r="Q508" s="99">
        <v>0</v>
      </c>
      <c r="R508" s="99">
        <v>1.4485332186034026</v>
      </c>
      <c r="S508" s="99">
        <v>1.6527412009252225</v>
      </c>
      <c r="T508" s="99">
        <v>1.628604906819155</v>
      </c>
      <c r="U508" s="99">
        <v>2.1448582398612248</v>
      </c>
      <c r="V508" s="99">
        <v>2.0448777442682022</v>
      </c>
      <c r="W508" s="99">
        <v>2.3637827780677831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1.346488081117577</v>
      </c>
      <c r="D509" s="110">
        <v>1.3441375115517207</v>
      </c>
      <c r="E509" s="110">
        <v>1.3168139586046199</v>
      </c>
      <c r="F509" s="110">
        <v>1.3179318822681991</v>
      </c>
      <c r="G509" s="110">
        <v>1.1653727915170533</v>
      </c>
      <c r="H509" s="110">
        <v>1.201989978728452</v>
      </c>
      <c r="I509" s="110">
        <v>0</v>
      </c>
      <c r="J509" s="110">
        <v>0</v>
      </c>
      <c r="K509" s="110">
        <v>0</v>
      </c>
      <c r="L509" s="110">
        <v>0</v>
      </c>
      <c r="M509" s="110">
        <v>1.3253256151613371</v>
      </c>
      <c r="N509" s="110">
        <v>1.5139966719902234</v>
      </c>
      <c r="O509" s="110">
        <v>1.5789680477913881</v>
      </c>
      <c r="P509" s="110">
        <v>0</v>
      </c>
      <c r="Q509" s="110">
        <v>0</v>
      </c>
      <c r="R509" s="110">
        <v>1.5232345504772511</v>
      </c>
      <c r="S509" s="110">
        <v>1.6829856974009245</v>
      </c>
      <c r="T509" s="110">
        <v>1.6277132972213963</v>
      </c>
      <c r="U509" s="110">
        <v>2.1134796046217419</v>
      </c>
      <c r="V509" s="110">
        <v>2.0873250623971864</v>
      </c>
      <c r="W509" s="110">
        <v>2.350794065994303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74.898026890118572</v>
      </c>
      <c r="D511" s="118">
        <f t="shared" si="254"/>
        <v>74.047458100644448</v>
      </c>
      <c r="E511" s="118">
        <f t="shared" si="254"/>
        <v>73.213493009204797</v>
      </c>
      <c r="F511" s="118">
        <f t="shared" si="254"/>
        <v>71.791414681088085</v>
      </c>
      <c r="G511" s="118">
        <f t="shared" si="254"/>
        <v>66.98448027481848</v>
      </c>
      <c r="H511" s="118">
        <f t="shared" si="254"/>
        <v>68.929409206283111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59.487319706285675</v>
      </c>
      <c r="N511" s="118">
        <f t="shared" si="254"/>
        <v>66.939554406915306</v>
      </c>
      <c r="O511" s="118">
        <f t="shared" si="254"/>
        <v>62.142906881680531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56.174037156257668</v>
      </c>
      <c r="S511" s="118">
        <f t="shared" si="255"/>
        <v>52.977693137913924</v>
      </c>
      <c r="T511" s="118">
        <f t="shared" si="255"/>
        <v>49.877043659264409</v>
      </c>
      <c r="U511" s="118">
        <f t="shared" si="255"/>
        <v>50.994377392579558</v>
      </c>
      <c r="V511" s="118">
        <f t="shared" si="255"/>
        <v>40.289804664939659</v>
      </c>
      <c r="W511" s="118">
        <f t="shared" ref="W511" si="256">W512+W515+W517+W527</f>
        <v>41.944771818376843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74.40571404920172</v>
      </c>
      <c r="D512" s="123">
        <f t="shared" si="257"/>
        <v>72.805301347020588</v>
      </c>
      <c r="E512" s="123">
        <f t="shared" si="257"/>
        <v>71.57563514191861</v>
      </c>
      <c r="F512" s="123">
        <f t="shared" si="257"/>
        <v>69.340819421419098</v>
      </c>
      <c r="G512" s="123">
        <f t="shared" si="257"/>
        <v>66.039121466981541</v>
      </c>
      <c r="H512" s="123">
        <f t="shared" si="257"/>
        <v>68.085175677222352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53.690292536356409</v>
      </c>
      <c r="N512" s="123">
        <f t="shared" si="257"/>
        <v>60.276844317899332</v>
      </c>
      <c r="O512" s="123">
        <f t="shared" si="257"/>
        <v>55.321134847481503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50.110239560638782</v>
      </c>
      <c r="S512" s="123">
        <f t="shared" si="258"/>
        <v>46.842692513406043</v>
      </c>
      <c r="T512" s="123">
        <f t="shared" si="258"/>
        <v>44.300610011813262</v>
      </c>
      <c r="U512" s="123">
        <f t="shared" si="258"/>
        <v>44.00110576963278</v>
      </c>
      <c r="V512" s="123">
        <f t="shared" si="258"/>
        <v>35.289194258272339</v>
      </c>
      <c r="W512" s="123">
        <f t="shared" ref="W512" si="259">SUM(W513:W514)</f>
        <v>36.611835833263079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74.40571404920172</v>
      </c>
      <c r="D513" s="99">
        <v>72.805301347020588</v>
      </c>
      <c r="E513" s="99">
        <v>71.57563514191861</v>
      </c>
      <c r="F513" s="99">
        <v>69.340819421419098</v>
      </c>
      <c r="G513" s="99">
        <v>66.039121466981541</v>
      </c>
      <c r="H513" s="99">
        <v>68.085175677222352</v>
      </c>
      <c r="I513" s="99">
        <v>0</v>
      </c>
      <c r="J513" s="99">
        <v>0</v>
      </c>
      <c r="K513" s="99">
        <v>0</v>
      </c>
      <c r="L513" s="99">
        <v>0</v>
      </c>
      <c r="M513" s="99">
        <v>53.690292536356409</v>
      </c>
      <c r="N513" s="99">
        <v>60.276844317899332</v>
      </c>
      <c r="O513" s="99">
        <v>55.321134847481503</v>
      </c>
      <c r="P513" s="99">
        <v>0</v>
      </c>
      <c r="Q513" s="99">
        <v>0</v>
      </c>
      <c r="R513" s="99">
        <v>50.110239560638782</v>
      </c>
      <c r="S513" s="99">
        <v>46.842692513406043</v>
      </c>
      <c r="T513" s="99">
        <v>44.300610011813262</v>
      </c>
      <c r="U513" s="99">
        <v>44.00110576963278</v>
      </c>
      <c r="V513" s="99">
        <v>35.289194258272339</v>
      </c>
      <c r="W513" s="99">
        <v>36.611835833263079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0.41960335529536968</v>
      </c>
      <c r="D517" s="123">
        <v>1.1775856022368014</v>
      </c>
      <c r="E517" s="123">
        <v>1.565292361697814</v>
      </c>
      <c r="F517" s="123">
        <v>2.4153158270015056</v>
      </c>
      <c r="G517" s="123">
        <v>0.90481415849165336</v>
      </c>
      <c r="H517" s="123">
        <v>0.82430540579044276</v>
      </c>
      <c r="I517" s="123">
        <v>0</v>
      </c>
      <c r="J517" s="123">
        <v>0</v>
      </c>
      <c r="K517" s="123">
        <v>0</v>
      </c>
      <c r="L517" s="123">
        <v>0</v>
      </c>
      <c r="M517" s="123">
        <v>5.7970271699292644</v>
      </c>
      <c r="N517" s="123">
        <v>6.6513467855473447</v>
      </c>
      <c r="O517" s="123">
        <v>6.7833440895941557</v>
      </c>
      <c r="P517" s="123">
        <v>0</v>
      </c>
      <c r="Q517" s="123">
        <v>0</v>
      </c>
      <c r="R517" s="123">
        <v>6.0128260341215807</v>
      </c>
      <c r="S517" s="123">
        <v>6.1080240876840097</v>
      </c>
      <c r="T517" s="123">
        <v>5.5597178676107823</v>
      </c>
      <c r="U517" s="123">
        <v>6.9640721136454999</v>
      </c>
      <c r="V517" s="123">
        <v>4.9624922351041265</v>
      </c>
      <c r="W517" s="123">
        <v>5.2782089606400584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8.1123315357104797</v>
      </c>
      <c r="D518" s="99">
        <v>7.8712300781091464</v>
      </c>
      <c r="E518" s="99">
        <v>7.3373079454585035</v>
      </c>
      <c r="F518" s="99">
        <v>7.4840772104272002</v>
      </c>
      <c r="G518" s="99">
        <v>7.0123097283103135</v>
      </c>
      <c r="H518" s="99">
        <v>7.6019276311785289</v>
      </c>
      <c r="I518" s="99">
        <v>0</v>
      </c>
      <c r="J518" s="99">
        <v>0</v>
      </c>
      <c r="K518" s="99">
        <v>0</v>
      </c>
      <c r="L518" s="99">
        <v>0</v>
      </c>
      <c r="M518" s="99">
        <v>5.9969246585475142</v>
      </c>
      <c r="N518" s="99">
        <v>6.6513467855473447</v>
      </c>
      <c r="O518" s="99">
        <v>6.8963998244207252</v>
      </c>
      <c r="P518" s="99">
        <v>0</v>
      </c>
      <c r="Q518" s="99">
        <v>0</v>
      </c>
      <c r="R518" s="99">
        <v>6.0128260341215807</v>
      </c>
      <c r="S518" s="99">
        <v>6.177433452316782</v>
      </c>
      <c r="T518" s="99">
        <v>5.6666355189109892</v>
      </c>
      <c r="U518" s="99">
        <v>7.1247814701142413</v>
      </c>
      <c r="V518" s="99">
        <v>5.0669657558431602</v>
      </c>
      <c r="W518" s="99">
        <v>5.5635175531070882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7.270948562149053E-2</v>
      </c>
      <c r="D527" s="123">
        <v>6.4571151387050857E-2</v>
      </c>
      <c r="E527" s="123">
        <v>7.256550558837617E-2</v>
      </c>
      <c r="F527" s="123">
        <v>3.5279432667486552E-2</v>
      </c>
      <c r="G527" s="123">
        <v>4.0544649345286614E-2</v>
      </c>
      <c r="H527" s="123">
        <v>1.9928123270317323E-2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1.136330346862357E-2</v>
      </c>
      <c r="O527" s="123">
        <v>3.8427944604875988E-2</v>
      </c>
      <c r="P527" s="123">
        <v>0</v>
      </c>
      <c r="Q527" s="123">
        <v>0</v>
      </c>
      <c r="R527" s="123">
        <v>5.0971561497305973E-2</v>
      </c>
      <c r="S527" s="123">
        <v>2.6976536823875092E-2</v>
      </c>
      <c r="T527" s="123">
        <v>1.6715779840361766E-2</v>
      </c>
      <c r="U527" s="123">
        <v>2.9199509301281318E-2</v>
      </c>
      <c r="V527" s="123">
        <v>3.8118171563193366E-2</v>
      </c>
      <c r="W527" s="123">
        <v>5.4727024473709009E-2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0.55006306513649361</v>
      </c>
      <c r="D529" s="99">
        <v>0.51253351413471626</v>
      </c>
      <c r="E529" s="99">
        <v>0.57288557043454869</v>
      </c>
      <c r="F529" s="99">
        <v>0.48509219917794011</v>
      </c>
      <c r="G529" s="99">
        <v>0.52370172070995213</v>
      </c>
      <c r="H529" s="99">
        <v>0.27567237190605631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0.4090789248704485</v>
      </c>
      <c r="O529" s="99">
        <v>0.58602615522435886</v>
      </c>
      <c r="P529" s="99">
        <v>0</v>
      </c>
      <c r="Q529" s="99">
        <v>0</v>
      </c>
      <c r="R529" s="99">
        <v>0.52670613547216172</v>
      </c>
      <c r="S529" s="99">
        <v>0.60022794433122084</v>
      </c>
      <c r="T529" s="99">
        <v>0.59062422102611578</v>
      </c>
      <c r="U529" s="99">
        <v>0.77670694741408308</v>
      </c>
      <c r="V529" s="99">
        <v>0.73949252832595136</v>
      </c>
      <c r="W529" s="99">
        <v>0.85374158178986059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0</v>
      </c>
      <c r="O79" s="52">
        <f>RES_hhdet_numvin!O26</f>
        <v>0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0</v>
      </c>
      <c r="S82" s="138">
        <f>RES_hhdet_numvin!S29</f>
        <v>0</v>
      </c>
      <c r="T82" s="138">
        <f>RES_hhdet_numvin!T29</f>
        <v>0</v>
      </c>
      <c r="U82" s="138">
        <f>RES_hhdet_numvin!U29</f>
        <v>0</v>
      </c>
      <c r="V82" s="138">
        <f>RES_hhdet_numvin!V29</f>
        <v>0</v>
      </c>
      <c r="W82" s="138">
        <f>RES_hhdet_numvin!W29</f>
        <v>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0</v>
      </c>
      <c r="V88" s="138">
        <f>RES_hhdet_numvin!V35</f>
        <v>0</v>
      </c>
      <c r="W88" s="138">
        <f>RES_hhdet_numvin!W35</f>
        <v>0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0</v>
      </c>
      <c r="T94" s="39">
        <f>RES_hhdet_numvin!T41</f>
        <v>0</v>
      </c>
      <c r="U94" s="39">
        <f>RES_hhdet_numvin!U41</f>
        <v>0</v>
      </c>
      <c r="V94" s="39">
        <f>RES_hhdet_numvin!V41</f>
        <v>0</v>
      </c>
      <c r="W94" s="39">
        <f>RES_hhdet_numvin!W41</f>
        <v>0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1592</v>
      </c>
    </row>
    <row r="100" spans="1:105" ht="12" customHeight="1" x14ac:dyDescent="0.25">
      <c r="A100" s="97" t="s">
        <v>74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1593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1595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1596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1605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1760</v>
      </c>
    </row>
    <row r="119" spans="1:105" ht="12" customHeight="1" x14ac:dyDescent="0.25">
      <c r="A119" s="97" t="s">
        <v>74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1761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1763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1764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1773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1927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1928</v>
      </c>
    </row>
    <row r="138" spans="1:105" ht="12" customHeight="1" x14ac:dyDescent="0.25">
      <c r="A138" s="97" t="s">
        <v>74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1929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1930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1931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1932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1941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2096</v>
      </c>
    </row>
    <row r="157" spans="1:105" ht="12" customHeight="1" x14ac:dyDescent="0.25">
      <c r="A157" s="97" t="s">
        <v>74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2264</v>
      </c>
    </row>
    <row r="176" spans="1:105" ht="12" customHeight="1" x14ac:dyDescent="0.25">
      <c r="A176" s="97" t="s">
        <v>74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2265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</v>
      </c>
      <c r="F179" s="98">
        <f>RES_hhdet_fech!F29</f>
        <v>0</v>
      </c>
      <c r="G179" s="98">
        <f>RES_hhdet_fech!G29</f>
        <v>0</v>
      </c>
      <c r="H179" s="98">
        <f>RES_hhdet_fech!H29</f>
        <v>0</v>
      </c>
      <c r="I179" s="98">
        <f>RES_hhdet_fech!I29</f>
        <v>0</v>
      </c>
      <c r="J179" s="98">
        <f>RES_hhdet_fech!J29</f>
        <v>0</v>
      </c>
      <c r="K179" s="98">
        <f>RES_hhdet_fech!K29</f>
        <v>0</v>
      </c>
      <c r="L179" s="98">
        <f>RES_hhdet_fech!L29</f>
        <v>0</v>
      </c>
      <c r="M179" s="98">
        <f>RES_hhdet_fech!M29</f>
        <v>0</v>
      </c>
      <c r="N179" s="98">
        <f>RES_hhdet_fech!N29</f>
        <v>0</v>
      </c>
      <c r="O179" s="98">
        <f>RES_hhdet_fech!O29</f>
        <v>0</v>
      </c>
      <c r="P179" s="98">
        <f>RES_hhdet_fech!P29</f>
        <v>0</v>
      </c>
      <c r="Q179" s="98">
        <f>RES_hhdet_fech!Q29</f>
        <v>0</v>
      </c>
      <c r="R179" s="98">
        <f>RES_hhdet_fech!R29</f>
        <v>0</v>
      </c>
      <c r="S179" s="98">
        <f>RES_hhdet_fech!S29</f>
        <v>0</v>
      </c>
      <c r="T179" s="98">
        <f>RES_hhdet_fech!T29</f>
        <v>0</v>
      </c>
      <c r="U179" s="98">
        <f>RES_hhdet_fech!U29</f>
        <v>0</v>
      </c>
      <c r="V179" s="98">
        <f>RES_hhdet_fech!V29</f>
        <v>0</v>
      </c>
      <c r="W179" s="98">
        <f>RES_hhdet_fech!W29</f>
        <v>0</v>
      </c>
      <c r="DA179" s="63" t="s">
        <v>2268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2277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2432</v>
      </c>
    </row>
    <row r="195" spans="1:105" ht="12" customHeight="1" x14ac:dyDescent="0.25">
      <c r="A195" s="97" t="s">
        <v>74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2433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</v>
      </c>
      <c r="F198" s="98">
        <f>RES_hhdet_tesh!F29</f>
        <v>0</v>
      </c>
      <c r="G198" s="98">
        <f>RES_hhdet_tesh!G29</f>
        <v>0</v>
      </c>
      <c r="H198" s="98">
        <f>RES_hhdet_tesh!H29</f>
        <v>0</v>
      </c>
      <c r="I198" s="98">
        <f>RES_hhdet_tesh!I29</f>
        <v>0</v>
      </c>
      <c r="J198" s="98">
        <f>RES_hhdet_tesh!J29</f>
        <v>0</v>
      </c>
      <c r="K198" s="98">
        <f>RES_hhdet_tesh!K29</f>
        <v>0</v>
      </c>
      <c r="L198" s="98">
        <f>RES_hhdet_tesh!L29</f>
        <v>0</v>
      </c>
      <c r="M198" s="98">
        <f>RES_hhdet_tesh!M29</f>
        <v>0</v>
      </c>
      <c r="N198" s="98">
        <f>RES_hhdet_tesh!N29</f>
        <v>0</v>
      </c>
      <c r="O198" s="98">
        <f>RES_hhdet_tesh!O29</f>
        <v>0</v>
      </c>
      <c r="P198" s="98">
        <f>RES_hhdet_tesh!P29</f>
        <v>0</v>
      </c>
      <c r="Q198" s="98">
        <f>RES_hhdet_tesh!Q29</f>
        <v>0</v>
      </c>
      <c r="R198" s="98">
        <f>RES_hhdet_tesh!R29</f>
        <v>0</v>
      </c>
      <c r="S198" s="98">
        <f>RES_hhdet_tesh!S29</f>
        <v>0</v>
      </c>
      <c r="T198" s="98">
        <f>RES_hhdet_tesh!T29</f>
        <v>0</v>
      </c>
      <c r="U198" s="98">
        <f>RES_hhdet_tesh!U29</f>
        <v>0</v>
      </c>
      <c r="V198" s="98">
        <f>RES_hhdet_tesh!V29</f>
        <v>0</v>
      </c>
      <c r="W198" s="98">
        <f>RES_hhdet_tesh!W29</f>
        <v>0</v>
      </c>
      <c r="DA198" s="63" t="s">
        <v>2436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2445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2600</v>
      </c>
    </row>
    <row r="214" spans="1:105" ht="12" customHeight="1" x14ac:dyDescent="0.25">
      <c r="A214" s="97" t="s">
        <v>74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2768</v>
      </c>
    </row>
    <row r="233" spans="1:105" ht="12" customHeight="1" x14ac:dyDescent="0.25">
      <c r="A233" s="97" t="s">
        <v>74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2769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0</v>
      </c>
      <c r="F236" s="99">
        <f>RES_hhdet_fecs!F29</f>
        <v>0</v>
      </c>
      <c r="G236" s="99">
        <f>RES_hhdet_fecs!G29</f>
        <v>0</v>
      </c>
      <c r="H236" s="99">
        <f>RES_hhdet_fecs!H29</f>
        <v>0</v>
      </c>
      <c r="I236" s="99">
        <f>RES_hhdet_fecs!I29</f>
        <v>0</v>
      </c>
      <c r="J236" s="99">
        <f>RES_hhdet_fecs!J29</f>
        <v>0</v>
      </c>
      <c r="K236" s="99">
        <f>RES_hhdet_fecs!K29</f>
        <v>0</v>
      </c>
      <c r="L236" s="99">
        <f>RES_hhdet_fecs!L29</f>
        <v>0</v>
      </c>
      <c r="M236" s="99">
        <f>RES_hhdet_fecs!M29</f>
        <v>0</v>
      </c>
      <c r="N236" s="99">
        <f>RES_hhdet_fecs!N29</f>
        <v>0</v>
      </c>
      <c r="O236" s="99">
        <f>RES_hhdet_fecs!O29</f>
        <v>0</v>
      </c>
      <c r="P236" s="99">
        <f>RES_hhdet_fecs!P29</f>
        <v>0</v>
      </c>
      <c r="Q236" s="99">
        <f>RES_hhdet_fecs!Q29</f>
        <v>0</v>
      </c>
      <c r="R236" s="99">
        <f>RES_hhdet_fecs!R29</f>
        <v>0</v>
      </c>
      <c r="S236" s="99">
        <f>RES_hhdet_fecs!S29</f>
        <v>0</v>
      </c>
      <c r="T236" s="99">
        <f>RES_hhdet_fecs!T29</f>
        <v>0</v>
      </c>
      <c r="U236" s="99">
        <f>RES_hhdet_fecs!U29</f>
        <v>0</v>
      </c>
      <c r="V236" s="99">
        <f>RES_hhdet_fecs!V29</f>
        <v>0</v>
      </c>
      <c r="W236" s="99">
        <f>RES_hhdet_fecs!W29</f>
        <v>0</v>
      </c>
      <c r="DA236" s="63" t="s">
        <v>2772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2781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2936</v>
      </c>
    </row>
    <row r="252" spans="1:105" ht="12" customHeight="1" x14ac:dyDescent="0.25">
      <c r="A252" s="97" t="s">
        <v>74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2937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0</v>
      </c>
      <c r="F255" s="99">
        <f>RES_hhdet_tess!F29</f>
        <v>0</v>
      </c>
      <c r="G255" s="99">
        <f>RES_hhdet_tess!G29</f>
        <v>0</v>
      </c>
      <c r="H255" s="99">
        <f>RES_hhdet_tess!H29</f>
        <v>0</v>
      </c>
      <c r="I255" s="99">
        <f>RES_hhdet_tess!I29</f>
        <v>0</v>
      </c>
      <c r="J255" s="99">
        <f>RES_hhdet_tess!J29</f>
        <v>0</v>
      </c>
      <c r="K255" s="99">
        <f>RES_hhdet_tess!K29</f>
        <v>0</v>
      </c>
      <c r="L255" s="99">
        <f>RES_hhdet_tess!L29</f>
        <v>0</v>
      </c>
      <c r="M255" s="99">
        <f>RES_hhdet_tess!M29</f>
        <v>0</v>
      </c>
      <c r="N255" s="99">
        <f>RES_hhdet_tess!N29</f>
        <v>0</v>
      </c>
      <c r="O255" s="99">
        <f>RES_hhdet_tess!O29</f>
        <v>0</v>
      </c>
      <c r="P255" s="99">
        <f>RES_hhdet_tess!P29</f>
        <v>0</v>
      </c>
      <c r="Q255" s="99">
        <f>RES_hhdet_tess!Q29</f>
        <v>0</v>
      </c>
      <c r="R255" s="99">
        <f>RES_hhdet_tess!R29</f>
        <v>0</v>
      </c>
      <c r="S255" s="99">
        <f>RES_hhdet_tess!S29</f>
        <v>0</v>
      </c>
      <c r="T255" s="99">
        <f>RES_hhdet_tess!T29</f>
        <v>0</v>
      </c>
      <c r="U255" s="99">
        <f>RES_hhdet_tess!U29</f>
        <v>0</v>
      </c>
      <c r="V255" s="99">
        <f>RES_hhdet_tess!V29</f>
        <v>0</v>
      </c>
      <c r="W255" s="99">
        <f>RES_hhdet_tess!W29</f>
        <v>0</v>
      </c>
      <c r="DA255" s="63" t="s">
        <v>2940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2949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3104</v>
      </c>
    </row>
    <row r="271" spans="1:105" ht="12" customHeight="1" x14ac:dyDescent="0.25">
      <c r="A271" s="97" t="s">
        <v>74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0</v>
      </c>
      <c r="O371" s="98">
        <f>RES_hhdet_in_fech!O29</f>
        <v>0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0</v>
      </c>
      <c r="O390" s="98">
        <f>RES_hhdet_in_tesh!O29</f>
        <v>0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</v>
      </c>
      <c r="O428" s="99">
        <f>RES_hhdet_in_fecs!O29</f>
        <v>0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0</v>
      </c>
      <c r="O447" s="99">
        <f>RES_hhdet_in_tess!O29</f>
        <v>0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380797</v>
      </c>
      <c r="C5" s="120">
        <v>381431</v>
      </c>
      <c r="D5" s="120">
        <v>375745</v>
      </c>
      <c r="E5" s="120">
        <v>369445</v>
      </c>
      <c r="F5" s="120">
        <v>345116</v>
      </c>
      <c r="G5" s="120">
        <v>323809</v>
      </c>
      <c r="H5" s="120">
        <v>300319</v>
      </c>
      <c r="I5" s="120">
        <v>282602</v>
      </c>
      <c r="J5" s="120">
        <v>259232</v>
      </c>
      <c r="K5" s="120">
        <v>245904</v>
      </c>
      <c r="L5" s="120">
        <v>241900</v>
      </c>
      <c r="M5" s="120">
        <v>237072</v>
      </c>
      <c r="N5" s="120">
        <v>232809</v>
      </c>
      <c r="O5" s="120">
        <v>226970</v>
      </c>
      <c r="P5" s="120">
        <v>222337</v>
      </c>
      <c r="Q5" s="120">
        <v>214873</v>
      </c>
      <c r="R5" s="120">
        <v>203625</v>
      </c>
      <c r="S5" s="120">
        <v>193083</v>
      </c>
      <c r="T5" s="120">
        <v>186379</v>
      </c>
      <c r="U5" s="120">
        <v>179663</v>
      </c>
      <c r="V5" s="120">
        <v>178120</v>
      </c>
      <c r="W5" s="120">
        <v>162286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380797</v>
      </c>
      <c r="C7" s="52">
        <v>381431</v>
      </c>
      <c r="D7" s="52">
        <v>375745</v>
      </c>
      <c r="E7" s="52">
        <v>369445</v>
      </c>
      <c r="F7" s="52">
        <v>345116</v>
      </c>
      <c r="G7" s="52">
        <v>323809</v>
      </c>
      <c r="H7" s="52">
        <v>300319</v>
      </c>
      <c r="I7" s="52">
        <v>282602</v>
      </c>
      <c r="J7" s="52">
        <v>259232</v>
      </c>
      <c r="K7" s="52">
        <v>245904</v>
      </c>
      <c r="L7" s="52">
        <v>241900</v>
      </c>
      <c r="M7" s="52">
        <v>237072</v>
      </c>
      <c r="N7" s="52">
        <v>232809</v>
      </c>
      <c r="O7" s="52">
        <v>226970</v>
      </c>
      <c r="P7" s="52">
        <v>222337</v>
      </c>
      <c r="Q7" s="52">
        <v>214873</v>
      </c>
      <c r="R7" s="52">
        <v>203625</v>
      </c>
      <c r="S7" s="52">
        <v>193083</v>
      </c>
      <c r="T7" s="52">
        <v>186379</v>
      </c>
      <c r="U7" s="52">
        <v>179663</v>
      </c>
      <c r="V7" s="52">
        <v>178120</v>
      </c>
      <c r="W7" s="52">
        <v>162286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9196</v>
      </c>
      <c r="C9" s="52">
        <v>9840</v>
      </c>
      <c r="D9" s="52">
        <v>10342</v>
      </c>
      <c r="E9" s="52">
        <v>10325</v>
      </c>
      <c r="F9" s="52">
        <v>10105</v>
      </c>
      <c r="G9" s="52">
        <v>9332</v>
      </c>
      <c r="H9" s="52">
        <v>8081</v>
      </c>
      <c r="I9" s="52">
        <v>7354</v>
      </c>
      <c r="J9" s="52">
        <v>6945</v>
      </c>
      <c r="K9" s="52">
        <v>6320</v>
      </c>
      <c r="L9" s="52">
        <v>6450</v>
      </c>
      <c r="M9" s="52">
        <v>7208</v>
      </c>
      <c r="N9" s="52">
        <v>8701</v>
      </c>
      <c r="O9" s="52">
        <v>10357</v>
      </c>
      <c r="P9" s="52">
        <v>11824</v>
      </c>
      <c r="Q9" s="52">
        <v>12168</v>
      </c>
      <c r="R9" s="52">
        <v>11483</v>
      </c>
      <c r="S9" s="52">
        <v>10442</v>
      </c>
      <c r="T9" s="52">
        <v>9185</v>
      </c>
      <c r="U9" s="52">
        <v>7943</v>
      </c>
      <c r="V9" s="52">
        <v>6923</v>
      </c>
      <c r="W9" s="52">
        <v>6420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367859</v>
      </c>
      <c r="C11" s="52">
        <v>368178</v>
      </c>
      <c r="D11" s="52">
        <v>362819</v>
      </c>
      <c r="E11" s="52">
        <v>356881</v>
      </c>
      <c r="F11" s="52">
        <v>333463</v>
      </c>
      <c r="G11" s="52">
        <v>312946</v>
      </c>
      <c r="H11" s="52">
        <v>290254</v>
      </c>
      <c r="I11" s="52">
        <v>273147</v>
      </c>
      <c r="J11" s="52">
        <v>250576</v>
      </c>
      <c r="K11" s="52">
        <v>237725</v>
      </c>
      <c r="L11" s="52">
        <v>233898</v>
      </c>
      <c r="M11" s="52">
        <v>229246</v>
      </c>
      <c r="N11" s="52">
        <v>225145</v>
      </c>
      <c r="O11" s="52">
        <v>219525</v>
      </c>
      <c r="P11" s="52">
        <v>215082</v>
      </c>
      <c r="Q11" s="52">
        <v>207880</v>
      </c>
      <c r="R11" s="52">
        <v>196969</v>
      </c>
      <c r="S11" s="52">
        <v>186711</v>
      </c>
      <c r="T11" s="52">
        <v>180204</v>
      </c>
      <c r="U11" s="52">
        <v>173727</v>
      </c>
      <c r="V11" s="52">
        <v>172375</v>
      </c>
      <c r="W11" s="52">
        <v>157099</v>
      </c>
      <c r="DA11" s="63" t="s">
        <v>1078</v>
      </c>
    </row>
    <row r="12" spans="1:105" ht="12" customHeight="1" x14ac:dyDescent="0.25">
      <c r="A12" s="97" t="s">
        <v>137</v>
      </c>
      <c r="B12" s="52">
        <v>52</v>
      </c>
      <c r="C12" s="52">
        <v>61</v>
      </c>
      <c r="D12" s="52">
        <v>57</v>
      </c>
      <c r="E12" s="52">
        <v>57</v>
      </c>
      <c r="F12" s="52">
        <v>53</v>
      </c>
      <c r="G12" s="52">
        <v>50</v>
      </c>
      <c r="H12" s="52">
        <v>58</v>
      </c>
      <c r="I12" s="52">
        <v>65</v>
      </c>
      <c r="J12" s="52">
        <v>63</v>
      </c>
      <c r="K12" s="52">
        <v>62</v>
      </c>
      <c r="L12" s="52">
        <v>72</v>
      </c>
      <c r="M12" s="52">
        <v>73</v>
      </c>
      <c r="N12" s="52">
        <v>76</v>
      </c>
      <c r="O12" s="52">
        <v>79</v>
      </c>
      <c r="P12" s="52">
        <v>88</v>
      </c>
      <c r="Q12" s="52">
        <v>90</v>
      </c>
      <c r="R12" s="52">
        <v>92</v>
      </c>
      <c r="S12" s="52">
        <v>96</v>
      </c>
      <c r="T12" s="52">
        <v>101</v>
      </c>
      <c r="U12" s="52">
        <v>105</v>
      </c>
      <c r="V12" s="52">
        <v>128</v>
      </c>
      <c r="W12" s="52">
        <v>120</v>
      </c>
      <c r="DA12" s="63" t="s">
        <v>1079</v>
      </c>
    </row>
    <row r="13" spans="1:105" ht="12" customHeight="1" x14ac:dyDescent="0.25">
      <c r="A13" s="97" t="s">
        <v>122</v>
      </c>
      <c r="B13" s="52">
        <v>12686</v>
      </c>
      <c r="C13" s="52">
        <v>12985</v>
      </c>
      <c r="D13" s="52">
        <v>12669</v>
      </c>
      <c r="E13" s="52">
        <v>12317</v>
      </c>
      <c r="F13" s="52">
        <v>11422</v>
      </c>
      <c r="G13" s="52">
        <v>10639</v>
      </c>
      <c r="H13" s="52">
        <v>9805</v>
      </c>
      <c r="I13" s="52">
        <v>9186</v>
      </c>
      <c r="J13" s="52">
        <v>8389</v>
      </c>
      <c r="K13" s="52">
        <v>7909</v>
      </c>
      <c r="L13" s="52">
        <v>7706</v>
      </c>
      <c r="M13" s="52">
        <v>7519</v>
      </c>
      <c r="N13" s="52">
        <v>7342</v>
      </c>
      <c r="O13" s="52">
        <v>7105</v>
      </c>
      <c r="P13" s="52">
        <v>6884</v>
      </c>
      <c r="Q13" s="52">
        <v>6612</v>
      </c>
      <c r="R13" s="52">
        <v>6262</v>
      </c>
      <c r="S13" s="52">
        <v>5956</v>
      </c>
      <c r="T13" s="52">
        <v>5721</v>
      </c>
      <c r="U13" s="52">
        <v>5463</v>
      </c>
      <c r="V13" s="52">
        <v>5227</v>
      </c>
      <c r="W13" s="52">
        <v>4716</v>
      </c>
      <c r="DA13" s="63" t="s">
        <v>1080</v>
      </c>
    </row>
    <row r="14" spans="1:105" ht="12" customHeight="1" x14ac:dyDescent="0.25">
      <c r="A14" s="97" t="s">
        <v>121</v>
      </c>
      <c r="B14" s="52">
        <v>200</v>
      </c>
      <c r="C14" s="52">
        <v>207</v>
      </c>
      <c r="D14" s="52">
        <v>200</v>
      </c>
      <c r="E14" s="52">
        <v>190</v>
      </c>
      <c r="F14" s="52">
        <v>178</v>
      </c>
      <c r="G14" s="52">
        <v>174</v>
      </c>
      <c r="H14" s="52">
        <v>202</v>
      </c>
      <c r="I14" s="52">
        <v>204</v>
      </c>
      <c r="J14" s="52">
        <v>204</v>
      </c>
      <c r="K14" s="52">
        <v>208</v>
      </c>
      <c r="L14" s="52">
        <v>224</v>
      </c>
      <c r="M14" s="52">
        <v>234</v>
      </c>
      <c r="N14" s="52">
        <v>246</v>
      </c>
      <c r="O14" s="52">
        <v>261</v>
      </c>
      <c r="P14" s="52">
        <v>283</v>
      </c>
      <c r="Q14" s="52">
        <v>291</v>
      </c>
      <c r="R14" s="52">
        <v>302</v>
      </c>
      <c r="S14" s="52">
        <v>320</v>
      </c>
      <c r="T14" s="52">
        <v>353</v>
      </c>
      <c r="U14" s="52">
        <v>368</v>
      </c>
      <c r="V14" s="52">
        <v>390</v>
      </c>
      <c r="W14" s="52">
        <v>351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37870</v>
      </c>
      <c r="C16" s="52">
        <v>40036</v>
      </c>
      <c r="D16" s="52">
        <v>40928</v>
      </c>
      <c r="E16" s="52">
        <v>41600</v>
      </c>
      <c r="F16" s="52">
        <v>38094</v>
      </c>
      <c r="G16" s="52">
        <v>34854</v>
      </c>
      <c r="H16" s="52">
        <v>30860</v>
      </c>
      <c r="I16" s="52">
        <v>28606</v>
      </c>
      <c r="J16" s="52">
        <v>26647</v>
      </c>
      <c r="K16" s="52">
        <v>24588</v>
      </c>
      <c r="L16" s="52">
        <v>21315</v>
      </c>
      <c r="M16" s="52">
        <v>16772</v>
      </c>
      <c r="N16" s="52">
        <v>14542</v>
      </c>
      <c r="O16" s="52">
        <v>13717</v>
      </c>
      <c r="P16" s="52">
        <v>13669</v>
      </c>
      <c r="Q16" s="52">
        <v>13107</v>
      </c>
      <c r="R16" s="52">
        <v>12411</v>
      </c>
      <c r="S16" s="52">
        <v>11315</v>
      </c>
      <c r="T16" s="52">
        <v>10556</v>
      </c>
      <c r="U16" s="52">
        <v>10147</v>
      </c>
      <c r="V16" s="52">
        <v>9802</v>
      </c>
      <c r="W16" s="52">
        <v>8485</v>
      </c>
      <c r="DA16" s="63" t="s">
        <v>1082</v>
      </c>
    </row>
    <row r="17" spans="1:105" ht="12" customHeight="1" x14ac:dyDescent="0.25">
      <c r="A17" s="109" t="s">
        <v>120</v>
      </c>
      <c r="B17" s="36">
        <v>342927</v>
      </c>
      <c r="C17" s="36">
        <v>341395</v>
      </c>
      <c r="D17" s="36">
        <v>334817</v>
      </c>
      <c r="E17" s="36">
        <v>327845</v>
      </c>
      <c r="F17" s="36">
        <v>307022</v>
      </c>
      <c r="G17" s="36">
        <v>288955</v>
      </c>
      <c r="H17" s="36">
        <v>269459</v>
      </c>
      <c r="I17" s="36">
        <v>253996</v>
      </c>
      <c r="J17" s="36">
        <v>232585</v>
      </c>
      <c r="K17" s="36">
        <v>221316</v>
      </c>
      <c r="L17" s="36">
        <v>220585</v>
      </c>
      <c r="M17" s="36">
        <v>220300</v>
      </c>
      <c r="N17" s="36">
        <v>218267</v>
      </c>
      <c r="O17" s="36">
        <v>213253</v>
      </c>
      <c r="P17" s="36">
        <v>208668</v>
      </c>
      <c r="Q17" s="36">
        <v>201766</v>
      </c>
      <c r="R17" s="36">
        <v>191214</v>
      </c>
      <c r="S17" s="36">
        <v>181768</v>
      </c>
      <c r="T17" s="36">
        <v>175823</v>
      </c>
      <c r="U17" s="36">
        <v>169516</v>
      </c>
      <c r="V17" s="36">
        <v>168318</v>
      </c>
      <c r="W17" s="36">
        <v>153801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29750</v>
      </c>
      <c r="D21" s="52">
        <v>29757</v>
      </c>
      <c r="E21" s="52">
        <v>29807</v>
      </c>
      <c r="F21" s="52">
        <v>29937</v>
      </c>
      <c r="G21" s="52">
        <v>30179</v>
      </c>
      <c r="H21" s="52">
        <v>30539</v>
      </c>
      <c r="I21" s="52">
        <v>31039</v>
      </c>
      <c r="J21" s="52">
        <v>31682</v>
      </c>
      <c r="K21" s="52">
        <v>32493</v>
      </c>
      <c r="L21" s="52">
        <v>33485</v>
      </c>
      <c r="M21" s="52">
        <v>34675</v>
      </c>
      <c r="N21" s="52">
        <v>36130</v>
      </c>
      <c r="O21" s="52">
        <v>31913</v>
      </c>
      <c r="P21" s="52">
        <v>10189</v>
      </c>
      <c r="Q21" s="52">
        <v>12645</v>
      </c>
      <c r="R21" s="52">
        <v>15473</v>
      </c>
      <c r="S21" s="52">
        <v>18709</v>
      </c>
      <c r="T21" s="52">
        <v>16268</v>
      </c>
      <c r="U21" s="52">
        <v>14748</v>
      </c>
      <c r="V21" s="52">
        <v>13125</v>
      </c>
      <c r="W21" s="52">
        <v>15834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1437</v>
      </c>
      <c r="D23" s="52">
        <v>1441</v>
      </c>
      <c r="E23" s="52">
        <v>1468</v>
      </c>
      <c r="F23" s="52">
        <v>1543</v>
      </c>
      <c r="G23" s="52">
        <v>1683</v>
      </c>
      <c r="H23" s="52">
        <v>1897</v>
      </c>
      <c r="I23" s="52">
        <v>1342</v>
      </c>
      <c r="J23" s="52">
        <v>1175</v>
      </c>
      <c r="K23" s="52">
        <v>1679</v>
      </c>
      <c r="L23" s="52">
        <v>1432</v>
      </c>
      <c r="M23" s="52">
        <v>1131</v>
      </c>
      <c r="N23" s="52">
        <v>971</v>
      </c>
      <c r="O23" s="52">
        <v>1126</v>
      </c>
      <c r="P23" s="52">
        <v>775</v>
      </c>
      <c r="Q23" s="52">
        <v>977</v>
      </c>
      <c r="R23" s="52">
        <v>1277</v>
      </c>
      <c r="S23" s="52">
        <v>1683</v>
      </c>
      <c r="T23" s="52">
        <v>1970</v>
      </c>
      <c r="U23" s="52">
        <v>2131</v>
      </c>
      <c r="V23" s="52">
        <v>2103</v>
      </c>
      <c r="W23" s="52">
        <v>1844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28739</v>
      </c>
      <c r="D25" s="52">
        <v>28746</v>
      </c>
      <c r="E25" s="52">
        <v>28794</v>
      </c>
      <c r="F25" s="52">
        <v>28920</v>
      </c>
      <c r="G25" s="52">
        <v>29151</v>
      </c>
      <c r="H25" s="52">
        <v>29501</v>
      </c>
      <c r="I25" s="52">
        <v>30128</v>
      </c>
      <c r="J25" s="52">
        <v>31523</v>
      </c>
      <c r="K25" s="52">
        <v>32267</v>
      </c>
      <c r="L25" s="52">
        <v>33293</v>
      </c>
      <c r="M25" s="52">
        <v>34498</v>
      </c>
      <c r="N25" s="52">
        <v>35964</v>
      </c>
      <c r="O25" s="52">
        <v>31755</v>
      </c>
      <c r="P25" s="52">
        <v>10047</v>
      </c>
      <c r="Q25" s="52">
        <v>12521</v>
      </c>
      <c r="R25" s="52">
        <v>15342</v>
      </c>
      <c r="S25" s="52">
        <v>18543</v>
      </c>
      <c r="T25" s="52">
        <v>16121</v>
      </c>
      <c r="U25" s="52">
        <v>14605</v>
      </c>
      <c r="V25" s="52">
        <v>12987</v>
      </c>
      <c r="W25" s="52">
        <v>19686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4</v>
      </c>
      <c r="I26" s="52">
        <v>4</v>
      </c>
      <c r="J26" s="52">
        <v>5</v>
      </c>
      <c r="K26" s="52">
        <v>6</v>
      </c>
      <c r="L26" s="52">
        <v>4</v>
      </c>
      <c r="M26" s="52">
        <v>5</v>
      </c>
      <c r="N26" s="52">
        <v>6</v>
      </c>
      <c r="O26" s="52">
        <v>6</v>
      </c>
      <c r="P26" s="52">
        <v>5</v>
      </c>
      <c r="Q26" s="52">
        <v>2</v>
      </c>
      <c r="R26" s="52">
        <v>5</v>
      </c>
      <c r="S26" s="52">
        <v>4</v>
      </c>
      <c r="T26" s="52">
        <v>6</v>
      </c>
      <c r="U26" s="52">
        <v>7</v>
      </c>
      <c r="V26" s="52">
        <v>5</v>
      </c>
      <c r="W26" s="52">
        <v>8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1982</v>
      </c>
      <c r="D27" s="52">
        <v>1987</v>
      </c>
      <c r="E27" s="52">
        <v>2016</v>
      </c>
      <c r="F27" s="52">
        <v>2093</v>
      </c>
      <c r="G27" s="52">
        <v>2234</v>
      </c>
      <c r="H27" s="52">
        <v>2455</v>
      </c>
      <c r="I27" s="52">
        <v>1584</v>
      </c>
      <c r="J27" s="52">
        <v>1226</v>
      </c>
      <c r="K27" s="52">
        <v>1786</v>
      </c>
      <c r="L27" s="52">
        <v>1510</v>
      </c>
      <c r="M27" s="52">
        <v>1403</v>
      </c>
      <c r="N27" s="52">
        <v>1257</v>
      </c>
      <c r="O27" s="52">
        <v>1265</v>
      </c>
      <c r="P27" s="52">
        <v>1161</v>
      </c>
      <c r="Q27" s="52">
        <v>957</v>
      </c>
      <c r="R27" s="52">
        <v>975</v>
      </c>
      <c r="S27" s="52">
        <v>1223</v>
      </c>
      <c r="T27" s="52">
        <v>1150</v>
      </c>
      <c r="U27" s="52">
        <v>1055</v>
      </c>
      <c r="V27" s="52">
        <v>950</v>
      </c>
      <c r="W27" s="52">
        <v>883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31</v>
      </c>
      <c r="D28" s="52">
        <v>31</v>
      </c>
      <c r="E28" s="52">
        <v>32</v>
      </c>
      <c r="F28" s="52">
        <v>33</v>
      </c>
      <c r="G28" s="52">
        <v>36</v>
      </c>
      <c r="H28" s="52">
        <v>38</v>
      </c>
      <c r="I28" s="52">
        <v>24</v>
      </c>
      <c r="J28" s="52">
        <v>20</v>
      </c>
      <c r="K28" s="52">
        <v>30</v>
      </c>
      <c r="L28" s="52">
        <v>28</v>
      </c>
      <c r="M28" s="52">
        <v>29</v>
      </c>
      <c r="N28" s="52">
        <v>33</v>
      </c>
      <c r="O28" s="52">
        <v>38</v>
      </c>
      <c r="P28" s="52">
        <v>40</v>
      </c>
      <c r="Q28" s="52">
        <v>30</v>
      </c>
      <c r="R28" s="52">
        <v>33</v>
      </c>
      <c r="S28" s="52">
        <v>41</v>
      </c>
      <c r="T28" s="52">
        <v>42</v>
      </c>
      <c r="U28" s="52">
        <v>50</v>
      </c>
      <c r="V28" s="52">
        <v>45</v>
      </c>
      <c r="W28" s="52">
        <v>53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5917</v>
      </c>
      <c r="D30" s="52">
        <v>5933</v>
      </c>
      <c r="E30" s="52">
        <v>6039</v>
      </c>
      <c r="F30" s="52">
        <v>6325</v>
      </c>
      <c r="G30" s="52">
        <v>6852</v>
      </c>
      <c r="H30" s="52">
        <v>7666</v>
      </c>
      <c r="I30" s="52">
        <v>5261</v>
      </c>
      <c r="J30" s="52">
        <v>5298</v>
      </c>
      <c r="K30" s="52">
        <v>6232</v>
      </c>
      <c r="L30" s="52">
        <v>5299</v>
      </c>
      <c r="M30" s="52">
        <v>5008</v>
      </c>
      <c r="N30" s="52">
        <v>3154</v>
      </c>
      <c r="O30" s="52">
        <v>3487</v>
      </c>
      <c r="P30" s="52">
        <v>2111</v>
      </c>
      <c r="Q30" s="52">
        <v>2667</v>
      </c>
      <c r="R30" s="52">
        <v>2768</v>
      </c>
      <c r="S30" s="52">
        <v>2610</v>
      </c>
      <c r="T30" s="52">
        <v>1673</v>
      </c>
      <c r="U30" s="52">
        <v>1435</v>
      </c>
      <c r="V30" s="52">
        <v>1773</v>
      </c>
      <c r="W30" s="52">
        <v>2108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53582</v>
      </c>
      <c r="D31" s="36">
        <v>53685</v>
      </c>
      <c r="E31" s="36">
        <v>54385</v>
      </c>
      <c r="F31" s="36">
        <v>56249</v>
      </c>
      <c r="G31" s="36">
        <v>59811</v>
      </c>
      <c r="H31" s="36">
        <v>65512</v>
      </c>
      <c r="I31" s="36">
        <v>41696</v>
      </c>
      <c r="J31" s="36">
        <v>40284</v>
      </c>
      <c r="K31" s="36">
        <v>46280</v>
      </c>
      <c r="L31" s="36">
        <v>43686</v>
      </c>
      <c r="M31" s="36">
        <v>41938</v>
      </c>
      <c r="N31" s="36">
        <v>40582</v>
      </c>
      <c r="O31" s="36">
        <v>38687</v>
      </c>
      <c r="P31" s="36">
        <v>21262</v>
      </c>
      <c r="Q31" s="36">
        <v>27376</v>
      </c>
      <c r="R31" s="36">
        <v>31981</v>
      </c>
      <c r="S31" s="36">
        <v>39661</v>
      </c>
      <c r="T31" s="36">
        <v>39311</v>
      </c>
      <c r="U31" s="36">
        <v>35637</v>
      </c>
      <c r="V31" s="36">
        <v>29848</v>
      </c>
      <c r="W31" s="36">
        <v>25601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30384</v>
      </c>
      <c r="D35" s="52">
        <v>24071</v>
      </c>
      <c r="E35" s="52">
        <v>23507</v>
      </c>
      <c r="F35" s="52">
        <v>5608</v>
      </c>
      <c r="G35" s="52">
        <v>8872</v>
      </c>
      <c r="H35" s="52">
        <v>7049</v>
      </c>
      <c r="I35" s="52">
        <v>13322</v>
      </c>
      <c r="J35" s="52">
        <v>8312</v>
      </c>
      <c r="K35" s="52">
        <v>19165</v>
      </c>
      <c r="L35" s="52">
        <v>29481</v>
      </c>
      <c r="M35" s="52">
        <v>29847</v>
      </c>
      <c r="N35" s="52">
        <v>31867</v>
      </c>
      <c r="O35" s="52">
        <v>26074</v>
      </c>
      <c r="P35" s="52">
        <v>5556</v>
      </c>
      <c r="Q35" s="52">
        <v>5181</v>
      </c>
      <c r="R35" s="52">
        <v>4225</v>
      </c>
      <c r="S35" s="52">
        <v>8167</v>
      </c>
      <c r="T35" s="52">
        <v>9564</v>
      </c>
      <c r="U35" s="52">
        <v>8032</v>
      </c>
      <c r="V35" s="52">
        <v>11582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2081</v>
      </c>
      <c r="D37" s="52">
        <v>1943</v>
      </c>
      <c r="E37" s="52">
        <v>1451</v>
      </c>
      <c r="F37" s="52">
        <v>1323</v>
      </c>
      <c r="G37" s="52">
        <v>910</v>
      </c>
      <c r="H37" s="52">
        <v>646</v>
      </c>
      <c r="I37" s="52">
        <v>615</v>
      </c>
      <c r="J37" s="52">
        <v>766</v>
      </c>
      <c r="K37" s="52">
        <v>1054</v>
      </c>
      <c r="L37" s="52">
        <v>1562</v>
      </c>
      <c r="M37" s="52">
        <v>1889</v>
      </c>
      <c r="N37" s="52">
        <v>2464</v>
      </c>
      <c r="O37" s="52">
        <v>2782</v>
      </c>
      <c r="P37" s="52">
        <v>2242</v>
      </c>
      <c r="Q37" s="52">
        <v>1321</v>
      </c>
      <c r="R37" s="52">
        <v>592</v>
      </c>
      <c r="S37" s="52">
        <v>642</v>
      </c>
      <c r="T37" s="52">
        <v>713</v>
      </c>
      <c r="U37" s="52">
        <v>889</v>
      </c>
      <c r="V37" s="52">
        <v>1083</v>
      </c>
      <c r="W37" s="52">
        <v>1341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29058</v>
      </c>
      <c r="D39" s="52">
        <v>23387</v>
      </c>
      <c r="E39" s="52">
        <v>22856</v>
      </c>
      <c r="F39" s="52">
        <v>5502</v>
      </c>
      <c r="G39" s="52">
        <v>8634</v>
      </c>
      <c r="H39" s="52">
        <v>6809</v>
      </c>
      <c r="I39" s="52">
        <v>13021</v>
      </c>
      <c r="J39" s="52">
        <v>8952</v>
      </c>
      <c r="K39" s="52">
        <v>19416</v>
      </c>
      <c r="L39" s="52">
        <v>29466</v>
      </c>
      <c r="M39" s="52">
        <v>29846</v>
      </c>
      <c r="N39" s="52">
        <v>31863</v>
      </c>
      <c r="O39" s="52">
        <v>26135</v>
      </c>
      <c r="P39" s="52">
        <v>5604</v>
      </c>
      <c r="Q39" s="52">
        <v>5319</v>
      </c>
      <c r="R39" s="52">
        <v>4431</v>
      </c>
      <c r="S39" s="52">
        <v>8285</v>
      </c>
      <c r="T39" s="52">
        <v>9614</v>
      </c>
      <c r="U39" s="52">
        <v>8128</v>
      </c>
      <c r="V39" s="52">
        <v>11635</v>
      </c>
      <c r="W39" s="52">
        <v>4410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13</v>
      </c>
      <c r="D40" s="52">
        <v>0</v>
      </c>
      <c r="E40" s="52">
        <v>4</v>
      </c>
      <c r="F40" s="52">
        <v>0</v>
      </c>
      <c r="G40" s="52">
        <v>1</v>
      </c>
      <c r="H40" s="52">
        <v>12</v>
      </c>
      <c r="I40" s="52">
        <v>11</v>
      </c>
      <c r="J40" s="52">
        <v>3</v>
      </c>
      <c r="K40" s="52">
        <v>5</v>
      </c>
      <c r="L40" s="52">
        <v>14</v>
      </c>
      <c r="M40" s="52">
        <v>6</v>
      </c>
      <c r="N40" s="52">
        <v>9</v>
      </c>
      <c r="O40" s="52">
        <v>9</v>
      </c>
      <c r="P40" s="52">
        <v>14</v>
      </c>
      <c r="Q40" s="52">
        <v>4</v>
      </c>
      <c r="R40" s="52">
        <v>7</v>
      </c>
      <c r="S40" s="52">
        <v>8</v>
      </c>
      <c r="T40" s="52">
        <v>11</v>
      </c>
      <c r="U40" s="52">
        <v>11</v>
      </c>
      <c r="V40" s="52">
        <v>28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2281</v>
      </c>
      <c r="D41" s="52">
        <v>1671</v>
      </c>
      <c r="E41" s="52">
        <v>1664</v>
      </c>
      <c r="F41" s="52">
        <v>1198</v>
      </c>
      <c r="G41" s="52">
        <v>1451</v>
      </c>
      <c r="H41" s="52">
        <v>1621</v>
      </c>
      <c r="I41" s="52">
        <v>965</v>
      </c>
      <c r="J41" s="52">
        <v>429</v>
      </c>
      <c r="K41" s="52">
        <v>1306</v>
      </c>
      <c r="L41" s="52">
        <v>1307</v>
      </c>
      <c r="M41" s="52">
        <v>1216</v>
      </c>
      <c r="N41" s="52">
        <v>1080</v>
      </c>
      <c r="O41" s="52">
        <v>1028</v>
      </c>
      <c r="P41" s="52">
        <v>940</v>
      </c>
      <c r="Q41" s="52">
        <v>685</v>
      </c>
      <c r="R41" s="52">
        <v>625</v>
      </c>
      <c r="S41" s="52">
        <v>917</v>
      </c>
      <c r="T41" s="52">
        <v>915</v>
      </c>
      <c r="U41" s="52">
        <v>797</v>
      </c>
      <c r="V41" s="52">
        <v>714</v>
      </c>
      <c r="W41" s="52">
        <v>372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38</v>
      </c>
      <c r="D42" s="52">
        <v>24</v>
      </c>
      <c r="E42" s="52">
        <v>22</v>
      </c>
      <c r="F42" s="52">
        <v>21</v>
      </c>
      <c r="G42" s="52">
        <v>32</v>
      </c>
      <c r="H42" s="52">
        <v>66</v>
      </c>
      <c r="I42" s="52">
        <v>26</v>
      </c>
      <c r="J42" s="52">
        <v>20</v>
      </c>
      <c r="K42" s="52">
        <v>34</v>
      </c>
      <c r="L42" s="52">
        <v>44</v>
      </c>
      <c r="M42" s="52">
        <v>39</v>
      </c>
      <c r="N42" s="52">
        <v>45</v>
      </c>
      <c r="O42" s="52">
        <v>53</v>
      </c>
      <c r="P42" s="52">
        <v>62</v>
      </c>
      <c r="Q42" s="52">
        <v>38</v>
      </c>
      <c r="R42" s="52">
        <v>44</v>
      </c>
      <c r="S42" s="52">
        <v>59</v>
      </c>
      <c r="T42" s="52">
        <v>75</v>
      </c>
      <c r="U42" s="52">
        <v>65</v>
      </c>
      <c r="V42" s="52">
        <v>67</v>
      </c>
      <c r="W42" s="52">
        <v>14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8083</v>
      </c>
      <c r="D44" s="52">
        <v>6825</v>
      </c>
      <c r="E44" s="52">
        <v>6711</v>
      </c>
      <c r="F44" s="52">
        <v>2819</v>
      </c>
      <c r="G44" s="52">
        <v>3612</v>
      </c>
      <c r="H44" s="52">
        <v>3672</v>
      </c>
      <c r="I44" s="52">
        <v>3007</v>
      </c>
      <c r="J44" s="52">
        <v>3339</v>
      </c>
      <c r="K44" s="52">
        <v>4173</v>
      </c>
      <c r="L44" s="52">
        <v>2026</v>
      </c>
      <c r="M44" s="52">
        <v>465</v>
      </c>
      <c r="N44" s="52">
        <v>924</v>
      </c>
      <c r="O44" s="52">
        <v>2662</v>
      </c>
      <c r="P44" s="52">
        <v>2063</v>
      </c>
      <c r="Q44" s="52">
        <v>2105</v>
      </c>
      <c r="R44" s="52">
        <v>2072</v>
      </c>
      <c r="S44" s="52">
        <v>1514</v>
      </c>
      <c r="T44" s="52">
        <v>914</v>
      </c>
      <c r="U44" s="52">
        <v>1026</v>
      </c>
      <c r="V44" s="52">
        <v>1428</v>
      </c>
      <c r="W44" s="52">
        <v>791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52050</v>
      </c>
      <c r="D45" s="36">
        <v>47107</v>
      </c>
      <c r="E45" s="36">
        <v>47413</v>
      </c>
      <c r="F45" s="36">
        <v>35426</v>
      </c>
      <c r="G45" s="36">
        <v>41744</v>
      </c>
      <c r="H45" s="36">
        <v>46016</v>
      </c>
      <c r="I45" s="36">
        <v>26233</v>
      </c>
      <c r="J45" s="36">
        <v>18873</v>
      </c>
      <c r="K45" s="36">
        <v>35011</v>
      </c>
      <c r="L45" s="36">
        <v>42955</v>
      </c>
      <c r="M45" s="36">
        <v>41653</v>
      </c>
      <c r="N45" s="36">
        <v>38549</v>
      </c>
      <c r="O45" s="36">
        <v>33673</v>
      </c>
      <c r="P45" s="36">
        <v>16677</v>
      </c>
      <c r="Q45" s="36">
        <v>20474</v>
      </c>
      <c r="R45" s="36">
        <v>21429</v>
      </c>
      <c r="S45" s="36">
        <v>30215</v>
      </c>
      <c r="T45" s="36">
        <v>33366</v>
      </c>
      <c r="U45" s="36">
        <v>29330</v>
      </c>
      <c r="V45" s="36">
        <v>28650</v>
      </c>
      <c r="W45" s="36">
        <v>11084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12134</v>
      </c>
      <c r="D49" s="52">
        <v>9906</v>
      </c>
      <c r="E49" s="52">
        <v>9774</v>
      </c>
      <c r="F49" s="52">
        <v>2379</v>
      </c>
      <c r="G49" s="52">
        <v>2901</v>
      </c>
      <c r="H49" s="52">
        <v>2411</v>
      </c>
      <c r="I49" s="52">
        <v>4579</v>
      </c>
      <c r="J49" s="52">
        <v>2960</v>
      </c>
      <c r="K49" s="52">
        <v>6230</v>
      </c>
      <c r="L49" s="52">
        <v>9383</v>
      </c>
      <c r="M49" s="52">
        <v>8551</v>
      </c>
      <c r="N49" s="52">
        <v>9027</v>
      </c>
      <c r="O49" s="52">
        <v>7749</v>
      </c>
      <c r="P49" s="52">
        <v>2974</v>
      </c>
      <c r="Q49" s="52">
        <v>2516</v>
      </c>
      <c r="R49" s="52">
        <v>1409</v>
      </c>
      <c r="S49" s="52">
        <v>2810</v>
      </c>
      <c r="T49" s="52">
        <v>3210</v>
      </c>
      <c r="U49" s="52">
        <v>3231</v>
      </c>
      <c r="V49" s="52">
        <v>3795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350</v>
      </c>
      <c r="D51" s="52">
        <v>256</v>
      </c>
      <c r="E51" s="52">
        <v>162</v>
      </c>
      <c r="F51" s="52">
        <v>52</v>
      </c>
      <c r="G51" s="52">
        <v>98</v>
      </c>
      <c r="H51" s="52">
        <v>68</v>
      </c>
      <c r="I51" s="52">
        <v>96</v>
      </c>
      <c r="J51" s="52">
        <v>120</v>
      </c>
      <c r="K51" s="52">
        <v>123</v>
      </c>
      <c r="L51" s="52">
        <v>244</v>
      </c>
      <c r="M51" s="52">
        <v>138</v>
      </c>
      <c r="N51" s="52">
        <v>285</v>
      </c>
      <c r="O51" s="52">
        <v>283</v>
      </c>
      <c r="P51" s="52">
        <v>59</v>
      </c>
      <c r="Q51" s="52">
        <v>79</v>
      </c>
      <c r="R51" s="52">
        <v>26</v>
      </c>
      <c r="S51" s="52">
        <v>37</v>
      </c>
      <c r="T51" s="52">
        <v>82</v>
      </c>
      <c r="U51" s="52">
        <v>104</v>
      </c>
      <c r="V51" s="52">
        <v>211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11203</v>
      </c>
      <c r="D53" s="52">
        <v>9208</v>
      </c>
      <c r="E53" s="52">
        <v>9071</v>
      </c>
      <c r="F53" s="52">
        <v>1862</v>
      </c>
      <c r="G53" s="52">
        <v>2416</v>
      </c>
      <c r="H53" s="52">
        <v>1831</v>
      </c>
      <c r="I53" s="52">
        <v>4234</v>
      </c>
      <c r="J53" s="52">
        <v>2799</v>
      </c>
      <c r="K53" s="52">
        <v>5792</v>
      </c>
      <c r="L53" s="52">
        <v>8948</v>
      </c>
      <c r="M53" s="52">
        <v>8189</v>
      </c>
      <c r="N53" s="52">
        <v>8705</v>
      </c>
      <c r="O53" s="52">
        <v>7425</v>
      </c>
      <c r="P53" s="52">
        <v>2462</v>
      </c>
      <c r="Q53" s="52">
        <v>2161</v>
      </c>
      <c r="R53" s="52">
        <v>1183</v>
      </c>
      <c r="S53" s="52">
        <v>2471</v>
      </c>
      <c r="T53" s="52">
        <v>2874</v>
      </c>
      <c r="U53" s="52">
        <v>2879</v>
      </c>
      <c r="V53" s="52">
        <v>3529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5</v>
      </c>
      <c r="D54" s="52">
        <v>0</v>
      </c>
      <c r="E54" s="52">
        <v>2</v>
      </c>
      <c r="F54" s="52">
        <v>0</v>
      </c>
      <c r="G54" s="52">
        <v>0</v>
      </c>
      <c r="H54" s="52">
        <v>3</v>
      </c>
      <c r="I54" s="52">
        <v>4</v>
      </c>
      <c r="J54" s="52">
        <v>1</v>
      </c>
      <c r="K54" s="52">
        <v>2</v>
      </c>
      <c r="L54" s="52">
        <v>5</v>
      </c>
      <c r="M54" s="52">
        <v>2</v>
      </c>
      <c r="N54" s="52">
        <v>3</v>
      </c>
      <c r="O54" s="52">
        <v>3</v>
      </c>
      <c r="P54" s="52">
        <v>7</v>
      </c>
      <c r="Q54" s="52">
        <v>3</v>
      </c>
      <c r="R54" s="52">
        <v>3</v>
      </c>
      <c r="S54" s="52">
        <v>3</v>
      </c>
      <c r="T54" s="52">
        <v>4</v>
      </c>
      <c r="U54" s="52">
        <v>5</v>
      </c>
      <c r="V54" s="52">
        <v>10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911</v>
      </c>
      <c r="D55" s="52">
        <v>688</v>
      </c>
      <c r="E55" s="52">
        <v>692</v>
      </c>
      <c r="F55" s="52">
        <v>508</v>
      </c>
      <c r="G55" s="52">
        <v>474</v>
      </c>
      <c r="H55" s="52">
        <v>554</v>
      </c>
      <c r="I55" s="52">
        <v>332</v>
      </c>
      <c r="J55" s="52">
        <v>153</v>
      </c>
      <c r="K55" s="52">
        <v>425</v>
      </c>
      <c r="L55" s="52">
        <v>416</v>
      </c>
      <c r="M55" s="52">
        <v>349</v>
      </c>
      <c r="N55" s="52">
        <v>306</v>
      </c>
      <c r="O55" s="52">
        <v>305</v>
      </c>
      <c r="P55" s="52">
        <v>473</v>
      </c>
      <c r="Q55" s="52">
        <v>334</v>
      </c>
      <c r="R55" s="52">
        <v>208</v>
      </c>
      <c r="S55" s="52">
        <v>316</v>
      </c>
      <c r="T55" s="52">
        <v>307</v>
      </c>
      <c r="U55" s="52">
        <v>321</v>
      </c>
      <c r="V55" s="52">
        <v>234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15</v>
      </c>
      <c r="D56" s="52">
        <v>10</v>
      </c>
      <c r="E56" s="52">
        <v>9</v>
      </c>
      <c r="F56" s="52">
        <v>9</v>
      </c>
      <c r="G56" s="52">
        <v>11</v>
      </c>
      <c r="H56" s="52">
        <v>23</v>
      </c>
      <c r="I56" s="52">
        <v>9</v>
      </c>
      <c r="J56" s="52">
        <v>7</v>
      </c>
      <c r="K56" s="52">
        <v>11</v>
      </c>
      <c r="L56" s="52">
        <v>14</v>
      </c>
      <c r="M56" s="52">
        <v>11</v>
      </c>
      <c r="N56" s="52">
        <v>13</v>
      </c>
      <c r="O56" s="52">
        <v>16</v>
      </c>
      <c r="P56" s="52">
        <v>32</v>
      </c>
      <c r="Q56" s="52">
        <v>18</v>
      </c>
      <c r="R56" s="52">
        <v>15</v>
      </c>
      <c r="S56" s="52">
        <v>20</v>
      </c>
      <c r="T56" s="52">
        <v>25</v>
      </c>
      <c r="U56" s="52">
        <v>26</v>
      </c>
      <c r="V56" s="52">
        <v>22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1631</v>
      </c>
      <c r="D58" s="52">
        <v>1254</v>
      </c>
      <c r="E58" s="52">
        <v>1212</v>
      </c>
      <c r="F58" s="52">
        <v>175</v>
      </c>
      <c r="G58" s="52">
        <v>231</v>
      </c>
      <c r="H58" s="52">
        <v>178</v>
      </c>
      <c r="I58" s="52">
        <v>471</v>
      </c>
      <c r="J58" s="52">
        <v>445</v>
      </c>
      <c r="K58" s="52">
        <v>663</v>
      </c>
      <c r="L58" s="52">
        <v>423</v>
      </c>
      <c r="M58" s="52">
        <v>95</v>
      </c>
      <c r="N58" s="52">
        <v>212</v>
      </c>
      <c r="O58" s="52">
        <v>568</v>
      </c>
      <c r="P58" s="52">
        <v>328</v>
      </c>
      <c r="Q58" s="52">
        <v>235</v>
      </c>
      <c r="R58" s="52">
        <v>124</v>
      </c>
      <c r="S58" s="52">
        <v>134</v>
      </c>
      <c r="T58" s="52">
        <v>86</v>
      </c>
      <c r="U58" s="52">
        <v>110</v>
      </c>
      <c r="V58" s="52">
        <v>181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10503</v>
      </c>
      <c r="D59" s="36">
        <v>8652</v>
      </c>
      <c r="E59" s="36">
        <v>8562</v>
      </c>
      <c r="F59" s="36">
        <v>2204</v>
      </c>
      <c r="G59" s="36">
        <v>2670</v>
      </c>
      <c r="H59" s="36">
        <v>2233</v>
      </c>
      <c r="I59" s="36">
        <v>4108</v>
      </c>
      <c r="J59" s="36">
        <v>2515</v>
      </c>
      <c r="K59" s="36">
        <v>5567</v>
      </c>
      <c r="L59" s="36">
        <v>8960</v>
      </c>
      <c r="M59" s="36">
        <v>8456</v>
      </c>
      <c r="N59" s="36">
        <v>8815</v>
      </c>
      <c r="O59" s="36">
        <v>7181</v>
      </c>
      <c r="P59" s="36">
        <v>2646</v>
      </c>
      <c r="Q59" s="36">
        <v>2281</v>
      </c>
      <c r="R59" s="36">
        <v>1285</v>
      </c>
      <c r="S59" s="36">
        <v>2676</v>
      </c>
      <c r="T59" s="36">
        <v>3124</v>
      </c>
      <c r="U59" s="36">
        <v>3121</v>
      </c>
      <c r="V59" s="36">
        <v>3614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18250</v>
      </c>
      <c r="D63" s="52">
        <v>14165</v>
      </c>
      <c r="E63" s="52">
        <v>13733</v>
      </c>
      <c r="F63" s="52">
        <v>3229</v>
      </c>
      <c r="G63" s="52">
        <v>5971</v>
      </c>
      <c r="H63" s="52">
        <v>4638</v>
      </c>
      <c r="I63" s="52">
        <v>8743</v>
      </c>
      <c r="J63" s="52">
        <v>5352</v>
      </c>
      <c r="K63" s="52">
        <v>12935</v>
      </c>
      <c r="L63" s="52">
        <v>20098</v>
      </c>
      <c r="M63" s="52">
        <v>21296</v>
      </c>
      <c r="N63" s="52">
        <v>22840</v>
      </c>
      <c r="O63" s="52">
        <v>18325</v>
      </c>
      <c r="P63" s="52">
        <v>2582</v>
      </c>
      <c r="Q63" s="52">
        <v>2665</v>
      </c>
      <c r="R63" s="52">
        <v>2816</v>
      </c>
      <c r="S63" s="52">
        <v>5357</v>
      </c>
      <c r="T63" s="52">
        <v>6354</v>
      </c>
      <c r="U63" s="52">
        <v>4801</v>
      </c>
      <c r="V63" s="52">
        <v>7787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1731</v>
      </c>
      <c r="D65" s="52">
        <v>1687</v>
      </c>
      <c r="E65" s="52">
        <v>1289</v>
      </c>
      <c r="F65" s="52">
        <v>1271</v>
      </c>
      <c r="G65" s="52">
        <v>812</v>
      </c>
      <c r="H65" s="52">
        <v>578</v>
      </c>
      <c r="I65" s="52">
        <v>519</v>
      </c>
      <c r="J65" s="52">
        <v>646</v>
      </c>
      <c r="K65" s="52">
        <v>931</v>
      </c>
      <c r="L65" s="52">
        <v>1318</v>
      </c>
      <c r="M65" s="52">
        <v>1751</v>
      </c>
      <c r="N65" s="52">
        <v>2179</v>
      </c>
      <c r="O65" s="52">
        <v>2499</v>
      </c>
      <c r="P65" s="52">
        <v>2183</v>
      </c>
      <c r="Q65" s="52">
        <v>1242</v>
      </c>
      <c r="R65" s="52">
        <v>566</v>
      </c>
      <c r="S65" s="52">
        <v>605</v>
      </c>
      <c r="T65" s="52">
        <v>631</v>
      </c>
      <c r="U65" s="52">
        <v>785</v>
      </c>
      <c r="V65" s="52">
        <v>872</v>
      </c>
      <c r="W65" s="52">
        <v>1341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17855</v>
      </c>
      <c r="D67" s="52">
        <f t="shared" si="0"/>
        <v>14179</v>
      </c>
      <c r="E67" s="52">
        <f t="shared" si="0"/>
        <v>13785</v>
      </c>
      <c r="F67" s="52">
        <f t="shared" si="0"/>
        <v>3640</v>
      </c>
      <c r="G67" s="52">
        <f t="shared" si="0"/>
        <v>6218</v>
      </c>
      <c r="H67" s="52">
        <f t="shared" si="0"/>
        <v>4978</v>
      </c>
      <c r="I67" s="52">
        <f t="shared" si="0"/>
        <v>8787</v>
      </c>
      <c r="J67" s="52">
        <f t="shared" si="0"/>
        <v>6153</v>
      </c>
      <c r="K67" s="52">
        <f t="shared" si="0"/>
        <v>13624</v>
      </c>
      <c r="L67" s="52">
        <f t="shared" si="0"/>
        <v>20518</v>
      </c>
      <c r="M67" s="52">
        <f t="shared" si="0"/>
        <v>21657</v>
      </c>
      <c r="N67" s="52">
        <f t="shared" si="0"/>
        <v>23158</v>
      </c>
      <c r="O67" s="52">
        <f t="shared" si="0"/>
        <v>18710</v>
      </c>
      <c r="P67" s="52">
        <f t="shared" si="0"/>
        <v>3142</v>
      </c>
      <c r="Q67" s="52">
        <f t="shared" si="0"/>
        <v>3158</v>
      </c>
      <c r="R67" s="52">
        <f t="shared" ref="R67:V67" si="1">R39-R53</f>
        <v>3248</v>
      </c>
      <c r="S67" s="52">
        <f t="shared" si="1"/>
        <v>5814</v>
      </c>
      <c r="T67" s="52">
        <f t="shared" si="1"/>
        <v>6740</v>
      </c>
      <c r="U67" s="52">
        <f t="shared" si="1"/>
        <v>5249</v>
      </c>
      <c r="V67" s="52">
        <f t="shared" si="1"/>
        <v>8106</v>
      </c>
      <c r="W67" s="52">
        <f t="shared" ref="W67" si="2">W39-W53</f>
        <v>4410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8</v>
      </c>
      <c r="D68" s="52">
        <f t="shared" si="3"/>
        <v>0</v>
      </c>
      <c r="E68" s="52">
        <f t="shared" si="3"/>
        <v>2</v>
      </c>
      <c r="F68" s="52">
        <f t="shared" si="3"/>
        <v>0</v>
      </c>
      <c r="G68" s="52">
        <f t="shared" si="3"/>
        <v>1</v>
      </c>
      <c r="H68" s="52">
        <f t="shared" si="3"/>
        <v>9</v>
      </c>
      <c r="I68" s="52">
        <f t="shared" si="3"/>
        <v>7</v>
      </c>
      <c r="J68" s="52">
        <f t="shared" si="3"/>
        <v>2</v>
      </c>
      <c r="K68" s="52">
        <f t="shared" si="3"/>
        <v>3</v>
      </c>
      <c r="L68" s="52">
        <f t="shared" si="3"/>
        <v>9</v>
      </c>
      <c r="M68" s="52">
        <f t="shared" si="3"/>
        <v>4</v>
      </c>
      <c r="N68" s="52">
        <f t="shared" si="3"/>
        <v>6</v>
      </c>
      <c r="O68" s="52">
        <f t="shared" si="3"/>
        <v>6</v>
      </c>
      <c r="P68" s="52">
        <f t="shared" si="3"/>
        <v>7</v>
      </c>
      <c r="Q68" s="52">
        <f t="shared" si="3"/>
        <v>1</v>
      </c>
      <c r="R68" s="52">
        <f t="shared" ref="R68:V68" si="4">R40-R54</f>
        <v>4</v>
      </c>
      <c r="S68" s="52">
        <f t="shared" si="4"/>
        <v>5</v>
      </c>
      <c r="T68" s="52">
        <f t="shared" si="4"/>
        <v>7</v>
      </c>
      <c r="U68" s="52">
        <f t="shared" si="4"/>
        <v>6</v>
      </c>
      <c r="V68" s="52">
        <f t="shared" si="4"/>
        <v>18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1370</v>
      </c>
      <c r="D69" s="52">
        <f t="shared" si="6"/>
        <v>983</v>
      </c>
      <c r="E69" s="52">
        <f t="shared" si="6"/>
        <v>972</v>
      </c>
      <c r="F69" s="52">
        <f t="shared" si="6"/>
        <v>690</v>
      </c>
      <c r="G69" s="52">
        <f t="shared" si="6"/>
        <v>977</v>
      </c>
      <c r="H69" s="52">
        <f t="shared" si="6"/>
        <v>1067</v>
      </c>
      <c r="I69" s="52">
        <f t="shared" si="6"/>
        <v>633</v>
      </c>
      <c r="J69" s="52">
        <f t="shared" si="6"/>
        <v>276</v>
      </c>
      <c r="K69" s="52">
        <f t="shared" si="6"/>
        <v>881</v>
      </c>
      <c r="L69" s="52">
        <f t="shared" si="6"/>
        <v>891</v>
      </c>
      <c r="M69" s="52">
        <f t="shared" si="6"/>
        <v>867</v>
      </c>
      <c r="N69" s="52">
        <f t="shared" si="6"/>
        <v>774</v>
      </c>
      <c r="O69" s="52">
        <f t="shared" si="6"/>
        <v>723</v>
      </c>
      <c r="P69" s="52">
        <f t="shared" si="6"/>
        <v>467</v>
      </c>
      <c r="Q69" s="52">
        <f t="shared" si="6"/>
        <v>351</v>
      </c>
      <c r="R69" s="52">
        <f t="shared" ref="R69:V69" si="7">R41-R55</f>
        <v>417</v>
      </c>
      <c r="S69" s="52">
        <f t="shared" si="7"/>
        <v>601</v>
      </c>
      <c r="T69" s="52">
        <f t="shared" si="7"/>
        <v>608</v>
      </c>
      <c r="U69" s="52">
        <f t="shared" si="7"/>
        <v>476</v>
      </c>
      <c r="V69" s="52">
        <f t="shared" si="7"/>
        <v>480</v>
      </c>
      <c r="W69" s="52">
        <f t="shared" ref="W69" si="8">W41-W55</f>
        <v>372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23</v>
      </c>
      <c r="D70" s="52">
        <f t="shared" si="9"/>
        <v>14</v>
      </c>
      <c r="E70" s="52">
        <f t="shared" si="9"/>
        <v>13</v>
      </c>
      <c r="F70" s="52">
        <f t="shared" si="9"/>
        <v>12</v>
      </c>
      <c r="G70" s="52">
        <f t="shared" si="9"/>
        <v>21</v>
      </c>
      <c r="H70" s="52">
        <f t="shared" si="9"/>
        <v>43</v>
      </c>
      <c r="I70" s="52">
        <f t="shared" si="9"/>
        <v>17</v>
      </c>
      <c r="J70" s="52">
        <f t="shared" si="9"/>
        <v>13</v>
      </c>
      <c r="K70" s="52">
        <f t="shared" si="9"/>
        <v>23</v>
      </c>
      <c r="L70" s="52">
        <f t="shared" si="9"/>
        <v>30</v>
      </c>
      <c r="M70" s="52">
        <f t="shared" si="9"/>
        <v>28</v>
      </c>
      <c r="N70" s="52">
        <f t="shared" si="9"/>
        <v>32</v>
      </c>
      <c r="O70" s="52">
        <f t="shared" si="9"/>
        <v>37</v>
      </c>
      <c r="P70" s="52">
        <f t="shared" si="9"/>
        <v>30</v>
      </c>
      <c r="Q70" s="52">
        <f t="shared" si="9"/>
        <v>20</v>
      </c>
      <c r="R70" s="52">
        <f t="shared" ref="R70:V70" si="10">R42-R56</f>
        <v>29</v>
      </c>
      <c r="S70" s="52">
        <f t="shared" si="10"/>
        <v>39</v>
      </c>
      <c r="T70" s="52">
        <f t="shared" si="10"/>
        <v>50</v>
      </c>
      <c r="U70" s="52">
        <f t="shared" si="10"/>
        <v>39</v>
      </c>
      <c r="V70" s="52">
        <f t="shared" si="10"/>
        <v>45</v>
      </c>
      <c r="W70" s="52">
        <f t="shared" ref="W70" si="11">W42-W56</f>
        <v>14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6452</v>
      </c>
      <c r="D72" s="52">
        <v>5571</v>
      </c>
      <c r="E72" s="52">
        <v>5499</v>
      </c>
      <c r="F72" s="52">
        <v>2644</v>
      </c>
      <c r="G72" s="52">
        <v>3381</v>
      </c>
      <c r="H72" s="52">
        <v>3494</v>
      </c>
      <c r="I72" s="52">
        <v>2536</v>
      </c>
      <c r="J72" s="52">
        <v>2894</v>
      </c>
      <c r="K72" s="52">
        <v>3510</v>
      </c>
      <c r="L72" s="52">
        <v>1603</v>
      </c>
      <c r="M72" s="52">
        <v>370</v>
      </c>
      <c r="N72" s="52">
        <v>712</v>
      </c>
      <c r="O72" s="52">
        <v>2094</v>
      </c>
      <c r="P72" s="52">
        <v>1735</v>
      </c>
      <c r="Q72" s="52">
        <v>1870</v>
      </c>
      <c r="R72" s="52">
        <v>1948</v>
      </c>
      <c r="S72" s="52">
        <v>1380</v>
      </c>
      <c r="T72" s="52">
        <v>828</v>
      </c>
      <c r="U72" s="52">
        <v>916</v>
      </c>
      <c r="V72" s="52">
        <v>1247</v>
      </c>
      <c r="W72" s="52">
        <v>791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41547</v>
      </c>
      <c r="D73" s="36">
        <v>38455</v>
      </c>
      <c r="E73" s="36">
        <v>38851</v>
      </c>
      <c r="F73" s="36">
        <v>33222</v>
      </c>
      <c r="G73" s="36">
        <v>39074</v>
      </c>
      <c r="H73" s="36">
        <v>43783</v>
      </c>
      <c r="I73" s="36">
        <v>22125</v>
      </c>
      <c r="J73" s="36">
        <v>16358</v>
      </c>
      <c r="K73" s="36">
        <v>29444</v>
      </c>
      <c r="L73" s="36">
        <v>33995</v>
      </c>
      <c r="M73" s="36">
        <v>33197</v>
      </c>
      <c r="N73" s="36">
        <v>29734</v>
      </c>
      <c r="O73" s="36">
        <v>26492</v>
      </c>
      <c r="P73" s="36">
        <v>14031</v>
      </c>
      <c r="Q73" s="36">
        <v>18193</v>
      </c>
      <c r="R73" s="36">
        <v>20144</v>
      </c>
      <c r="S73" s="36">
        <v>27539</v>
      </c>
      <c r="T73" s="36">
        <v>30242</v>
      </c>
      <c r="U73" s="36">
        <v>26209</v>
      </c>
      <c r="V73" s="36">
        <v>25036</v>
      </c>
      <c r="W73" s="36">
        <v>11084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1232</v>
      </c>
      <c r="I79" s="52">
        <f>RES_hhdet_numvin!I45</f>
        <v>4370</v>
      </c>
      <c r="J79" s="52">
        <f>RES_hhdet_numvin!J45</f>
        <v>3832</v>
      </c>
      <c r="K79" s="52">
        <f>RES_hhdet_numvin!K45</f>
        <v>11015</v>
      </c>
      <c r="L79" s="52">
        <f>RES_hhdet_numvin!L45</f>
        <v>19782</v>
      </c>
      <c r="M79" s="52">
        <f>RES_hhdet_numvin!M45</f>
        <v>22423</v>
      </c>
      <c r="N79" s="52">
        <f>RES_hhdet_numvin!N45</f>
        <v>26030</v>
      </c>
      <c r="O79" s="52">
        <f>RES_hhdet_numvin!O45</f>
        <v>22679</v>
      </c>
      <c r="P79" s="52">
        <f>RES_hhdet_numvin!P45</f>
        <v>5060</v>
      </c>
      <c r="Q79" s="52">
        <f>RES_hhdet_numvin!Q45</f>
        <v>4876</v>
      </c>
      <c r="R79" s="52">
        <f>RES_hhdet_numvin!R45</f>
        <v>4071</v>
      </c>
      <c r="S79" s="52">
        <f>RES_hhdet_numvin!S45</f>
        <v>7991</v>
      </c>
      <c r="T79" s="52">
        <f>RES_hhdet_numvin!T45</f>
        <v>9445</v>
      </c>
      <c r="U79" s="52">
        <f>RES_hhdet_numvin!U45</f>
        <v>7971</v>
      </c>
      <c r="V79" s="52">
        <f>RES_hhdet_numvin!V45</f>
        <v>11509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723</v>
      </c>
      <c r="Q82" s="138">
        <f>RES_hhdet_numvin!Q48</f>
        <v>744</v>
      </c>
      <c r="R82" s="138">
        <f>RES_hhdet_numvin!R48</f>
        <v>439</v>
      </c>
      <c r="S82" s="138">
        <f>RES_hhdet_numvin!S48</f>
        <v>549</v>
      </c>
      <c r="T82" s="138">
        <f>RES_hhdet_numvin!T48</f>
        <v>670</v>
      </c>
      <c r="U82" s="138">
        <f>RES_hhdet_numvin!U48</f>
        <v>874</v>
      </c>
      <c r="V82" s="138">
        <f>RES_hhdet_numvin!V48</f>
        <v>1080</v>
      </c>
      <c r="W82" s="138">
        <f>RES_hhdet_numvin!W48</f>
        <v>1341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634</v>
      </c>
      <c r="I84" s="138">
        <f>RES_hhdet_numvin!I50</f>
        <v>3688</v>
      </c>
      <c r="J84" s="138">
        <f>RES_hhdet_numvin!J50</f>
        <v>3484</v>
      </c>
      <c r="K84" s="138">
        <f>RES_hhdet_numvin!K50</f>
        <v>9932</v>
      </c>
      <c r="L84" s="138">
        <f>RES_hhdet_numvin!L50</f>
        <v>18317</v>
      </c>
      <c r="M84" s="138">
        <f>RES_hhdet_numvin!M50</f>
        <v>20915</v>
      </c>
      <c r="N84" s="138">
        <f>RES_hhdet_numvin!N50</f>
        <v>24540</v>
      </c>
      <c r="O84" s="138">
        <f>RES_hhdet_numvin!O50</f>
        <v>21467</v>
      </c>
      <c r="P84" s="138">
        <f>RES_hhdet_numvin!P50</f>
        <v>4723</v>
      </c>
      <c r="Q84" s="138">
        <f>RES_hhdet_numvin!Q50</f>
        <v>4816</v>
      </c>
      <c r="R84" s="138">
        <f>RES_hhdet_numvin!R50</f>
        <v>4136</v>
      </c>
      <c r="S84" s="138">
        <f>RES_hhdet_numvin!S50</f>
        <v>7845</v>
      </c>
      <c r="T84" s="138">
        <f>RES_hhdet_numvin!T50</f>
        <v>9185</v>
      </c>
      <c r="U84" s="138">
        <f>RES_hhdet_numvin!U50</f>
        <v>7811</v>
      </c>
      <c r="V84" s="138">
        <f>RES_hhdet_numvin!V50</f>
        <v>11196</v>
      </c>
      <c r="W84" s="138">
        <f>RES_hhdet_numvin!W50</f>
        <v>4410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2</v>
      </c>
      <c r="I85" s="138">
        <f>RES_hhdet_numvin!I51</f>
        <v>3</v>
      </c>
      <c r="J85" s="138">
        <f>RES_hhdet_numvin!J51</f>
        <v>1</v>
      </c>
      <c r="K85" s="138">
        <f>RES_hhdet_numvin!K51</f>
        <v>3</v>
      </c>
      <c r="L85" s="138">
        <f>RES_hhdet_numvin!L51</f>
        <v>9</v>
      </c>
      <c r="M85" s="138">
        <f>RES_hhdet_numvin!M51</f>
        <v>5</v>
      </c>
      <c r="N85" s="138">
        <f>RES_hhdet_numvin!N51</f>
        <v>7</v>
      </c>
      <c r="O85" s="138">
        <f>RES_hhdet_numvin!O51</f>
        <v>8</v>
      </c>
      <c r="P85" s="138">
        <f>RES_hhdet_numvin!P51</f>
        <v>13</v>
      </c>
      <c r="Q85" s="138">
        <f>RES_hhdet_numvin!Q51</f>
        <v>4</v>
      </c>
      <c r="R85" s="138">
        <f>RES_hhdet_numvin!R51</f>
        <v>7</v>
      </c>
      <c r="S85" s="138">
        <f>RES_hhdet_numvin!S51</f>
        <v>8</v>
      </c>
      <c r="T85" s="138">
        <f>RES_hhdet_numvin!T51</f>
        <v>11</v>
      </c>
      <c r="U85" s="138">
        <f>RES_hhdet_numvin!U51</f>
        <v>11</v>
      </c>
      <c r="V85" s="138">
        <f>RES_hhdet_numvin!V51</f>
        <v>28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304</v>
      </c>
      <c r="Q88" s="138">
        <f>RES_hhdet_numvin!Q54</f>
        <v>394</v>
      </c>
      <c r="R88" s="138">
        <f>RES_hhdet_numvin!R54</f>
        <v>473</v>
      </c>
      <c r="S88" s="138">
        <f>RES_hhdet_numvin!S54</f>
        <v>803</v>
      </c>
      <c r="T88" s="138">
        <f>RES_hhdet_numvin!T54</f>
        <v>869</v>
      </c>
      <c r="U88" s="138">
        <f>RES_hhdet_numvin!U54</f>
        <v>787</v>
      </c>
      <c r="V88" s="138">
        <f>RES_hhdet_numvin!V54</f>
        <v>714</v>
      </c>
      <c r="W88" s="138">
        <f>RES_hhdet_numvin!W54</f>
        <v>372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20</v>
      </c>
      <c r="Q89" s="138">
        <f>RES_hhdet_numvin!Q55</f>
        <v>23</v>
      </c>
      <c r="R89" s="138">
        <f>RES_hhdet_numvin!R55</f>
        <v>34</v>
      </c>
      <c r="S89" s="138">
        <f>RES_hhdet_numvin!S55</f>
        <v>55</v>
      </c>
      <c r="T89" s="138">
        <f>RES_hhdet_numvin!T55</f>
        <v>73</v>
      </c>
      <c r="U89" s="138">
        <f>RES_hhdet_numvin!U55</f>
        <v>65</v>
      </c>
      <c r="V89" s="138">
        <f>RES_hhdet_numvin!V55</f>
        <v>67</v>
      </c>
      <c r="W89" s="138">
        <f>RES_hhdet_numvin!W55</f>
        <v>14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623</v>
      </c>
      <c r="Q93" s="138">
        <f>RES_hhdet_numvin!Q59</f>
        <v>1104</v>
      </c>
      <c r="R93" s="138">
        <f>RES_hhdet_numvin!R59</f>
        <v>1450</v>
      </c>
      <c r="S93" s="138">
        <f>RES_hhdet_numvin!S59</f>
        <v>1274</v>
      </c>
      <c r="T93" s="138">
        <f>RES_hhdet_numvin!T59</f>
        <v>843</v>
      </c>
      <c r="U93" s="138">
        <f>RES_hhdet_numvin!U59</f>
        <v>987</v>
      </c>
      <c r="V93" s="138">
        <f>RES_hhdet_numvin!V59</f>
        <v>1413</v>
      </c>
      <c r="W93" s="138">
        <f>RES_hhdet_numvin!W59</f>
        <v>791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5041</v>
      </c>
      <c r="Q94" s="39">
        <f>RES_hhdet_numvin!Q60</f>
        <v>10681</v>
      </c>
      <c r="R94" s="39">
        <f>RES_hhdet_numvin!R60</f>
        <v>14876</v>
      </c>
      <c r="S94" s="39">
        <f>RES_hhdet_numvin!S60</f>
        <v>25229</v>
      </c>
      <c r="T94" s="39">
        <f>RES_hhdet_numvin!T60</f>
        <v>30580</v>
      </c>
      <c r="U94" s="39">
        <f>RES_hhdet_numvin!U60</f>
        <v>28039</v>
      </c>
      <c r="V94" s="39">
        <f>RES_hhdet_numvin!V60</f>
        <v>28271</v>
      </c>
      <c r="W94" s="39">
        <f>RES_hhdet_numvin!W60</f>
        <v>11084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898.03448673451578</v>
      </c>
      <c r="C98" s="117">
        <f t="shared" si="12"/>
        <v>1098.7195601588785</v>
      </c>
      <c r="D98" s="117">
        <f t="shared" si="12"/>
        <v>1017.4387891430152</v>
      </c>
      <c r="E98" s="117">
        <f t="shared" si="12"/>
        <v>1097.2727774265002</v>
      </c>
      <c r="F98" s="117">
        <f t="shared" si="12"/>
        <v>920.77353081334741</v>
      </c>
      <c r="G98" s="117">
        <f t="shared" si="12"/>
        <v>851.22593383786818</v>
      </c>
      <c r="H98" s="117">
        <f t="shared" si="12"/>
        <v>795.05616490956641</v>
      </c>
      <c r="I98" s="117">
        <f t="shared" si="12"/>
        <v>802.96001915523561</v>
      </c>
      <c r="J98" s="117">
        <f t="shared" si="12"/>
        <v>644.64820447605143</v>
      </c>
      <c r="K98" s="117">
        <f t="shared" si="12"/>
        <v>634.33096463649747</v>
      </c>
      <c r="L98" s="117">
        <f t="shared" si="12"/>
        <v>748.01079546909955</v>
      </c>
      <c r="M98" s="117">
        <f t="shared" si="12"/>
        <v>604.06973044110828</v>
      </c>
      <c r="N98" s="117">
        <f t="shared" si="12"/>
        <v>629.86128264174329</v>
      </c>
      <c r="O98" s="117">
        <f t="shared" si="12"/>
        <v>562.11999470077706</v>
      </c>
      <c r="P98" s="117">
        <f t="shared" si="12"/>
        <v>558.98722960154805</v>
      </c>
      <c r="Q98" s="117">
        <f t="shared" si="12"/>
        <v>524.91010484926676</v>
      </c>
      <c r="R98" s="117">
        <f t="shared" ref="R98:V98" si="13">R99+R102+R104+R113</f>
        <v>525.31562022285993</v>
      </c>
      <c r="S98" s="117">
        <f t="shared" si="13"/>
        <v>489.83855698136199</v>
      </c>
      <c r="T98" s="117">
        <f t="shared" si="13"/>
        <v>456.64629135280256</v>
      </c>
      <c r="U98" s="117">
        <f t="shared" si="13"/>
        <v>424.40385426391219</v>
      </c>
      <c r="V98" s="117">
        <f t="shared" si="13"/>
        <v>438.70525052801867</v>
      </c>
      <c r="W98" s="117">
        <f t="shared" ref="W98" si="14">W99+W102+W104+W113</f>
        <v>365.88950536240662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814.67201565836058</v>
      </c>
      <c r="C99" s="122">
        <f t="shared" si="15"/>
        <v>1005.0729218083419</v>
      </c>
      <c r="D99" s="122">
        <f t="shared" si="15"/>
        <v>930.23954420631424</v>
      </c>
      <c r="E99" s="122">
        <f t="shared" si="15"/>
        <v>1007.0053249231931</v>
      </c>
      <c r="F99" s="122">
        <f t="shared" si="15"/>
        <v>840.99809975003848</v>
      </c>
      <c r="G99" s="122">
        <f t="shared" si="15"/>
        <v>775.45996683442161</v>
      </c>
      <c r="H99" s="122">
        <f t="shared" si="15"/>
        <v>725.36554565341521</v>
      </c>
      <c r="I99" s="122">
        <f t="shared" si="15"/>
        <v>733.92432294349794</v>
      </c>
      <c r="J99" s="122">
        <f t="shared" si="15"/>
        <v>587.88430508779811</v>
      </c>
      <c r="K99" s="122">
        <f t="shared" si="15"/>
        <v>579.42622822765054</v>
      </c>
      <c r="L99" s="122">
        <f t="shared" si="15"/>
        <v>689.23243052039675</v>
      </c>
      <c r="M99" s="122">
        <f t="shared" si="15"/>
        <v>546.96314962494785</v>
      </c>
      <c r="N99" s="122">
        <f t="shared" si="15"/>
        <v>574.40654962549706</v>
      </c>
      <c r="O99" s="122">
        <f t="shared" si="15"/>
        <v>509.29985820449292</v>
      </c>
      <c r="P99" s="122">
        <f t="shared" si="15"/>
        <v>507.33915753243957</v>
      </c>
      <c r="Q99" s="122">
        <f t="shared" si="15"/>
        <v>475.08273017793437</v>
      </c>
      <c r="R99" s="122">
        <f t="shared" ref="R99:V99" si="16">SUM(R100:R101)</f>
        <v>480.46642050962402</v>
      </c>
      <c r="S99" s="122">
        <f t="shared" si="16"/>
        <v>448.85734021701541</v>
      </c>
      <c r="T99" s="122">
        <f t="shared" si="16"/>
        <v>419.06938509800523</v>
      </c>
      <c r="U99" s="122">
        <f t="shared" si="16"/>
        <v>389.69482063414426</v>
      </c>
      <c r="V99" s="122">
        <f t="shared" si="16"/>
        <v>399.97983301306408</v>
      </c>
      <c r="W99" s="122">
        <f t="shared" ref="W99" si="17">SUM(W100:W101)</f>
        <v>337.37565237741512</v>
      </c>
      <c r="DA99" s="130" t="s">
        <v>1610</v>
      </c>
    </row>
    <row r="100" spans="1:105" ht="12" customHeight="1" x14ac:dyDescent="0.25">
      <c r="A100" s="97" t="s">
        <v>216</v>
      </c>
      <c r="B100" s="98">
        <v>805.46097892423472</v>
      </c>
      <c r="C100" s="98">
        <v>993.62878940631128</v>
      </c>
      <c r="D100" s="98">
        <v>919.82144068220941</v>
      </c>
      <c r="E100" s="98">
        <v>995.79082254914636</v>
      </c>
      <c r="F100" s="98">
        <v>831.85688137481361</v>
      </c>
      <c r="G100" s="98">
        <v>767.13161623985081</v>
      </c>
      <c r="H100" s="98">
        <v>717.65094630316366</v>
      </c>
      <c r="I100" s="98">
        <v>726.1519527664052</v>
      </c>
      <c r="J100" s="98">
        <v>581.70995555162528</v>
      </c>
      <c r="K100" s="98">
        <v>573.29934526630961</v>
      </c>
      <c r="L100" s="98">
        <v>681.80871742902571</v>
      </c>
      <c r="M100" s="98">
        <v>541.0270869297824</v>
      </c>
      <c r="N100" s="98">
        <v>568.00048386608728</v>
      </c>
      <c r="O100" s="98">
        <v>503.50940719677823</v>
      </c>
      <c r="P100" s="98">
        <v>501.59899135003661</v>
      </c>
      <c r="Q100" s="98">
        <v>469.73035694261768</v>
      </c>
      <c r="R100" s="98">
        <v>475.02460700755438</v>
      </c>
      <c r="S100" s="98">
        <v>444.05508746873232</v>
      </c>
      <c r="T100" s="98">
        <v>414.57770541452874</v>
      </c>
      <c r="U100" s="98">
        <v>385.59136188582403</v>
      </c>
      <c r="V100" s="98">
        <v>395.63883756592867</v>
      </c>
      <c r="W100" s="98">
        <v>333.65605725497358</v>
      </c>
      <c r="DA100" s="63" t="s">
        <v>1611</v>
      </c>
    </row>
    <row r="101" spans="1:105" ht="12" customHeight="1" x14ac:dyDescent="0.25">
      <c r="A101" s="97" t="s">
        <v>53</v>
      </c>
      <c r="B101" s="98">
        <v>9.2110367341258303</v>
      </c>
      <c r="C101" s="98">
        <v>11.444132402030672</v>
      </c>
      <c r="D101" s="98">
        <v>10.418103524104833</v>
      </c>
      <c r="E101" s="98">
        <v>11.214502374046832</v>
      </c>
      <c r="F101" s="98">
        <v>9.1412183752248382</v>
      </c>
      <c r="G101" s="98">
        <v>8.3283505945707805</v>
      </c>
      <c r="H101" s="98">
        <v>7.7145993502515955</v>
      </c>
      <c r="I101" s="98">
        <v>7.7723701770926885</v>
      </c>
      <c r="J101" s="98">
        <v>6.17434953617283</v>
      </c>
      <c r="K101" s="98">
        <v>6.1268829613409377</v>
      </c>
      <c r="L101" s="98">
        <v>7.423713091371094</v>
      </c>
      <c r="M101" s="98">
        <v>5.9360626951654343</v>
      </c>
      <c r="N101" s="98">
        <v>6.406065759409838</v>
      </c>
      <c r="O101" s="98">
        <v>5.7904510077147124</v>
      </c>
      <c r="P101" s="98">
        <v>5.7401661824029526</v>
      </c>
      <c r="Q101" s="98">
        <v>5.3523732353166951</v>
      </c>
      <c r="R101" s="98">
        <v>5.4418135020696443</v>
      </c>
      <c r="S101" s="98">
        <v>4.8022527482830899</v>
      </c>
      <c r="T101" s="98">
        <v>4.4916796834764829</v>
      </c>
      <c r="U101" s="98">
        <v>4.1034587483202634</v>
      </c>
      <c r="V101" s="98">
        <v>4.3409954471354375</v>
      </c>
      <c r="W101" s="98">
        <v>3.7195951224415342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0.33072236478668132</v>
      </c>
      <c r="C102" s="122">
        <f t="shared" si="18"/>
        <v>0.34732462194536617</v>
      </c>
      <c r="D102" s="122">
        <f t="shared" si="18"/>
        <v>0.35786618638290335</v>
      </c>
      <c r="E102" s="122">
        <f t="shared" si="18"/>
        <v>0.42554541682618285</v>
      </c>
      <c r="F102" s="122">
        <f t="shared" si="18"/>
        <v>0.34012715690448869</v>
      </c>
      <c r="G102" s="122">
        <f t="shared" si="18"/>
        <v>0.30797100539393463</v>
      </c>
      <c r="H102" s="122">
        <f t="shared" si="18"/>
        <v>0.25922152949679633</v>
      </c>
      <c r="I102" s="122">
        <f t="shared" si="18"/>
        <v>0.22889618567965747</v>
      </c>
      <c r="J102" s="122">
        <f t="shared" si="18"/>
        <v>0.22055063188385771</v>
      </c>
      <c r="K102" s="122">
        <f t="shared" si="18"/>
        <v>0.19740321775865174</v>
      </c>
      <c r="L102" s="122">
        <f t="shared" si="18"/>
        <v>0.25503016553668661</v>
      </c>
      <c r="M102" s="122">
        <f t="shared" si="18"/>
        <v>0.21823809605314382</v>
      </c>
      <c r="N102" s="122">
        <f t="shared" si="18"/>
        <v>0.24456184685419274</v>
      </c>
      <c r="O102" s="122">
        <f t="shared" si="18"/>
        <v>0.28208854604014227</v>
      </c>
      <c r="P102" s="122">
        <f t="shared" si="18"/>
        <v>0.33510522917118724</v>
      </c>
      <c r="Q102" s="122">
        <f t="shared" si="18"/>
        <v>0.32773104924404228</v>
      </c>
      <c r="R102" s="122">
        <f t="shared" si="18"/>
        <v>0.32114833191567943</v>
      </c>
      <c r="S102" s="122">
        <f t="shared" si="18"/>
        <v>0.28698244630934561</v>
      </c>
      <c r="T102" s="122">
        <f t="shared" si="18"/>
        <v>0.26112697992076311</v>
      </c>
      <c r="U102" s="122">
        <f t="shared" si="18"/>
        <v>0.24568128479631984</v>
      </c>
      <c r="V102" s="122">
        <f t="shared" si="18"/>
        <v>0.22405351970073764</v>
      </c>
      <c r="W102" s="122">
        <f t="shared" si="18"/>
        <v>0.22333884217803512</v>
      </c>
      <c r="DA102" s="130" t="s">
        <v>1613</v>
      </c>
    </row>
    <row r="103" spans="1:105" ht="12" customHeight="1" x14ac:dyDescent="0.25">
      <c r="A103" s="97" t="s">
        <v>53</v>
      </c>
      <c r="B103" s="98">
        <v>0.33072236478668132</v>
      </c>
      <c r="C103" s="98">
        <v>0.34732462194536617</v>
      </c>
      <c r="D103" s="98">
        <v>0.35786618638290335</v>
      </c>
      <c r="E103" s="98">
        <v>0.42554541682618285</v>
      </c>
      <c r="F103" s="98">
        <v>0.34012715690448869</v>
      </c>
      <c r="G103" s="98">
        <v>0.30797100539393463</v>
      </c>
      <c r="H103" s="98">
        <v>0.25922152949679633</v>
      </c>
      <c r="I103" s="98">
        <v>0.22889618567965747</v>
      </c>
      <c r="J103" s="98">
        <v>0.22055063188385771</v>
      </c>
      <c r="K103" s="98">
        <v>0.19740321775865174</v>
      </c>
      <c r="L103" s="98">
        <v>0.25503016553668661</v>
      </c>
      <c r="M103" s="98">
        <v>0.21823809605314382</v>
      </c>
      <c r="N103" s="98">
        <v>0.24456184685419274</v>
      </c>
      <c r="O103" s="98">
        <v>0.28208854604014227</v>
      </c>
      <c r="P103" s="98">
        <v>0.33510522917118724</v>
      </c>
      <c r="Q103" s="98">
        <v>0.32773104924404228</v>
      </c>
      <c r="R103" s="98">
        <v>0.32114833191567943</v>
      </c>
      <c r="S103" s="98">
        <v>0.28698244630934561</v>
      </c>
      <c r="T103" s="98">
        <v>0.26112697992076311</v>
      </c>
      <c r="U103" s="98">
        <v>0.24568128479631984</v>
      </c>
      <c r="V103" s="98">
        <v>0.22405351970073764</v>
      </c>
      <c r="W103" s="98">
        <v>0.22333884217803512</v>
      </c>
      <c r="DA103" s="63" t="s">
        <v>1614</v>
      </c>
    </row>
    <row r="104" spans="1:105" ht="12" customHeight="1" x14ac:dyDescent="0.25">
      <c r="A104" s="121" t="s">
        <v>55</v>
      </c>
      <c r="B104" s="122">
        <v>76.776538850965878</v>
      </c>
      <c r="C104" s="122">
        <v>86.792183218161057</v>
      </c>
      <c r="D104" s="122">
        <v>80.434773705140103</v>
      </c>
      <c r="E104" s="122">
        <v>83.437389528947108</v>
      </c>
      <c r="F104" s="122">
        <v>73.549579022312912</v>
      </c>
      <c r="G104" s="122">
        <v>69.706318548403161</v>
      </c>
      <c r="H104" s="122">
        <v>64.364089568113044</v>
      </c>
      <c r="I104" s="122">
        <v>63.936551883541497</v>
      </c>
      <c r="J104" s="122">
        <v>51.809615221937044</v>
      </c>
      <c r="K104" s="122">
        <v>49.866604617561705</v>
      </c>
      <c r="L104" s="122">
        <v>53.754324459120568</v>
      </c>
      <c r="M104" s="122">
        <v>52.211719998764302</v>
      </c>
      <c r="N104" s="122">
        <v>50.483594731830586</v>
      </c>
      <c r="O104" s="122">
        <v>47.877274711821492</v>
      </c>
      <c r="P104" s="122">
        <v>46.777422463490957</v>
      </c>
      <c r="Q104" s="122">
        <v>45.090519028726732</v>
      </c>
      <c r="R104" s="122">
        <v>40.39204514689753</v>
      </c>
      <c r="S104" s="122">
        <v>36.816430998406815</v>
      </c>
      <c r="T104" s="122">
        <v>33.539728738682335</v>
      </c>
      <c r="U104" s="122">
        <v>30.861075241924699</v>
      </c>
      <c r="V104" s="122">
        <v>33.818906063766306</v>
      </c>
      <c r="W104" s="122">
        <v>24.12190718804732</v>
      </c>
      <c r="DA104" s="130" t="s">
        <v>1615</v>
      </c>
    </row>
    <row r="105" spans="1:105" ht="12" customHeight="1" x14ac:dyDescent="0.25">
      <c r="A105" s="97" t="s">
        <v>138</v>
      </c>
      <c r="B105" s="98">
        <v>74.474581339858119</v>
      </c>
      <c r="C105" s="98">
        <v>84.477033495913489</v>
      </c>
      <c r="D105" s="98">
        <v>78.176755183936422</v>
      </c>
      <c r="E105" s="98">
        <v>81.288719238003438</v>
      </c>
      <c r="F105" s="98">
        <v>71.568632012277604</v>
      </c>
      <c r="G105" s="98">
        <v>67.802885527459722</v>
      </c>
      <c r="H105" s="98">
        <v>62.613681722490632</v>
      </c>
      <c r="I105" s="98">
        <v>62.338495605852138</v>
      </c>
      <c r="J105" s="98">
        <v>50.367281046904608</v>
      </c>
      <c r="K105" s="98">
        <v>48.468699052341421</v>
      </c>
      <c r="L105" s="98">
        <v>52.386016858613743</v>
      </c>
      <c r="M105" s="98">
        <v>50.810385971986484</v>
      </c>
      <c r="N105" s="98">
        <v>49.115793415839946</v>
      </c>
      <c r="O105" s="98">
        <v>46.560070880978905</v>
      </c>
      <c r="P105" s="98">
        <v>45.528252060639709</v>
      </c>
      <c r="Q105" s="98">
        <v>43.909100641161743</v>
      </c>
      <c r="R105" s="98">
        <v>39.279530141760802</v>
      </c>
      <c r="S105" s="98">
        <v>35.79721418914707</v>
      </c>
      <c r="T105" s="98">
        <v>32.592800525803156</v>
      </c>
      <c r="U105" s="98">
        <v>29.988894485061699</v>
      </c>
      <c r="V105" s="98">
        <v>32.985346941628109</v>
      </c>
      <c r="W105" s="98">
        <v>23.398021039390954</v>
      </c>
      <c r="DA105" s="63" t="s">
        <v>1616</v>
      </c>
    </row>
    <row r="106" spans="1:105" ht="12" customHeight="1" x14ac:dyDescent="0.25">
      <c r="A106" s="97" t="s">
        <v>137</v>
      </c>
      <c r="B106" s="98">
        <v>9.639750899289189E-3</v>
      </c>
      <c r="C106" s="98">
        <v>1.2732036273577571E-2</v>
      </c>
      <c r="D106" s="98">
        <v>1.120687347152655E-2</v>
      </c>
      <c r="E106" s="98">
        <v>1.182894285978668E-2</v>
      </c>
      <c r="F106" s="98">
        <v>1.0375536495212436E-2</v>
      </c>
      <c r="G106" s="98">
        <v>9.9026847731784277E-3</v>
      </c>
      <c r="H106" s="98">
        <v>1.1358899038432324E-2</v>
      </c>
      <c r="I106" s="98">
        <v>1.3485486395656689E-2</v>
      </c>
      <c r="J106" s="98">
        <v>1.147586422406314E-2</v>
      </c>
      <c r="K106" s="98">
        <v>1.1472087386928651E-2</v>
      </c>
      <c r="L106" s="98">
        <v>1.4628033705784853E-2</v>
      </c>
      <c r="M106" s="98">
        <v>1.4799831843912058E-2</v>
      </c>
      <c r="N106" s="98">
        <v>1.5278272302037927E-2</v>
      </c>
      <c r="O106" s="98">
        <v>1.5547463061151149E-2</v>
      </c>
      <c r="P106" s="98">
        <v>1.6998083183794709E-2</v>
      </c>
      <c r="Q106" s="98">
        <v>1.7330447256144757E-2</v>
      </c>
      <c r="R106" s="98">
        <v>1.6620714921076189E-2</v>
      </c>
      <c r="S106" s="98">
        <v>1.6647448247312943E-2</v>
      </c>
      <c r="T106" s="98">
        <v>1.6424435119806916E-2</v>
      </c>
      <c r="U106" s="98">
        <v>1.6157495142243666E-2</v>
      </c>
      <c r="V106" s="98">
        <v>2.1438172005229551E-2</v>
      </c>
      <c r="W106" s="98">
        <v>1.5608403127753252E-2</v>
      </c>
      <c r="DA106" s="63" t="s">
        <v>1617</v>
      </c>
    </row>
    <row r="107" spans="1:105" ht="12" customHeight="1" x14ac:dyDescent="0.25">
      <c r="A107" s="100" t="s">
        <v>216</v>
      </c>
      <c r="B107" s="101">
        <v>8.4638115734292033E-3</v>
      </c>
      <c r="C107" s="101">
        <v>1.1116048763851081E-2</v>
      </c>
      <c r="D107" s="101">
        <v>9.8006944732975353E-3</v>
      </c>
      <c r="E107" s="101">
        <v>1.0312039161404163E-2</v>
      </c>
      <c r="F107" s="101">
        <v>9.0523910686745555E-3</v>
      </c>
      <c r="G107" s="101">
        <v>8.6624631280190021E-3</v>
      </c>
      <c r="H107" s="101">
        <v>9.920555600770882E-3</v>
      </c>
      <c r="I107" s="101">
        <v>1.187320985792722E-2</v>
      </c>
      <c r="J107" s="101">
        <v>1.003769209763648E-2</v>
      </c>
      <c r="K107" s="101">
        <v>1.0029628038273158E-2</v>
      </c>
      <c r="L107" s="101">
        <v>1.274636584305189E-2</v>
      </c>
      <c r="M107" s="101">
        <v>1.2914028583321642E-2</v>
      </c>
      <c r="N107" s="101">
        <v>1.3301393911124278E-2</v>
      </c>
      <c r="O107" s="101">
        <v>1.3496986731329678E-2</v>
      </c>
      <c r="P107" s="101">
        <v>1.4717036443434561E-2</v>
      </c>
      <c r="Q107" s="101">
        <v>1.4970619144014393E-2</v>
      </c>
      <c r="R107" s="101">
        <v>1.4349523084072776E-2</v>
      </c>
      <c r="S107" s="101">
        <v>1.4336347279650751E-2</v>
      </c>
      <c r="T107" s="101">
        <v>1.4102830089511428E-2</v>
      </c>
      <c r="U107" s="101">
        <v>1.381069704238513E-2</v>
      </c>
      <c r="V107" s="101">
        <v>1.820586217671832E-2</v>
      </c>
      <c r="W107" s="101">
        <v>1.2989633408392791E-2</v>
      </c>
      <c r="DA107" s="131" t="s">
        <v>1618</v>
      </c>
    </row>
    <row r="108" spans="1:105" ht="12" customHeight="1" x14ac:dyDescent="0.25">
      <c r="A108" s="103" t="s">
        <v>52</v>
      </c>
      <c r="B108" s="104">
        <v>1.1759393258599861E-3</v>
      </c>
      <c r="C108" s="104">
        <v>1.6159875097264893E-3</v>
      </c>
      <c r="D108" s="104">
        <v>1.4061789982290139E-3</v>
      </c>
      <c r="E108" s="104">
        <v>1.5169036983825172E-3</v>
      </c>
      <c r="F108" s="104">
        <v>1.3231454265378809E-3</v>
      </c>
      <c r="G108" s="104">
        <v>1.2402216451594254E-3</v>
      </c>
      <c r="H108" s="104">
        <v>1.4383434376614411E-3</v>
      </c>
      <c r="I108" s="104">
        <v>1.612276537729469E-3</v>
      </c>
      <c r="J108" s="104">
        <v>1.4381721264266607E-3</v>
      </c>
      <c r="K108" s="104">
        <v>1.4424593486554943E-3</v>
      </c>
      <c r="L108" s="104">
        <v>1.8816678627329633E-3</v>
      </c>
      <c r="M108" s="104">
        <v>1.8858032605904166E-3</v>
      </c>
      <c r="N108" s="104">
        <v>1.9768783909136479E-3</v>
      </c>
      <c r="O108" s="104">
        <v>2.0504763298214716E-3</v>
      </c>
      <c r="P108" s="104">
        <v>2.2810467403601496E-3</v>
      </c>
      <c r="Q108" s="104">
        <v>2.3598281121303632E-3</v>
      </c>
      <c r="R108" s="104">
        <v>2.2711918370034137E-3</v>
      </c>
      <c r="S108" s="104">
        <v>2.3111009676621912E-3</v>
      </c>
      <c r="T108" s="104">
        <v>2.3216050302954866E-3</v>
      </c>
      <c r="U108" s="104">
        <v>2.3467980998585366E-3</v>
      </c>
      <c r="V108" s="104">
        <v>3.232309828511231E-3</v>
      </c>
      <c r="W108" s="104">
        <v>2.6187697193604613E-3</v>
      </c>
      <c r="DA108" s="132" t="s">
        <v>1619</v>
      </c>
    </row>
    <row r="109" spans="1:105" ht="12" customHeight="1" x14ac:dyDescent="0.25">
      <c r="A109" s="106" t="s">
        <v>122</v>
      </c>
      <c r="B109" s="101">
        <v>2.2587437114330471</v>
      </c>
      <c r="C109" s="101">
        <v>2.2683649357683704</v>
      </c>
      <c r="D109" s="101">
        <v>2.2138439680237036</v>
      </c>
      <c r="E109" s="101">
        <v>2.106190167881147</v>
      </c>
      <c r="F109" s="101">
        <v>1.9419948719263931</v>
      </c>
      <c r="G109" s="101">
        <v>1.8646963471232452</v>
      </c>
      <c r="H109" s="101">
        <v>1.7058345504589298</v>
      </c>
      <c r="I109" s="101">
        <v>1.5518585236851112</v>
      </c>
      <c r="J109" s="101">
        <v>1.3986440621459257</v>
      </c>
      <c r="K109" s="101">
        <v>1.3527061745983562</v>
      </c>
      <c r="L109" s="101">
        <v>1.3173751552216122</v>
      </c>
      <c r="M109" s="101">
        <v>1.3467280119392786</v>
      </c>
      <c r="N109" s="101">
        <v>1.3108053165971016</v>
      </c>
      <c r="O109" s="101">
        <v>1.2577982306195057</v>
      </c>
      <c r="P109" s="101">
        <v>1.1859983520046695</v>
      </c>
      <c r="Q109" s="101">
        <v>1.1175133061888791</v>
      </c>
      <c r="R109" s="101">
        <v>1.0480048364279411</v>
      </c>
      <c r="S109" s="101">
        <v>0.95388077714611419</v>
      </c>
      <c r="T109" s="101">
        <v>0.87884043020078995</v>
      </c>
      <c r="U109" s="101">
        <v>0.80425782845780358</v>
      </c>
      <c r="V109" s="101">
        <v>0.75791355092144919</v>
      </c>
      <c r="W109" s="101">
        <v>0.66114171015484913</v>
      </c>
      <c r="DA109" s="131" t="s">
        <v>1620</v>
      </c>
    </row>
    <row r="110" spans="1:105" ht="12" customHeight="1" x14ac:dyDescent="0.25">
      <c r="A110" s="107" t="s">
        <v>121</v>
      </c>
      <c r="B110" s="104">
        <v>3.3574048775435773E-2</v>
      </c>
      <c r="C110" s="104">
        <v>3.4052750205615927E-2</v>
      </c>
      <c r="D110" s="104">
        <v>3.2967679708446065E-2</v>
      </c>
      <c r="E110" s="104">
        <v>3.0651180202730097E-2</v>
      </c>
      <c r="F110" s="104">
        <v>2.8576601613697326E-2</v>
      </c>
      <c r="G110" s="104">
        <v>2.8833989047019802E-2</v>
      </c>
      <c r="H110" s="104">
        <v>3.3214396125040166E-2</v>
      </c>
      <c r="I110" s="104">
        <v>3.271226760858658E-2</v>
      </c>
      <c r="J110" s="104">
        <v>3.2214248662452087E-2</v>
      </c>
      <c r="K110" s="104">
        <v>3.3727303235003843E-2</v>
      </c>
      <c r="L110" s="104">
        <v>3.6304411579430387E-2</v>
      </c>
      <c r="M110" s="104">
        <v>3.9806182994631206E-2</v>
      </c>
      <c r="N110" s="104">
        <v>4.1717727091495224E-2</v>
      </c>
      <c r="O110" s="104">
        <v>4.3858137161927178E-2</v>
      </c>
      <c r="P110" s="104">
        <v>4.6173967662789965E-2</v>
      </c>
      <c r="Q110" s="104">
        <v>4.6574634119969427E-2</v>
      </c>
      <c r="R110" s="104">
        <v>4.7889453787713955E-2</v>
      </c>
      <c r="S110" s="104">
        <v>4.8688583866320773E-2</v>
      </c>
      <c r="T110" s="104">
        <v>5.1663347558580472E-2</v>
      </c>
      <c r="U110" s="104">
        <v>5.1765433262952146E-2</v>
      </c>
      <c r="V110" s="104">
        <v>5.4207399211514171E-2</v>
      </c>
      <c r="W110" s="104">
        <v>4.7136035373765581E-2</v>
      </c>
      <c r="DA110" s="132" t="s">
        <v>1621</v>
      </c>
    </row>
    <row r="111" spans="1:105" ht="12" customHeight="1" x14ac:dyDescent="0.25">
      <c r="A111" s="108" t="s">
        <v>53</v>
      </c>
      <c r="B111" s="98">
        <v>2.8629288169111759E-2</v>
      </c>
      <c r="C111" s="98">
        <v>2.8844368930579695E-2</v>
      </c>
      <c r="D111" s="98">
        <v>2.7964101772003869E-2</v>
      </c>
      <c r="E111" s="98">
        <v>2.5891549608196531E-2</v>
      </c>
      <c r="F111" s="98">
        <v>2.4146060755623627E-2</v>
      </c>
      <c r="G111" s="98">
        <v>2.4421063475155786E-2</v>
      </c>
      <c r="H111" s="98">
        <v>2.8078443365235992E-2</v>
      </c>
      <c r="I111" s="98">
        <v>2.7944344640532342E-2</v>
      </c>
      <c r="J111" s="98">
        <v>2.7311071181090787E-2</v>
      </c>
      <c r="K111" s="98">
        <v>2.8594989365304548E-2</v>
      </c>
      <c r="L111" s="98">
        <v>3.0695163114222542E-2</v>
      </c>
      <c r="M111" s="98">
        <v>3.3736838422977734E-2</v>
      </c>
      <c r="N111" s="98">
        <v>3.5307836366920253E-2</v>
      </c>
      <c r="O111" s="98">
        <v>3.7042911225547093E-2</v>
      </c>
      <c r="P111" s="98">
        <v>3.8964138643833052E-2</v>
      </c>
      <c r="Q111" s="98">
        <v>3.9204757085320098E-2</v>
      </c>
      <c r="R111" s="98">
        <v>4.0340420173282904E-2</v>
      </c>
      <c r="S111" s="98">
        <v>4.0937146909295161E-2</v>
      </c>
      <c r="T111" s="98">
        <v>4.3382271739300732E-2</v>
      </c>
      <c r="U111" s="98">
        <v>4.3345084140900395E-2</v>
      </c>
      <c r="V111" s="98">
        <v>4.5280428618449796E-2</v>
      </c>
      <c r="W111" s="98">
        <v>3.8541317862443629E-2</v>
      </c>
      <c r="DA111" s="63" t="s">
        <v>1622</v>
      </c>
    </row>
    <row r="112" spans="1:105" ht="12" customHeight="1" x14ac:dyDescent="0.25">
      <c r="A112" s="108" t="s">
        <v>52</v>
      </c>
      <c r="B112" s="98">
        <v>4.9447606063240121E-3</v>
      </c>
      <c r="C112" s="98">
        <v>5.2083812750362297E-3</v>
      </c>
      <c r="D112" s="98">
        <v>5.0035779364421933E-3</v>
      </c>
      <c r="E112" s="98">
        <v>4.7596305945335638E-3</v>
      </c>
      <c r="F112" s="98">
        <v>4.4305408580736991E-3</v>
      </c>
      <c r="G112" s="98">
        <v>4.412925571864016E-3</v>
      </c>
      <c r="H112" s="98">
        <v>5.1359527598041754E-3</v>
      </c>
      <c r="I112" s="98">
        <v>4.7679229680542383E-3</v>
      </c>
      <c r="J112" s="98">
        <v>4.9031774813613014E-3</v>
      </c>
      <c r="K112" s="98">
        <v>5.1323138696992921E-3</v>
      </c>
      <c r="L112" s="98">
        <v>5.6092484652078426E-3</v>
      </c>
      <c r="M112" s="98">
        <v>6.0693445716534745E-3</v>
      </c>
      <c r="N112" s="98">
        <v>6.4098907245749709E-3</v>
      </c>
      <c r="O112" s="98">
        <v>6.8152259363800849E-3</v>
      </c>
      <c r="P112" s="98">
        <v>7.2098290189569108E-3</v>
      </c>
      <c r="Q112" s="98">
        <v>7.3698770346493281E-3</v>
      </c>
      <c r="R112" s="98">
        <v>7.5490336144310539E-3</v>
      </c>
      <c r="S112" s="98">
        <v>7.751436957025612E-3</v>
      </c>
      <c r="T112" s="98">
        <v>8.2810758192797401E-3</v>
      </c>
      <c r="U112" s="98">
        <v>8.4203491220517512E-3</v>
      </c>
      <c r="V112" s="98">
        <v>8.9269705930643765E-3</v>
      </c>
      <c r="W112" s="98">
        <v>8.59471751132195E-3</v>
      </c>
      <c r="DA112" s="63" t="s">
        <v>1623</v>
      </c>
    </row>
    <row r="113" spans="1:105" ht="12" customHeight="1" x14ac:dyDescent="0.25">
      <c r="A113" s="121" t="s">
        <v>54</v>
      </c>
      <c r="B113" s="122">
        <v>6.2552098604027684</v>
      </c>
      <c r="C113" s="122">
        <v>6.5071305104302217</v>
      </c>
      <c r="D113" s="122">
        <v>6.4066050451779697</v>
      </c>
      <c r="E113" s="122">
        <v>6.4045175575339037</v>
      </c>
      <c r="F113" s="122">
        <v>5.8857248840916183</v>
      </c>
      <c r="G113" s="122">
        <v>5.7516774496494936</v>
      </c>
      <c r="H113" s="122">
        <v>5.0673081585413291</v>
      </c>
      <c r="I113" s="122">
        <v>4.8702481425164743</v>
      </c>
      <c r="J113" s="122">
        <v>4.7337335344323623</v>
      </c>
      <c r="K113" s="122">
        <v>4.8407285735265617</v>
      </c>
      <c r="L113" s="122">
        <v>4.7690103240455546</v>
      </c>
      <c r="M113" s="122">
        <v>4.6766227213429863</v>
      </c>
      <c r="N113" s="122">
        <v>4.7265764375614454</v>
      </c>
      <c r="O113" s="122">
        <v>4.660773238422502</v>
      </c>
      <c r="P113" s="122">
        <v>4.5355443764462846</v>
      </c>
      <c r="Q113" s="122">
        <v>4.4091245933616774</v>
      </c>
      <c r="R113" s="122">
        <v>4.1360062344228057</v>
      </c>
      <c r="S113" s="122">
        <v>3.8778033196303898</v>
      </c>
      <c r="T113" s="122">
        <v>3.7760505361941732</v>
      </c>
      <c r="U113" s="122">
        <v>3.6022771030469012</v>
      </c>
      <c r="V113" s="122">
        <v>4.6824579314875292</v>
      </c>
      <c r="W113" s="122">
        <v>4.1686069547661493</v>
      </c>
      <c r="DA113" s="130" t="s">
        <v>1624</v>
      </c>
    </row>
    <row r="114" spans="1:105" ht="12" customHeight="1" x14ac:dyDescent="0.25">
      <c r="A114" s="97" t="s">
        <v>50</v>
      </c>
      <c r="B114" s="98">
        <v>0.55647787138499627</v>
      </c>
      <c r="C114" s="98">
        <v>0.90892227193714104</v>
      </c>
      <c r="D114" s="98">
        <v>0.87511556657256029</v>
      </c>
      <c r="E114" s="98">
        <v>1.0123112427307865</v>
      </c>
      <c r="F114" s="98">
        <v>0.79282450871423038</v>
      </c>
      <c r="G114" s="98">
        <v>0.89922544681688943</v>
      </c>
      <c r="H114" s="98">
        <v>0.41892017308188506</v>
      </c>
      <c r="I114" s="98">
        <v>0.51927814237932945</v>
      </c>
      <c r="J114" s="98">
        <v>0.68109509732864781</v>
      </c>
      <c r="K114" s="98">
        <v>0.73660853590047426</v>
      </c>
      <c r="L114" s="98">
        <v>0.50210254442146862</v>
      </c>
      <c r="M114" s="98">
        <v>0.38327158049509696</v>
      </c>
      <c r="N114" s="98">
        <v>0.27862860081656698</v>
      </c>
      <c r="O114" s="98">
        <v>0.35861623728271397</v>
      </c>
      <c r="P114" s="98">
        <v>0.34165203808111749</v>
      </c>
      <c r="Q114" s="98">
        <v>0.40362175236321163</v>
      </c>
      <c r="R114" s="98">
        <v>0.30383185092737464</v>
      </c>
      <c r="S114" s="98">
        <v>0.2849074832458604</v>
      </c>
      <c r="T114" s="98">
        <v>0.276496459594327</v>
      </c>
      <c r="U114" s="98">
        <v>0.2701817909029266</v>
      </c>
      <c r="V114" s="98">
        <v>0.33585859782065963</v>
      </c>
      <c r="W114" s="98">
        <v>0.29370784580593962</v>
      </c>
      <c r="DA114" s="63" t="s">
        <v>1625</v>
      </c>
    </row>
    <row r="115" spans="1:105" ht="12" customHeight="1" x14ac:dyDescent="0.25">
      <c r="A115" s="109" t="s">
        <v>120</v>
      </c>
      <c r="B115" s="33">
        <v>5.6987319890177721</v>
      </c>
      <c r="C115" s="33">
        <v>5.5982082384930809</v>
      </c>
      <c r="D115" s="33">
        <v>5.5314894786054092</v>
      </c>
      <c r="E115" s="33">
        <v>5.3922063148031167</v>
      </c>
      <c r="F115" s="33">
        <v>5.092900375377388</v>
      </c>
      <c r="G115" s="33">
        <v>4.8524520028326039</v>
      </c>
      <c r="H115" s="33">
        <v>4.6483879854594443</v>
      </c>
      <c r="I115" s="33">
        <v>4.3509700001371447</v>
      </c>
      <c r="J115" s="33">
        <v>4.0526384371037141</v>
      </c>
      <c r="K115" s="33">
        <v>4.1041200376260871</v>
      </c>
      <c r="L115" s="33">
        <v>4.266907779624086</v>
      </c>
      <c r="M115" s="33">
        <v>4.2933511408478893</v>
      </c>
      <c r="N115" s="33">
        <v>4.4479478367448788</v>
      </c>
      <c r="O115" s="33">
        <v>4.3021570011397881</v>
      </c>
      <c r="P115" s="33">
        <v>4.1938923383651669</v>
      </c>
      <c r="Q115" s="33">
        <v>4.0055028409984654</v>
      </c>
      <c r="R115" s="33">
        <v>3.8321743834954307</v>
      </c>
      <c r="S115" s="33">
        <v>3.5928958363845296</v>
      </c>
      <c r="T115" s="33">
        <v>3.4995540765998463</v>
      </c>
      <c r="U115" s="33">
        <v>3.3320953121439745</v>
      </c>
      <c r="V115" s="33">
        <v>4.3465993336668696</v>
      </c>
      <c r="W115" s="33">
        <v>3.8748991089602094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454.9704350636041</v>
      </c>
      <c r="C117" s="117">
        <f t="shared" si="19"/>
        <v>560.68030298497092</v>
      </c>
      <c r="D117" s="117">
        <f t="shared" si="19"/>
        <v>523.39326237485193</v>
      </c>
      <c r="E117" s="117">
        <f t="shared" si="19"/>
        <v>568.92834632759127</v>
      </c>
      <c r="F117" s="117">
        <f t="shared" si="19"/>
        <v>479.59810244220836</v>
      </c>
      <c r="G117" s="117">
        <f t="shared" si="19"/>
        <v>446.12111754263043</v>
      </c>
      <c r="H117" s="117">
        <f t="shared" si="19"/>
        <v>419.1382247163769</v>
      </c>
      <c r="I117" s="117">
        <f t="shared" si="19"/>
        <v>427.24758647221745</v>
      </c>
      <c r="J117" s="117">
        <f t="shared" si="19"/>
        <v>346.46253633976903</v>
      </c>
      <c r="K117" s="117">
        <f t="shared" si="19"/>
        <v>346.32189677481119</v>
      </c>
      <c r="L117" s="117">
        <f t="shared" si="19"/>
        <v>417.51468228154175</v>
      </c>
      <c r="M117" s="117">
        <f t="shared" si="19"/>
        <v>346.87064997523657</v>
      </c>
      <c r="N117" s="117">
        <f t="shared" si="19"/>
        <v>373.42633909797979</v>
      </c>
      <c r="O117" s="117">
        <f t="shared" si="19"/>
        <v>344.30452649640227</v>
      </c>
      <c r="P117" s="117">
        <f t="shared" si="19"/>
        <v>344.37650662249769</v>
      </c>
      <c r="Q117" s="117">
        <f t="shared" si="19"/>
        <v>325.6086634540527</v>
      </c>
      <c r="R117" s="117">
        <f t="shared" ref="R117:V117" si="20">R118+R121+R123+R132</f>
        <v>328.27169670423922</v>
      </c>
      <c r="S117" s="117">
        <f t="shared" si="20"/>
        <v>309.79201870376886</v>
      </c>
      <c r="T117" s="117">
        <f t="shared" si="20"/>
        <v>292.523456790941</v>
      </c>
      <c r="U117" s="117">
        <f t="shared" si="20"/>
        <v>274.80279378479531</v>
      </c>
      <c r="V117" s="117">
        <f t="shared" si="20"/>
        <v>287.73872578548497</v>
      </c>
      <c r="W117" s="117">
        <f t="shared" ref="W117" si="21">W118+W121+W123+W132</f>
        <v>241.55085847467075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405.56931061077427</v>
      </c>
      <c r="C118" s="122">
        <f t="shared" si="22"/>
        <v>505.21160949854237</v>
      </c>
      <c r="D118" s="122">
        <f t="shared" si="22"/>
        <v>471.44839384200674</v>
      </c>
      <c r="E118" s="122">
        <f t="shared" si="22"/>
        <v>514.96426436370439</v>
      </c>
      <c r="F118" s="122">
        <f t="shared" si="22"/>
        <v>431.78651199029264</v>
      </c>
      <c r="G118" s="122">
        <f t="shared" si="22"/>
        <v>400.59056856001183</v>
      </c>
      <c r="H118" s="122">
        <f t="shared" si="22"/>
        <v>377.14414150244534</v>
      </c>
      <c r="I118" s="122">
        <f t="shared" si="22"/>
        <v>385.60886229455389</v>
      </c>
      <c r="J118" s="122">
        <f t="shared" si="22"/>
        <v>311.90442562993388</v>
      </c>
      <c r="K118" s="122">
        <f t="shared" si="22"/>
        <v>312.66992099920475</v>
      </c>
      <c r="L118" s="122">
        <f t="shared" si="22"/>
        <v>381.07945920071518</v>
      </c>
      <c r="M118" s="122">
        <f t="shared" si="22"/>
        <v>311.07304190932035</v>
      </c>
      <c r="N118" s="122">
        <f t="shared" si="22"/>
        <v>337.93526068113863</v>
      </c>
      <c r="O118" s="122">
        <f t="shared" si="22"/>
        <v>309.71668101496516</v>
      </c>
      <c r="P118" s="122">
        <f t="shared" si="22"/>
        <v>310.18719107402143</v>
      </c>
      <c r="Q118" s="122">
        <f t="shared" si="22"/>
        <v>292.38556994400074</v>
      </c>
      <c r="R118" s="122">
        <f t="shared" ref="R118:V118" si="23">SUM(R119:R120)</f>
        <v>297.99803877868584</v>
      </c>
      <c r="S118" s="122">
        <f t="shared" si="23"/>
        <v>281.74963254880163</v>
      </c>
      <c r="T118" s="122">
        <f t="shared" si="23"/>
        <v>266.36660683741292</v>
      </c>
      <c r="U118" s="122">
        <f t="shared" si="23"/>
        <v>250.23884875144444</v>
      </c>
      <c r="V118" s="122">
        <f t="shared" si="23"/>
        <v>259.91082598637854</v>
      </c>
      <c r="W118" s="122">
        <f t="shared" ref="W118" si="24">SUM(W119:W120)</f>
        <v>220.46406855560613</v>
      </c>
      <c r="DA118" s="130" t="s">
        <v>1778</v>
      </c>
    </row>
    <row r="119" spans="1:105" ht="12" customHeight="1" x14ac:dyDescent="0.25">
      <c r="A119" s="97" t="s">
        <v>216</v>
      </c>
      <c r="B119" s="98">
        <v>396.35827387664841</v>
      </c>
      <c r="C119" s="98">
        <v>493.7674770965117</v>
      </c>
      <c r="D119" s="98">
        <v>461.03029031790192</v>
      </c>
      <c r="E119" s="98">
        <v>503.74976198965754</v>
      </c>
      <c r="F119" s="98">
        <v>422.64529361506777</v>
      </c>
      <c r="G119" s="98">
        <v>392.26221796544104</v>
      </c>
      <c r="H119" s="98">
        <v>369.42954215219373</v>
      </c>
      <c r="I119" s="98">
        <v>377.8364921174612</v>
      </c>
      <c r="J119" s="98">
        <v>305.73007609376106</v>
      </c>
      <c r="K119" s="98">
        <v>306.54303803786382</v>
      </c>
      <c r="L119" s="98">
        <v>373.65574610934408</v>
      </c>
      <c r="M119" s="98">
        <v>305.13697921415491</v>
      </c>
      <c r="N119" s="98">
        <v>331.52919492172879</v>
      </c>
      <c r="O119" s="98">
        <v>303.92623000725047</v>
      </c>
      <c r="P119" s="98">
        <v>304.44702489161847</v>
      </c>
      <c r="Q119" s="98">
        <v>287.03319670868405</v>
      </c>
      <c r="R119" s="98">
        <v>292.5562252766162</v>
      </c>
      <c r="S119" s="98">
        <v>276.94737980051855</v>
      </c>
      <c r="T119" s="98">
        <v>261.87492715393643</v>
      </c>
      <c r="U119" s="98">
        <v>246.13539000312417</v>
      </c>
      <c r="V119" s="98">
        <v>255.56983053924313</v>
      </c>
      <c r="W119" s="98">
        <v>216.74447343316459</v>
      </c>
      <c r="DA119" s="63" t="s">
        <v>1779</v>
      </c>
    </row>
    <row r="120" spans="1:105" ht="12" customHeight="1" x14ac:dyDescent="0.25">
      <c r="A120" s="97" t="s">
        <v>53</v>
      </c>
      <c r="B120" s="98">
        <v>9.2110367341258303</v>
      </c>
      <c r="C120" s="98">
        <v>11.444132402030672</v>
      </c>
      <c r="D120" s="98">
        <v>10.418103524104833</v>
      </c>
      <c r="E120" s="98">
        <v>11.214502374046832</v>
      </c>
      <c r="F120" s="98">
        <v>9.1412183752248382</v>
      </c>
      <c r="G120" s="98">
        <v>8.3283505945707805</v>
      </c>
      <c r="H120" s="98">
        <v>7.7145993502515955</v>
      </c>
      <c r="I120" s="98">
        <v>7.7723701770926885</v>
      </c>
      <c r="J120" s="98">
        <v>6.17434953617283</v>
      </c>
      <c r="K120" s="98">
        <v>6.1268829613409377</v>
      </c>
      <c r="L120" s="98">
        <v>7.423713091371094</v>
      </c>
      <c r="M120" s="98">
        <v>5.9360626951654343</v>
      </c>
      <c r="N120" s="98">
        <v>6.406065759409838</v>
      </c>
      <c r="O120" s="98">
        <v>5.7904510077147124</v>
      </c>
      <c r="P120" s="98">
        <v>5.7401661824029526</v>
      </c>
      <c r="Q120" s="98">
        <v>5.3523732353166951</v>
      </c>
      <c r="R120" s="98">
        <v>5.4418135020696443</v>
      </c>
      <c r="S120" s="98">
        <v>4.8022527482830899</v>
      </c>
      <c r="T120" s="98">
        <v>4.4916796834764829</v>
      </c>
      <c r="U120" s="98">
        <v>4.1034587483202634</v>
      </c>
      <c r="V120" s="98">
        <v>4.3409954471354375</v>
      </c>
      <c r="W120" s="98">
        <v>3.7195951224415342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0.65318991406137494</v>
      </c>
      <c r="C121" s="122">
        <f t="shared" si="25"/>
        <v>0.72038475415805114</v>
      </c>
      <c r="D121" s="122">
        <f t="shared" si="25"/>
        <v>0.77903171670387106</v>
      </c>
      <c r="E121" s="122">
        <f t="shared" si="25"/>
        <v>0.96787267980940073</v>
      </c>
      <c r="F121" s="122">
        <f t="shared" si="25"/>
        <v>0.81094380847387759</v>
      </c>
      <c r="G121" s="122">
        <f t="shared" si="25"/>
        <v>0.77097730807782339</v>
      </c>
      <c r="H121" s="122">
        <f t="shared" si="25"/>
        <v>0.68918710500025238</v>
      </c>
      <c r="I121" s="122">
        <f t="shared" si="25"/>
        <v>0.63425495068797266</v>
      </c>
      <c r="J121" s="122">
        <f t="shared" si="25"/>
        <v>0.62605148197289129</v>
      </c>
      <c r="K121" s="122">
        <f t="shared" si="25"/>
        <v>0.58463779909782554</v>
      </c>
      <c r="L121" s="122">
        <f t="shared" si="25"/>
        <v>0.79251490425767357</v>
      </c>
      <c r="M121" s="122">
        <f t="shared" si="25"/>
        <v>0.7097629958925542</v>
      </c>
      <c r="N121" s="122">
        <f t="shared" si="25"/>
        <v>0.83219868045737566</v>
      </c>
      <c r="O121" s="122">
        <f t="shared" si="25"/>
        <v>1.0003904032701501</v>
      </c>
      <c r="P121" s="122">
        <f t="shared" si="25"/>
        <v>1.2239686313744473</v>
      </c>
      <c r="Q121" s="122">
        <f t="shared" si="25"/>
        <v>1.2235126494874125</v>
      </c>
      <c r="R121" s="122">
        <f t="shared" si="25"/>
        <v>1.2191631028068839</v>
      </c>
      <c r="S121" s="122">
        <f t="shared" si="25"/>
        <v>1.1111700963919455</v>
      </c>
      <c r="T121" s="122">
        <f t="shared" si="25"/>
        <v>1.0347088827731934</v>
      </c>
      <c r="U121" s="122">
        <f t="shared" si="25"/>
        <v>1.0016096405110491</v>
      </c>
      <c r="V121" s="122">
        <f t="shared" si="25"/>
        <v>0.94620519534414893</v>
      </c>
      <c r="W121" s="122">
        <f t="shared" si="25"/>
        <v>0.97942204212401074</v>
      </c>
      <c r="DA121" s="130" t="s">
        <v>1781</v>
      </c>
    </row>
    <row r="122" spans="1:105" ht="12" customHeight="1" x14ac:dyDescent="0.25">
      <c r="A122" s="97" t="s">
        <v>53</v>
      </c>
      <c r="B122" s="98">
        <v>0.65318991406137494</v>
      </c>
      <c r="C122" s="98">
        <v>0.72038475415805114</v>
      </c>
      <c r="D122" s="98">
        <v>0.77903171670387106</v>
      </c>
      <c r="E122" s="98">
        <v>0.96787267980940073</v>
      </c>
      <c r="F122" s="98">
        <v>0.81094380847387759</v>
      </c>
      <c r="G122" s="98">
        <v>0.77097730807782339</v>
      </c>
      <c r="H122" s="98">
        <v>0.68918710500025238</v>
      </c>
      <c r="I122" s="98">
        <v>0.63425495068797266</v>
      </c>
      <c r="J122" s="98">
        <v>0.62605148197289129</v>
      </c>
      <c r="K122" s="98">
        <v>0.58463779909782554</v>
      </c>
      <c r="L122" s="98">
        <v>0.79251490425767357</v>
      </c>
      <c r="M122" s="98">
        <v>0.7097629958925542</v>
      </c>
      <c r="N122" s="98">
        <v>0.83219868045737566</v>
      </c>
      <c r="O122" s="98">
        <v>1.0003904032701501</v>
      </c>
      <c r="P122" s="98">
        <v>1.2239686313744473</v>
      </c>
      <c r="Q122" s="98">
        <v>1.2235126494874125</v>
      </c>
      <c r="R122" s="98">
        <v>1.2191631028068839</v>
      </c>
      <c r="S122" s="98">
        <v>1.1111700963919455</v>
      </c>
      <c r="T122" s="98">
        <v>1.0347088827731934</v>
      </c>
      <c r="U122" s="98">
        <v>1.0016096405110491</v>
      </c>
      <c r="V122" s="98">
        <v>0.94620519534414893</v>
      </c>
      <c r="W122" s="98">
        <v>0.97942204212401074</v>
      </c>
      <c r="DA122" s="63" t="s">
        <v>1782</v>
      </c>
    </row>
    <row r="123" spans="1:105" ht="12" customHeight="1" x14ac:dyDescent="0.25">
      <c r="A123" s="121" t="s">
        <v>55</v>
      </c>
      <c r="B123" s="122">
        <v>44.066217016113001</v>
      </c>
      <c r="C123" s="122">
        <v>49.912432918275407</v>
      </c>
      <c r="D123" s="122">
        <v>46.388325628087607</v>
      </c>
      <c r="E123" s="122">
        <v>48.22557791789059</v>
      </c>
      <c r="F123" s="122">
        <v>42.582533587815412</v>
      </c>
      <c r="G123" s="122">
        <v>40.444225968110047</v>
      </c>
      <c r="H123" s="122">
        <v>37.426751671608208</v>
      </c>
      <c r="I123" s="122">
        <v>37.285281763335497</v>
      </c>
      <c r="J123" s="122">
        <v>30.341211072435183</v>
      </c>
      <c r="K123" s="122">
        <v>29.394060918545112</v>
      </c>
      <c r="L123" s="122">
        <v>31.978972259748993</v>
      </c>
      <c r="M123" s="122">
        <v>31.467562992347279</v>
      </c>
      <c r="N123" s="122">
        <v>30.970938094878182</v>
      </c>
      <c r="O123" s="122">
        <v>29.952359052005239</v>
      </c>
      <c r="P123" s="122">
        <v>29.419320330020494</v>
      </c>
      <c r="Q123" s="122">
        <v>28.552901760762857</v>
      </c>
      <c r="R123" s="122">
        <v>25.791644021796458</v>
      </c>
      <c r="S123" s="122">
        <v>23.842701431986765</v>
      </c>
      <c r="T123" s="122">
        <v>22.073965396254518</v>
      </c>
      <c r="U123" s="122">
        <v>20.613625228774428</v>
      </c>
      <c r="V123" s="122">
        <v>22.988745442034734</v>
      </c>
      <c r="W123" s="122">
        <v>16.6081607226408</v>
      </c>
      <c r="DA123" s="130" t="s">
        <v>1783</v>
      </c>
    </row>
    <row r="124" spans="1:105" ht="12" customHeight="1" x14ac:dyDescent="0.25">
      <c r="A124" s="97" t="s">
        <v>138</v>
      </c>
      <c r="B124" s="98">
        <v>42.435026926086152</v>
      </c>
      <c r="C124" s="98">
        <v>48.262173286924401</v>
      </c>
      <c r="D124" s="98">
        <v>44.770912303189782</v>
      </c>
      <c r="E124" s="98">
        <v>46.678444594097272</v>
      </c>
      <c r="F124" s="98">
        <v>41.148897968789754</v>
      </c>
      <c r="G124" s="98">
        <v>39.057870644955187</v>
      </c>
      <c r="H124" s="98">
        <v>36.141757423591287</v>
      </c>
      <c r="I124" s="98">
        <v>36.107682850757634</v>
      </c>
      <c r="J124" s="98">
        <v>29.277200371239822</v>
      </c>
      <c r="K124" s="98">
        <v>28.360371217886982</v>
      </c>
      <c r="L124" s="98">
        <v>30.964829345984747</v>
      </c>
      <c r="M124" s="98">
        <v>30.425875654515274</v>
      </c>
      <c r="N124" s="98">
        <v>29.95049453968447</v>
      </c>
      <c r="O124" s="98">
        <v>28.96455417252951</v>
      </c>
      <c r="P124" s="98">
        <v>28.476241334606453</v>
      </c>
      <c r="Q124" s="98">
        <v>27.655295149089639</v>
      </c>
      <c r="R124" s="98">
        <v>24.940166162945438</v>
      </c>
      <c r="S124" s="98">
        <v>23.053286246735457</v>
      </c>
      <c r="T124" s="98">
        <v>21.330736156738645</v>
      </c>
      <c r="U124" s="98">
        <v>19.920355288039207</v>
      </c>
      <c r="V124" s="98">
        <v>22.318450513983763</v>
      </c>
      <c r="W124" s="98">
        <v>16.020841121572662</v>
      </c>
      <c r="DA124" s="63" t="s">
        <v>1784</v>
      </c>
    </row>
    <row r="125" spans="1:105" ht="12" customHeight="1" x14ac:dyDescent="0.25">
      <c r="A125" s="97" t="s">
        <v>137</v>
      </c>
      <c r="B125" s="98">
        <v>5.9985521630746552E-3</v>
      </c>
      <c r="C125" s="98">
        <v>7.9954546582345024E-3</v>
      </c>
      <c r="D125" s="98">
        <v>7.0336137661081259E-3</v>
      </c>
      <c r="E125" s="98">
        <v>7.4549409790721031E-3</v>
      </c>
      <c r="F125" s="98">
        <v>6.5400105035320509E-3</v>
      </c>
      <c r="G125" s="98">
        <v>6.2407166051000216E-3</v>
      </c>
      <c r="H125" s="98">
        <v>7.2189932082801301E-3</v>
      </c>
      <c r="I125" s="98">
        <v>8.5839090769017426E-3</v>
      </c>
      <c r="J125" s="98">
        <v>7.3531545206064223E-3</v>
      </c>
      <c r="K125" s="98">
        <v>7.3879660749947042E-3</v>
      </c>
      <c r="L125" s="98">
        <v>9.5176781787395092E-3</v>
      </c>
      <c r="M125" s="98">
        <v>9.6780885128782239E-3</v>
      </c>
      <c r="N125" s="98">
        <v>1.0102239623057292E-2</v>
      </c>
      <c r="O125" s="98">
        <v>1.0418089576974019E-2</v>
      </c>
      <c r="P125" s="98">
        <v>1.162029731577478E-2</v>
      </c>
      <c r="Q125" s="98">
        <v>1.1935363069808131E-2</v>
      </c>
      <c r="R125" s="98">
        <v>1.1604050827083641E-2</v>
      </c>
      <c r="S125" s="98">
        <v>1.180482377693853E-2</v>
      </c>
      <c r="T125" s="98">
        <v>1.1900854195077221E-2</v>
      </c>
      <c r="U125" s="98">
        <v>1.1969650700933183E-2</v>
      </c>
      <c r="V125" s="98">
        <v>1.6444039026844704E-2</v>
      </c>
      <c r="W125" s="98">
        <v>1.2147500774730242E-2</v>
      </c>
      <c r="DA125" s="63" t="s">
        <v>1785</v>
      </c>
    </row>
    <row r="126" spans="1:105" ht="12" customHeight="1" x14ac:dyDescent="0.25">
      <c r="A126" s="100" t="s">
        <v>216</v>
      </c>
      <c r="B126" s="101">
        <v>4.8226128372146695E-3</v>
      </c>
      <c r="C126" s="101">
        <v>6.379467148508013E-3</v>
      </c>
      <c r="D126" s="101">
        <v>5.6274347678791116E-3</v>
      </c>
      <c r="E126" s="101">
        <v>5.9380372806895863E-3</v>
      </c>
      <c r="F126" s="101">
        <v>5.2168650769941699E-3</v>
      </c>
      <c r="G126" s="101">
        <v>5.0004949599405961E-3</v>
      </c>
      <c r="H126" s="101">
        <v>5.7806497706186892E-3</v>
      </c>
      <c r="I126" s="101">
        <v>6.971632539172273E-3</v>
      </c>
      <c r="J126" s="101">
        <v>5.9149823941797618E-3</v>
      </c>
      <c r="K126" s="101">
        <v>5.9455067263392098E-3</v>
      </c>
      <c r="L126" s="101">
        <v>7.636010316006546E-3</v>
      </c>
      <c r="M126" s="101">
        <v>7.7922852522878065E-3</v>
      </c>
      <c r="N126" s="101">
        <v>8.1253612321436439E-3</v>
      </c>
      <c r="O126" s="101">
        <v>8.3676132471525479E-3</v>
      </c>
      <c r="P126" s="101">
        <v>9.3392505754146295E-3</v>
      </c>
      <c r="Q126" s="101">
        <v>9.5755349576777671E-3</v>
      </c>
      <c r="R126" s="101">
        <v>9.3328589900802273E-3</v>
      </c>
      <c r="S126" s="101">
        <v>9.4937228092763382E-3</v>
      </c>
      <c r="T126" s="101">
        <v>9.5792491647817331E-3</v>
      </c>
      <c r="U126" s="101">
        <v>9.6228526010746461E-3</v>
      </c>
      <c r="V126" s="101">
        <v>1.3211729198333473E-2</v>
      </c>
      <c r="W126" s="101">
        <v>9.5287310553697803E-3</v>
      </c>
      <c r="DA126" s="131" t="s">
        <v>1786</v>
      </c>
    </row>
    <row r="127" spans="1:105" ht="12" customHeight="1" x14ac:dyDescent="0.25">
      <c r="A127" s="103" t="s">
        <v>52</v>
      </c>
      <c r="B127" s="104">
        <v>1.1759393258599861E-3</v>
      </c>
      <c r="C127" s="104">
        <v>1.6159875097264893E-3</v>
      </c>
      <c r="D127" s="104">
        <v>1.4061789982290139E-3</v>
      </c>
      <c r="E127" s="104">
        <v>1.5169036983825172E-3</v>
      </c>
      <c r="F127" s="104">
        <v>1.3231454265378809E-3</v>
      </c>
      <c r="G127" s="104">
        <v>1.2402216451594254E-3</v>
      </c>
      <c r="H127" s="104">
        <v>1.4383434376614411E-3</v>
      </c>
      <c r="I127" s="104">
        <v>1.612276537729469E-3</v>
      </c>
      <c r="J127" s="104">
        <v>1.4381721264266607E-3</v>
      </c>
      <c r="K127" s="104">
        <v>1.4424593486554943E-3</v>
      </c>
      <c r="L127" s="104">
        <v>1.8816678627329633E-3</v>
      </c>
      <c r="M127" s="104">
        <v>1.8858032605904166E-3</v>
      </c>
      <c r="N127" s="104">
        <v>1.9768783909136479E-3</v>
      </c>
      <c r="O127" s="104">
        <v>2.0504763298214716E-3</v>
      </c>
      <c r="P127" s="104">
        <v>2.2810467403601496E-3</v>
      </c>
      <c r="Q127" s="104">
        <v>2.3598281121303632E-3</v>
      </c>
      <c r="R127" s="104">
        <v>2.2711918370034137E-3</v>
      </c>
      <c r="S127" s="104">
        <v>2.3111009676621912E-3</v>
      </c>
      <c r="T127" s="104">
        <v>2.3216050302954866E-3</v>
      </c>
      <c r="U127" s="104">
        <v>2.3467980998585366E-3</v>
      </c>
      <c r="V127" s="104">
        <v>3.232309828511231E-3</v>
      </c>
      <c r="W127" s="104">
        <v>2.6187697193604613E-3</v>
      </c>
      <c r="DA127" s="132" t="s">
        <v>1787</v>
      </c>
    </row>
    <row r="128" spans="1:105" ht="12" customHeight="1" x14ac:dyDescent="0.25">
      <c r="A128" s="106" t="s">
        <v>122</v>
      </c>
      <c r="B128" s="101">
        <v>1.599967394795889</v>
      </c>
      <c r="C128" s="101">
        <v>1.6164949606120969</v>
      </c>
      <c r="D128" s="101">
        <v>1.5853522167919563</v>
      </c>
      <c r="E128" s="101">
        <v>1.5162872113589487</v>
      </c>
      <c r="F128" s="101">
        <v>1.405196672569597</v>
      </c>
      <c r="G128" s="101">
        <v>1.3579088671807504</v>
      </c>
      <c r="H128" s="101">
        <v>1.2519970071732958</v>
      </c>
      <c r="I128" s="101">
        <v>1.1436319331684579</v>
      </c>
      <c r="J128" s="101">
        <v>1.0315861354187217</v>
      </c>
      <c r="K128" s="101">
        <v>1.0000118327790195</v>
      </c>
      <c r="L128" s="101">
        <v>0.97625404655191095</v>
      </c>
      <c r="M128" s="101">
        <v>1.0008607460145034</v>
      </c>
      <c r="N128" s="101">
        <v>0.97758484035204285</v>
      </c>
      <c r="O128" s="101">
        <v>0.94275866327831992</v>
      </c>
      <c r="P128" s="101">
        <v>0.89472816189699622</v>
      </c>
      <c r="Q128" s="101">
        <v>0.84839354700302061</v>
      </c>
      <c r="R128" s="101">
        <v>0.80129383326776704</v>
      </c>
      <c r="S128" s="101">
        <v>0.73800822321406767</v>
      </c>
      <c r="T128" s="101">
        <v>0.68886133969313257</v>
      </c>
      <c r="U128" s="101">
        <v>0.63832906072706408</v>
      </c>
      <c r="V128" s="101">
        <v>0.60845814156342048</v>
      </c>
      <c r="W128" s="101">
        <v>0.53533798228031149</v>
      </c>
      <c r="DA128" s="131" t="s">
        <v>1788</v>
      </c>
    </row>
    <row r="129" spans="1:105" ht="12" customHeight="1" x14ac:dyDescent="0.25">
      <c r="A129" s="107" t="s">
        <v>121</v>
      </c>
      <c r="B129" s="104">
        <v>2.5224143067884112E-2</v>
      </c>
      <c r="C129" s="104">
        <v>2.5769216080679051E-2</v>
      </c>
      <c r="D129" s="104">
        <v>2.5027494339761588E-2</v>
      </c>
      <c r="E129" s="104">
        <v>2.3391171455298031E-2</v>
      </c>
      <c r="F129" s="104">
        <v>2.1898935952529872E-2</v>
      </c>
      <c r="G129" s="104">
        <v>2.2205739369012756E-2</v>
      </c>
      <c r="H129" s="104">
        <v>2.5778247635346738E-2</v>
      </c>
      <c r="I129" s="104">
        <v>2.5383070332502138E-2</v>
      </c>
      <c r="J129" s="104">
        <v>2.5071411256031587E-2</v>
      </c>
      <c r="K129" s="104">
        <v>2.6289901804115834E-2</v>
      </c>
      <c r="L129" s="104">
        <v>2.8371189033595149E-2</v>
      </c>
      <c r="M129" s="104">
        <v>3.1148503304624164E-2</v>
      </c>
      <c r="N129" s="104">
        <v>3.2756475218608729E-2</v>
      </c>
      <c r="O129" s="104">
        <v>3.4628126620434969E-2</v>
      </c>
      <c r="P129" s="104">
        <v>3.6730536201268579E-2</v>
      </c>
      <c r="Q129" s="104">
        <v>3.7277701600390685E-2</v>
      </c>
      <c r="R129" s="104">
        <v>3.8579974756167777E-2</v>
      </c>
      <c r="S129" s="104">
        <v>3.960213826030367E-2</v>
      </c>
      <c r="T129" s="104">
        <v>4.2467045627663971E-2</v>
      </c>
      <c r="U129" s="104">
        <v>4.2971229307223975E-2</v>
      </c>
      <c r="V129" s="104">
        <v>4.5392747460705818E-2</v>
      </c>
      <c r="W129" s="104">
        <v>3.9834118013096623E-2</v>
      </c>
      <c r="DA129" s="132" t="s">
        <v>1789</v>
      </c>
    </row>
    <row r="130" spans="1:105" ht="12" customHeight="1" x14ac:dyDescent="0.25">
      <c r="A130" s="108" t="s">
        <v>53</v>
      </c>
      <c r="B130" s="98">
        <v>2.0279382461560101E-2</v>
      </c>
      <c r="C130" s="98">
        <v>2.0560834805642823E-2</v>
      </c>
      <c r="D130" s="98">
        <v>2.0023916403319394E-2</v>
      </c>
      <c r="E130" s="98">
        <v>1.8631540860764469E-2</v>
      </c>
      <c r="F130" s="98">
        <v>1.7468395094456173E-2</v>
      </c>
      <c r="G130" s="98">
        <v>1.779281379714874E-2</v>
      </c>
      <c r="H130" s="98">
        <v>2.0642294875542561E-2</v>
      </c>
      <c r="I130" s="98">
        <v>2.0615147364447899E-2</v>
      </c>
      <c r="J130" s="98">
        <v>2.0168233774670283E-2</v>
      </c>
      <c r="K130" s="98">
        <v>2.1157587934416543E-2</v>
      </c>
      <c r="L130" s="98">
        <v>2.2761940568387307E-2</v>
      </c>
      <c r="M130" s="98">
        <v>2.5079158732970688E-2</v>
      </c>
      <c r="N130" s="98">
        <v>2.6346584494033758E-2</v>
      </c>
      <c r="O130" s="98">
        <v>2.7812900684054884E-2</v>
      </c>
      <c r="P130" s="98">
        <v>2.9520707182311669E-2</v>
      </c>
      <c r="Q130" s="98">
        <v>2.990782456574136E-2</v>
      </c>
      <c r="R130" s="98">
        <v>3.1030941141736722E-2</v>
      </c>
      <c r="S130" s="98">
        <v>3.1850701303278058E-2</v>
      </c>
      <c r="T130" s="98">
        <v>3.4185969808384231E-2</v>
      </c>
      <c r="U130" s="98">
        <v>3.4550880185172224E-2</v>
      </c>
      <c r="V130" s="98">
        <v>3.6465776867641443E-2</v>
      </c>
      <c r="W130" s="98">
        <v>3.1239400501774671E-2</v>
      </c>
      <c r="DA130" s="63" t="s">
        <v>1790</v>
      </c>
    </row>
    <row r="131" spans="1:105" ht="12" customHeight="1" x14ac:dyDescent="0.25">
      <c r="A131" s="108" t="s">
        <v>52</v>
      </c>
      <c r="B131" s="98">
        <v>4.9447606063240121E-3</v>
      </c>
      <c r="C131" s="98">
        <v>5.2083812750362297E-3</v>
      </c>
      <c r="D131" s="98">
        <v>5.0035779364421933E-3</v>
      </c>
      <c r="E131" s="98">
        <v>4.7596305945335638E-3</v>
      </c>
      <c r="F131" s="98">
        <v>4.4305408580736991E-3</v>
      </c>
      <c r="G131" s="98">
        <v>4.412925571864016E-3</v>
      </c>
      <c r="H131" s="98">
        <v>5.1359527598041754E-3</v>
      </c>
      <c r="I131" s="98">
        <v>4.7679229680542383E-3</v>
      </c>
      <c r="J131" s="98">
        <v>4.9031774813613014E-3</v>
      </c>
      <c r="K131" s="98">
        <v>5.1323138696992921E-3</v>
      </c>
      <c r="L131" s="98">
        <v>5.6092484652078426E-3</v>
      </c>
      <c r="M131" s="98">
        <v>6.0693445716534745E-3</v>
      </c>
      <c r="N131" s="98">
        <v>6.4098907245749709E-3</v>
      </c>
      <c r="O131" s="98">
        <v>6.8152259363800849E-3</v>
      </c>
      <c r="P131" s="98">
        <v>7.2098290189569108E-3</v>
      </c>
      <c r="Q131" s="98">
        <v>7.3698770346493281E-3</v>
      </c>
      <c r="R131" s="98">
        <v>7.5490336144310539E-3</v>
      </c>
      <c r="S131" s="98">
        <v>7.751436957025612E-3</v>
      </c>
      <c r="T131" s="98">
        <v>8.2810758192797401E-3</v>
      </c>
      <c r="U131" s="98">
        <v>8.4203491220517512E-3</v>
      </c>
      <c r="V131" s="98">
        <v>8.9269705930643765E-3</v>
      </c>
      <c r="W131" s="98">
        <v>8.59471751132195E-3</v>
      </c>
      <c r="DA131" s="63" t="s">
        <v>1791</v>
      </c>
    </row>
    <row r="132" spans="1:105" ht="12" customHeight="1" x14ac:dyDescent="0.25">
      <c r="A132" s="121" t="s">
        <v>54</v>
      </c>
      <c r="B132" s="122">
        <v>4.6817175226554708</v>
      </c>
      <c r="C132" s="122">
        <v>4.8358758139951696</v>
      </c>
      <c r="D132" s="122">
        <v>4.77751118805371</v>
      </c>
      <c r="E132" s="122">
        <v>4.7706313661868247</v>
      </c>
      <c r="F132" s="122">
        <v>4.4181130556264243</v>
      </c>
      <c r="G132" s="122">
        <v>4.3153457064306995</v>
      </c>
      <c r="H132" s="122">
        <v>3.8781444373231104</v>
      </c>
      <c r="I132" s="122">
        <v>3.719187463640103</v>
      </c>
      <c r="J132" s="122">
        <v>3.5908481554271319</v>
      </c>
      <c r="K132" s="122">
        <v>3.6732770579635172</v>
      </c>
      <c r="L132" s="122">
        <v>3.6637359168198373</v>
      </c>
      <c r="M132" s="122">
        <v>3.6202820776764084</v>
      </c>
      <c r="N132" s="122">
        <v>3.6879416415055903</v>
      </c>
      <c r="O132" s="122">
        <v>3.6350960261617322</v>
      </c>
      <c r="P132" s="122">
        <v>3.546026587081323</v>
      </c>
      <c r="Q132" s="122">
        <v>3.4466790998017087</v>
      </c>
      <c r="R132" s="122">
        <v>3.2628508009500297</v>
      </c>
      <c r="S132" s="122">
        <v>3.0885146265885051</v>
      </c>
      <c r="T132" s="122">
        <v>3.0481756745003916</v>
      </c>
      <c r="U132" s="122">
        <v>2.948710164065377</v>
      </c>
      <c r="V132" s="122">
        <v>3.8929491617275782</v>
      </c>
      <c r="W132" s="122">
        <v>3.4992071542997985</v>
      </c>
      <c r="DA132" s="130" t="s">
        <v>1792</v>
      </c>
    </row>
    <row r="133" spans="1:105" ht="12" customHeight="1" x14ac:dyDescent="0.25">
      <c r="A133" s="97" t="s">
        <v>50</v>
      </c>
      <c r="B133" s="98">
        <v>0.34302934815154373</v>
      </c>
      <c r="C133" s="98">
        <v>0.56144910018932026</v>
      </c>
      <c r="D133" s="98">
        <v>0.54149105871996461</v>
      </c>
      <c r="E133" s="98">
        <v>0.62741961413064784</v>
      </c>
      <c r="F133" s="98">
        <v>0.49197950642112714</v>
      </c>
      <c r="G133" s="98">
        <v>0.55885227496222734</v>
      </c>
      <c r="H133" s="98">
        <v>0.26083289643576363</v>
      </c>
      <c r="I133" s="98">
        <v>0.32363347092784489</v>
      </c>
      <c r="J133" s="98">
        <v>0.42457017792196733</v>
      </c>
      <c r="K133" s="98">
        <v>0.45932806057672299</v>
      </c>
      <c r="L133" s="98">
        <v>0.31317614507828673</v>
      </c>
      <c r="M133" s="98">
        <v>0.23910188508890243</v>
      </c>
      <c r="N133" s="98">
        <v>0.17384739275757055</v>
      </c>
      <c r="O133" s="98">
        <v>0.22380169430816679</v>
      </c>
      <c r="P133" s="98">
        <v>0.21323475365013059</v>
      </c>
      <c r="Q133" s="98">
        <v>0.2519354267729037</v>
      </c>
      <c r="R133" s="98">
        <v>0.18968572768874736</v>
      </c>
      <c r="S133" s="98">
        <v>0.17792714694531925</v>
      </c>
      <c r="T133" s="98">
        <v>0.17272959369278326</v>
      </c>
      <c r="U133" s="98">
        <v>0.16886810080176567</v>
      </c>
      <c r="V133" s="98">
        <v>0.21010882214085294</v>
      </c>
      <c r="W133" s="98">
        <v>0.18391111628968823</v>
      </c>
      <c r="DA133" s="63" t="s">
        <v>1793</v>
      </c>
    </row>
    <row r="134" spans="1:105" ht="12" customHeight="1" x14ac:dyDescent="0.25">
      <c r="A134" s="109" t="s">
        <v>120</v>
      </c>
      <c r="B134" s="33">
        <v>4.3386881745039272</v>
      </c>
      <c r="C134" s="33">
        <v>4.2744267138058492</v>
      </c>
      <c r="D134" s="33">
        <v>4.2360201293337454</v>
      </c>
      <c r="E134" s="33">
        <v>4.1432117520561764</v>
      </c>
      <c r="F134" s="33">
        <v>3.9261335492052969</v>
      </c>
      <c r="G134" s="33">
        <v>3.7564934314684719</v>
      </c>
      <c r="H134" s="33">
        <v>3.6173115408873469</v>
      </c>
      <c r="I134" s="33">
        <v>3.3955539927122582</v>
      </c>
      <c r="J134" s="33">
        <v>3.1662779775051644</v>
      </c>
      <c r="K134" s="33">
        <v>3.2139489973867943</v>
      </c>
      <c r="L134" s="33">
        <v>3.3505597717415507</v>
      </c>
      <c r="M134" s="33">
        <v>3.381180192587506</v>
      </c>
      <c r="N134" s="33">
        <v>3.5140942487480196</v>
      </c>
      <c r="O134" s="33">
        <v>3.4112943318535653</v>
      </c>
      <c r="P134" s="33">
        <v>3.3327918334311923</v>
      </c>
      <c r="Q134" s="33">
        <v>3.194743673028805</v>
      </c>
      <c r="R134" s="33">
        <v>3.0731650732612823</v>
      </c>
      <c r="S134" s="33">
        <v>2.9105874796431856</v>
      </c>
      <c r="T134" s="33">
        <v>2.8754460808076083</v>
      </c>
      <c r="U134" s="33">
        <v>2.7798420632636112</v>
      </c>
      <c r="V134" s="33">
        <v>3.6828403395867251</v>
      </c>
      <c r="W134" s="33">
        <v>3.3152960380101102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0.5066291348319969</v>
      </c>
      <c r="C136" s="119">
        <f t="shared" si="26"/>
        <v>0.51030337796470526</v>
      </c>
      <c r="D136" s="119">
        <f t="shared" si="26"/>
        <v>0.5144223593202143</v>
      </c>
      <c r="E136" s="119">
        <f t="shared" si="26"/>
        <v>0.51849308397309657</v>
      </c>
      <c r="F136" s="119">
        <f t="shared" si="26"/>
        <v>0.52086434545806792</v>
      </c>
      <c r="G136" s="119">
        <f t="shared" si="26"/>
        <v>0.52409248803221087</v>
      </c>
      <c r="H136" s="119">
        <f t="shared" si="26"/>
        <v>0.52718064863260539</v>
      </c>
      <c r="I136" s="119">
        <f t="shared" si="26"/>
        <v>0.53209073463173018</v>
      </c>
      <c r="J136" s="119">
        <f t="shared" si="26"/>
        <v>0.53744435171639426</v>
      </c>
      <c r="K136" s="119">
        <f t="shared" si="26"/>
        <v>0.54596404098493045</v>
      </c>
      <c r="L136" s="119">
        <f t="shared" si="26"/>
        <v>0.5581666532228402</v>
      </c>
      <c r="M136" s="119">
        <f t="shared" si="26"/>
        <v>0.57422286285052249</v>
      </c>
      <c r="N136" s="119">
        <f t="shared" si="26"/>
        <v>0.59287076279997308</v>
      </c>
      <c r="O136" s="119">
        <f t="shared" si="26"/>
        <v>0.61251072678828933</v>
      </c>
      <c r="P136" s="119">
        <f t="shared" si="26"/>
        <v>0.61607222559981001</v>
      </c>
      <c r="Q136" s="119">
        <f t="shared" si="26"/>
        <v>0.62031319352778425</v>
      </c>
      <c r="R136" s="119">
        <f t="shared" ref="R136:V136" si="27">IF(R117=0,"",R117/R98)</f>
        <v>0.62490374180187758</v>
      </c>
      <c r="S136" s="119">
        <f t="shared" si="27"/>
        <v>0.63243698212094035</v>
      </c>
      <c r="T136" s="119">
        <f t="shared" si="27"/>
        <v>0.64059089568941419</v>
      </c>
      <c r="U136" s="119">
        <f t="shared" si="27"/>
        <v>0.64750305875853653</v>
      </c>
      <c r="V136" s="119">
        <f t="shared" si="27"/>
        <v>0.65588165502730411</v>
      </c>
      <c r="W136" s="119">
        <f t="shared" ref="W136" si="28">IF(W117=0,"",W117/W98)</f>
        <v>0.66017432840939017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0.49783140063185022</v>
      </c>
      <c r="C137" s="124">
        <f t="shared" si="29"/>
        <v>0.50266164627095744</v>
      </c>
      <c r="D137" s="124">
        <f t="shared" si="29"/>
        <v>0.50680321727695332</v>
      </c>
      <c r="E137" s="124">
        <f t="shared" si="29"/>
        <v>0.5113818682170147</v>
      </c>
      <c r="F137" s="124">
        <f t="shared" si="29"/>
        <v>0.5134215072764472</v>
      </c>
      <c r="G137" s="124">
        <f t="shared" si="29"/>
        <v>0.51658446044004103</v>
      </c>
      <c r="H137" s="124">
        <f t="shared" si="29"/>
        <v>0.51993666333119093</v>
      </c>
      <c r="I137" s="124">
        <f t="shared" si="29"/>
        <v>0.52540684405719096</v>
      </c>
      <c r="J137" s="124">
        <f t="shared" si="29"/>
        <v>0.53055409530511655</v>
      </c>
      <c r="K137" s="124">
        <f t="shared" si="29"/>
        <v>0.53961989597122617</v>
      </c>
      <c r="L137" s="124">
        <f t="shared" si="29"/>
        <v>0.55290413266390503</v>
      </c>
      <c r="M137" s="124">
        <f t="shared" si="29"/>
        <v>0.56872760463410166</v>
      </c>
      <c r="N137" s="124">
        <f t="shared" si="29"/>
        <v>0.58832069533584963</v>
      </c>
      <c r="O137" s="124">
        <f t="shared" si="29"/>
        <v>0.60812245679166954</v>
      </c>
      <c r="P137" s="124">
        <f t="shared" si="29"/>
        <v>0.61140005944482589</v>
      </c>
      <c r="Q137" s="124">
        <f t="shared" si="29"/>
        <v>0.61544137761962547</v>
      </c>
      <c r="R137" s="124">
        <f t="shared" ref="R137:V137" si="30">IF(R118=0,"",R118/R99)</f>
        <v>0.62022656747292237</v>
      </c>
      <c r="S137" s="124">
        <f t="shared" si="30"/>
        <v>0.62770418862389588</v>
      </c>
      <c r="T137" s="124">
        <f t="shared" si="30"/>
        <v>0.63561456958999607</v>
      </c>
      <c r="U137" s="124">
        <f t="shared" si="30"/>
        <v>0.64214055589508401</v>
      </c>
      <c r="V137" s="124">
        <f t="shared" si="30"/>
        <v>0.64980982673166265</v>
      </c>
      <c r="W137" s="124">
        <f t="shared" ref="W137" si="31">IF(W118=0,"",W118/W99)</f>
        <v>0.65346763170976419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0.49208873458528107</v>
      </c>
      <c r="C138" s="111">
        <f t="shared" si="32"/>
        <v>0.49693354536510115</v>
      </c>
      <c r="D138" s="111">
        <f t="shared" si="32"/>
        <v>0.50121716012182416</v>
      </c>
      <c r="E138" s="111">
        <f t="shared" si="32"/>
        <v>0.50587909687709076</v>
      </c>
      <c r="F138" s="111">
        <f t="shared" si="32"/>
        <v>0.50807452949906473</v>
      </c>
      <c r="G138" s="111">
        <f t="shared" si="32"/>
        <v>0.5113362683292102</v>
      </c>
      <c r="H138" s="111">
        <f t="shared" si="32"/>
        <v>0.51477608168042788</v>
      </c>
      <c r="I138" s="111">
        <f t="shared" si="32"/>
        <v>0.52032703441480233</v>
      </c>
      <c r="J138" s="111">
        <f t="shared" si="32"/>
        <v>0.52557133185702942</v>
      </c>
      <c r="K138" s="111">
        <f t="shared" si="32"/>
        <v>0.53469978741292323</v>
      </c>
      <c r="L138" s="111">
        <f t="shared" si="32"/>
        <v>0.54803603497228759</v>
      </c>
      <c r="M138" s="111">
        <f t="shared" si="32"/>
        <v>0.56399575286654235</v>
      </c>
      <c r="N138" s="111">
        <f t="shared" si="32"/>
        <v>0.58367766285193989</v>
      </c>
      <c r="O138" s="111">
        <f t="shared" si="32"/>
        <v>0.60361579279981958</v>
      </c>
      <c r="P138" s="111">
        <f t="shared" si="32"/>
        <v>0.60695302451109334</v>
      </c>
      <c r="Q138" s="111">
        <f t="shared" si="32"/>
        <v>0.61105949927725889</v>
      </c>
      <c r="R138" s="111">
        <f t="shared" ref="R138:V138" si="33">IF(R119=0,"",R119/R100)</f>
        <v>0.61587593771108295</v>
      </c>
      <c r="S138" s="111">
        <f t="shared" si="33"/>
        <v>0.62367797963809957</v>
      </c>
      <c r="T138" s="111">
        <f t="shared" si="33"/>
        <v>0.63166669054741487</v>
      </c>
      <c r="U138" s="111">
        <f t="shared" si="33"/>
        <v>0.63833221989035738</v>
      </c>
      <c r="V138" s="111">
        <f t="shared" si="33"/>
        <v>0.64596749932735142</v>
      </c>
      <c r="W138" s="111">
        <f t="shared" ref="W138" si="34">IF(W119=0,"",W119/W100)</f>
        <v>0.64960449157238764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1.9750400444877318</v>
      </c>
      <c r="C140" s="124">
        <f t="shared" si="38"/>
        <v>2.0740964177062198</v>
      </c>
      <c r="D140" s="124">
        <f t="shared" si="38"/>
        <v>2.1768799242472618</v>
      </c>
      <c r="E140" s="124">
        <f t="shared" si="38"/>
        <v>2.2744286309743886</v>
      </c>
      <c r="F140" s="124">
        <f t="shared" si="38"/>
        <v>2.3842371654598553</v>
      </c>
      <c r="G140" s="124">
        <f t="shared" si="38"/>
        <v>2.5034087448967606</v>
      </c>
      <c r="H140" s="124">
        <f t="shared" si="38"/>
        <v>2.6586800345561956</v>
      </c>
      <c r="I140" s="124">
        <f t="shared" si="38"/>
        <v>2.7709284399156346</v>
      </c>
      <c r="J140" s="124">
        <f t="shared" si="38"/>
        <v>2.8385839415892988</v>
      </c>
      <c r="K140" s="124">
        <f t="shared" si="38"/>
        <v>2.9616427013495437</v>
      </c>
      <c r="L140" s="124">
        <f t="shared" si="38"/>
        <v>3.1075339757942033</v>
      </c>
      <c r="M140" s="124">
        <f t="shared" si="38"/>
        <v>3.252241513872618</v>
      </c>
      <c r="N140" s="124">
        <f t="shared" si="38"/>
        <v>3.402814834619444</v>
      </c>
      <c r="O140" s="124">
        <f t="shared" si="38"/>
        <v>3.5463701639547982</v>
      </c>
      <c r="P140" s="124">
        <f t="shared" si="38"/>
        <v>3.652490396529108</v>
      </c>
      <c r="Q140" s="124">
        <f t="shared" si="38"/>
        <v>3.7332826789210736</v>
      </c>
      <c r="R140" s="124">
        <f t="shared" ref="R140:V140" si="39">IF(R121=0,"",R121/R102)</f>
        <v>3.7962616699095508</v>
      </c>
      <c r="S140" s="124">
        <f t="shared" si="39"/>
        <v>3.8719096261176453</v>
      </c>
      <c r="T140" s="124">
        <f t="shared" si="39"/>
        <v>3.962474054144721</v>
      </c>
      <c r="U140" s="124">
        <f t="shared" si="39"/>
        <v>4.0768658522012604</v>
      </c>
      <c r="V140" s="124">
        <f t="shared" si="39"/>
        <v>4.2231213176564699</v>
      </c>
      <c r="W140" s="124">
        <f t="shared" ref="W140" si="40">IF(W121=0,"",W121/W102)</f>
        <v>4.3853636589700864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1.9750400444877318</v>
      </c>
      <c r="C141" s="111">
        <f t="shared" si="41"/>
        <v>2.0740964177062198</v>
      </c>
      <c r="D141" s="111">
        <f t="shared" si="41"/>
        <v>2.1768799242472618</v>
      </c>
      <c r="E141" s="111">
        <f t="shared" si="41"/>
        <v>2.2744286309743886</v>
      </c>
      <c r="F141" s="111">
        <f t="shared" si="41"/>
        <v>2.3842371654598553</v>
      </c>
      <c r="G141" s="111">
        <f t="shared" si="41"/>
        <v>2.5034087448967606</v>
      </c>
      <c r="H141" s="111">
        <f t="shared" si="41"/>
        <v>2.6586800345561956</v>
      </c>
      <c r="I141" s="111">
        <f t="shared" si="41"/>
        <v>2.7709284399156346</v>
      </c>
      <c r="J141" s="111">
        <f t="shared" si="41"/>
        <v>2.8385839415892988</v>
      </c>
      <c r="K141" s="111">
        <f t="shared" si="41"/>
        <v>2.9616427013495437</v>
      </c>
      <c r="L141" s="111">
        <f t="shared" si="41"/>
        <v>3.1075339757942033</v>
      </c>
      <c r="M141" s="111">
        <f t="shared" si="41"/>
        <v>3.252241513872618</v>
      </c>
      <c r="N141" s="111">
        <f t="shared" si="41"/>
        <v>3.402814834619444</v>
      </c>
      <c r="O141" s="111">
        <f t="shared" si="41"/>
        <v>3.5463701639547982</v>
      </c>
      <c r="P141" s="111">
        <f t="shared" si="41"/>
        <v>3.652490396529108</v>
      </c>
      <c r="Q141" s="111">
        <f t="shared" si="41"/>
        <v>3.7332826789210736</v>
      </c>
      <c r="R141" s="111">
        <f t="shared" ref="R141:V141" si="42">IF(R122=0,"",R122/R103)</f>
        <v>3.7962616699095508</v>
      </c>
      <c r="S141" s="111">
        <f t="shared" si="42"/>
        <v>3.8719096261176453</v>
      </c>
      <c r="T141" s="111">
        <f t="shared" si="42"/>
        <v>3.962474054144721</v>
      </c>
      <c r="U141" s="111">
        <f t="shared" si="42"/>
        <v>4.0768658522012604</v>
      </c>
      <c r="V141" s="111">
        <f t="shared" si="42"/>
        <v>4.2231213176564699</v>
      </c>
      <c r="W141" s="111">
        <f t="shared" ref="W141" si="43">IF(W122=0,"",W122/W103)</f>
        <v>4.3853636589700864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0.57395420105680672</v>
      </c>
      <c r="C142" s="124">
        <f t="shared" si="44"/>
        <v>0.5750798178773241</v>
      </c>
      <c r="D142" s="124">
        <f t="shared" si="44"/>
        <v>0.57671978786363154</v>
      </c>
      <c r="E142" s="124">
        <f t="shared" si="44"/>
        <v>0.57798521969769423</v>
      </c>
      <c r="F142" s="124">
        <f t="shared" si="44"/>
        <v>0.57896366170766311</v>
      </c>
      <c r="G142" s="124">
        <f t="shared" si="44"/>
        <v>0.58020889368911521</v>
      </c>
      <c r="H142" s="124">
        <f t="shared" si="44"/>
        <v>0.58148498522614067</v>
      </c>
      <c r="I142" s="124">
        <f t="shared" si="44"/>
        <v>0.5831606595120975</v>
      </c>
      <c r="J142" s="124">
        <f t="shared" si="44"/>
        <v>0.58562895984582053</v>
      </c>
      <c r="K142" s="124">
        <f t="shared" si="44"/>
        <v>0.58945382674386648</v>
      </c>
      <c r="L142" s="124">
        <f t="shared" si="44"/>
        <v>0.59490975994068285</v>
      </c>
      <c r="M142" s="124">
        <f t="shared" si="44"/>
        <v>0.60269156030661364</v>
      </c>
      <c r="N142" s="124">
        <f t="shared" si="44"/>
        <v>0.61348519770424725</v>
      </c>
      <c r="O142" s="124">
        <f t="shared" si="44"/>
        <v>0.62560701778227223</v>
      </c>
      <c r="P142" s="124">
        <f t="shared" si="44"/>
        <v>0.6289213637836033</v>
      </c>
      <c r="Q142" s="124">
        <f t="shared" si="44"/>
        <v>0.63323515399261832</v>
      </c>
      <c r="R142" s="124">
        <f t="shared" ref="R142:V142" si="45">IF(R123=0,"",R123/R104)</f>
        <v>0.63853275881420646</v>
      </c>
      <c r="S142" s="124">
        <f t="shared" si="45"/>
        <v>0.6476103409648406</v>
      </c>
      <c r="T142" s="124">
        <f t="shared" si="45"/>
        <v>0.65814382603506205</v>
      </c>
      <c r="U142" s="124">
        <f t="shared" si="45"/>
        <v>0.6679490285798878</v>
      </c>
      <c r="V142" s="124">
        <f t="shared" si="45"/>
        <v>0.67976017316139492</v>
      </c>
      <c r="W142" s="124">
        <f t="shared" ref="W142" si="46">IF(W123=0,"",W123/W104)</f>
        <v>0.68850943638778006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0.56979208426077199</v>
      </c>
      <c r="C143" s="111">
        <f t="shared" si="47"/>
        <v>0.5713052564666472</v>
      </c>
      <c r="D143" s="111">
        <f t="shared" si="47"/>
        <v>0.57268829075665195</v>
      </c>
      <c r="E143" s="111">
        <f t="shared" si="47"/>
        <v>0.57423028719924207</v>
      </c>
      <c r="F143" s="111">
        <f t="shared" si="47"/>
        <v>0.57495716785156181</v>
      </c>
      <c r="G143" s="111">
        <f t="shared" si="47"/>
        <v>0.57605027191854552</v>
      </c>
      <c r="H143" s="111">
        <f t="shared" si="47"/>
        <v>0.57721821220759306</v>
      </c>
      <c r="I143" s="111">
        <f t="shared" si="47"/>
        <v>0.57921966996213425</v>
      </c>
      <c r="J143" s="111">
        <f t="shared" si="47"/>
        <v>0.58127418758172356</v>
      </c>
      <c r="K143" s="111">
        <f t="shared" si="47"/>
        <v>0.58512755185074339</v>
      </c>
      <c r="L143" s="111">
        <f t="shared" si="47"/>
        <v>0.59108959227720426</v>
      </c>
      <c r="M143" s="111">
        <f t="shared" si="47"/>
        <v>0.59881213402492373</v>
      </c>
      <c r="N143" s="111">
        <f t="shared" si="47"/>
        <v>0.60979356041564781</v>
      </c>
      <c r="O143" s="111">
        <f t="shared" si="47"/>
        <v>0.62208999308809776</v>
      </c>
      <c r="P143" s="111">
        <f t="shared" si="47"/>
        <v>0.62546309260189814</v>
      </c>
      <c r="Q143" s="111">
        <f t="shared" si="47"/>
        <v>0.62983059878855074</v>
      </c>
      <c r="R143" s="111">
        <f t="shared" ref="R143:V143" si="48">IF(R124=0,"",R124/R105)</f>
        <v>0.63494054213316087</v>
      </c>
      <c r="S143" s="111">
        <f t="shared" si="48"/>
        <v>0.64399665641369119</v>
      </c>
      <c r="T143" s="111">
        <f t="shared" si="48"/>
        <v>0.65446159313163255</v>
      </c>
      <c r="U143" s="111">
        <f t="shared" si="48"/>
        <v>0.66425774040994034</v>
      </c>
      <c r="V143" s="111">
        <f t="shared" si="48"/>
        <v>0.67661712194445567</v>
      </c>
      <c r="W143" s="111">
        <f t="shared" ref="W143" si="49">IF(W124=0,"",W124/W105)</f>
        <v>0.68470923650343385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0.62227252817466205</v>
      </c>
      <c r="C144" s="111">
        <f t="shared" si="50"/>
        <v>0.6279792553550323</v>
      </c>
      <c r="D144" s="111">
        <f t="shared" si="50"/>
        <v>0.62761605937450093</v>
      </c>
      <c r="E144" s="111">
        <f t="shared" si="50"/>
        <v>0.63022884356096587</v>
      </c>
      <c r="F144" s="111">
        <f t="shared" si="50"/>
        <v>0.63032986357378196</v>
      </c>
      <c r="G144" s="111">
        <f t="shared" si="50"/>
        <v>0.63020450999340072</v>
      </c>
      <c r="H144" s="111">
        <f t="shared" si="50"/>
        <v>0.63553634765614087</v>
      </c>
      <c r="I144" s="111">
        <f t="shared" si="50"/>
        <v>0.63652943802356199</v>
      </c>
      <c r="J144" s="111">
        <f t="shared" si="50"/>
        <v>0.64074952239222005</v>
      </c>
      <c r="K144" s="111">
        <f t="shared" si="50"/>
        <v>0.64399492662622027</v>
      </c>
      <c r="L144" s="111">
        <f t="shared" si="50"/>
        <v>0.65064644846802722</v>
      </c>
      <c r="M144" s="111">
        <f t="shared" si="50"/>
        <v>0.65393232943111623</v>
      </c>
      <c r="N144" s="111">
        <f t="shared" si="50"/>
        <v>0.66121609978831064</v>
      </c>
      <c r="O144" s="111">
        <f t="shared" si="50"/>
        <v>0.67008292838501549</v>
      </c>
      <c r="P144" s="111">
        <f t="shared" si="50"/>
        <v>0.68362398219424558</v>
      </c>
      <c r="Q144" s="111">
        <f t="shared" si="50"/>
        <v>0.68869330914562965</v>
      </c>
      <c r="R144" s="111">
        <f t="shared" ref="R144:V144" si="51">IF(R125=0,"",R125/R106)</f>
        <v>0.69816797184632051</v>
      </c>
      <c r="S144" s="111">
        <f t="shared" si="51"/>
        <v>0.70910710167511359</v>
      </c>
      <c r="T144" s="111">
        <f t="shared" si="51"/>
        <v>0.72458225249558084</v>
      </c>
      <c r="U144" s="111">
        <f t="shared" si="51"/>
        <v>0.74081103509903645</v>
      </c>
      <c r="V144" s="111">
        <f t="shared" si="51"/>
        <v>0.76704483119332212</v>
      </c>
      <c r="W144" s="111">
        <f t="shared" ref="W144" si="52">IF(W125=0,"",W125/W106)</f>
        <v>0.77826672436021394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0.56979208426077199</v>
      </c>
      <c r="C145" s="112">
        <f t="shared" si="53"/>
        <v>0.57389700999277449</v>
      </c>
      <c r="D145" s="112">
        <f t="shared" si="53"/>
        <v>0.57418734796920046</v>
      </c>
      <c r="E145" s="112">
        <f t="shared" si="53"/>
        <v>0.57583540827835833</v>
      </c>
      <c r="F145" s="112">
        <f t="shared" si="53"/>
        <v>0.57629691839617125</v>
      </c>
      <c r="G145" s="112">
        <f t="shared" si="53"/>
        <v>0.57726017254449746</v>
      </c>
      <c r="H145" s="112">
        <f t="shared" si="53"/>
        <v>0.58269415577586203</v>
      </c>
      <c r="I145" s="112">
        <f t="shared" si="53"/>
        <v>0.58717336108715545</v>
      </c>
      <c r="J145" s="112">
        <f t="shared" si="53"/>
        <v>0.58927713030493634</v>
      </c>
      <c r="K145" s="112">
        <f t="shared" si="53"/>
        <v>0.59279433929664171</v>
      </c>
      <c r="L145" s="112">
        <f t="shared" si="53"/>
        <v>0.59907352495840804</v>
      </c>
      <c r="M145" s="112">
        <f t="shared" si="53"/>
        <v>0.60339693396307614</v>
      </c>
      <c r="N145" s="112">
        <f t="shared" si="53"/>
        <v>0.61086539399064088</v>
      </c>
      <c r="O145" s="112">
        <f t="shared" si="53"/>
        <v>0.61996158207145236</v>
      </c>
      <c r="P145" s="112">
        <f t="shared" si="53"/>
        <v>0.63458771820742321</v>
      </c>
      <c r="Q145" s="112">
        <f t="shared" si="53"/>
        <v>0.63962183965559583</v>
      </c>
      <c r="R145" s="112">
        <f t="shared" ref="R145:V145" si="54">IF(R126=0,"",R126/R107)</f>
        <v>0.65039506437947159</v>
      </c>
      <c r="S145" s="112">
        <f t="shared" si="54"/>
        <v>0.66221350697551007</v>
      </c>
      <c r="T145" s="112">
        <f t="shared" si="54"/>
        <v>0.67924303873631875</v>
      </c>
      <c r="U145" s="112">
        <f t="shared" si="54"/>
        <v>0.69676806112986489</v>
      </c>
      <c r="V145" s="112">
        <f t="shared" si="54"/>
        <v>0.72568544516549449</v>
      </c>
      <c r="W145" s="112">
        <f t="shared" ref="W145" si="55">IF(W126=0,"",W126/W107)</f>
        <v>0.73356427820458192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0.70834392883856612</v>
      </c>
      <c r="C147" s="112">
        <f t="shared" si="59"/>
        <v>0.71262561641764066</v>
      </c>
      <c r="D147" s="112">
        <f t="shared" si="59"/>
        <v>0.71610837967374852</v>
      </c>
      <c r="E147" s="112">
        <f t="shared" si="59"/>
        <v>0.71991942346039539</v>
      </c>
      <c r="F147" s="112">
        <f t="shared" si="59"/>
        <v>0.72358413139149513</v>
      </c>
      <c r="G147" s="112">
        <f t="shared" si="59"/>
        <v>0.72821983551137448</v>
      </c>
      <c r="H147" s="112">
        <f t="shared" si="59"/>
        <v>0.7339498469159651</v>
      </c>
      <c r="I147" s="112">
        <f t="shared" si="59"/>
        <v>0.73694342345895003</v>
      </c>
      <c r="J147" s="112">
        <f t="shared" si="59"/>
        <v>0.73756158792535775</v>
      </c>
      <c r="K147" s="112">
        <f t="shared" si="59"/>
        <v>0.73926758933878733</v>
      </c>
      <c r="L147" s="112">
        <f t="shared" si="59"/>
        <v>0.74106001064494265</v>
      </c>
      <c r="M147" s="112">
        <f t="shared" si="59"/>
        <v>0.74317957088697595</v>
      </c>
      <c r="N147" s="112">
        <f t="shared" si="59"/>
        <v>0.74578949900042268</v>
      </c>
      <c r="O147" s="112">
        <f t="shared" si="59"/>
        <v>0.74953091865456134</v>
      </c>
      <c r="P147" s="112">
        <f t="shared" si="59"/>
        <v>0.75440927922425438</v>
      </c>
      <c r="Q147" s="112">
        <f t="shared" si="59"/>
        <v>0.75917981674540114</v>
      </c>
      <c r="R147" s="112">
        <f t="shared" ref="R147:V147" si="60">IF(R128=0,"",R128/R109)</f>
        <v>0.76458982383986596</v>
      </c>
      <c r="S147" s="112">
        <f t="shared" si="60"/>
        <v>0.77369021464306176</v>
      </c>
      <c r="T147" s="112">
        <f t="shared" si="60"/>
        <v>0.78382982395990519</v>
      </c>
      <c r="U147" s="112">
        <f t="shared" si="60"/>
        <v>0.7936870965261047</v>
      </c>
      <c r="V147" s="112">
        <f t="shared" si="60"/>
        <v>0.80280678558085528</v>
      </c>
      <c r="W147" s="112">
        <f t="shared" ref="W147" si="61">IF(W128=0,"",W128/W109)</f>
        <v>0.80971745400078821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0.75129881524265807</v>
      </c>
      <c r="C148" s="113">
        <f t="shared" si="62"/>
        <v>0.75674404930821804</v>
      </c>
      <c r="D148" s="113">
        <f t="shared" si="62"/>
        <v>0.75915243538809729</v>
      </c>
      <c r="E148" s="113">
        <f t="shared" si="62"/>
        <v>0.76314097207958675</v>
      </c>
      <c r="F148" s="113">
        <f t="shared" si="62"/>
        <v>0.76632401041113585</v>
      </c>
      <c r="G148" s="113">
        <f t="shared" si="62"/>
        <v>0.77012373601174955</v>
      </c>
      <c r="H148" s="113">
        <f t="shared" si="62"/>
        <v>0.77611670368177033</v>
      </c>
      <c r="I148" s="113">
        <f t="shared" si="62"/>
        <v>0.77594958063498431</v>
      </c>
      <c r="J148" s="113">
        <f t="shared" si="62"/>
        <v>0.77827086761312658</v>
      </c>
      <c r="K148" s="113">
        <f t="shared" si="62"/>
        <v>0.77948425407551969</v>
      </c>
      <c r="L148" s="113">
        <f t="shared" si="62"/>
        <v>0.78148048127765002</v>
      </c>
      <c r="M148" s="113">
        <f t="shared" si="62"/>
        <v>0.78250414788137979</v>
      </c>
      <c r="N148" s="113">
        <f t="shared" si="62"/>
        <v>0.78519319009799604</v>
      </c>
      <c r="O148" s="113">
        <f t="shared" si="62"/>
        <v>0.78954850482102346</v>
      </c>
      <c r="P148" s="113">
        <f t="shared" si="62"/>
        <v>0.79548148145970299</v>
      </c>
      <c r="Q148" s="113">
        <f t="shared" si="62"/>
        <v>0.80038635417658444</v>
      </c>
      <c r="R148" s="113">
        <f t="shared" ref="R148:V148" si="63">IF(R129=0,"",R129/R110)</f>
        <v>0.80560481911500681</v>
      </c>
      <c r="S148" s="113">
        <f t="shared" si="63"/>
        <v>0.81337626021399967</v>
      </c>
      <c r="T148" s="113">
        <f t="shared" si="63"/>
        <v>0.82199562425781802</v>
      </c>
      <c r="U148" s="113">
        <f t="shared" si="63"/>
        <v>0.83011435621418683</v>
      </c>
      <c r="V148" s="113">
        <f t="shared" si="63"/>
        <v>0.83739024784395044</v>
      </c>
      <c r="W148" s="113">
        <f t="shared" ref="W148" si="64">IF(W129=0,"",W129/W110)</f>
        <v>0.84508842751053748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0.70834392883856612</v>
      </c>
      <c r="C149" s="111">
        <f t="shared" si="65"/>
        <v>0.71281971379325315</v>
      </c>
      <c r="D149" s="111">
        <f t="shared" si="65"/>
        <v>0.7160579147715106</v>
      </c>
      <c r="E149" s="111">
        <f t="shared" si="65"/>
        <v>0.71959929562756841</v>
      </c>
      <c r="F149" s="111">
        <f t="shared" si="65"/>
        <v>0.72344699498810705</v>
      </c>
      <c r="G149" s="111">
        <f t="shared" si="65"/>
        <v>0.72858472421767606</v>
      </c>
      <c r="H149" s="111">
        <f t="shared" si="65"/>
        <v>0.73516521578613758</v>
      </c>
      <c r="I149" s="111">
        <f t="shared" si="65"/>
        <v>0.73772162595455237</v>
      </c>
      <c r="J149" s="111">
        <f t="shared" si="65"/>
        <v>0.73846366702138178</v>
      </c>
      <c r="K149" s="111">
        <f t="shared" si="65"/>
        <v>0.73990543112731122</v>
      </c>
      <c r="L149" s="111">
        <f t="shared" si="65"/>
        <v>0.7415481222134509</v>
      </c>
      <c r="M149" s="111">
        <f t="shared" si="65"/>
        <v>0.74337608102274311</v>
      </c>
      <c r="N149" s="111">
        <f t="shared" si="65"/>
        <v>0.74619651627018835</v>
      </c>
      <c r="O149" s="111">
        <f t="shared" si="65"/>
        <v>0.75082923463297835</v>
      </c>
      <c r="P149" s="111">
        <f t="shared" si="65"/>
        <v>0.75763787446085329</v>
      </c>
      <c r="Q149" s="111">
        <f t="shared" si="65"/>
        <v>0.76286213177278173</v>
      </c>
      <c r="R149" s="111">
        <f t="shared" ref="R149:V149" si="66">IF(R130=0,"",R130/R111)</f>
        <v>0.76922701866869092</v>
      </c>
      <c r="S149" s="111">
        <f t="shared" si="66"/>
        <v>0.77803910892593398</v>
      </c>
      <c r="T149" s="111">
        <f t="shared" si="66"/>
        <v>0.78801705023240132</v>
      </c>
      <c r="U149" s="111">
        <f t="shared" si="66"/>
        <v>0.79711184947429914</v>
      </c>
      <c r="V149" s="111">
        <f t="shared" si="66"/>
        <v>0.8053319718970865</v>
      </c>
      <c r="W149" s="111">
        <f t="shared" ref="W149" si="67">IF(W130=0,"",W130/W111)</f>
        <v>0.81054313226314789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0.74845091166198197</v>
      </c>
      <c r="C151" s="124">
        <f t="shared" si="71"/>
        <v>0.74316564056057999</v>
      </c>
      <c r="D151" s="124">
        <f t="shared" si="71"/>
        <v>0.74571651512208914</v>
      </c>
      <c r="E151" s="124">
        <f t="shared" si="71"/>
        <v>0.74488535995579086</v>
      </c>
      <c r="F151" s="124">
        <f t="shared" si="71"/>
        <v>0.7506489247514837</v>
      </c>
      <c r="G151" s="124">
        <f t="shared" si="71"/>
        <v>0.75027602716033326</v>
      </c>
      <c r="H151" s="124">
        <f t="shared" si="71"/>
        <v>0.76532634605736505</v>
      </c>
      <c r="I151" s="124">
        <f t="shared" si="71"/>
        <v>0.763654613647342</v>
      </c>
      <c r="J151" s="124">
        <f t="shared" si="71"/>
        <v>0.75856575561508077</v>
      </c>
      <c r="K151" s="124">
        <f t="shared" si="71"/>
        <v>0.75882731332061981</v>
      </c>
      <c r="L151" s="124">
        <f t="shared" si="71"/>
        <v>0.76823820203263637</v>
      </c>
      <c r="M151" s="124">
        <f t="shared" si="71"/>
        <v>0.77412318533934921</v>
      </c>
      <c r="N151" s="124">
        <f t="shared" si="71"/>
        <v>0.78025642665969208</v>
      </c>
      <c r="O151" s="124">
        <f t="shared" si="71"/>
        <v>0.77993410968693189</v>
      </c>
      <c r="P151" s="124">
        <f t="shared" si="71"/>
        <v>0.78183042492017807</v>
      </c>
      <c r="Q151" s="124">
        <f t="shared" si="71"/>
        <v>0.78171506085153175</v>
      </c>
      <c r="R151" s="124">
        <f t="shared" ref="R151:V151" si="72">IF(R132=0,"",R132/R113)</f>
        <v>0.78888923662499555</v>
      </c>
      <c r="S151" s="124">
        <f t="shared" si="72"/>
        <v>0.79645984388988678</v>
      </c>
      <c r="T151" s="124">
        <f t="shared" si="72"/>
        <v>0.80723911009215565</v>
      </c>
      <c r="U151" s="124">
        <f t="shared" si="72"/>
        <v>0.81856838874812821</v>
      </c>
      <c r="V151" s="124">
        <f t="shared" si="72"/>
        <v>0.83139009868068614</v>
      </c>
      <c r="W151" s="124">
        <f t="shared" ref="W151" si="73">IF(W132=0,"",W132/W113)</f>
        <v>0.83941882558608771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0.61642944992186521</v>
      </c>
      <c r="C152" s="111">
        <f t="shared" si="74"/>
        <v>0.61770859568963099</v>
      </c>
      <c r="D152" s="111">
        <f t="shared" si="74"/>
        <v>0.61876520016749903</v>
      </c>
      <c r="E152" s="111">
        <f t="shared" si="74"/>
        <v>0.61978923837508282</v>
      </c>
      <c r="F152" s="111">
        <f t="shared" si="74"/>
        <v>0.62054023433130101</v>
      </c>
      <c r="G152" s="111">
        <f t="shared" si="74"/>
        <v>0.62148182854530276</v>
      </c>
      <c r="H152" s="111">
        <f t="shared" si="74"/>
        <v>0.6226315016459697</v>
      </c>
      <c r="I152" s="111">
        <f t="shared" si="74"/>
        <v>0.62323722975313034</v>
      </c>
      <c r="J152" s="111">
        <f t="shared" si="74"/>
        <v>0.62336402007178171</v>
      </c>
      <c r="K152" s="111">
        <f t="shared" si="74"/>
        <v>0.62357146053868751</v>
      </c>
      <c r="L152" s="111">
        <f t="shared" si="74"/>
        <v>0.62372945239529465</v>
      </c>
      <c r="M152" s="111">
        <f t="shared" si="74"/>
        <v>0.6238445458962516</v>
      </c>
      <c r="N152" s="111">
        <f t="shared" si="74"/>
        <v>0.62393951033053374</v>
      </c>
      <c r="O152" s="111">
        <f t="shared" si="74"/>
        <v>0.62407016482004252</v>
      </c>
      <c r="P152" s="111">
        <f t="shared" si="74"/>
        <v>0.6241284402919407</v>
      </c>
      <c r="Q152" s="111">
        <f t="shared" si="74"/>
        <v>0.62418694061412172</v>
      </c>
      <c r="R152" s="111">
        <f t="shared" ref="R152:V152" si="75">IF(R133=0,"",R133/R114)</f>
        <v>0.62431152991293271</v>
      </c>
      <c r="S152" s="111">
        <f t="shared" si="75"/>
        <v>0.62450850682562564</v>
      </c>
      <c r="T152" s="111">
        <f t="shared" si="75"/>
        <v>0.62470815700935367</v>
      </c>
      <c r="U152" s="111">
        <f t="shared" si="75"/>
        <v>0.62501658693364037</v>
      </c>
      <c r="V152" s="111">
        <f t="shared" si="75"/>
        <v>0.62558714740137744</v>
      </c>
      <c r="W152" s="111">
        <f t="shared" ref="W152" si="76">IF(W133=0,"",W133/W114)</f>
        <v>0.62617025359003542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0.76134273078031511</v>
      </c>
      <c r="C153" s="45">
        <f t="shared" si="77"/>
        <v>0.76353478322136048</v>
      </c>
      <c r="D153" s="45">
        <f t="shared" si="77"/>
        <v>0.76580099188794348</v>
      </c>
      <c r="E153" s="45">
        <f t="shared" si="77"/>
        <v>0.76837040539081369</v>
      </c>
      <c r="F153" s="45">
        <f t="shared" si="77"/>
        <v>0.77090326922296559</v>
      </c>
      <c r="G153" s="45">
        <f t="shared" si="77"/>
        <v>0.77414334634853277</v>
      </c>
      <c r="H153" s="45">
        <f t="shared" si="77"/>
        <v>0.77818623406708032</v>
      </c>
      <c r="I153" s="45">
        <f t="shared" si="77"/>
        <v>0.78041310158544619</v>
      </c>
      <c r="J153" s="45">
        <f t="shared" si="77"/>
        <v>0.78128804892054415</v>
      </c>
      <c r="K153" s="45">
        <f t="shared" si="77"/>
        <v>0.78310306909195881</v>
      </c>
      <c r="L153" s="45">
        <f t="shared" si="77"/>
        <v>0.7852430717489598</v>
      </c>
      <c r="M153" s="45">
        <f t="shared" si="77"/>
        <v>0.78753870383864299</v>
      </c>
      <c r="N153" s="45">
        <f t="shared" si="77"/>
        <v>0.7900484398035843</v>
      </c>
      <c r="O153" s="45">
        <f t="shared" si="77"/>
        <v>0.79292650894651151</v>
      </c>
      <c r="P153" s="45">
        <f t="shared" si="77"/>
        <v>0.79467748920096437</v>
      </c>
      <c r="Q153" s="45">
        <f t="shared" si="77"/>
        <v>0.79758866735254652</v>
      </c>
      <c r="R153" s="45">
        <f t="shared" ref="R153:V153" si="78">IF(R134=0,"",R134/R115)</f>
        <v>0.80193769012624228</v>
      </c>
      <c r="S153" s="45">
        <f t="shared" si="78"/>
        <v>0.81009514669706117</v>
      </c>
      <c r="T153" s="45">
        <f t="shared" si="78"/>
        <v>0.82166070815553194</v>
      </c>
      <c r="U153" s="45">
        <f t="shared" si="78"/>
        <v>0.83426246936345094</v>
      </c>
      <c r="V153" s="45">
        <f t="shared" si="78"/>
        <v>0.84729234439922818</v>
      </c>
      <c r="W153" s="45">
        <f t="shared" ref="W153" si="79">IF(W134=0,"",W134/W115)</f>
        <v>0.85558254416067547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2732.1031719192574</v>
      </c>
      <c r="C155" s="117">
        <f t="shared" si="80"/>
        <v>3347.9852952097003</v>
      </c>
      <c r="D155" s="117">
        <f t="shared" si="80"/>
        <v>3099.3644933419537</v>
      </c>
      <c r="E155" s="117">
        <f t="shared" si="80"/>
        <v>3345.0719873126818</v>
      </c>
      <c r="F155" s="117">
        <f t="shared" si="80"/>
        <v>2805.7407013590969</v>
      </c>
      <c r="G155" s="117">
        <f t="shared" si="80"/>
        <v>2593.532787090563</v>
      </c>
      <c r="H155" s="117">
        <f t="shared" si="80"/>
        <v>2422.6589416527954</v>
      </c>
      <c r="I155" s="117">
        <f t="shared" si="80"/>
        <v>2448.4500720814308</v>
      </c>
      <c r="J155" s="117">
        <f t="shared" si="80"/>
        <v>1963.8794962096551</v>
      </c>
      <c r="K155" s="117">
        <f t="shared" si="80"/>
        <v>1907.1459877820255</v>
      </c>
      <c r="L155" s="117">
        <f t="shared" si="80"/>
        <v>2220.2208718507136</v>
      </c>
      <c r="M155" s="117">
        <f t="shared" si="80"/>
        <v>1784.9590991969792</v>
      </c>
      <c r="N155" s="117">
        <f t="shared" si="80"/>
        <v>1882.525375924542</v>
      </c>
      <c r="O155" s="117">
        <f t="shared" si="80"/>
        <v>1689.3887436056834</v>
      </c>
      <c r="P155" s="117">
        <f t="shared" si="80"/>
        <v>1680.6179486631681</v>
      </c>
      <c r="Q155" s="117">
        <f t="shared" si="80"/>
        <v>1576.9721737218138</v>
      </c>
      <c r="R155" s="117">
        <f t="shared" ref="R155:V155" si="81">R156+R159+R161+R170</f>
        <v>1578.579268015076</v>
      </c>
      <c r="S155" s="117">
        <f t="shared" si="81"/>
        <v>1472.3658972406886</v>
      </c>
      <c r="T155" s="117">
        <f t="shared" si="81"/>
        <v>1371.5207206429061</v>
      </c>
      <c r="U155" s="117">
        <f t="shared" si="81"/>
        <v>1273.5725364640789</v>
      </c>
      <c r="V155" s="117">
        <f t="shared" si="81"/>
        <v>1312.1721743025116</v>
      </c>
      <c r="W155" s="117">
        <f t="shared" ref="W155" si="82">W156+W159+W161+W170</f>
        <v>1058.4343929015656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2499.498027908181</v>
      </c>
      <c r="C156" s="122">
        <f t="shared" si="83"/>
        <v>3083.402643461664</v>
      </c>
      <c r="D156" s="122">
        <f t="shared" si="83"/>
        <v>2854.4213565626328</v>
      </c>
      <c r="E156" s="122">
        <f t="shared" si="83"/>
        <v>3090.1125244111022</v>
      </c>
      <c r="F156" s="122">
        <f t="shared" si="83"/>
        <v>2581.5177331909063</v>
      </c>
      <c r="G156" s="122">
        <f t="shared" si="83"/>
        <v>2380.7112355568324</v>
      </c>
      <c r="H156" s="122">
        <f t="shared" si="83"/>
        <v>2227.202254951862</v>
      </c>
      <c r="I156" s="122">
        <f t="shared" si="83"/>
        <v>2253.5769007324698</v>
      </c>
      <c r="J156" s="122">
        <f t="shared" si="83"/>
        <v>1805.7024594434115</v>
      </c>
      <c r="K156" s="122">
        <f t="shared" si="83"/>
        <v>1756.6555291520383</v>
      </c>
      <c r="L156" s="122">
        <f t="shared" si="83"/>
        <v>2060.5367997871726</v>
      </c>
      <c r="M156" s="122">
        <f t="shared" si="83"/>
        <v>1630.755717832425</v>
      </c>
      <c r="N156" s="122">
        <f t="shared" si="83"/>
        <v>1731.9818329212439</v>
      </c>
      <c r="O156" s="122">
        <f t="shared" si="83"/>
        <v>1545.487007592945</v>
      </c>
      <c r="P156" s="122">
        <f t="shared" si="83"/>
        <v>1539.8993045308548</v>
      </c>
      <c r="Q156" s="122">
        <f t="shared" si="83"/>
        <v>1441.1456032811147</v>
      </c>
      <c r="R156" s="122">
        <f t="shared" ref="R156:V156" si="84">SUM(R157:R158)</f>
        <v>1457.2346142589686</v>
      </c>
      <c r="S156" s="122">
        <f t="shared" si="84"/>
        <v>1361.7894645234801</v>
      </c>
      <c r="T156" s="122">
        <f t="shared" si="84"/>
        <v>1270.8377400104503</v>
      </c>
      <c r="U156" s="122">
        <f t="shared" si="84"/>
        <v>1180.9681085678387</v>
      </c>
      <c r="V156" s="122">
        <f t="shared" si="84"/>
        <v>1210.3217904058017</v>
      </c>
      <c r="W156" s="122">
        <f t="shared" ref="W156" si="85">SUM(W157:W158)</f>
        <v>988.31334956839578</v>
      </c>
      <c r="DA156" s="130" t="s">
        <v>2114</v>
      </c>
    </row>
    <row r="157" spans="1:105" ht="12" customHeight="1" x14ac:dyDescent="0.25">
      <c r="A157" s="97" t="s">
        <v>216</v>
      </c>
      <c r="B157" s="98">
        <v>2499.498027908181</v>
      </c>
      <c r="C157" s="98">
        <v>3083.402643461664</v>
      </c>
      <c r="D157" s="98">
        <v>2854.4213565626328</v>
      </c>
      <c r="E157" s="98">
        <v>3090.1125244111022</v>
      </c>
      <c r="F157" s="98">
        <v>2581.5177331909063</v>
      </c>
      <c r="G157" s="98">
        <v>2380.7112355568324</v>
      </c>
      <c r="H157" s="98">
        <v>2227.202254951862</v>
      </c>
      <c r="I157" s="98">
        <v>2253.5769007324698</v>
      </c>
      <c r="J157" s="98">
        <v>1805.7024594434115</v>
      </c>
      <c r="K157" s="98">
        <v>1756.6555291520383</v>
      </c>
      <c r="L157" s="98">
        <v>2060.5367997871726</v>
      </c>
      <c r="M157" s="98">
        <v>1630.755717832425</v>
      </c>
      <c r="N157" s="98">
        <v>1731.9818329212439</v>
      </c>
      <c r="O157" s="98">
        <v>1545.487007592945</v>
      </c>
      <c r="P157" s="98">
        <v>1539.8993045308548</v>
      </c>
      <c r="Q157" s="98">
        <v>1441.1456032811147</v>
      </c>
      <c r="R157" s="98">
        <v>1457.2346142589686</v>
      </c>
      <c r="S157" s="98">
        <v>1361.7894645234801</v>
      </c>
      <c r="T157" s="98">
        <v>1270.8377400104503</v>
      </c>
      <c r="U157" s="98">
        <v>1180.9681085678387</v>
      </c>
      <c r="V157" s="98">
        <v>1210.3217904058017</v>
      </c>
      <c r="W157" s="98">
        <v>988.31334956839578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231.13500137181839</v>
      </c>
      <c r="C161" s="122">
        <v>262.1813965383356</v>
      </c>
      <c r="D161" s="122">
        <v>242.6311945173675</v>
      </c>
      <c r="E161" s="122">
        <v>252.28506738889746</v>
      </c>
      <c r="F161" s="122">
        <v>222.12842824909421</v>
      </c>
      <c r="G161" s="122">
        <v>210.44591408316816</v>
      </c>
      <c r="H161" s="122">
        <v>194.34995372813722</v>
      </c>
      <c r="I161" s="122">
        <v>193.50130558753068</v>
      </c>
      <c r="J161" s="122">
        <v>156.37767151658792</v>
      </c>
      <c r="K161" s="122">
        <v>148.54443404796089</v>
      </c>
      <c r="L161" s="122">
        <v>158.35758201282798</v>
      </c>
      <c r="M161" s="122">
        <v>153.19082736757429</v>
      </c>
      <c r="N161" s="122">
        <v>149.80744223875584</v>
      </c>
      <c r="O161" s="122">
        <v>142.95431824705534</v>
      </c>
      <c r="P161" s="122">
        <v>139.81604358914632</v>
      </c>
      <c r="Q161" s="122">
        <v>134.76025391888578</v>
      </c>
      <c r="R161" s="122">
        <v>120.54196926103226</v>
      </c>
      <c r="S161" s="122">
        <v>109.82374395651986</v>
      </c>
      <c r="T161" s="122">
        <v>99.952512709550106</v>
      </c>
      <c r="U161" s="122">
        <v>91.890642512162032</v>
      </c>
      <c r="V161" s="122">
        <v>100.96308887419859</v>
      </c>
      <c r="W161" s="122">
        <v>69.345105151604116</v>
      </c>
      <c r="DA161" s="130" t="s">
        <v>2119</v>
      </c>
    </row>
    <row r="162" spans="1:105" ht="12" customHeight="1" x14ac:dyDescent="0.25">
      <c r="A162" s="97" t="s">
        <v>138</v>
      </c>
      <c r="B162" s="98">
        <v>231.10873656087171</v>
      </c>
      <c r="C162" s="98">
        <v>262.14690150909661</v>
      </c>
      <c r="D162" s="98">
        <v>242.60078066705219</v>
      </c>
      <c r="E162" s="98">
        <v>252.25306733362149</v>
      </c>
      <c r="F162" s="98">
        <v>222.10033578680319</v>
      </c>
      <c r="G162" s="98">
        <v>210.41903105180836</v>
      </c>
      <c r="H162" s="98">
        <v>194.31916566338481</v>
      </c>
      <c r="I162" s="98">
        <v>193.46445766421184</v>
      </c>
      <c r="J162" s="98">
        <v>156.34651323034086</v>
      </c>
      <c r="K162" s="98">
        <v>148.51370210714455</v>
      </c>
      <c r="L162" s="98">
        <v>158.31906042281048</v>
      </c>
      <c r="M162" s="98">
        <v>153.15190209661972</v>
      </c>
      <c r="N162" s="98">
        <v>149.76688281449304</v>
      </c>
      <c r="O162" s="98">
        <v>142.91289018764519</v>
      </c>
      <c r="P162" s="98">
        <v>139.77086256889945</v>
      </c>
      <c r="Q162" s="98">
        <v>134.71432364923444</v>
      </c>
      <c r="R162" s="98">
        <v>120.49794917990857</v>
      </c>
      <c r="S162" s="98">
        <v>109.7797784953955</v>
      </c>
      <c r="T162" s="98">
        <v>99.909282192123257</v>
      </c>
      <c r="U162" s="98">
        <v>91.848343865521244</v>
      </c>
      <c r="V162" s="98">
        <v>100.9073942618062</v>
      </c>
      <c r="W162" s="98">
        <v>69.306628918895697</v>
      </c>
      <c r="DA162" s="63" t="s">
        <v>2120</v>
      </c>
    </row>
    <row r="163" spans="1:105" ht="12" customHeight="1" x14ac:dyDescent="0.25">
      <c r="A163" s="97" t="s">
        <v>137</v>
      </c>
      <c r="B163" s="98">
        <v>2.626481094667988E-2</v>
      </c>
      <c r="C163" s="98">
        <v>3.4495029239024456E-2</v>
      </c>
      <c r="D163" s="98">
        <v>3.0413850315314715E-2</v>
      </c>
      <c r="E163" s="98">
        <v>3.200005527596643E-2</v>
      </c>
      <c r="F163" s="98">
        <v>2.8092462291037904E-2</v>
      </c>
      <c r="G163" s="98">
        <v>2.6883031359802155E-2</v>
      </c>
      <c r="H163" s="98">
        <v>3.0788064752412952E-2</v>
      </c>
      <c r="I163" s="98">
        <v>3.684792331885571E-2</v>
      </c>
      <c r="J163" s="98">
        <v>3.1158286247052778E-2</v>
      </c>
      <c r="K163" s="98">
        <v>3.0731940816340269E-2</v>
      </c>
      <c r="L163" s="98">
        <v>3.8521590017500336E-2</v>
      </c>
      <c r="M163" s="98">
        <v>3.8925270954569373E-2</v>
      </c>
      <c r="N163" s="98">
        <v>4.0559424262793277E-2</v>
      </c>
      <c r="O163" s="98">
        <v>4.1428059410163608E-2</v>
      </c>
      <c r="P163" s="98">
        <v>4.5181020246879075E-2</v>
      </c>
      <c r="Q163" s="98">
        <v>4.5930269651335336E-2</v>
      </c>
      <c r="R163" s="98">
        <v>4.4020081123684635E-2</v>
      </c>
      <c r="S163" s="98">
        <v>4.3965461124354184E-2</v>
      </c>
      <c r="T163" s="98">
        <v>4.3230517426849538E-2</v>
      </c>
      <c r="U163" s="98">
        <v>4.2298646640788862E-2</v>
      </c>
      <c r="V163" s="98">
        <v>5.5694612392382013E-2</v>
      </c>
      <c r="W163" s="98">
        <v>3.8476232708413841E-2</v>
      </c>
      <c r="DA163" s="63" t="s">
        <v>2121</v>
      </c>
    </row>
    <row r="164" spans="1:105" ht="12" customHeight="1" x14ac:dyDescent="0.25">
      <c r="A164" s="100" t="s">
        <v>216</v>
      </c>
      <c r="B164" s="101">
        <v>2.626481094667988E-2</v>
      </c>
      <c r="C164" s="101">
        <v>3.4495029239024456E-2</v>
      </c>
      <c r="D164" s="101">
        <v>3.0413850315314715E-2</v>
      </c>
      <c r="E164" s="101">
        <v>3.200005527596643E-2</v>
      </c>
      <c r="F164" s="101">
        <v>2.8092462291037904E-2</v>
      </c>
      <c r="G164" s="101">
        <v>2.6883031359802155E-2</v>
      </c>
      <c r="H164" s="101">
        <v>3.0788064752412952E-2</v>
      </c>
      <c r="I164" s="101">
        <v>3.684792331885571E-2</v>
      </c>
      <c r="J164" s="101">
        <v>3.1158286247052778E-2</v>
      </c>
      <c r="K164" s="101">
        <v>3.0731940816340269E-2</v>
      </c>
      <c r="L164" s="101">
        <v>3.8521590017500336E-2</v>
      </c>
      <c r="M164" s="101">
        <v>3.8925270954569373E-2</v>
      </c>
      <c r="N164" s="101">
        <v>4.0559424262793277E-2</v>
      </c>
      <c r="O164" s="101">
        <v>4.1428059410163608E-2</v>
      </c>
      <c r="P164" s="101">
        <v>4.5181020246879075E-2</v>
      </c>
      <c r="Q164" s="101">
        <v>4.5930269651335336E-2</v>
      </c>
      <c r="R164" s="101">
        <v>4.4020081123684635E-2</v>
      </c>
      <c r="S164" s="101">
        <v>4.3965461124354184E-2</v>
      </c>
      <c r="T164" s="101">
        <v>4.3230517426849538E-2</v>
      </c>
      <c r="U164" s="101">
        <v>4.2298646640788862E-2</v>
      </c>
      <c r="V164" s="101">
        <v>5.5694612392382013E-2</v>
      </c>
      <c r="W164" s="101">
        <v>3.8476232708413841E-2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1.4701426392581773</v>
      </c>
      <c r="C170" s="122">
        <v>2.4012552097003925</v>
      </c>
      <c r="D170" s="122">
        <v>2.3119422619535035</v>
      </c>
      <c r="E170" s="122">
        <v>2.6743955126821777</v>
      </c>
      <c r="F170" s="122">
        <v>2.0945399190964711</v>
      </c>
      <c r="G170" s="122">
        <v>2.3756374505624933</v>
      </c>
      <c r="H170" s="122">
        <v>1.1067329727959783</v>
      </c>
      <c r="I170" s="122">
        <v>1.3718657614301932</v>
      </c>
      <c r="J170" s="122">
        <v>1.7993652496557129</v>
      </c>
      <c r="K170" s="122">
        <v>1.946024582026215</v>
      </c>
      <c r="L170" s="122">
        <v>1.326490050712781</v>
      </c>
      <c r="M170" s="122">
        <v>1.0125539969798463</v>
      </c>
      <c r="N170" s="122">
        <v>0.73610076454214457</v>
      </c>
      <c r="O170" s="122">
        <v>0.94741776568307356</v>
      </c>
      <c r="P170" s="122">
        <v>0.90260054316699245</v>
      </c>
      <c r="Q170" s="122">
        <v>1.0663165218132</v>
      </c>
      <c r="R170" s="122">
        <v>0.80268449507498407</v>
      </c>
      <c r="S170" s="122">
        <v>0.75268876068872792</v>
      </c>
      <c r="T170" s="122">
        <v>0.73046792290563245</v>
      </c>
      <c r="U170" s="122">
        <v>0.71378538407814751</v>
      </c>
      <c r="V170" s="122">
        <v>0.88729502251134451</v>
      </c>
      <c r="W170" s="122">
        <v>0.77593818156561445</v>
      </c>
      <c r="DA170" s="130" t="s">
        <v>2128</v>
      </c>
    </row>
    <row r="171" spans="1:105" ht="12" customHeight="1" x14ac:dyDescent="0.25">
      <c r="A171" s="97" t="s">
        <v>50</v>
      </c>
      <c r="B171" s="98">
        <v>1.4701426392581773</v>
      </c>
      <c r="C171" s="98">
        <v>2.4012552097003925</v>
      </c>
      <c r="D171" s="98">
        <v>2.3119422619535035</v>
      </c>
      <c r="E171" s="98">
        <v>2.6743955126821777</v>
      </c>
      <c r="F171" s="98">
        <v>2.0945399190964711</v>
      </c>
      <c r="G171" s="98">
        <v>2.3756374505624933</v>
      </c>
      <c r="H171" s="98">
        <v>1.1067329727959783</v>
      </c>
      <c r="I171" s="98">
        <v>1.3718657614301932</v>
      </c>
      <c r="J171" s="98">
        <v>1.7993652496557129</v>
      </c>
      <c r="K171" s="98">
        <v>1.946024582026215</v>
      </c>
      <c r="L171" s="98">
        <v>1.326490050712781</v>
      </c>
      <c r="M171" s="98">
        <v>1.0125539969798463</v>
      </c>
      <c r="N171" s="98">
        <v>0.73610076454214457</v>
      </c>
      <c r="O171" s="98">
        <v>0.94741776568307356</v>
      </c>
      <c r="P171" s="98">
        <v>0.90260054316699245</v>
      </c>
      <c r="Q171" s="98">
        <v>1.0663165218132</v>
      </c>
      <c r="R171" s="98">
        <v>0.80268449507498407</v>
      </c>
      <c r="S171" s="98">
        <v>0.75268876068872792</v>
      </c>
      <c r="T171" s="98">
        <v>0.73046792290563245</v>
      </c>
      <c r="U171" s="98">
        <v>0.71378538407814751</v>
      </c>
      <c r="V171" s="98">
        <v>0.88729502251134451</v>
      </c>
      <c r="W171" s="98">
        <v>0.77593818156561445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27427.057147830521</v>
      </c>
      <c r="C174" s="117">
        <f t="shared" si="87"/>
        <v>33500.445649797104</v>
      </c>
      <c r="D174" s="117">
        <f t="shared" si="87"/>
        <v>31491.604992037865</v>
      </c>
      <c r="E174" s="117">
        <f t="shared" si="87"/>
        <v>34541.765084031991</v>
      </c>
      <c r="F174" s="117">
        <f t="shared" si="87"/>
        <v>31028.976238016294</v>
      </c>
      <c r="G174" s="117">
        <f t="shared" si="87"/>
        <v>30572.830312111175</v>
      </c>
      <c r="H174" s="117">
        <f t="shared" si="87"/>
        <v>30788.938421805669</v>
      </c>
      <c r="I174" s="117">
        <f t="shared" si="87"/>
        <v>33044.440671953453</v>
      </c>
      <c r="J174" s="117">
        <f t="shared" si="87"/>
        <v>28921.038367394758</v>
      </c>
      <c r="K174" s="117">
        <f t="shared" si="87"/>
        <v>30000.60641031649</v>
      </c>
      <c r="L174" s="117">
        <f t="shared" si="87"/>
        <v>35962.652134376302</v>
      </c>
      <c r="M174" s="117">
        <f t="shared" si="87"/>
        <v>29633.744031476046</v>
      </c>
      <c r="N174" s="117">
        <f t="shared" si="87"/>
        <v>31464.791812702581</v>
      </c>
      <c r="O174" s="117">
        <f t="shared" si="87"/>
        <v>28803.170191523273</v>
      </c>
      <c r="P174" s="117">
        <f t="shared" si="87"/>
        <v>29239.494462307237</v>
      </c>
      <c r="Q174" s="117">
        <f t="shared" si="87"/>
        <v>28410.756676720546</v>
      </c>
      <c r="R174" s="117">
        <f t="shared" ref="R174:V174" si="88">R175+R178+R180+R189</f>
        <v>30003.29361911289</v>
      </c>
      <c r="S174" s="117">
        <f t="shared" si="88"/>
        <v>29504.526124481385</v>
      </c>
      <c r="T174" s="117">
        <f t="shared" si="88"/>
        <v>28494.607055693468</v>
      </c>
      <c r="U174" s="117">
        <f t="shared" si="88"/>
        <v>27472.639469948179</v>
      </c>
      <c r="V174" s="117">
        <f t="shared" si="88"/>
        <v>28644.40862138366</v>
      </c>
      <c r="W174" s="117">
        <f t="shared" ref="W174" si="89">W175+W178+W180+W189</f>
        <v>26220.961434534023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24881.066663095382</v>
      </c>
      <c r="C175" s="122">
        <f t="shared" si="90"/>
        <v>30645.118201276291</v>
      </c>
      <c r="D175" s="122">
        <f t="shared" si="90"/>
        <v>28792.6277106001</v>
      </c>
      <c r="E175" s="122">
        <f t="shared" si="90"/>
        <v>31700.177100398538</v>
      </c>
      <c r="F175" s="122">
        <f t="shared" si="90"/>
        <v>28340.638799977245</v>
      </c>
      <c r="G175" s="122">
        <f t="shared" si="90"/>
        <v>27851.602068763757</v>
      </c>
      <c r="H175" s="122">
        <f t="shared" si="90"/>
        <v>28090.13514279556</v>
      </c>
      <c r="I175" s="122">
        <f t="shared" si="90"/>
        <v>30203.395148770644</v>
      </c>
      <c r="J175" s="122">
        <f t="shared" si="90"/>
        <v>26374.423173725048</v>
      </c>
      <c r="K175" s="122">
        <f t="shared" si="90"/>
        <v>27403.893528724933</v>
      </c>
      <c r="L175" s="122">
        <f t="shared" si="90"/>
        <v>33136.722476032301</v>
      </c>
      <c r="M175" s="122">
        <f t="shared" si="90"/>
        <v>26832.276397626643</v>
      </c>
      <c r="N175" s="122">
        <f t="shared" si="90"/>
        <v>28694.544335247054</v>
      </c>
      <c r="O175" s="122">
        <f t="shared" si="90"/>
        <v>26096.653085950798</v>
      </c>
      <c r="P175" s="122">
        <f t="shared" si="90"/>
        <v>26537.887990313229</v>
      </c>
      <c r="Q175" s="122">
        <f t="shared" si="90"/>
        <v>25713.850283513413</v>
      </c>
      <c r="R175" s="122">
        <f t="shared" ref="R175:V175" si="91">SUM(R176:R177)</f>
        <v>27441.740800623342</v>
      </c>
      <c r="S175" s="122">
        <f t="shared" si="91"/>
        <v>27036.097775173828</v>
      </c>
      <c r="T175" s="122">
        <f t="shared" si="91"/>
        <v>26149.818105525839</v>
      </c>
      <c r="U175" s="122">
        <f t="shared" si="91"/>
        <v>25225.843740642751</v>
      </c>
      <c r="V175" s="122">
        <f t="shared" si="91"/>
        <v>26115.907578834129</v>
      </c>
      <c r="W175" s="122">
        <f t="shared" ref="W175" si="92">SUM(W176:W177)</f>
        <v>24177.555902230244</v>
      </c>
      <c r="DA175" s="130" t="s">
        <v>2282</v>
      </c>
    </row>
    <row r="176" spans="1:105" ht="12" customHeight="1" x14ac:dyDescent="0.25">
      <c r="A176" s="97" t="s">
        <v>216</v>
      </c>
      <c r="B176" s="98">
        <v>24599.750483561711</v>
      </c>
      <c r="C176" s="98">
        <v>30296.181539506229</v>
      </c>
      <c r="D176" s="98">
        <v>28470.16821284141</v>
      </c>
      <c r="E176" s="98">
        <v>31347.148469316333</v>
      </c>
      <c r="F176" s="98">
        <v>28032.590579367756</v>
      </c>
      <c r="G176" s="98">
        <v>27552.479075224794</v>
      </c>
      <c r="H176" s="98">
        <v>27791.383513882884</v>
      </c>
      <c r="I176" s="98">
        <v>29883.536601557291</v>
      </c>
      <c r="J176" s="98">
        <v>26097.421549289447</v>
      </c>
      <c r="K176" s="98">
        <v>27114.123338567817</v>
      </c>
      <c r="L176" s="98">
        <v>32779.807291027566</v>
      </c>
      <c r="M176" s="98">
        <v>26541.071999195898</v>
      </c>
      <c r="N176" s="98">
        <v>28374.528593665171</v>
      </c>
      <c r="O176" s="98">
        <v>25799.948917031019</v>
      </c>
      <c r="P176" s="98">
        <v>26237.631475646995</v>
      </c>
      <c r="Q176" s="98">
        <v>25424.153110175055</v>
      </c>
      <c r="R176" s="98">
        <v>27130.932741548721</v>
      </c>
      <c r="S176" s="98">
        <v>26746.84289793175</v>
      </c>
      <c r="T176" s="98">
        <v>25869.538488622478</v>
      </c>
      <c r="U176" s="98">
        <v>24960.217399977369</v>
      </c>
      <c r="V176" s="98">
        <v>25832.470698920672</v>
      </c>
      <c r="W176" s="98">
        <v>23910.996302055275</v>
      </c>
      <c r="DA176" s="63" t="s">
        <v>2283</v>
      </c>
    </row>
    <row r="177" spans="1:105" ht="12" customHeight="1" x14ac:dyDescent="0.25">
      <c r="A177" s="97" t="s">
        <v>53</v>
      </c>
      <c r="B177" s="98">
        <v>281.31617953367117</v>
      </c>
      <c r="C177" s="98">
        <v>348.93666177006247</v>
      </c>
      <c r="D177" s="98">
        <v>322.45949775869059</v>
      </c>
      <c r="E177" s="98">
        <v>353.02863108220345</v>
      </c>
      <c r="F177" s="98">
        <v>308.04822060949033</v>
      </c>
      <c r="G177" s="98">
        <v>299.12299353896333</v>
      </c>
      <c r="H177" s="98">
        <v>298.75162891267638</v>
      </c>
      <c r="I177" s="98">
        <v>319.85854721335295</v>
      </c>
      <c r="J177" s="98">
        <v>277.00162443560214</v>
      </c>
      <c r="K177" s="98">
        <v>289.7701901571146</v>
      </c>
      <c r="L177" s="98">
        <v>356.91518500473677</v>
      </c>
      <c r="M177" s="98">
        <v>291.20439843074678</v>
      </c>
      <c r="N177" s="98">
        <v>320.01574158188225</v>
      </c>
      <c r="O177" s="98">
        <v>296.7041689197784</v>
      </c>
      <c r="P177" s="98">
        <v>300.25651466623344</v>
      </c>
      <c r="Q177" s="98">
        <v>289.69717333835877</v>
      </c>
      <c r="R177" s="98">
        <v>310.80805907462229</v>
      </c>
      <c r="S177" s="98">
        <v>289.25487724207898</v>
      </c>
      <c r="T177" s="98">
        <v>280.27961690336087</v>
      </c>
      <c r="U177" s="98">
        <v>265.62634066538277</v>
      </c>
      <c r="V177" s="98">
        <v>283.43687991345803</v>
      </c>
      <c r="W177" s="98">
        <v>266.5596001749692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10.100660200760784</v>
      </c>
      <c r="C178" s="122">
        <f t="shared" si="93"/>
        <v>10.590081438647116</v>
      </c>
      <c r="D178" s="122">
        <f t="shared" si="93"/>
        <v>11.07661777969944</v>
      </c>
      <c r="E178" s="122">
        <f t="shared" si="93"/>
        <v>13.396021593710856</v>
      </c>
      <c r="F178" s="122">
        <f t="shared" si="93"/>
        <v>11.46188190289411</v>
      </c>
      <c r="G178" s="122">
        <f t="shared" si="93"/>
        <v>11.061158870604149</v>
      </c>
      <c r="H178" s="122">
        <f t="shared" si="93"/>
        <v>10.038480376025964</v>
      </c>
      <c r="I178" s="122">
        <f t="shared" si="93"/>
        <v>9.4198294401823635</v>
      </c>
      <c r="J178" s="122">
        <f t="shared" si="93"/>
        <v>9.8946266232921278</v>
      </c>
      <c r="K178" s="122">
        <f t="shared" si="93"/>
        <v>9.3361613578189857</v>
      </c>
      <c r="L178" s="122">
        <f t="shared" si="93"/>
        <v>12.261268396823752</v>
      </c>
      <c r="M178" s="122">
        <f t="shared" si="93"/>
        <v>10.706068439537619</v>
      </c>
      <c r="N178" s="122">
        <f t="shared" si="93"/>
        <v>12.217114797599155</v>
      </c>
      <c r="O178" s="122">
        <f t="shared" si="93"/>
        <v>14.454288189835021</v>
      </c>
      <c r="P178" s="122">
        <f t="shared" si="93"/>
        <v>17.528678606173994</v>
      </c>
      <c r="Q178" s="122">
        <f t="shared" si="93"/>
        <v>17.738441324448452</v>
      </c>
      <c r="R178" s="122">
        <f t="shared" si="93"/>
        <v>18.34232093396858</v>
      </c>
      <c r="S178" s="122">
        <f t="shared" si="93"/>
        <v>17.285860746817118</v>
      </c>
      <c r="T178" s="122">
        <f t="shared" si="93"/>
        <v>16.294254054794131</v>
      </c>
      <c r="U178" s="122">
        <f t="shared" si="93"/>
        <v>15.903515705410683</v>
      </c>
      <c r="V178" s="122">
        <f t="shared" si="93"/>
        <v>14.629140097235453</v>
      </c>
      <c r="W178" s="122">
        <f t="shared" si="93"/>
        <v>16.005266840827606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10.100660200760784</v>
      </c>
      <c r="C179" s="98">
        <f>RES_hhdet_fech!C48</f>
        <v>10.590081438647116</v>
      </c>
      <c r="D179" s="98">
        <f>RES_hhdet_fech!D48</f>
        <v>11.07661777969944</v>
      </c>
      <c r="E179" s="98">
        <f>RES_hhdet_fech!E48</f>
        <v>13.396021593710856</v>
      </c>
      <c r="F179" s="98">
        <f>RES_hhdet_fech!F48</f>
        <v>11.46188190289411</v>
      </c>
      <c r="G179" s="98">
        <f>RES_hhdet_fech!G48</f>
        <v>11.061158870604149</v>
      </c>
      <c r="H179" s="98">
        <f>RES_hhdet_fech!H48</f>
        <v>10.038480376025964</v>
      </c>
      <c r="I179" s="98">
        <f>RES_hhdet_fech!I48</f>
        <v>9.4198294401823635</v>
      </c>
      <c r="J179" s="98">
        <f>RES_hhdet_fech!J48</f>
        <v>9.8946266232921278</v>
      </c>
      <c r="K179" s="98">
        <f>RES_hhdet_fech!K48</f>
        <v>9.3361613578189857</v>
      </c>
      <c r="L179" s="98">
        <f>RES_hhdet_fech!L48</f>
        <v>12.261268396823752</v>
      </c>
      <c r="M179" s="98">
        <f>RES_hhdet_fech!M48</f>
        <v>10.706068439537619</v>
      </c>
      <c r="N179" s="98">
        <f>RES_hhdet_fech!N48</f>
        <v>12.217114797599155</v>
      </c>
      <c r="O179" s="98">
        <f>RES_hhdet_fech!O48</f>
        <v>14.454288189835021</v>
      </c>
      <c r="P179" s="98">
        <f>RES_hhdet_fech!P48</f>
        <v>17.528678606173994</v>
      </c>
      <c r="Q179" s="98">
        <f>RES_hhdet_fech!Q48</f>
        <v>17.738441324448452</v>
      </c>
      <c r="R179" s="98">
        <f>RES_hhdet_fech!R48</f>
        <v>18.34232093396858</v>
      </c>
      <c r="S179" s="98">
        <f>RES_hhdet_fech!S48</f>
        <v>17.285860746817118</v>
      </c>
      <c r="T179" s="98">
        <f>RES_hhdet_fech!T48</f>
        <v>16.294254054794131</v>
      </c>
      <c r="U179" s="98">
        <f>RES_hhdet_fech!U48</f>
        <v>15.903515705410683</v>
      </c>
      <c r="V179" s="98">
        <f>RES_hhdet_fech!V48</f>
        <v>14.629140097235453</v>
      </c>
      <c r="W179" s="98">
        <f>RES_hhdet_fech!W48</f>
        <v>16.005266840827606</v>
      </c>
      <c r="DA179" s="63" t="s">
        <v>2286</v>
      </c>
    </row>
    <row r="180" spans="1:105" ht="12" customHeight="1" x14ac:dyDescent="0.25">
      <c r="A180" s="121" t="s">
        <v>55</v>
      </c>
      <c r="B180" s="122">
        <v>2344.8481653918839</v>
      </c>
      <c r="C180" s="122">
        <v>2646.3320779569913</v>
      </c>
      <c r="D180" s="122">
        <v>2489.604434365805</v>
      </c>
      <c r="E180" s="122">
        <v>2626.5799786751882</v>
      </c>
      <c r="F180" s="122">
        <v>2478.5336061773405</v>
      </c>
      <c r="G180" s="122">
        <v>2503.5884880220401</v>
      </c>
      <c r="H180" s="122">
        <v>2492.5308144911069</v>
      </c>
      <c r="I180" s="122">
        <v>2631.1989950728853</v>
      </c>
      <c r="J180" s="122">
        <v>2324.349713889982</v>
      </c>
      <c r="K180" s="122">
        <v>2358.4350466126725</v>
      </c>
      <c r="L180" s="122">
        <v>2584.3852561371318</v>
      </c>
      <c r="M180" s="122">
        <v>2561.3412954107985</v>
      </c>
      <c r="N180" s="122">
        <v>2521.9137006352407</v>
      </c>
      <c r="O180" s="122">
        <v>2453.2436220579107</v>
      </c>
      <c r="P180" s="122">
        <v>2446.8326155808518</v>
      </c>
      <c r="Q180" s="122">
        <v>2440.524106351621</v>
      </c>
      <c r="R180" s="122">
        <v>2306.9833520364309</v>
      </c>
      <c r="S180" s="122">
        <v>2217.5701253423204</v>
      </c>
      <c r="T180" s="122">
        <v>2092.8701475535095</v>
      </c>
      <c r="U180" s="122">
        <v>1997.7085157410497</v>
      </c>
      <c r="V180" s="122">
        <v>2208.13989176736</v>
      </c>
      <c r="W180" s="122">
        <v>1728.6628581454363</v>
      </c>
      <c r="DA180" s="130" t="s">
        <v>2287</v>
      </c>
    </row>
    <row r="181" spans="1:105" ht="12" customHeight="1" x14ac:dyDescent="0.25">
      <c r="A181" s="97" t="s">
        <v>138</v>
      </c>
      <c r="B181" s="98">
        <v>2354.5417700329476</v>
      </c>
      <c r="C181" s="98">
        <v>2668.4590050396105</v>
      </c>
      <c r="D181" s="98">
        <v>2505.920756049657</v>
      </c>
      <c r="E181" s="98">
        <v>2649.0281206844297</v>
      </c>
      <c r="F181" s="98">
        <v>2496.0586041113661</v>
      </c>
      <c r="G181" s="98">
        <v>2519.7559920381041</v>
      </c>
      <c r="H181" s="98">
        <v>2508.8271597723583</v>
      </c>
      <c r="I181" s="98">
        <v>2654.2363778334025</v>
      </c>
      <c r="J181" s="98">
        <v>2337.6998538387575</v>
      </c>
      <c r="K181" s="98">
        <v>2371.1892732305428</v>
      </c>
      <c r="L181" s="98">
        <v>2604.7652227281887</v>
      </c>
      <c r="M181" s="98">
        <v>2577.6885479101179</v>
      </c>
      <c r="N181" s="98">
        <v>2537.1057648458482</v>
      </c>
      <c r="O181" s="98">
        <v>2466.6604001630094</v>
      </c>
      <c r="P181" s="98">
        <v>2461.8218701018209</v>
      </c>
      <c r="Q181" s="98">
        <v>2456.527037024779</v>
      </c>
      <c r="R181" s="98">
        <v>2319.2529562960572</v>
      </c>
      <c r="S181" s="98">
        <v>2229.764722055907</v>
      </c>
      <c r="T181" s="98">
        <v>2103.4731199922908</v>
      </c>
      <c r="U181" s="98">
        <v>2007.5799551092666</v>
      </c>
      <c r="V181" s="98">
        <v>2225.4943288245677</v>
      </c>
      <c r="W181" s="98">
        <v>1732.1496934297281</v>
      </c>
      <c r="DA181" s="63" t="s">
        <v>2288</v>
      </c>
    </row>
    <row r="182" spans="1:105" ht="12" customHeight="1" x14ac:dyDescent="0.25">
      <c r="A182" s="97" t="s">
        <v>137</v>
      </c>
      <c r="B182" s="98">
        <v>2155.9673645910243</v>
      </c>
      <c r="C182" s="98">
        <v>2427.4357682247073</v>
      </c>
      <c r="D182" s="98">
        <v>2286.5954118219956</v>
      </c>
      <c r="E182" s="98">
        <v>2413.519394023142</v>
      </c>
      <c r="F182" s="98">
        <v>2276.7450837607666</v>
      </c>
      <c r="G182" s="98">
        <v>2303.3644782413025</v>
      </c>
      <c r="H182" s="98">
        <v>2277.6551002925507</v>
      </c>
      <c r="I182" s="98">
        <v>2412.864719715189</v>
      </c>
      <c r="J182" s="98">
        <v>2118.4809670770528</v>
      </c>
      <c r="K182" s="98">
        <v>2151.9415533867773</v>
      </c>
      <c r="L182" s="98">
        <v>2362.8337777538591</v>
      </c>
      <c r="M182" s="98">
        <v>2357.8362238999621</v>
      </c>
      <c r="N182" s="98">
        <v>2337.9777220092251</v>
      </c>
      <c r="O182" s="98">
        <v>2288.8227265973146</v>
      </c>
      <c r="P182" s="98">
        <v>2246.4512207674143</v>
      </c>
      <c r="Q182" s="98">
        <v>2239.4789065440391</v>
      </c>
      <c r="R182" s="98">
        <v>2101.0751579577832</v>
      </c>
      <c r="S182" s="98">
        <v>2016.7689907942658</v>
      </c>
      <c r="T182" s="98">
        <v>1891.2493113203407</v>
      </c>
      <c r="U182" s="98">
        <v>1789.6349381361317</v>
      </c>
      <c r="V182" s="98">
        <v>1947.8589095376537</v>
      </c>
      <c r="W182" s="98">
        <v>1512.7144031314194</v>
      </c>
      <c r="DA182" s="63" t="s">
        <v>2289</v>
      </c>
    </row>
    <row r="183" spans="1:105" ht="12" customHeight="1" x14ac:dyDescent="0.25">
      <c r="A183" s="100" t="s">
        <v>216</v>
      </c>
      <c r="B183" s="101">
        <v>1892.9640115188774</v>
      </c>
      <c r="C183" s="101">
        <v>2119.3384774358697</v>
      </c>
      <c r="D183" s="101">
        <v>1999.6855565693043</v>
      </c>
      <c r="E183" s="101">
        <v>2104.017814861937</v>
      </c>
      <c r="F183" s="101">
        <v>1986.4020401638697</v>
      </c>
      <c r="G183" s="101">
        <v>2014.8889235772199</v>
      </c>
      <c r="H183" s="101">
        <v>1989.2424420166442</v>
      </c>
      <c r="I183" s="101">
        <v>2124.3912407337471</v>
      </c>
      <c r="J183" s="101">
        <v>1852.9898269128928</v>
      </c>
      <c r="K183" s="101">
        <v>1881.3640981470455</v>
      </c>
      <c r="L183" s="101">
        <v>2058.892149370743</v>
      </c>
      <c r="M183" s="101">
        <v>2057.3993482743927</v>
      </c>
      <c r="N183" s="101">
        <v>2035.4633050838863</v>
      </c>
      <c r="O183" s="101">
        <v>1986.9614643716984</v>
      </c>
      <c r="P183" s="101">
        <v>1944.9901572402721</v>
      </c>
      <c r="Q183" s="101">
        <v>1934.5366738320822</v>
      </c>
      <c r="R183" s="101">
        <v>1813.9668855192001</v>
      </c>
      <c r="S183" s="101">
        <v>1736.7887381493565</v>
      </c>
      <c r="T183" s="101">
        <v>1623.9199400100783</v>
      </c>
      <c r="U183" s="101">
        <v>1529.6991105041816</v>
      </c>
      <c r="V183" s="101">
        <v>1654.1732587127663</v>
      </c>
      <c r="W183" s="101">
        <v>1258.9119711634012</v>
      </c>
      <c r="DA183" s="131" t="s">
        <v>2290</v>
      </c>
    </row>
    <row r="184" spans="1:105" ht="12" customHeight="1" x14ac:dyDescent="0.25">
      <c r="A184" s="103" t="s">
        <v>52</v>
      </c>
      <c r="B184" s="104">
        <v>263.00335307214687</v>
      </c>
      <c r="C184" s="104">
        <v>308.09729078883726</v>
      </c>
      <c r="D184" s="104">
        <v>286.90985525269178</v>
      </c>
      <c r="E184" s="104">
        <v>309.50157916120486</v>
      </c>
      <c r="F184" s="104">
        <v>290.3430435968973</v>
      </c>
      <c r="G184" s="104">
        <v>288.47555466408232</v>
      </c>
      <c r="H184" s="104">
        <v>288.41265827590621</v>
      </c>
      <c r="I184" s="104">
        <v>288.47347898144193</v>
      </c>
      <c r="J184" s="104">
        <v>265.49114016415973</v>
      </c>
      <c r="K184" s="104">
        <v>270.57745523973222</v>
      </c>
      <c r="L184" s="104">
        <v>303.94162838311615</v>
      </c>
      <c r="M184" s="104">
        <v>300.43687562556909</v>
      </c>
      <c r="N184" s="104">
        <v>302.51441692533848</v>
      </c>
      <c r="O184" s="104">
        <v>301.86126222561666</v>
      </c>
      <c r="P184" s="104">
        <v>301.46106352714247</v>
      </c>
      <c r="Q184" s="104">
        <v>304.94223271195693</v>
      </c>
      <c r="R184" s="104">
        <v>287.10827243858375</v>
      </c>
      <c r="S184" s="104">
        <v>279.98025264490923</v>
      </c>
      <c r="T184" s="104">
        <v>267.32937131026245</v>
      </c>
      <c r="U184" s="104">
        <v>259.93582763195025</v>
      </c>
      <c r="V184" s="104">
        <v>293.6856508248876</v>
      </c>
      <c r="W184" s="104">
        <v>253.80243196801806</v>
      </c>
      <c r="DA184" s="132" t="s">
        <v>2291</v>
      </c>
    </row>
    <row r="185" spans="1:105" ht="12" customHeight="1" x14ac:dyDescent="0.25">
      <c r="A185" s="106" t="s">
        <v>122</v>
      </c>
      <c r="B185" s="101">
        <v>2070.7227939434288</v>
      </c>
      <c r="C185" s="101">
        <v>2031.6583906804888</v>
      </c>
      <c r="D185" s="101">
        <v>2032.2839488606576</v>
      </c>
      <c r="E185" s="101">
        <v>1988.7141067189852</v>
      </c>
      <c r="F185" s="101">
        <v>1977.3595132642224</v>
      </c>
      <c r="G185" s="101">
        <v>2038.388806940816</v>
      </c>
      <c r="H185" s="101">
        <v>2023.3407263475119</v>
      </c>
      <c r="I185" s="101">
        <v>1964.7414141582674</v>
      </c>
      <c r="J185" s="101">
        <v>1938.9951654258095</v>
      </c>
      <c r="K185" s="101">
        <v>1989.1228740142726</v>
      </c>
      <c r="L185" s="101">
        <v>1988.2005002890407</v>
      </c>
      <c r="M185" s="101">
        <v>2083.0491792597168</v>
      </c>
      <c r="N185" s="101">
        <v>2076.3641830596966</v>
      </c>
      <c r="O185" s="101">
        <v>2058.8590319640889</v>
      </c>
      <c r="P185" s="101">
        <v>2003.6549729538503</v>
      </c>
      <c r="Q185" s="101">
        <v>1965.6200470321633</v>
      </c>
      <c r="R185" s="101">
        <v>1946.3903301911457</v>
      </c>
      <c r="S185" s="101">
        <v>1862.5979580606629</v>
      </c>
      <c r="T185" s="101">
        <v>1786.5607766535898</v>
      </c>
      <c r="U185" s="101">
        <v>1712.1578885162467</v>
      </c>
      <c r="V185" s="101">
        <v>1686.3467758210165</v>
      </c>
      <c r="W185" s="101">
        <v>1630.4236830154571</v>
      </c>
      <c r="DA185" s="131" t="s">
        <v>2292</v>
      </c>
    </row>
    <row r="186" spans="1:105" ht="12" customHeight="1" x14ac:dyDescent="0.25">
      <c r="A186" s="107" t="s">
        <v>121</v>
      </c>
      <c r="B186" s="104">
        <v>1952.33093629159</v>
      </c>
      <c r="C186" s="104">
        <v>1913.2052410208366</v>
      </c>
      <c r="D186" s="104">
        <v>1917.0705750461386</v>
      </c>
      <c r="E186" s="104">
        <v>1876.1748724092161</v>
      </c>
      <c r="F186" s="104">
        <v>1867.1116672320218</v>
      </c>
      <c r="G186" s="104">
        <v>1927.2373138898868</v>
      </c>
      <c r="H186" s="104">
        <v>1912.2941927436491</v>
      </c>
      <c r="I186" s="104">
        <v>1864.9199621954017</v>
      </c>
      <c r="J186" s="104">
        <v>1836.5279997270477</v>
      </c>
      <c r="K186" s="104">
        <v>1885.8102722264168</v>
      </c>
      <c r="L186" s="104">
        <v>1884.9120833427473</v>
      </c>
      <c r="M186" s="104">
        <v>1978.4013172117989</v>
      </c>
      <c r="N186" s="104">
        <v>1972.264902740201</v>
      </c>
      <c r="O186" s="104">
        <v>1954.291705721123</v>
      </c>
      <c r="P186" s="104">
        <v>1897.537964375432</v>
      </c>
      <c r="Q186" s="104">
        <v>1861.3848619080566</v>
      </c>
      <c r="R186" s="104">
        <v>1844.2196938778588</v>
      </c>
      <c r="S186" s="104">
        <v>1769.5257198915958</v>
      </c>
      <c r="T186" s="104">
        <v>1702.1097226807108</v>
      </c>
      <c r="U186" s="104">
        <v>1635.9564914351454</v>
      </c>
      <c r="V186" s="104">
        <v>1616.4924431536149</v>
      </c>
      <c r="W186" s="104">
        <v>1561.8008301905804</v>
      </c>
      <c r="DA186" s="132" t="s">
        <v>2293</v>
      </c>
    </row>
    <row r="187" spans="1:105" ht="12" customHeight="1" x14ac:dyDescent="0.25">
      <c r="A187" s="108" t="s">
        <v>53</v>
      </c>
      <c r="B187" s="98">
        <v>1664.7931070338486</v>
      </c>
      <c r="C187" s="98">
        <v>1620.579761655275</v>
      </c>
      <c r="D187" s="98">
        <v>1626.1125180420249</v>
      </c>
      <c r="E187" s="98">
        <v>1584.8353786490825</v>
      </c>
      <c r="F187" s="98">
        <v>1577.633070718555</v>
      </c>
      <c r="G187" s="98">
        <v>1632.281426529091</v>
      </c>
      <c r="H187" s="98">
        <v>1616.5955264242309</v>
      </c>
      <c r="I187" s="98">
        <v>1593.1016086734858</v>
      </c>
      <c r="J187" s="98">
        <v>1556.9988129219896</v>
      </c>
      <c r="K187" s="98">
        <v>1598.8448380696723</v>
      </c>
      <c r="L187" s="98">
        <v>1593.6819063321793</v>
      </c>
      <c r="M187" s="98">
        <v>1676.7497045266284</v>
      </c>
      <c r="N187" s="98">
        <v>1669.2281989726932</v>
      </c>
      <c r="O187" s="98">
        <v>1650.609415912309</v>
      </c>
      <c r="P187" s="98">
        <v>1601.2471110522206</v>
      </c>
      <c r="Q187" s="98">
        <v>1566.8430409012808</v>
      </c>
      <c r="R187" s="98">
        <v>1553.5069093221196</v>
      </c>
      <c r="S187" s="98">
        <v>1487.8094329846958</v>
      </c>
      <c r="T187" s="98">
        <v>1429.2799442721459</v>
      </c>
      <c r="U187" s="98">
        <v>1369.8460015181292</v>
      </c>
      <c r="V187" s="98">
        <v>1350.2856021347977</v>
      </c>
      <c r="W187" s="98">
        <v>1277.0242927071779</v>
      </c>
      <c r="DA187" s="63" t="s">
        <v>2294</v>
      </c>
    </row>
    <row r="188" spans="1:105" ht="12" customHeight="1" x14ac:dyDescent="0.25">
      <c r="A188" s="108" t="s">
        <v>52</v>
      </c>
      <c r="B188" s="98">
        <v>287.53782925774135</v>
      </c>
      <c r="C188" s="98">
        <v>292.62547936556206</v>
      </c>
      <c r="D188" s="98">
        <v>290.95805700411353</v>
      </c>
      <c r="E188" s="98">
        <v>291.33949376013339</v>
      </c>
      <c r="F188" s="98">
        <v>289.47859651346698</v>
      </c>
      <c r="G188" s="98">
        <v>294.955887360796</v>
      </c>
      <c r="H188" s="98">
        <v>295.69866631941863</v>
      </c>
      <c r="I188" s="98">
        <v>271.81835352191564</v>
      </c>
      <c r="J188" s="98">
        <v>279.52918680505849</v>
      </c>
      <c r="K188" s="98">
        <v>286.9654341567441</v>
      </c>
      <c r="L188" s="98">
        <v>291.2301770105679</v>
      </c>
      <c r="M188" s="98">
        <v>301.65161268517056</v>
      </c>
      <c r="N188" s="98">
        <v>303.03670376750773</v>
      </c>
      <c r="O188" s="98">
        <v>303.68228980881372</v>
      </c>
      <c r="P188" s="98">
        <v>296.29085332321154</v>
      </c>
      <c r="Q188" s="98">
        <v>294.54182100677554</v>
      </c>
      <c r="R188" s="98">
        <v>290.71278455573889</v>
      </c>
      <c r="S188" s="98">
        <v>281.7162869068996</v>
      </c>
      <c r="T188" s="98">
        <v>272.82977840856483</v>
      </c>
      <c r="U188" s="98">
        <v>266.11048991701597</v>
      </c>
      <c r="V188" s="98">
        <v>266.20684101881722</v>
      </c>
      <c r="W188" s="98">
        <v>284.77653748340248</v>
      </c>
      <c r="DA188" s="63" t="s">
        <v>2295</v>
      </c>
    </row>
    <row r="189" spans="1:105" ht="12" customHeight="1" x14ac:dyDescent="0.25">
      <c r="A189" s="121" t="s">
        <v>54</v>
      </c>
      <c r="B189" s="122">
        <v>191.04165914249376</v>
      </c>
      <c r="C189" s="122">
        <v>198.405289125172</v>
      </c>
      <c r="D189" s="122">
        <v>198.29622929225883</v>
      </c>
      <c r="E189" s="122">
        <v>201.61198336455843</v>
      </c>
      <c r="F189" s="122">
        <v>198.34194995881248</v>
      </c>
      <c r="G189" s="122">
        <v>206.57859645477305</v>
      </c>
      <c r="H189" s="122">
        <v>196.23398414298015</v>
      </c>
      <c r="I189" s="122">
        <v>200.42669866974259</v>
      </c>
      <c r="J189" s="122">
        <v>212.37085315643273</v>
      </c>
      <c r="K189" s="122">
        <v>228.94167362106316</v>
      </c>
      <c r="L189" s="122">
        <v>229.28313381004463</v>
      </c>
      <c r="M189" s="122">
        <v>229.4202699990675</v>
      </c>
      <c r="N189" s="122">
        <v>236.11666202268646</v>
      </c>
      <c r="O189" s="122">
        <v>238.81919532472881</v>
      </c>
      <c r="P189" s="122">
        <v>237.24517780697903</v>
      </c>
      <c r="Q189" s="122">
        <v>238.64384553106396</v>
      </c>
      <c r="R189" s="122">
        <v>236.22714551915155</v>
      </c>
      <c r="S189" s="122">
        <v>233.57236321841611</v>
      </c>
      <c r="T189" s="122">
        <v>235.62454855932393</v>
      </c>
      <c r="U189" s="122">
        <v>233.1836978589663</v>
      </c>
      <c r="V189" s="122">
        <v>305.73201068493125</v>
      </c>
      <c r="W189" s="122">
        <v>298.73740731751542</v>
      </c>
      <c r="DA189" s="130" t="s">
        <v>2296</v>
      </c>
    </row>
    <row r="190" spans="1:105" ht="12" customHeight="1" x14ac:dyDescent="0.25">
      <c r="A190" s="97" t="s">
        <v>50</v>
      </c>
      <c r="B190" s="98">
        <v>170.89616171659642</v>
      </c>
      <c r="C190" s="98">
        <v>264.03152219574758</v>
      </c>
      <c r="D190" s="98">
        <v>248.67069095091077</v>
      </c>
      <c r="E190" s="98">
        <v>283.00912867690022</v>
      </c>
      <c r="F190" s="98">
        <v>242.04727874065466</v>
      </c>
      <c r="G190" s="98">
        <v>300.05141293626053</v>
      </c>
      <c r="H190" s="98">
        <v>157.87561934356199</v>
      </c>
      <c r="I190" s="98">
        <v>211.11671662838572</v>
      </c>
      <c r="J190" s="98">
        <v>297.26182992202405</v>
      </c>
      <c r="K190" s="98">
        <v>348.41212268271175</v>
      </c>
      <c r="L190" s="98">
        <v>273.95977441340278</v>
      </c>
      <c r="M190" s="98">
        <v>265.7672597876209</v>
      </c>
      <c r="N190" s="98">
        <v>222.83390369252328</v>
      </c>
      <c r="O190" s="98">
        <v>304.05386306028748</v>
      </c>
      <c r="P190" s="98">
        <v>290.68792178530953</v>
      </c>
      <c r="Q190" s="98">
        <v>358.13847409660116</v>
      </c>
      <c r="R190" s="98">
        <v>284.71230571955255</v>
      </c>
      <c r="S190" s="98">
        <v>292.83906585500279</v>
      </c>
      <c r="T190" s="98">
        <v>304.62806224725495</v>
      </c>
      <c r="U190" s="98">
        <v>309.6692843403012</v>
      </c>
      <c r="V190" s="98">
        <v>398.49372502083975</v>
      </c>
      <c r="W190" s="98">
        <v>402.5718617234034</v>
      </c>
      <c r="DA190" s="63" t="s">
        <v>2297</v>
      </c>
    </row>
    <row r="191" spans="1:105" ht="12" customHeight="1" x14ac:dyDescent="0.25">
      <c r="A191" s="109" t="s">
        <v>120</v>
      </c>
      <c r="B191" s="33">
        <v>193.26635998995903</v>
      </c>
      <c r="C191" s="33">
        <v>190.7091838300928</v>
      </c>
      <c r="D191" s="33">
        <v>192.13845962475295</v>
      </c>
      <c r="E191" s="33">
        <v>191.28356217468695</v>
      </c>
      <c r="F191" s="33">
        <v>192.91917636403588</v>
      </c>
      <c r="G191" s="33">
        <v>195.30382513866584</v>
      </c>
      <c r="H191" s="33">
        <v>200.6270054846687</v>
      </c>
      <c r="I191" s="33">
        <v>199.22274800231102</v>
      </c>
      <c r="J191" s="33">
        <v>202.64499010476257</v>
      </c>
      <c r="K191" s="33">
        <v>215.66861879661386</v>
      </c>
      <c r="L191" s="33">
        <v>224.96605606468307</v>
      </c>
      <c r="M191" s="33">
        <v>226.65308110785725</v>
      </c>
      <c r="N191" s="33">
        <v>237.00162343067407</v>
      </c>
      <c r="O191" s="33">
        <v>234.62312803691265</v>
      </c>
      <c r="P191" s="33">
        <v>233.74435895866588</v>
      </c>
      <c r="Q191" s="33">
        <v>230.88130825219392</v>
      </c>
      <c r="R191" s="33">
        <v>233.08015145361665</v>
      </c>
      <c r="S191" s="33">
        <v>229.88302989058624</v>
      </c>
      <c r="T191" s="33">
        <v>231.48173965212862</v>
      </c>
      <c r="U191" s="33">
        <v>228.60537341746161</v>
      </c>
      <c r="V191" s="33">
        <v>300.33003155067007</v>
      </c>
      <c r="W191" s="33">
        <v>293.00899628225585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13895.346233793112</v>
      </c>
      <c r="C193" s="117">
        <f t="shared" si="94"/>
        <v>17095.390578414477</v>
      </c>
      <c r="D193" s="117">
        <f t="shared" si="94"/>
        <v>16199.985738784359</v>
      </c>
      <c r="E193" s="117">
        <f t="shared" si="94"/>
        <v>17909.666304293969</v>
      </c>
      <c r="F193" s="117">
        <f t="shared" si="94"/>
        <v>16161.887398448298</v>
      </c>
      <c r="G193" s="117">
        <f t="shared" si="94"/>
        <v>16022.990704460935</v>
      </c>
      <c r="H193" s="117">
        <f t="shared" si="94"/>
        <v>16231.332527916858</v>
      </c>
      <c r="I193" s="117">
        <f t="shared" si="94"/>
        <v>17582.640712634337</v>
      </c>
      <c r="J193" s="117">
        <f t="shared" si="94"/>
        <v>15543.448716329443</v>
      </c>
      <c r="K193" s="117">
        <f t="shared" si="94"/>
        <v>16379.252307774799</v>
      </c>
      <c r="L193" s="117">
        <f t="shared" si="94"/>
        <v>20073.153182862054</v>
      </c>
      <c r="M193" s="117">
        <f t="shared" si="94"/>
        <v>17016.373334733758</v>
      </c>
      <c r="N193" s="117">
        <f t="shared" si="94"/>
        <v>18654.555123339327</v>
      </c>
      <c r="O193" s="117">
        <f t="shared" si="94"/>
        <v>17642.250707816711</v>
      </c>
      <c r="P193" s="117">
        <f t="shared" si="94"/>
        <v>18013.640428806939</v>
      </c>
      <c r="Q193" s="117">
        <f t="shared" si="94"/>
        <v>17623.567204677332</v>
      </c>
      <c r="R193" s="117">
        <f t="shared" ref="R193:V193" si="95">R194+R197+R199+R208</f>
        <v>18749.170448964032</v>
      </c>
      <c r="S193" s="117">
        <f t="shared" si="95"/>
        <v>18659.753461075452</v>
      </c>
      <c r="T193" s="117">
        <f t="shared" si="95"/>
        <v>18253.385856124587</v>
      </c>
      <c r="U193" s="117">
        <f t="shared" si="95"/>
        <v>17788.618088961946</v>
      </c>
      <c r="V193" s="117">
        <f t="shared" si="95"/>
        <v>18787.342133871494</v>
      </c>
      <c r="W193" s="117">
        <f t="shared" ref="W193" si="96">W194+W197+W199+W208</f>
        <v>17310.40560529202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12386.576266103211</v>
      </c>
      <c r="C194" s="122">
        <f t="shared" si="97"/>
        <v>15404.125565221619</v>
      </c>
      <c r="D194" s="122">
        <f t="shared" si="97"/>
        <v>14592.196357589693</v>
      </c>
      <c r="E194" s="122">
        <f t="shared" si="97"/>
        <v>16210.895788412028</v>
      </c>
      <c r="F194" s="122">
        <f t="shared" si="97"/>
        <v>14550.693489861678</v>
      </c>
      <c r="G194" s="122">
        <f t="shared" si="97"/>
        <v>14387.704827083056</v>
      </c>
      <c r="H194" s="122">
        <f t="shared" si="97"/>
        <v>14605.091138667347</v>
      </c>
      <c r="I194" s="122">
        <f t="shared" si="97"/>
        <v>15869.070524927854</v>
      </c>
      <c r="J194" s="122">
        <f t="shared" si="97"/>
        <v>13993.058226129995</v>
      </c>
      <c r="K194" s="122">
        <f t="shared" si="97"/>
        <v>14787.686175177107</v>
      </c>
      <c r="L194" s="122">
        <f t="shared" si="97"/>
        <v>18321.430799935173</v>
      </c>
      <c r="M194" s="122">
        <f t="shared" si="97"/>
        <v>15260.256282502343</v>
      </c>
      <c r="N194" s="122">
        <f t="shared" si="97"/>
        <v>16881.59427565791</v>
      </c>
      <c r="O194" s="122">
        <f t="shared" si="97"/>
        <v>15869.960788668302</v>
      </c>
      <c r="P194" s="122">
        <f t="shared" si="97"/>
        <v>16225.266294817638</v>
      </c>
      <c r="Q194" s="122">
        <f t="shared" si="97"/>
        <v>15825.367442390288</v>
      </c>
      <c r="R194" s="122">
        <f t="shared" ref="R194:V194" si="98">SUM(R195:R196)</f>
        <v>17020.096702252256</v>
      </c>
      <c r="S194" s="122">
        <f t="shared" si="98"/>
        <v>16970.671817521805</v>
      </c>
      <c r="T194" s="122">
        <f t="shared" si="98"/>
        <v>16621.205380000494</v>
      </c>
      <c r="U194" s="122">
        <f t="shared" si="98"/>
        <v>16198.537322538859</v>
      </c>
      <c r="V194" s="122">
        <f t="shared" si="98"/>
        <v>16970.373378742323</v>
      </c>
      <c r="W194" s="122">
        <f t="shared" ref="W194" si="99">SUM(W195:W196)</f>
        <v>15799.250195960831</v>
      </c>
      <c r="DA194" s="130" t="s">
        <v>2450</v>
      </c>
    </row>
    <row r="195" spans="1:105" ht="12" customHeight="1" x14ac:dyDescent="0.25">
      <c r="A195" s="97" t="s">
        <v>216</v>
      </c>
      <c r="B195" s="98">
        <v>12105.26008656954</v>
      </c>
      <c r="C195" s="98">
        <v>15055.188903451557</v>
      </c>
      <c r="D195" s="98">
        <v>14269.736859831002</v>
      </c>
      <c r="E195" s="98">
        <v>15857.867157329825</v>
      </c>
      <c r="F195" s="98">
        <v>14242.645269252187</v>
      </c>
      <c r="G195" s="98">
        <v>14088.581833544093</v>
      </c>
      <c r="H195" s="98">
        <v>14306.339509754671</v>
      </c>
      <c r="I195" s="98">
        <v>15549.211977714502</v>
      </c>
      <c r="J195" s="98">
        <v>13716.056601694392</v>
      </c>
      <c r="K195" s="98">
        <v>14497.915985019992</v>
      </c>
      <c r="L195" s="98">
        <v>17964.515614930435</v>
      </c>
      <c r="M195" s="98">
        <v>14969.051884071596</v>
      </c>
      <c r="N195" s="98">
        <v>16561.578534076027</v>
      </c>
      <c r="O195" s="98">
        <v>15573.256619748525</v>
      </c>
      <c r="P195" s="98">
        <v>15925.009780151406</v>
      </c>
      <c r="Q195" s="98">
        <v>15535.670269051931</v>
      </c>
      <c r="R195" s="98">
        <v>16709.288643177635</v>
      </c>
      <c r="S195" s="98">
        <v>16681.416940279727</v>
      </c>
      <c r="T195" s="98">
        <v>16340.925763097133</v>
      </c>
      <c r="U195" s="98">
        <v>15932.910981873476</v>
      </c>
      <c r="V195" s="98">
        <v>16686.936498828865</v>
      </c>
      <c r="W195" s="98">
        <v>15532.690595785862</v>
      </c>
      <c r="DA195" s="63" t="s">
        <v>2451</v>
      </c>
    </row>
    <row r="196" spans="1:105" ht="12" customHeight="1" x14ac:dyDescent="0.25">
      <c r="A196" s="97" t="s">
        <v>53</v>
      </c>
      <c r="B196" s="98">
        <v>281.31617953367117</v>
      </c>
      <c r="C196" s="98">
        <v>348.93666177006247</v>
      </c>
      <c r="D196" s="98">
        <v>322.45949775869059</v>
      </c>
      <c r="E196" s="98">
        <v>353.02863108220345</v>
      </c>
      <c r="F196" s="98">
        <v>308.04822060949033</v>
      </c>
      <c r="G196" s="98">
        <v>299.12299353896333</v>
      </c>
      <c r="H196" s="98">
        <v>298.75162891267638</v>
      </c>
      <c r="I196" s="98">
        <v>319.85854721335295</v>
      </c>
      <c r="J196" s="98">
        <v>277.00162443560214</v>
      </c>
      <c r="K196" s="98">
        <v>289.7701901571146</v>
      </c>
      <c r="L196" s="98">
        <v>356.91518500473677</v>
      </c>
      <c r="M196" s="98">
        <v>291.20439843074678</v>
      </c>
      <c r="N196" s="98">
        <v>320.01574158188225</v>
      </c>
      <c r="O196" s="98">
        <v>296.7041689197784</v>
      </c>
      <c r="P196" s="98">
        <v>300.25651466623344</v>
      </c>
      <c r="Q196" s="98">
        <v>289.69717333835877</v>
      </c>
      <c r="R196" s="98">
        <v>310.80805907462229</v>
      </c>
      <c r="S196" s="98">
        <v>289.25487724207898</v>
      </c>
      <c r="T196" s="98">
        <v>280.27961690336087</v>
      </c>
      <c r="U196" s="98">
        <v>265.62634066538277</v>
      </c>
      <c r="V196" s="98">
        <v>283.43687991345803</v>
      </c>
      <c r="W196" s="98">
        <v>266.5596001749692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19.949208372266039</v>
      </c>
      <c r="C197" s="122">
        <f t="shared" si="100"/>
        <v>21.964849975115118</v>
      </c>
      <c r="D197" s="122">
        <f t="shared" si="100"/>
        <v>24.112466873187991</v>
      </c>
      <c r="E197" s="122">
        <f t="shared" si="100"/>
        <v>30.468295053887132</v>
      </c>
      <c r="F197" s="122">
        <f t="shared" si="100"/>
        <v>27.327844818991863</v>
      </c>
      <c r="G197" s="122">
        <f t="shared" si="100"/>
        <v>27.69060184536281</v>
      </c>
      <c r="H197" s="122">
        <f t="shared" si="100"/>
        <v>26.689107353024401</v>
      </c>
      <c r="I197" s="122">
        <f t="shared" si="100"/>
        <v>26.10167329495588</v>
      </c>
      <c r="J197" s="122">
        <f t="shared" si="100"/>
        <v>28.086728240898989</v>
      </c>
      <c r="K197" s="122">
        <f t="shared" si="100"/>
        <v>27.650374144006246</v>
      </c>
      <c r="L197" s="122">
        <f t="shared" si="100"/>
        <v>38.102308129461527</v>
      </c>
      <c r="M197" s="122">
        <f t="shared" si="100"/>
        <v>34.818720229425679</v>
      </c>
      <c r="N197" s="122">
        <f t="shared" si="100"/>
        <v>41.572579469519127</v>
      </c>
      <c r="O197" s="122">
        <f t="shared" si="100"/>
        <v>51.260256377635123</v>
      </c>
      <c r="P197" s="122">
        <f t="shared" si="100"/>
        <v>64.023330272895748</v>
      </c>
      <c r="Q197" s="122">
        <f t="shared" si="100"/>
        <v>66.222615747621191</v>
      </c>
      <c r="R197" s="122">
        <f t="shared" si="100"/>
        <v>69.632249898804474</v>
      </c>
      <c r="S197" s="122">
        <f t="shared" si="100"/>
        <v>66.929290621330338</v>
      </c>
      <c r="T197" s="122">
        <f t="shared" si="100"/>
        <v>64.565558923764144</v>
      </c>
      <c r="U197" s="122">
        <f t="shared" si="100"/>
        <v>64.836500109335262</v>
      </c>
      <c r="V197" s="122">
        <f t="shared" si="100"/>
        <v>61.780633403618083</v>
      </c>
      <c r="W197" s="122">
        <f t="shared" si="100"/>
        <v>70.188915555884336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19.949208372266039</v>
      </c>
      <c r="C198" s="98">
        <f>RES_hhdet_tesh!C48</f>
        <v>21.964849975115118</v>
      </c>
      <c r="D198" s="98">
        <f>RES_hhdet_tesh!D48</f>
        <v>24.112466873187991</v>
      </c>
      <c r="E198" s="98">
        <f>RES_hhdet_tesh!E48</f>
        <v>30.468295053887132</v>
      </c>
      <c r="F198" s="98">
        <f>RES_hhdet_tesh!F48</f>
        <v>27.327844818991863</v>
      </c>
      <c r="G198" s="98">
        <f>RES_hhdet_tesh!G48</f>
        <v>27.69060184536281</v>
      </c>
      <c r="H198" s="98">
        <f>RES_hhdet_tesh!H48</f>
        <v>26.689107353024401</v>
      </c>
      <c r="I198" s="98">
        <f>RES_hhdet_tesh!I48</f>
        <v>26.10167329495588</v>
      </c>
      <c r="J198" s="98">
        <f>RES_hhdet_tesh!J48</f>
        <v>28.086728240898989</v>
      </c>
      <c r="K198" s="98">
        <f>RES_hhdet_tesh!K48</f>
        <v>27.650374144006246</v>
      </c>
      <c r="L198" s="98">
        <f>RES_hhdet_tesh!L48</f>
        <v>38.102308129461527</v>
      </c>
      <c r="M198" s="98">
        <f>RES_hhdet_tesh!M48</f>
        <v>34.818720229425679</v>
      </c>
      <c r="N198" s="98">
        <f>RES_hhdet_tesh!N48</f>
        <v>41.572579469519127</v>
      </c>
      <c r="O198" s="98">
        <f>RES_hhdet_tesh!O48</f>
        <v>51.260256377635123</v>
      </c>
      <c r="P198" s="98">
        <f>RES_hhdet_tesh!P48</f>
        <v>64.023330272895748</v>
      </c>
      <c r="Q198" s="98">
        <f>RES_hhdet_tesh!Q48</f>
        <v>66.222615747621191</v>
      </c>
      <c r="R198" s="98">
        <f>RES_hhdet_tesh!R48</f>
        <v>69.632249898804474</v>
      </c>
      <c r="S198" s="98">
        <f>RES_hhdet_tesh!S48</f>
        <v>66.929290621330338</v>
      </c>
      <c r="T198" s="98">
        <f>RES_hhdet_tesh!T48</f>
        <v>64.565558923764144</v>
      </c>
      <c r="U198" s="98">
        <f>RES_hhdet_tesh!U48</f>
        <v>64.836500109335262</v>
      </c>
      <c r="V198" s="98">
        <f>RES_hhdet_tesh!V48</f>
        <v>61.780633403618083</v>
      </c>
      <c r="W198" s="98">
        <f>RES_hhdet_tesh!W48</f>
        <v>70.188915555884336</v>
      </c>
      <c r="DA198" s="63" t="s">
        <v>2454</v>
      </c>
    </row>
    <row r="199" spans="1:105" ht="12" customHeight="1" x14ac:dyDescent="0.25">
      <c r="A199" s="121" t="s">
        <v>55</v>
      </c>
      <c r="B199" s="122">
        <v>1345.8354553670176</v>
      </c>
      <c r="C199" s="122">
        <v>1521.8521694344272</v>
      </c>
      <c r="D199" s="122">
        <v>1435.8041412518032</v>
      </c>
      <c r="E199" s="122">
        <v>1518.1244060281438</v>
      </c>
      <c r="F199" s="122">
        <v>1434.9808922979323</v>
      </c>
      <c r="G199" s="122">
        <v>1452.6043068880724</v>
      </c>
      <c r="H199" s="122">
        <v>1449.3692438400617</v>
      </c>
      <c r="I199" s="122">
        <v>1534.4117412742721</v>
      </c>
      <c r="J199" s="122">
        <v>1361.2065052633209</v>
      </c>
      <c r="K199" s="122">
        <v>1390.188563352689</v>
      </c>
      <c r="L199" s="122">
        <v>1537.4760123227811</v>
      </c>
      <c r="M199" s="122">
        <v>1543.6987818088971</v>
      </c>
      <c r="N199" s="122">
        <v>1547.1567252272605</v>
      </c>
      <c r="O199" s="122">
        <v>1534.7664262890291</v>
      </c>
      <c r="P199" s="122">
        <v>1538.8653055413104</v>
      </c>
      <c r="Q199" s="122">
        <v>1545.4256583082656</v>
      </c>
      <c r="R199" s="122">
        <v>1473.084444314268</v>
      </c>
      <c r="S199" s="122">
        <v>1436.1213449863844</v>
      </c>
      <c r="T199" s="122">
        <v>1377.4095663054318</v>
      </c>
      <c r="U199" s="122">
        <v>1334.3674624750038</v>
      </c>
      <c r="V199" s="122">
        <v>1501.0055551923647</v>
      </c>
      <c r="W199" s="122">
        <v>1190.2006901662035</v>
      </c>
      <c r="DA199" s="130" t="s">
        <v>2455</v>
      </c>
    </row>
    <row r="200" spans="1:105" ht="12" customHeight="1" x14ac:dyDescent="0.25">
      <c r="A200" s="97" t="s">
        <v>138</v>
      </c>
      <c r="B200" s="98">
        <v>1341.5992626261202</v>
      </c>
      <c r="C200" s="98">
        <v>1524.504656244889</v>
      </c>
      <c r="D200" s="98">
        <v>1435.1114745536954</v>
      </c>
      <c r="E200" s="98">
        <v>1521.1521785394887</v>
      </c>
      <c r="F200" s="98">
        <v>1435.1267858113938</v>
      </c>
      <c r="G200" s="98">
        <v>1451.5061243819343</v>
      </c>
      <c r="H200" s="98">
        <v>1448.1407279016539</v>
      </c>
      <c r="I200" s="98">
        <v>1537.3859187701541</v>
      </c>
      <c r="J200" s="98">
        <v>1358.844583350038</v>
      </c>
      <c r="K200" s="98">
        <v>1387.448174420131</v>
      </c>
      <c r="L200" s="98">
        <v>1539.6496134802462</v>
      </c>
      <c r="M200" s="98">
        <v>1543.5511802256642</v>
      </c>
      <c r="N200" s="98">
        <v>1547.1107574964151</v>
      </c>
      <c r="O200" s="98">
        <v>1534.4847512880913</v>
      </c>
      <c r="P200" s="98">
        <v>1539.7787203088731</v>
      </c>
      <c r="Q200" s="98">
        <v>1547.1958946695809</v>
      </c>
      <c r="R200" s="98">
        <v>1472.5877294145548</v>
      </c>
      <c r="S200" s="98">
        <v>1435.9610255932075</v>
      </c>
      <c r="T200" s="98">
        <v>1376.6423692197202</v>
      </c>
      <c r="U200" s="98">
        <v>1333.5505246731709</v>
      </c>
      <c r="V200" s="98">
        <v>1505.8075676729873</v>
      </c>
      <c r="W200" s="98">
        <v>1186.0188940979258</v>
      </c>
      <c r="DA200" s="63" t="s">
        <v>2456</v>
      </c>
    </row>
    <row r="201" spans="1:105" ht="12" customHeight="1" x14ac:dyDescent="0.25">
      <c r="A201" s="97" t="s">
        <v>137</v>
      </c>
      <c r="B201" s="98">
        <v>1341.59926262612</v>
      </c>
      <c r="C201" s="98">
        <v>1524.3793061519225</v>
      </c>
      <c r="D201" s="98">
        <v>1435.1040017515352</v>
      </c>
      <c r="E201" s="98">
        <v>1521.0695366071677</v>
      </c>
      <c r="F201" s="98">
        <v>1435.1004180392029</v>
      </c>
      <c r="G201" s="98">
        <v>1451.5906823462653</v>
      </c>
      <c r="H201" s="98">
        <v>1447.532603660309</v>
      </c>
      <c r="I201" s="98">
        <v>1535.8594240671887</v>
      </c>
      <c r="J201" s="98">
        <v>1357.4156678516301</v>
      </c>
      <c r="K201" s="98">
        <v>1385.8394427772323</v>
      </c>
      <c r="L201" s="98">
        <v>1537.3694058158403</v>
      </c>
      <c r="M201" s="98">
        <v>1541.865334311969</v>
      </c>
      <c r="N201" s="98">
        <v>1545.9085107388987</v>
      </c>
      <c r="O201" s="98">
        <v>1533.7010351925044</v>
      </c>
      <c r="P201" s="98">
        <v>1535.7279293461443</v>
      </c>
      <c r="Q201" s="98">
        <v>1542.3141389096509</v>
      </c>
      <c r="R201" s="98">
        <v>1466.9033817280731</v>
      </c>
      <c r="S201" s="98">
        <v>1430.1052138103657</v>
      </c>
      <c r="T201" s="98">
        <v>1370.365686027209</v>
      </c>
      <c r="U201" s="98">
        <v>1325.7813109700278</v>
      </c>
      <c r="V201" s="98">
        <v>1494.095108454718</v>
      </c>
      <c r="W201" s="98">
        <v>1177.295283417606</v>
      </c>
      <c r="DA201" s="63" t="s">
        <v>2457</v>
      </c>
    </row>
    <row r="202" spans="1:105" ht="12" customHeight="1" x14ac:dyDescent="0.25">
      <c r="A202" s="100" t="s">
        <v>216</v>
      </c>
      <c r="B202" s="101">
        <v>1078.5959095539731</v>
      </c>
      <c r="C202" s="101">
        <v>1216.2820153630851</v>
      </c>
      <c r="D202" s="101">
        <v>1148.1941464988433</v>
      </c>
      <c r="E202" s="101">
        <v>1211.567957445963</v>
      </c>
      <c r="F202" s="101">
        <v>1144.7573744423055</v>
      </c>
      <c r="G202" s="101">
        <v>1163.1151276821827</v>
      </c>
      <c r="H202" s="101">
        <v>1159.1199453844026</v>
      </c>
      <c r="I202" s="101">
        <v>1247.3859450857467</v>
      </c>
      <c r="J202" s="101">
        <v>1091.9245276874703</v>
      </c>
      <c r="K202" s="101">
        <v>1115.2619875375003</v>
      </c>
      <c r="L202" s="101">
        <v>1233.427777432724</v>
      </c>
      <c r="M202" s="101">
        <v>1241.4284586863998</v>
      </c>
      <c r="N202" s="101">
        <v>1243.3940938135604</v>
      </c>
      <c r="O202" s="101">
        <v>1231.8397729668877</v>
      </c>
      <c r="P202" s="101">
        <v>1234.2668658190016</v>
      </c>
      <c r="Q202" s="101">
        <v>1237.3719061976938</v>
      </c>
      <c r="R202" s="101">
        <v>1179.7951092894896</v>
      </c>
      <c r="S202" s="101">
        <v>1150.1249611654564</v>
      </c>
      <c r="T202" s="101">
        <v>1103.0363147169462</v>
      </c>
      <c r="U202" s="101">
        <v>1065.8454833380774</v>
      </c>
      <c r="V202" s="101">
        <v>1200.4094576298303</v>
      </c>
      <c r="W202" s="101">
        <v>923.49285144958787</v>
      </c>
      <c r="DA202" s="131" t="s">
        <v>2458</v>
      </c>
    </row>
    <row r="203" spans="1:105" ht="12" customHeight="1" x14ac:dyDescent="0.25">
      <c r="A203" s="103" t="s">
        <v>52</v>
      </c>
      <c r="B203" s="104">
        <v>263.00335307214687</v>
      </c>
      <c r="C203" s="104">
        <v>308.09729078883726</v>
      </c>
      <c r="D203" s="104">
        <v>286.90985525269178</v>
      </c>
      <c r="E203" s="104">
        <v>309.50157916120486</v>
      </c>
      <c r="F203" s="104">
        <v>290.3430435968973</v>
      </c>
      <c r="G203" s="104">
        <v>288.47555466408232</v>
      </c>
      <c r="H203" s="104">
        <v>288.41265827590621</v>
      </c>
      <c r="I203" s="104">
        <v>288.47347898144193</v>
      </c>
      <c r="J203" s="104">
        <v>265.49114016415973</v>
      </c>
      <c r="K203" s="104">
        <v>270.57745523973222</v>
      </c>
      <c r="L203" s="104">
        <v>303.94162838311615</v>
      </c>
      <c r="M203" s="104">
        <v>300.43687562556909</v>
      </c>
      <c r="N203" s="104">
        <v>302.51441692533848</v>
      </c>
      <c r="O203" s="104">
        <v>301.86126222561666</v>
      </c>
      <c r="P203" s="104">
        <v>301.46106352714247</v>
      </c>
      <c r="Q203" s="104">
        <v>304.94223271195693</v>
      </c>
      <c r="R203" s="104">
        <v>287.10827243858375</v>
      </c>
      <c r="S203" s="104">
        <v>279.98025264490923</v>
      </c>
      <c r="T203" s="104">
        <v>267.32937131026245</v>
      </c>
      <c r="U203" s="104">
        <v>259.93582763195025</v>
      </c>
      <c r="V203" s="104">
        <v>293.6856508248876</v>
      </c>
      <c r="W203" s="104">
        <v>253.80243196801806</v>
      </c>
      <c r="DA203" s="132" t="s">
        <v>2459</v>
      </c>
    </row>
    <row r="204" spans="1:105" ht="12" customHeight="1" x14ac:dyDescent="0.25">
      <c r="A204" s="106" t="s">
        <v>122</v>
      </c>
      <c r="B204" s="101">
        <v>1466.7839193974612</v>
      </c>
      <c r="C204" s="101">
        <v>1447.8118130087551</v>
      </c>
      <c r="D204" s="101">
        <v>1455.3355656555725</v>
      </c>
      <c r="E204" s="101">
        <v>1431.7139131366871</v>
      </c>
      <c r="F204" s="101">
        <v>1430.7859658540021</v>
      </c>
      <c r="G204" s="101">
        <v>1484.3951616986678</v>
      </c>
      <c r="H204" s="101">
        <v>1485.0306163615942</v>
      </c>
      <c r="I204" s="101">
        <v>1447.9032639613724</v>
      </c>
      <c r="J204" s="101">
        <v>1430.1283531910519</v>
      </c>
      <c r="K204" s="101">
        <v>1470.4940719711717</v>
      </c>
      <c r="L204" s="101">
        <v>1473.3758839084771</v>
      </c>
      <c r="M204" s="101">
        <v>1548.0795951787038</v>
      </c>
      <c r="N204" s="101">
        <v>1548.5306038265128</v>
      </c>
      <c r="O204" s="101">
        <v>1543.1785016082843</v>
      </c>
      <c r="P204" s="101">
        <v>1511.5759039602074</v>
      </c>
      <c r="Q204" s="101">
        <v>1492.2590670969644</v>
      </c>
      <c r="R204" s="101">
        <v>1488.1902396844669</v>
      </c>
      <c r="S204" s="101">
        <v>1441.073813965683</v>
      </c>
      <c r="T204" s="101">
        <v>1400.3596190580549</v>
      </c>
      <c r="U204" s="101">
        <v>1358.9176233307257</v>
      </c>
      <c r="V204" s="101">
        <v>1353.8106344715095</v>
      </c>
      <c r="W204" s="101">
        <v>1320.1825135538641</v>
      </c>
      <c r="DA204" s="131" t="s">
        <v>2460</v>
      </c>
    </row>
    <row r="205" spans="1:105" ht="12" customHeight="1" x14ac:dyDescent="0.25">
      <c r="A205" s="107" t="s">
        <v>121</v>
      </c>
      <c r="B205" s="104">
        <v>1466.7839193974612</v>
      </c>
      <c r="C205" s="104">
        <v>1447.8066812478132</v>
      </c>
      <c r="D205" s="104">
        <v>1455.3487958571363</v>
      </c>
      <c r="E205" s="104">
        <v>1431.7859159216637</v>
      </c>
      <c r="F205" s="104">
        <v>1430.8125007186652</v>
      </c>
      <c r="G205" s="104">
        <v>1484.2112003541288</v>
      </c>
      <c r="H205" s="104">
        <v>1484.1634653419928</v>
      </c>
      <c r="I205" s="104">
        <v>1447.0838625833323</v>
      </c>
      <c r="J205" s="104">
        <v>1429.3162397433694</v>
      </c>
      <c r="K205" s="104">
        <v>1469.9594133743615</v>
      </c>
      <c r="L205" s="104">
        <v>1473.0220020567483</v>
      </c>
      <c r="M205" s="104">
        <v>1548.107236892218</v>
      </c>
      <c r="N205" s="104">
        <v>1548.6089707008921</v>
      </c>
      <c r="O205" s="104">
        <v>1543.0080942362401</v>
      </c>
      <c r="P205" s="104">
        <v>1509.4563110273978</v>
      </c>
      <c r="Q205" s="104">
        <v>1489.8270433420744</v>
      </c>
      <c r="R205" s="104">
        <v>1485.7122728948054</v>
      </c>
      <c r="S205" s="104">
        <v>1439.2902123979115</v>
      </c>
      <c r="T205" s="104">
        <v>1399.1267440502322</v>
      </c>
      <c r="U205" s="104">
        <v>1358.0309696821055</v>
      </c>
      <c r="V205" s="104">
        <v>1353.6350076102785</v>
      </c>
      <c r="W205" s="104">
        <v>1319.8598076704095</v>
      </c>
      <c r="DA205" s="132" t="s">
        <v>2461</v>
      </c>
    </row>
    <row r="206" spans="1:105" ht="12" customHeight="1" x14ac:dyDescent="0.25">
      <c r="A206" s="108" t="s">
        <v>53</v>
      </c>
      <c r="B206" s="98">
        <v>1179.2460901397199</v>
      </c>
      <c r="C206" s="98">
        <v>1155.1812018822513</v>
      </c>
      <c r="D206" s="98">
        <v>1164.3907388530229</v>
      </c>
      <c r="E206" s="98">
        <v>1140.4464221615303</v>
      </c>
      <c r="F206" s="98">
        <v>1141.3339042051985</v>
      </c>
      <c r="G206" s="98">
        <v>1189.2553129933326</v>
      </c>
      <c r="H206" s="98">
        <v>1188.464799022574</v>
      </c>
      <c r="I206" s="98">
        <v>1175.2655090614169</v>
      </c>
      <c r="J206" s="98">
        <v>1149.7870529383108</v>
      </c>
      <c r="K206" s="98">
        <v>1182.9939792176172</v>
      </c>
      <c r="L206" s="98">
        <v>1181.7918250461803</v>
      </c>
      <c r="M206" s="98">
        <v>1246.4556242070475</v>
      </c>
      <c r="N206" s="98">
        <v>1245.5722669333848</v>
      </c>
      <c r="O206" s="98">
        <v>1239.3258044274264</v>
      </c>
      <c r="P206" s="98">
        <v>1213.1654577041861</v>
      </c>
      <c r="Q206" s="98">
        <v>1195.2852223352988</v>
      </c>
      <c r="R206" s="98">
        <v>1194.9994883390666</v>
      </c>
      <c r="S206" s="98">
        <v>1157.5739254910118</v>
      </c>
      <c r="T206" s="98">
        <v>1126.2969656416674</v>
      </c>
      <c r="U206" s="98">
        <v>1091.9204797650896</v>
      </c>
      <c r="V206" s="98">
        <v>1087.4281665914616</v>
      </c>
      <c r="W206" s="98">
        <v>1035.083270187007</v>
      </c>
      <c r="DA206" s="63" t="s">
        <v>2462</v>
      </c>
    </row>
    <row r="207" spans="1:105" ht="12" customHeight="1" x14ac:dyDescent="0.25">
      <c r="A207" s="108" t="s">
        <v>52</v>
      </c>
      <c r="B207" s="98">
        <v>287.53782925774135</v>
      </c>
      <c r="C207" s="98">
        <v>292.62547936556206</v>
      </c>
      <c r="D207" s="98">
        <v>290.95805700411353</v>
      </c>
      <c r="E207" s="98">
        <v>291.33949376013339</v>
      </c>
      <c r="F207" s="98">
        <v>289.47859651346698</v>
      </c>
      <c r="G207" s="98">
        <v>294.955887360796</v>
      </c>
      <c r="H207" s="98">
        <v>295.69866631941863</v>
      </c>
      <c r="I207" s="98">
        <v>271.81835352191564</v>
      </c>
      <c r="J207" s="98">
        <v>279.52918680505849</v>
      </c>
      <c r="K207" s="98">
        <v>286.9654341567441</v>
      </c>
      <c r="L207" s="98">
        <v>291.2301770105679</v>
      </c>
      <c r="M207" s="98">
        <v>301.65161268517056</v>
      </c>
      <c r="N207" s="98">
        <v>303.03670376750773</v>
      </c>
      <c r="O207" s="98">
        <v>303.68228980881372</v>
      </c>
      <c r="P207" s="98">
        <v>296.29085332321154</v>
      </c>
      <c r="Q207" s="98">
        <v>294.54182100677554</v>
      </c>
      <c r="R207" s="98">
        <v>290.71278455573889</v>
      </c>
      <c r="S207" s="98">
        <v>281.7162869068996</v>
      </c>
      <c r="T207" s="98">
        <v>272.82977840856483</v>
      </c>
      <c r="U207" s="98">
        <v>266.11048991701597</v>
      </c>
      <c r="V207" s="98">
        <v>266.20684101881722</v>
      </c>
      <c r="W207" s="98">
        <v>284.77653748340248</v>
      </c>
      <c r="DA207" s="63" t="s">
        <v>2463</v>
      </c>
    </row>
    <row r="208" spans="1:105" ht="12" customHeight="1" x14ac:dyDescent="0.25">
      <c r="A208" s="121" t="s">
        <v>54</v>
      </c>
      <c r="B208" s="122">
        <v>142.98530395061707</v>
      </c>
      <c r="C208" s="122">
        <v>147.44799378331552</v>
      </c>
      <c r="D208" s="122">
        <v>147.87277306967397</v>
      </c>
      <c r="E208" s="122">
        <v>150.17781479991007</v>
      </c>
      <c r="F208" s="122">
        <v>148.88517146969514</v>
      </c>
      <c r="G208" s="122">
        <v>154.99096864444482</v>
      </c>
      <c r="H208" s="122">
        <v>150.18303805642591</v>
      </c>
      <c r="I208" s="122">
        <v>153.05677313725451</v>
      </c>
      <c r="J208" s="122">
        <v>161.09725669522879</v>
      </c>
      <c r="K208" s="122">
        <v>173.72719510099756</v>
      </c>
      <c r="L208" s="122">
        <v>176.14406247463708</v>
      </c>
      <c r="M208" s="122">
        <v>177.59955019309166</v>
      </c>
      <c r="N208" s="122">
        <v>184.23154298463555</v>
      </c>
      <c r="O208" s="122">
        <v>186.26323648174184</v>
      </c>
      <c r="P208" s="122">
        <v>185.48549817509357</v>
      </c>
      <c r="Q208" s="122">
        <v>186.5514882311592</v>
      </c>
      <c r="R208" s="122">
        <v>186.35705249870523</v>
      </c>
      <c r="S208" s="122">
        <v>186.03100794593163</v>
      </c>
      <c r="T208" s="122">
        <v>190.20535089489454</v>
      </c>
      <c r="U208" s="122">
        <v>190.87680383874439</v>
      </c>
      <c r="V208" s="122">
        <v>254.1825665331896</v>
      </c>
      <c r="W208" s="122">
        <v>250.76580360910154</v>
      </c>
      <c r="DA208" s="130" t="s">
        <v>2464</v>
      </c>
    </row>
    <row r="209" spans="1:105" ht="12" customHeight="1" x14ac:dyDescent="0.25">
      <c r="A209" s="97" t="s">
        <v>50</v>
      </c>
      <c r="B209" s="98">
        <v>105.34542696071966</v>
      </c>
      <c r="C209" s="98">
        <v>163.09454079333085</v>
      </c>
      <c r="D209" s="98">
        <v>153.8687698620306</v>
      </c>
      <c r="E209" s="98">
        <v>175.4060123158518</v>
      </c>
      <c r="F209" s="98">
        <v>150.2000750689796</v>
      </c>
      <c r="G209" s="98">
        <v>186.47650076922889</v>
      </c>
      <c r="H209" s="98">
        <v>98.298333945169503</v>
      </c>
      <c r="I209" s="98">
        <v>131.57579762605172</v>
      </c>
      <c r="J209" s="98">
        <v>185.3023293140871</v>
      </c>
      <c r="K209" s="98">
        <v>217.25985621064294</v>
      </c>
      <c r="L209" s="98">
        <v>170.87678007321014</v>
      </c>
      <c r="M209" s="98">
        <v>165.79745549629948</v>
      </c>
      <c r="N209" s="98">
        <v>139.0348767549543</v>
      </c>
      <c r="O209" s="98">
        <v>189.75094443420426</v>
      </c>
      <c r="P209" s="98">
        <v>181.4265992355709</v>
      </c>
      <c r="Q209" s="98">
        <v>223.54535846256735</v>
      </c>
      <c r="R209" s="98">
        <v>177.74917516881251</v>
      </c>
      <c r="S209" s="98">
        <v>182.88048775731889</v>
      </c>
      <c r="T209" s="98">
        <v>190.3036353398133</v>
      </c>
      <c r="U209" s="98">
        <v>193.54843917655808</v>
      </c>
      <c r="V209" s="98">
        <v>249.29255269313606</v>
      </c>
      <c r="W209" s="98">
        <v>252.07852474355616</v>
      </c>
      <c r="DA209" s="63" t="s">
        <v>2465</v>
      </c>
    </row>
    <row r="210" spans="1:105" ht="12" customHeight="1" x14ac:dyDescent="0.25">
      <c r="A210" s="109" t="s">
        <v>120</v>
      </c>
      <c r="B210" s="33">
        <v>147.14193828272684</v>
      </c>
      <c r="C210" s="33">
        <v>145.61309533403249</v>
      </c>
      <c r="D210" s="33">
        <v>147.13982296045737</v>
      </c>
      <c r="E210" s="33">
        <v>146.97662821276316</v>
      </c>
      <c r="F210" s="33">
        <v>148.72202375483712</v>
      </c>
      <c r="G210" s="33">
        <v>151.19315674751545</v>
      </c>
      <c r="H210" s="33">
        <v>156.12517385026979</v>
      </c>
      <c r="I210" s="33">
        <v>155.47604267485929</v>
      </c>
      <c r="J210" s="33">
        <v>158.32410894247289</v>
      </c>
      <c r="K210" s="33">
        <v>168.89075728645201</v>
      </c>
      <c r="L210" s="33">
        <v>176.65303690348048</v>
      </c>
      <c r="M210" s="33">
        <v>178.4980737167167</v>
      </c>
      <c r="N210" s="33">
        <v>187.24276282232069</v>
      </c>
      <c r="O210" s="33">
        <v>186.03889783241956</v>
      </c>
      <c r="P210" s="33">
        <v>185.75138029216154</v>
      </c>
      <c r="Q210" s="33">
        <v>184.14831496547984</v>
      </c>
      <c r="R210" s="33">
        <v>186.91575827098808</v>
      </c>
      <c r="S210" s="33">
        <v>186.22712682237935</v>
      </c>
      <c r="T210" s="33">
        <v>190.19945012764251</v>
      </c>
      <c r="U210" s="33">
        <v>190.71688333700533</v>
      </c>
      <c r="V210" s="33">
        <v>254.46733652606144</v>
      </c>
      <c r="W210" s="33">
        <v>250.69338250113839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7174.697205910913</v>
      </c>
      <c r="C212" s="117">
        <f t="shared" si="101"/>
        <v>8777.4336517212796</v>
      </c>
      <c r="D212" s="117">
        <f t="shared" si="101"/>
        <v>8248.5847937882172</v>
      </c>
      <c r="E212" s="117">
        <f t="shared" si="101"/>
        <v>9054.3165757086499</v>
      </c>
      <c r="F212" s="117">
        <f t="shared" si="101"/>
        <v>8129.8482288827427</v>
      </c>
      <c r="G212" s="117">
        <f t="shared" si="101"/>
        <v>8009.4524460115781</v>
      </c>
      <c r="H212" s="117">
        <f t="shared" si="101"/>
        <v>8066.9519466060929</v>
      </c>
      <c r="I212" s="117">
        <f t="shared" si="101"/>
        <v>8663.9516779125079</v>
      </c>
      <c r="J212" s="117">
        <f t="shared" si="101"/>
        <v>7575.7603081782154</v>
      </c>
      <c r="K212" s="117">
        <f t="shared" si="101"/>
        <v>7755.6525627156352</v>
      </c>
      <c r="L212" s="117">
        <f t="shared" si="101"/>
        <v>9178.2590816482589</v>
      </c>
      <c r="M212" s="117">
        <f t="shared" si="101"/>
        <v>7529.1856448546396</v>
      </c>
      <c r="N212" s="117">
        <f t="shared" si="101"/>
        <v>8086.1366009241128</v>
      </c>
      <c r="O212" s="117">
        <f t="shared" si="101"/>
        <v>7443.2248473616928</v>
      </c>
      <c r="P212" s="117">
        <f t="shared" si="101"/>
        <v>7558.8766092155956</v>
      </c>
      <c r="Q212" s="117">
        <f t="shared" si="101"/>
        <v>7339.0894794684018</v>
      </c>
      <c r="R212" s="117">
        <f t="shared" ref="R212:V212" si="102">R213+R216+R218+R227</f>
        <v>7752.3843733091508</v>
      </c>
      <c r="S212" s="117">
        <f t="shared" si="102"/>
        <v>7625.5594601321127</v>
      </c>
      <c r="T212" s="117">
        <f t="shared" si="102"/>
        <v>7358.7728265679398</v>
      </c>
      <c r="U212" s="117">
        <f t="shared" si="102"/>
        <v>7088.674554382811</v>
      </c>
      <c r="V212" s="117">
        <f t="shared" si="102"/>
        <v>7366.7874146783724</v>
      </c>
      <c r="W212" s="117">
        <f t="shared" ref="W212" si="103">W213+W216+W218+W227</f>
        <v>6522.0314315564219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6563.8595574759811</v>
      </c>
      <c r="C213" s="122">
        <f t="shared" si="104"/>
        <v>8083.7756854101099</v>
      </c>
      <c r="D213" s="122">
        <f t="shared" si="104"/>
        <v>7596.6981771218061</v>
      </c>
      <c r="E213" s="122">
        <f t="shared" si="104"/>
        <v>8364.2017740424217</v>
      </c>
      <c r="F213" s="122">
        <f t="shared" si="104"/>
        <v>7480.1450329480695</v>
      </c>
      <c r="G213" s="122">
        <f t="shared" si="104"/>
        <v>7352.208356027264</v>
      </c>
      <c r="H213" s="122">
        <f t="shared" si="104"/>
        <v>7416.1217070909997</v>
      </c>
      <c r="I213" s="122">
        <f t="shared" si="104"/>
        <v>7974.3841187693988</v>
      </c>
      <c r="J213" s="122">
        <f t="shared" si="104"/>
        <v>6965.584725047107</v>
      </c>
      <c r="K213" s="122">
        <f t="shared" si="104"/>
        <v>7143.6639060447915</v>
      </c>
      <c r="L213" s="122">
        <f t="shared" si="104"/>
        <v>8518.1347655525951</v>
      </c>
      <c r="M213" s="122">
        <f t="shared" si="104"/>
        <v>6878.7360710350658</v>
      </c>
      <c r="N213" s="122">
        <f t="shared" si="104"/>
        <v>7439.4968962593539</v>
      </c>
      <c r="O213" s="122">
        <f t="shared" si="104"/>
        <v>6809.2127047316608</v>
      </c>
      <c r="P213" s="122">
        <f t="shared" si="104"/>
        <v>6925.9696070867858</v>
      </c>
      <c r="Q213" s="122">
        <f t="shared" si="104"/>
        <v>6706.9645943469623</v>
      </c>
      <c r="R213" s="122">
        <f t="shared" ref="R213:V213" si="105">SUM(R214:R215)</f>
        <v>7156.462194028084</v>
      </c>
      <c r="S213" s="122">
        <f t="shared" si="105"/>
        <v>7052.8708613574481</v>
      </c>
      <c r="T213" s="122">
        <f t="shared" si="105"/>
        <v>6818.5672206120344</v>
      </c>
      <c r="U213" s="122">
        <f t="shared" si="105"/>
        <v>6573.2405034305266</v>
      </c>
      <c r="V213" s="122">
        <f t="shared" si="105"/>
        <v>6794.9797350426779</v>
      </c>
      <c r="W213" s="122">
        <f t="shared" ref="W213" si="106">SUM(W214:W215)</f>
        <v>6089.9482984878287</v>
      </c>
      <c r="DA213" s="130" t="s">
        <v>2618</v>
      </c>
    </row>
    <row r="214" spans="1:105" ht="12" customHeight="1" x14ac:dyDescent="0.25">
      <c r="A214" s="97" t="s">
        <v>216</v>
      </c>
      <c r="B214" s="98">
        <v>6563.8595574759811</v>
      </c>
      <c r="C214" s="98">
        <v>8083.7756854101099</v>
      </c>
      <c r="D214" s="98">
        <v>7596.6981771218061</v>
      </c>
      <c r="E214" s="98">
        <v>8364.2017740424217</v>
      </c>
      <c r="F214" s="98">
        <v>7480.1450329480695</v>
      </c>
      <c r="G214" s="98">
        <v>7352.208356027264</v>
      </c>
      <c r="H214" s="98">
        <v>7416.1217070909997</v>
      </c>
      <c r="I214" s="98">
        <v>7974.3841187693988</v>
      </c>
      <c r="J214" s="98">
        <v>6965.584725047107</v>
      </c>
      <c r="K214" s="98">
        <v>7143.6639060447915</v>
      </c>
      <c r="L214" s="98">
        <v>8518.1347655525951</v>
      </c>
      <c r="M214" s="98">
        <v>6878.7360710350658</v>
      </c>
      <c r="N214" s="98">
        <v>7439.4968962593539</v>
      </c>
      <c r="O214" s="98">
        <v>6809.2127047316608</v>
      </c>
      <c r="P214" s="98">
        <v>6925.9696070867858</v>
      </c>
      <c r="Q214" s="98">
        <v>6706.9645943469623</v>
      </c>
      <c r="R214" s="98">
        <v>7156.462194028084</v>
      </c>
      <c r="S214" s="98">
        <v>7052.8708613574481</v>
      </c>
      <c r="T214" s="98">
        <v>6818.5672206120344</v>
      </c>
      <c r="U214" s="98">
        <v>6573.2405034305266</v>
      </c>
      <c r="V214" s="98">
        <v>6794.9797350426779</v>
      </c>
      <c r="W214" s="98">
        <v>6089.9482984878287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606.97694932422894</v>
      </c>
      <c r="C218" s="122">
        <v>687.36258075074022</v>
      </c>
      <c r="D218" s="122">
        <v>645.7336611727834</v>
      </c>
      <c r="E218" s="122">
        <v>682.87584725438819</v>
      </c>
      <c r="F218" s="122">
        <v>643.63410635581727</v>
      </c>
      <c r="G218" s="122">
        <v>649.90755069552779</v>
      </c>
      <c r="H218" s="122">
        <v>647.14504819254603</v>
      </c>
      <c r="I218" s="122">
        <v>684.71314989819848</v>
      </c>
      <c r="J218" s="122">
        <v>603.23444449986084</v>
      </c>
      <c r="K218" s="122">
        <v>604.07489934267392</v>
      </c>
      <c r="L218" s="122">
        <v>654.64068628701102</v>
      </c>
      <c r="M218" s="122">
        <v>646.17849162943867</v>
      </c>
      <c r="N218" s="122">
        <v>643.47788203529865</v>
      </c>
      <c r="O218" s="122">
        <v>629.83794442902297</v>
      </c>
      <c r="P218" s="122">
        <v>628.84739647088122</v>
      </c>
      <c r="Q218" s="122">
        <v>627.16234202941166</v>
      </c>
      <c r="R218" s="122">
        <v>591.98020508794241</v>
      </c>
      <c r="S218" s="122">
        <v>568.79033346550375</v>
      </c>
      <c r="T218" s="122">
        <v>536.28634507938182</v>
      </c>
      <c r="U218" s="122">
        <v>511.46113842116648</v>
      </c>
      <c r="V218" s="122">
        <v>566.82623441611599</v>
      </c>
      <c r="W218" s="122">
        <v>427.30183226898265</v>
      </c>
      <c r="DA218" s="130" t="s">
        <v>2623</v>
      </c>
    </row>
    <row r="219" spans="1:105" ht="12" customHeight="1" x14ac:dyDescent="0.25">
      <c r="A219" s="97" t="s">
        <v>138</v>
      </c>
      <c r="B219" s="98">
        <v>628.25358781726607</v>
      </c>
      <c r="C219" s="98">
        <v>712.01131384573932</v>
      </c>
      <c r="D219" s="98">
        <v>668.65511637221914</v>
      </c>
      <c r="E219" s="98">
        <v>706.82683396880611</v>
      </c>
      <c r="F219" s="98">
        <v>666.04191705467531</v>
      </c>
      <c r="G219" s="98">
        <v>672.381276807527</v>
      </c>
      <c r="H219" s="98">
        <v>669.47971660471444</v>
      </c>
      <c r="I219" s="98">
        <v>708.27963574270211</v>
      </c>
      <c r="J219" s="98">
        <v>623.9484756335039</v>
      </c>
      <c r="K219" s="98">
        <v>624.72900244881509</v>
      </c>
      <c r="L219" s="98">
        <v>676.87222816274823</v>
      </c>
      <c r="M219" s="98">
        <v>668.06793617607161</v>
      </c>
      <c r="N219" s="98">
        <v>665.20190461477284</v>
      </c>
      <c r="O219" s="98">
        <v>651.00963529276942</v>
      </c>
      <c r="P219" s="98">
        <v>649.84918574729386</v>
      </c>
      <c r="Q219" s="98">
        <v>648.03888613254981</v>
      </c>
      <c r="R219" s="98">
        <v>611.76098360609319</v>
      </c>
      <c r="S219" s="98">
        <v>587.96631422570454</v>
      </c>
      <c r="T219" s="98">
        <v>554.42322141641284</v>
      </c>
      <c r="U219" s="98">
        <v>528.69354714880956</v>
      </c>
      <c r="V219" s="98">
        <v>585.39460050358934</v>
      </c>
      <c r="W219" s="98">
        <v>441.16530925655599</v>
      </c>
      <c r="DA219" s="63" t="s">
        <v>2624</v>
      </c>
    </row>
    <row r="220" spans="1:105" ht="12" customHeight="1" x14ac:dyDescent="0.25">
      <c r="A220" s="97" t="s">
        <v>137</v>
      </c>
      <c r="B220" s="98">
        <v>505.09251820538236</v>
      </c>
      <c r="C220" s="98">
        <v>565.49228260695827</v>
      </c>
      <c r="D220" s="98">
        <v>533.57632132131073</v>
      </c>
      <c r="E220" s="98">
        <v>561.40447852572686</v>
      </c>
      <c r="F220" s="98">
        <v>530.04645832146991</v>
      </c>
      <c r="G220" s="98">
        <v>537.66062719604315</v>
      </c>
      <c r="H220" s="98">
        <v>530.82870262780955</v>
      </c>
      <c r="I220" s="98">
        <v>566.89112798239557</v>
      </c>
      <c r="J220" s="98">
        <v>494.57597217544088</v>
      </c>
      <c r="K220" s="98">
        <v>495.67646477968179</v>
      </c>
      <c r="L220" s="98">
        <v>535.02208357639347</v>
      </c>
      <c r="M220" s="98">
        <v>533.2228897886215</v>
      </c>
      <c r="N220" s="98">
        <v>533.67663503675362</v>
      </c>
      <c r="O220" s="98">
        <v>524.40581531852672</v>
      </c>
      <c r="P220" s="98">
        <v>513.42068462362579</v>
      </c>
      <c r="Q220" s="98">
        <v>510.3363294592815</v>
      </c>
      <c r="R220" s="98">
        <v>478.47914264874601</v>
      </c>
      <c r="S220" s="98">
        <v>457.97355337868947</v>
      </c>
      <c r="T220" s="98">
        <v>428.02492501831227</v>
      </c>
      <c r="U220" s="98">
        <v>402.84425372179862</v>
      </c>
      <c r="V220" s="98">
        <v>435.11415931548447</v>
      </c>
      <c r="W220" s="98">
        <v>320.63527257011532</v>
      </c>
      <c r="DA220" s="63" t="s">
        <v>2625</v>
      </c>
    </row>
    <row r="221" spans="1:105" ht="12" customHeight="1" x14ac:dyDescent="0.25">
      <c r="A221" s="100" t="s">
        <v>216</v>
      </c>
      <c r="B221" s="101">
        <v>505.09251820538236</v>
      </c>
      <c r="C221" s="101">
        <v>565.49228260695827</v>
      </c>
      <c r="D221" s="101">
        <v>533.57632132131073</v>
      </c>
      <c r="E221" s="101">
        <v>561.40447852572686</v>
      </c>
      <c r="F221" s="101">
        <v>530.04645832146991</v>
      </c>
      <c r="G221" s="101">
        <v>537.66062719604315</v>
      </c>
      <c r="H221" s="101">
        <v>530.82870262780955</v>
      </c>
      <c r="I221" s="101">
        <v>566.89112798239557</v>
      </c>
      <c r="J221" s="101">
        <v>494.57597217544088</v>
      </c>
      <c r="K221" s="101">
        <v>495.67646477968179</v>
      </c>
      <c r="L221" s="101">
        <v>535.02208357639347</v>
      </c>
      <c r="M221" s="101">
        <v>533.2228897886215</v>
      </c>
      <c r="N221" s="101">
        <v>533.67663503675362</v>
      </c>
      <c r="O221" s="101">
        <v>524.40581531852672</v>
      </c>
      <c r="P221" s="101">
        <v>513.42068462362579</v>
      </c>
      <c r="Q221" s="101">
        <v>510.3363294592815</v>
      </c>
      <c r="R221" s="101">
        <v>478.47914264874601</v>
      </c>
      <c r="S221" s="101">
        <v>457.97355337868947</v>
      </c>
      <c r="T221" s="101">
        <v>428.02492501831227</v>
      </c>
      <c r="U221" s="101">
        <v>402.84425372179862</v>
      </c>
      <c r="V221" s="101">
        <v>435.11415931548447</v>
      </c>
      <c r="W221" s="101">
        <v>320.63527257011532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3.8606991107024933</v>
      </c>
      <c r="C227" s="122">
        <v>6.295385560430045</v>
      </c>
      <c r="D227" s="122">
        <v>6.1529554936286663</v>
      </c>
      <c r="E227" s="122">
        <v>7.2389544118398614</v>
      </c>
      <c r="F227" s="122">
        <v>6.0690895788560111</v>
      </c>
      <c r="G227" s="122">
        <v>7.3365392887859615</v>
      </c>
      <c r="H227" s="122">
        <v>3.6851913225469524</v>
      </c>
      <c r="I227" s="122">
        <v>4.8544092449104861</v>
      </c>
      <c r="J227" s="122">
        <v>6.9411386312481209</v>
      </c>
      <c r="K227" s="122">
        <v>7.9137573281695905</v>
      </c>
      <c r="L227" s="122">
        <v>5.4836298086514308</v>
      </c>
      <c r="M227" s="122">
        <v>4.2710821901356812</v>
      </c>
      <c r="N227" s="122">
        <v>3.1618226294608225</v>
      </c>
      <c r="O227" s="122">
        <v>4.1741982010092675</v>
      </c>
      <c r="P227" s="122">
        <v>4.0596056579291462</v>
      </c>
      <c r="Q227" s="122">
        <v>4.9625430920273841</v>
      </c>
      <c r="R227" s="122">
        <v>3.9419741931245378</v>
      </c>
      <c r="S227" s="122">
        <v>3.8982653091609718</v>
      </c>
      <c r="T227" s="122">
        <v>3.9192608765238166</v>
      </c>
      <c r="U227" s="122">
        <v>3.9729125311174114</v>
      </c>
      <c r="V227" s="122">
        <v>4.9814452195786236</v>
      </c>
      <c r="W227" s="122">
        <v>4.7813007996106531</v>
      </c>
      <c r="DA227" s="130" t="s">
        <v>2632</v>
      </c>
    </row>
    <row r="228" spans="1:105" ht="12" customHeight="1" x14ac:dyDescent="0.25">
      <c r="A228" s="97" t="s">
        <v>50</v>
      </c>
      <c r="B228" s="98">
        <v>38.820772095542047</v>
      </c>
      <c r="C228" s="98">
        <v>59.977400581986025</v>
      </c>
      <c r="D228" s="98">
        <v>56.488034156408901</v>
      </c>
      <c r="E228" s="98">
        <v>64.288353670244661</v>
      </c>
      <c r="F228" s="98">
        <v>54.983459838727121</v>
      </c>
      <c r="G228" s="98">
        <v>68.15967896260095</v>
      </c>
      <c r="H228" s="98">
        <v>35.863025690083546</v>
      </c>
      <c r="I228" s="98">
        <v>47.957273349304103</v>
      </c>
      <c r="J228" s="98">
        <v>67.525997285086987</v>
      </c>
      <c r="K228" s="98">
        <v>79.145297788604807</v>
      </c>
      <c r="L228" s="98">
        <v>62.232702355748579</v>
      </c>
      <c r="M228" s="98">
        <v>60.371690733355969</v>
      </c>
      <c r="N228" s="98">
        <v>50.618949562793603</v>
      </c>
      <c r="O228" s="98">
        <v>69.068875532774925</v>
      </c>
      <c r="P228" s="98">
        <v>66.032668312750928</v>
      </c>
      <c r="Q228" s="98">
        <v>81.354735775783936</v>
      </c>
      <c r="R228" s="98">
        <v>64.675247367253561</v>
      </c>
      <c r="S228" s="98">
        <v>66.521322199622446</v>
      </c>
      <c r="T228" s="98">
        <v>69.199310620086436</v>
      </c>
      <c r="U228" s="98">
        <v>70.344474630742823</v>
      </c>
      <c r="V228" s="98">
        <v>90.52183457573399</v>
      </c>
      <c r="W228" s="98">
        <v>91.448224109088329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265.97604068949602</v>
      </c>
      <c r="C231" s="118">
        <f t="shared" si="108"/>
        <v>324.27751637942185</v>
      </c>
      <c r="D231" s="118">
        <f t="shared" si="108"/>
        <v>304.11974181532571</v>
      </c>
      <c r="E231" s="118">
        <f t="shared" si="108"/>
        <v>332.55097905551617</v>
      </c>
      <c r="F231" s="118">
        <f t="shared" si="108"/>
        <v>297.68208342715303</v>
      </c>
      <c r="G231" s="118">
        <f t="shared" si="108"/>
        <v>291.39898491211142</v>
      </c>
      <c r="H231" s="118">
        <f t="shared" si="108"/>
        <v>291.41004723363585</v>
      </c>
      <c r="I231" s="118">
        <f t="shared" si="108"/>
        <v>310.40571032312664</v>
      </c>
      <c r="J231" s="118">
        <f t="shared" si="108"/>
        <v>270.83793946687865</v>
      </c>
      <c r="K231" s="118">
        <f t="shared" si="108"/>
        <v>280.50293351020844</v>
      </c>
      <c r="L231" s="118">
        <f t="shared" si="108"/>
        <v>335.34573154903967</v>
      </c>
      <c r="M231" s="118">
        <f t="shared" si="108"/>
        <v>274.18129860699906</v>
      </c>
      <c r="N231" s="118">
        <f t="shared" si="108"/>
        <v>289.6266331080912</v>
      </c>
      <c r="O231" s="118">
        <f t="shared" si="108"/>
        <v>264.21235161967587</v>
      </c>
      <c r="P231" s="118">
        <f t="shared" si="108"/>
        <v>266.56570145554457</v>
      </c>
      <c r="Q231" s="118">
        <f t="shared" si="108"/>
        <v>257.6570467548504</v>
      </c>
      <c r="R231" s="118">
        <f t="shared" ref="R231:V231" si="109">R232+R235+R237+R246</f>
        <v>271.03308546605069</v>
      </c>
      <c r="S231" s="118">
        <f t="shared" si="109"/>
        <v>266.1632354099263</v>
      </c>
      <c r="T231" s="118">
        <f t="shared" si="109"/>
        <v>256.27610143034673</v>
      </c>
      <c r="U231" s="118">
        <f t="shared" si="109"/>
        <v>248.54652099159469</v>
      </c>
      <c r="V231" s="118">
        <f t="shared" si="109"/>
        <v>258.06084354023432</v>
      </c>
      <c r="W231" s="118">
        <f t="shared" ref="W231" si="110">W232+W235+W237+W246</f>
        <v>236.23907763693063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241.28609801307047</v>
      </c>
      <c r="C232" s="123">
        <f t="shared" si="111"/>
        <v>296.63852604670888</v>
      </c>
      <c r="D232" s="123">
        <f t="shared" si="111"/>
        <v>278.05526291042986</v>
      </c>
      <c r="E232" s="123">
        <f t="shared" si="111"/>
        <v>305.19357957894624</v>
      </c>
      <c r="F232" s="123">
        <f t="shared" si="111"/>
        <v>271.89103304340887</v>
      </c>
      <c r="G232" s="123">
        <f t="shared" si="111"/>
        <v>265.46212726005814</v>
      </c>
      <c r="H232" s="123">
        <f t="shared" si="111"/>
        <v>265.86651012832164</v>
      </c>
      <c r="I232" s="123">
        <f t="shared" si="111"/>
        <v>283.71811217496389</v>
      </c>
      <c r="J232" s="123">
        <f t="shared" si="111"/>
        <v>246.98955605454131</v>
      </c>
      <c r="K232" s="123">
        <f t="shared" si="111"/>
        <v>256.22390491964956</v>
      </c>
      <c r="L232" s="123">
        <f t="shared" si="111"/>
        <v>308.99440893127212</v>
      </c>
      <c r="M232" s="123">
        <f t="shared" si="111"/>
        <v>248.26118425902993</v>
      </c>
      <c r="N232" s="123">
        <f t="shared" si="111"/>
        <v>264.12710161436246</v>
      </c>
      <c r="O232" s="123">
        <f t="shared" si="111"/>
        <v>239.38538832337062</v>
      </c>
      <c r="P232" s="123">
        <f t="shared" si="111"/>
        <v>241.93615031223473</v>
      </c>
      <c r="Q232" s="123">
        <f t="shared" si="111"/>
        <v>233.19881269389703</v>
      </c>
      <c r="R232" s="123">
        <f t="shared" ref="R232:V232" si="112">SUM(R233:R234)</f>
        <v>247.89344043930546</v>
      </c>
      <c r="S232" s="123">
        <f t="shared" si="112"/>
        <v>243.89530021051524</v>
      </c>
      <c r="T232" s="123">
        <f t="shared" si="112"/>
        <v>235.18743122508954</v>
      </c>
      <c r="U232" s="123">
        <f t="shared" si="112"/>
        <v>228.21963312526876</v>
      </c>
      <c r="V232" s="123">
        <f t="shared" si="112"/>
        <v>235.28128050029144</v>
      </c>
      <c r="W232" s="123">
        <f t="shared" ref="W232" si="113">SUM(W233:W234)</f>
        <v>217.82891218991276</v>
      </c>
      <c r="DA232" s="130" t="s">
        <v>2786</v>
      </c>
    </row>
    <row r="233" spans="1:105" ht="12" customHeight="1" x14ac:dyDescent="0.25">
      <c r="A233" s="97" t="s">
        <v>216</v>
      </c>
      <c r="B233" s="99">
        <v>238.55801226872805</v>
      </c>
      <c r="C233" s="99">
        <v>293.26088996283761</v>
      </c>
      <c r="D233" s="99">
        <v>274.94121714397664</v>
      </c>
      <c r="E233" s="99">
        <v>301.79479504621003</v>
      </c>
      <c r="F233" s="99">
        <v>268.93571684465172</v>
      </c>
      <c r="G233" s="99">
        <v>262.61109463431541</v>
      </c>
      <c r="H233" s="99">
        <v>263.03889635678246</v>
      </c>
      <c r="I233" s="99">
        <v>280.71349422617368</v>
      </c>
      <c r="J233" s="99">
        <v>244.39550848826525</v>
      </c>
      <c r="K233" s="99">
        <v>253.51458007230477</v>
      </c>
      <c r="L233" s="99">
        <v>305.66623437481434</v>
      </c>
      <c r="M233" s="99">
        <v>245.56686389110729</v>
      </c>
      <c r="N233" s="99">
        <v>261.18142562426954</v>
      </c>
      <c r="O233" s="99">
        <v>236.66371200495178</v>
      </c>
      <c r="P233" s="99">
        <v>239.19882225918721</v>
      </c>
      <c r="Q233" s="99">
        <v>230.5715501051202</v>
      </c>
      <c r="R233" s="99">
        <v>245.08577311090767</v>
      </c>
      <c r="S233" s="99">
        <v>241.28590348067007</v>
      </c>
      <c r="T233" s="99">
        <v>232.66663957528743</v>
      </c>
      <c r="U233" s="99">
        <v>225.81649661818767</v>
      </c>
      <c r="V233" s="99">
        <v>232.72776433985393</v>
      </c>
      <c r="W233" s="99">
        <v>215.42732999629925</v>
      </c>
      <c r="DA233" s="63" t="s">
        <v>2787</v>
      </c>
    </row>
    <row r="234" spans="1:105" ht="12" customHeight="1" x14ac:dyDescent="0.25">
      <c r="A234" s="97" t="s">
        <v>53</v>
      </c>
      <c r="B234" s="99">
        <v>2.7280857443424189</v>
      </c>
      <c r="C234" s="99">
        <v>3.3776360838712463</v>
      </c>
      <c r="D234" s="99">
        <v>3.1140457664532191</v>
      </c>
      <c r="E234" s="99">
        <v>3.3987845327362027</v>
      </c>
      <c r="F234" s="99">
        <v>2.9553161987571532</v>
      </c>
      <c r="G234" s="99">
        <v>2.8510326257427536</v>
      </c>
      <c r="H234" s="99">
        <v>2.8276137715391529</v>
      </c>
      <c r="I234" s="99">
        <v>3.0046179487901976</v>
      </c>
      <c r="J234" s="99">
        <v>2.5940475662760512</v>
      </c>
      <c r="K234" s="99">
        <v>2.7093248473447806</v>
      </c>
      <c r="L234" s="99">
        <v>3.328174556457808</v>
      </c>
      <c r="M234" s="99">
        <v>2.6943203679226477</v>
      </c>
      <c r="N234" s="99">
        <v>2.9456759900928962</v>
      </c>
      <c r="O234" s="99">
        <v>2.7216763184188353</v>
      </c>
      <c r="P234" s="99">
        <v>2.737328053047531</v>
      </c>
      <c r="Q234" s="99">
        <v>2.6272625887768326</v>
      </c>
      <c r="R234" s="99">
        <v>2.8076673283977991</v>
      </c>
      <c r="S234" s="99">
        <v>2.6093967298451592</v>
      </c>
      <c r="T234" s="99">
        <v>2.5207916498021126</v>
      </c>
      <c r="U234" s="99">
        <v>2.4031365070810784</v>
      </c>
      <c r="V234" s="99">
        <v>2.5535161604375234</v>
      </c>
      <c r="W234" s="99">
        <v>2.4015821936135202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9.7951945557557846E-2</v>
      </c>
      <c r="C235" s="123">
        <f t="shared" si="114"/>
        <v>0.10250983951316781</v>
      </c>
      <c r="D235" s="123">
        <f t="shared" si="114"/>
        <v>0.10696876644429332</v>
      </c>
      <c r="E235" s="123">
        <f t="shared" si="114"/>
        <v>0.12897025052424951</v>
      </c>
      <c r="F235" s="123">
        <f t="shared" si="114"/>
        <v>0.10996163259389675</v>
      </c>
      <c r="G235" s="123">
        <f t="shared" si="114"/>
        <v>0.10542728409311837</v>
      </c>
      <c r="H235" s="123">
        <f t="shared" si="114"/>
        <v>9.5011851349179846E-2</v>
      </c>
      <c r="I235" s="123">
        <f t="shared" si="114"/>
        <v>8.8485953735153777E-2</v>
      </c>
      <c r="J235" s="123">
        <f t="shared" si="114"/>
        <v>9.2660583358161172E-2</v>
      </c>
      <c r="K235" s="123">
        <f t="shared" si="114"/>
        <v>8.7292257122253594E-2</v>
      </c>
      <c r="L235" s="123">
        <f t="shared" si="114"/>
        <v>0.1143342822683979</v>
      </c>
      <c r="M235" s="123">
        <f t="shared" si="114"/>
        <v>9.9056121447561166E-2</v>
      </c>
      <c r="N235" s="123">
        <f t="shared" si="114"/>
        <v>0.11245591091739567</v>
      </c>
      <c r="O235" s="123">
        <f t="shared" si="114"/>
        <v>0.13258962288632883</v>
      </c>
      <c r="P235" s="123">
        <f t="shared" si="114"/>
        <v>0.15980250664959228</v>
      </c>
      <c r="Q235" s="123">
        <f t="shared" si="114"/>
        <v>0.16086985847288424</v>
      </c>
      <c r="R235" s="123">
        <f t="shared" si="114"/>
        <v>0.16569433677691767</v>
      </c>
      <c r="S235" s="123">
        <f t="shared" si="114"/>
        <v>0.15593745189490518</v>
      </c>
      <c r="T235" s="123">
        <f t="shared" si="114"/>
        <v>0.1465480080745277</v>
      </c>
      <c r="U235" s="123">
        <f t="shared" si="114"/>
        <v>0.14388000484769103</v>
      </c>
      <c r="V235" s="123">
        <f t="shared" si="114"/>
        <v>0.1317956423419604</v>
      </c>
      <c r="W235" s="123">
        <f t="shared" si="114"/>
        <v>0.14420026074369069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9.7951945557557846E-2</v>
      </c>
      <c r="C236" s="99">
        <f>RES_hhdet_fecs!C48</f>
        <v>0.10250983951316781</v>
      </c>
      <c r="D236" s="99">
        <f>RES_hhdet_fecs!D48</f>
        <v>0.10696876644429332</v>
      </c>
      <c r="E236" s="99">
        <f>RES_hhdet_fecs!E48</f>
        <v>0.12897025052424951</v>
      </c>
      <c r="F236" s="99">
        <f>RES_hhdet_fecs!F48</f>
        <v>0.10996163259389675</v>
      </c>
      <c r="G236" s="99">
        <f>RES_hhdet_fecs!G48</f>
        <v>0.10542728409311837</v>
      </c>
      <c r="H236" s="99">
        <f>RES_hhdet_fecs!H48</f>
        <v>9.5011851349179846E-2</v>
      </c>
      <c r="I236" s="99">
        <f>RES_hhdet_fecs!I48</f>
        <v>8.8485953735153777E-2</v>
      </c>
      <c r="J236" s="99">
        <f>RES_hhdet_fecs!J48</f>
        <v>9.2660583358161172E-2</v>
      </c>
      <c r="K236" s="99">
        <f>RES_hhdet_fecs!K48</f>
        <v>8.7292257122253594E-2</v>
      </c>
      <c r="L236" s="99">
        <f>RES_hhdet_fecs!L48</f>
        <v>0.1143342822683979</v>
      </c>
      <c r="M236" s="99">
        <f>RES_hhdet_fecs!M48</f>
        <v>9.9056121447561166E-2</v>
      </c>
      <c r="N236" s="99">
        <f>RES_hhdet_fecs!N48</f>
        <v>0.11245591091739567</v>
      </c>
      <c r="O236" s="99">
        <f>RES_hhdet_fecs!O48</f>
        <v>0.13258962288632883</v>
      </c>
      <c r="P236" s="99">
        <f>RES_hhdet_fecs!P48</f>
        <v>0.15980250664959228</v>
      </c>
      <c r="Q236" s="99">
        <f>RES_hhdet_fecs!Q48</f>
        <v>0.16086985847288424</v>
      </c>
      <c r="R236" s="99">
        <f>RES_hhdet_fecs!R48</f>
        <v>0.16569433677691767</v>
      </c>
      <c r="S236" s="99">
        <f>RES_hhdet_fecs!S48</f>
        <v>0.15593745189490518</v>
      </c>
      <c r="T236" s="99">
        <f>RES_hhdet_fecs!T48</f>
        <v>0.1465480080745277</v>
      </c>
      <c r="U236" s="99">
        <f>RES_hhdet_fecs!U48</f>
        <v>0.14388000484769103</v>
      </c>
      <c r="V236" s="99">
        <f>RES_hhdet_fecs!V48</f>
        <v>0.1317956423419604</v>
      </c>
      <c r="W236" s="99">
        <f>RES_hhdet_fecs!W48</f>
        <v>0.14420026074369069</v>
      </c>
      <c r="DA236" s="63" t="s">
        <v>2790</v>
      </c>
    </row>
    <row r="237" spans="1:105" ht="12" customHeight="1" x14ac:dyDescent="0.25">
      <c r="A237" s="121" t="s">
        <v>55</v>
      </c>
      <c r="B237" s="123">
        <v>22.739349237776111</v>
      </c>
      <c r="C237" s="123">
        <v>25.615957552501548</v>
      </c>
      <c r="D237" s="123">
        <v>24.042530001028798</v>
      </c>
      <c r="E237" s="123">
        <v>25.287409064102516</v>
      </c>
      <c r="F237" s="123">
        <v>23.778259458883607</v>
      </c>
      <c r="G237" s="123">
        <v>23.862466660741834</v>
      </c>
      <c r="H237" s="123">
        <v>23.591216833501601</v>
      </c>
      <c r="I237" s="123">
        <v>24.716387279034965</v>
      </c>
      <c r="J237" s="123">
        <v>21.766925485639117</v>
      </c>
      <c r="K237" s="123">
        <v>22.051152567391082</v>
      </c>
      <c r="L237" s="123">
        <v>24.098961363737288</v>
      </c>
      <c r="M237" s="123">
        <v>23.698385253160531</v>
      </c>
      <c r="N237" s="123">
        <v>23.213672553500825</v>
      </c>
      <c r="O237" s="123">
        <v>22.503677969123324</v>
      </c>
      <c r="P237" s="123">
        <v>22.306871733279188</v>
      </c>
      <c r="Q237" s="123">
        <v>22.133104053924257</v>
      </c>
      <c r="R237" s="123">
        <v>20.840005899316775</v>
      </c>
      <c r="S237" s="123">
        <v>20.004918459604056</v>
      </c>
      <c r="T237" s="123">
        <v>18.822951345377483</v>
      </c>
      <c r="U237" s="123">
        <v>18.073381776289036</v>
      </c>
      <c r="V237" s="123">
        <v>19.893391783935567</v>
      </c>
      <c r="W237" s="123">
        <v>15.57447541247091</v>
      </c>
      <c r="DA237" s="130" t="s">
        <v>2791</v>
      </c>
    </row>
    <row r="238" spans="1:105" ht="12" customHeight="1" x14ac:dyDescent="0.25">
      <c r="A238" s="97" t="s">
        <v>138</v>
      </c>
      <c r="B238" s="99">
        <v>22.833353730075185</v>
      </c>
      <c r="C238" s="99">
        <v>25.830141716929337</v>
      </c>
      <c r="D238" s="99">
        <v>24.200099471975847</v>
      </c>
      <c r="E238" s="99">
        <v>25.503528639491602</v>
      </c>
      <c r="F238" s="99">
        <v>23.946388689349988</v>
      </c>
      <c r="G238" s="99">
        <v>24.016564080272442</v>
      </c>
      <c r="H238" s="99">
        <v>23.745457901611367</v>
      </c>
      <c r="I238" s="99">
        <v>24.932790855986216</v>
      </c>
      <c r="J238" s="99">
        <v>21.891946045046041</v>
      </c>
      <c r="K238" s="99">
        <v>22.170403422925002</v>
      </c>
      <c r="L238" s="99">
        <v>24.289001152234704</v>
      </c>
      <c r="M238" s="99">
        <v>23.849635493904973</v>
      </c>
      <c r="N238" s="99">
        <v>23.353512233148848</v>
      </c>
      <c r="O238" s="99">
        <v>22.626750480612035</v>
      </c>
      <c r="P238" s="99">
        <v>22.443523245870441</v>
      </c>
      <c r="Q238" s="99">
        <v>22.27823457274803</v>
      </c>
      <c r="R238" s="99">
        <v>20.950842687509105</v>
      </c>
      <c r="S238" s="99">
        <v>20.114927117330449</v>
      </c>
      <c r="T238" s="99">
        <v>18.918312844305095</v>
      </c>
      <c r="U238" s="99">
        <v>18.162689245810981</v>
      </c>
      <c r="V238" s="99">
        <v>20.049739946864843</v>
      </c>
      <c r="W238" s="99">
        <v>15.605890231240604</v>
      </c>
      <c r="DA238" s="63" t="s">
        <v>2792</v>
      </c>
    </row>
    <row r="239" spans="1:105" ht="12" customHeight="1" x14ac:dyDescent="0.25">
      <c r="A239" s="97" t="s">
        <v>137</v>
      </c>
      <c r="B239" s="99">
        <v>20.907662838156391</v>
      </c>
      <c r="C239" s="99">
        <v>23.49708569011975</v>
      </c>
      <c r="D239" s="99">
        <v>22.082037624161543</v>
      </c>
      <c r="E239" s="99">
        <v>23.23616744828443</v>
      </c>
      <c r="F239" s="99">
        <v>21.842364851730665</v>
      </c>
      <c r="G239" s="99">
        <v>21.954070460275346</v>
      </c>
      <c r="H239" s="99">
        <v>21.557468830692411</v>
      </c>
      <c r="I239" s="99">
        <v>22.665446048009301</v>
      </c>
      <c r="J239" s="99">
        <v>19.839018662960783</v>
      </c>
      <c r="K239" s="99">
        <v>20.120457240488758</v>
      </c>
      <c r="L239" s="99">
        <v>22.033030788967725</v>
      </c>
      <c r="M239" s="99">
        <v>21.815488352900978</v>
      </c>
      <c r="N239" s="99">
        <v>21.520581478434877</v>
      </c>
      <c r="O239" s="99">
        <v>20.99544012043534</v>
      </c>
      <c r="P239" s="99">
        <v>20.48006836169759</v>
      </c>
      <c r="Q239" s="99">
        <v>20.309825883754812</v>
      </c>
      <c r="R239" s="99">
        <v>18.979945671518077</v>
      </c>
      <c r="S239" s="99">
        <v>18.193471652432752</v>
      </c>
      <c r="T239" s="99">
        <v>17.009604638192808</v>
      </c>
      <c r="U239" s="99">
        <v>16.190928367305595</v>
      </c>
      <c r="V239" s="99">
        <v>17.548489826995315</v>
      </c>
      <c r="W239" s="99">
        <v>13.62887688981559</v>
      </c>
      <c r="DA239" s="63" t="s">
        <v>2793</v>
      </c>
    </row>
    <row r="240" spans="1:105" ht="12" customHeight="1" x14ac:dyDescent="0.25">
      <c r="A240" s="100" t="s">
        <v>216</v>
      </c>
      <c r="B240" s="102">
        <v>18.357167166632095</v>
      </c>
      <c r="C240" s="102">
        <v>20.514766430709006</v>
      </c>
      <c r="D240" s="102">
        <v>19.31130075235771</v>
      </c>
      <c r="E240" s="102">
        <v>20.256439778928375</v>
      </c>
      <c r="F240" s="102">
        <v>19.056906463947566</v>
      </c>
      <c r="G240" s="102">
        <v>19.204521826965735</v>
      </c>
      <c r="H240" s="102">
        <v>18.827710980014579</v>
      </c>
      <c r="I240" s="102">
        <v>19.955646356086579</v>
      </c>
      <c r="J240" s="102">
        <v>17.352763763142306</v>
      </c>
      <c r="K240" s="102">
        <v>17.590582714006771</v>
      </c>
      <c r="L240" s="102">
        <v>19.198825810494714</v>
      </c>
      <c r="M240" s="102">
        <v>19.035746021963895</v>
      </c>
      <c r="N240" s="102">
        <v>18.736001413126075</v>
      </c>
      <c r="O240" s="102">
        <v>18.226457629091882</v>
      </c>
      <c r="P240" s="102">
        <v>17.731758880347336</v>
      </c>
      <c r="Q240" s="102">
        <v>17.54430590815441</v>
      </c>
      <c r="R240" s="102">
        <v>16.386369048574061</v>
      </c>
      <c r="S240" s="102">
        <v>15.667742224329032</v>
      </c>
      <c r="T240" s="102">
        <v>14.605285500072576</v>
      </c>
      <c r="U240" s="102">
        <v>13.839274253048989</v>
      </c>
      <c r="V240" s="102">
        <v>14.902641284988576</v>
      </c>
      <c r="W240" s="102">
        <v>11.342231048097238</v>
      </c>
      <c r="DA240" s="131" t="s">
        <v>2794</v>
      </c>
    </row>
    <row r="241" spans="1:105" ht="12" customHeight="1" x14ac:dyDescent="0.25">
      <c r="A241" s="103" t="s">
        <v>52</v>
      </c>
      <c r="B241" s="105">
        <v>2.550495671524295</v>
      </c>
      <c r="C241" s="105">
        <v>2.9823192594107408</v>
      </c>
      <c r="D241" s="105">
        <v>2.770736871803837</v>
      </c>
      <c r="E241" s="105">
        <v>2.9797276693560546</v>
      </c>
      <c r="F241" s="105">
        <v>2.7854583877831045</v>
      </c>
      <c r="G241" s="105">
        <v>2.7495486333096095</v>
      </c>
      <c r="H241" s="105">
        <v>2.7297578506778297</v>
      </c>
      <c r="I241" s="105">
        <v>2.709799691922719</v>
      </c>
      <c r="J241" s="105">
        <v>2.4862548998184737</v>
      </c>
      <c r="K241" s="105">
        <v>2.5298745264819908</v>
      </c>
      <c r="L241" s="105">
        <v>2.8342049784730134</v>
      </c>
      <c r="M241" s="105">
        <v>2.7797423309370792</v>
      </c>
      <c r="N241" s="105">
        <v>2.7845800653087993</v>
      </c>
      <c r="O241" s="105">
        <v>2.7689824913434604</v>
      </c>
      <c r="P241" s="105">
        <v>2.7483094813502542</v>
      </c>
      <c r="Q241" s="105">
        <v>2.7655199756004021</v>
      </c>
      <c r="R241" s="105">
        <v>2.5935766229440249</v>
      </c>
      <c r="S241" s="105">
        <v>2.5257294281037193</v>
      </c>
      <c r="T241" s="105">
        <v>2.404319138120234</v>
      </c>
      <c r="U241" s="105">
        <v>2.3516541142566059</v>
      </c>
      <c r="V241" s="105">
        <v>2.645848542006739</v>
      </c>
      <c r="W241" s="105">
        <v>2.2866458417183493</v>
      </c>
      <c r="DA241" s="132" t="s">
        <v>2795</v>
      </c>
    </row>
    <row r="242" spans="1:105" ht="12" customHeight="1" x14ac:dyDescent="0.25">
      <c r="A242" s="106" t="s">
        <v>122</v>
      </c>
      <c r="B242" s="102">
        <v>20.080996919573984</v>
      </c>
      <c r="C242" s="102">
        <v>19.666040981913689</v>
      </c>
      <c r="D242" s="102">
        <v>19.62610892582958</v>
      </c>
      <c r="E242" s="102">
        <v>19.146352875772518</v>
      </c>
      <c r="F242" s="102">
        <v>18.970155350205207</v>
      </c>
      <c r="G242" s="102">
        <v>19.428506393909547</v>
      </c>
      <c r="H242" s="102">
        <v>19.150443206482208</v>
      </c>
      <c r="I242" s="102">
        <v>18.45596239069307</v>
      </c>
      <c r="J242" s="102">
        <v>18.158181202519259</v>
      </c>
      <c r="K242" s="102">
        <v>18.598117439432588</v>
      </c>
      <c r="L242" s="102">
        <v>18.539637976206734</v>
      </c>
      <c r="M242" s="102">
        <v>19.273066826285355</v>
      </c>
      <c r="N242" s="102">
        <v>19.112485187428899</v>
      </c>
      <c r="O242" s="102">
        <v>18.885976191910036</v>
      </c>
      <c r="P242" s="102">
        <v>18.266584397649261</v>
      </c>
      <c r="Q242" s="102">
        <v>17.826200904230809</v>
      </c>
      <c r="R242" s="102">
        <v>17.5826088765447</v>
      </c>
      <c r="S242" s="102">
        <v>16.802679585285574</v>
      </c>
      <c r="T242" s="102">
        <v>16.068052102430084</v>
      </c>
      <c r="U242" s="102">
        <v>15.48998912334325</v>
      </c>
      <c r="V242" s="102">
        <v>15.192496281625269</v>
      </c>
      <c r="W242" s="102">
        <v>14.689384597686619</v>
      </c>
      <c r="DA242" s="131" t="s">
        <v>2796</v>
      </c>
    </row>
    <row r="243" spans="1:105" ht="12" customHeight="1" x14ac:dyDescent="0.25">
      <c r="A243" s="107" t="s">
        <v>121</v>
      </c>
      <c r="B243" s="105">
        <v>18.932882582028245</v>
      </c>
      <c r="C243" s="105">
        <v>18.519438528307685</v>
      </c>
      <c r="D243" s="105">
        <v>18.513473939235439</v>
      </c>
      <c r="E243" s="105">
        <v>18.062880955306799</v>
      </c>
      <c r="F243" s="105">
        <v>17.912472742552417</v>
      </c>
      <c r="G243" s="105">
        <v>18.369087559740453</v>
      </c>
      <c r="H243" s="105">
        <v>18.09941393228954</v>
      </c>
      <c r="I243" s="105">
        <v>17.518281253656365</v>
      </c>
      <c r="J243" s="105">
        <v>17.198603068832636</v>
      </c>
      <c r="K243" s="105">
        <v>17.632154036102843</v>
      </c>
      <c r="L243" s="105">
        <v>17.576490719659226</v>
      </c>
      <c r="M243" s="105">
        <v>18.304829850145321</v>
      </c>
      <c r="N243" s="105">
        <v>18.15427372849469</v>
      </c>
      <c r="O243" s="105">
        <v>17.926776944551953</v>
      </c>
      <c r="P243" s="105">
        <v>17.299154715698528</v>
      </c>
      <c r="Q243" s="105">
        <v>16.880892397575348</v>
      </c>
      <c r="R243" s="105">
        <v>16.659656111572939</v>
      </c>
      <c r="S243" s="105">
        <v>15.96306576015902</v>
      </c>
      <c r="T243" s="105">
        <v>15.308512347010687</v>
      </c>
      <c r="U243" s="105">
        <v>14.800590779950564</v>
      </c>
      <c r="V243" s="105">
        <v>14.563170389393983</v>
      </c>
      <c r="W243" s="105">
        <v>14.071123535954053</v>
      </c>
      <c r="DA243" s="132" t="s">
        <v>2797</v>
      </c>
    </row>
    <row r="244" spans="1:105" ht="12" customHeight="1" x14ac:dyDescent="0.25">
      <c r="A244" s="108" t="s">
        <v>53</v>
      </c>
      <c r="B244" s="99">
        <v>16.144461900866112</v>
      </c>
      <c r="C244" s="99">
        <v>15.686883264118929</v>
      </c>
      <c r="D244" s="99">
        <v>15.703642900215607</v>
      </c>
      <c r="E244" s="99">
        <v>15.258008834505448</v>
      </c>
      <c r="F244" s="99">
        <v>15.135307583873434</v>
      </c>
      <c r="G244" s="99">
        <v>15.557772895924764</v>
      </c>
      <c r="H244" s="99">
        <v>15.30069573231299</v>
      </c>
      <c r="I244" s="99">
        <v>14.964932872261439</v>
      </c>
      <c r="J244" s="99">
        <v>14.580885543846207</v>
      </c>
      <c r="K244" s="99">
        <v>14.949053401533094</v>
      </c>
      <c r="L244" s="99">
        <v>14.860817904599779</v>
      </c>
      <c r="M244" s="99">
        <v>15.513848366163192</v>
      </c>
      <c r="N244" s="99">
        <v>15.364886125271305</v>
      </c>
      <c r="O244" s="99">
        <v>15.141090112091817</v>
      </c>
      <c r="P244" s="99">
        <v>14.597980136473895</v>
      </c>
      <c r="Q244" s="99">
        <v>14.20969371709157</v>
      </c>
      <c r="R244" s="99">
        <v>14.033518328740453</v>
      </c>
      <c r="S244" s="99">
        <v>13.42167539603469</v>
      </c>
      <c r="T244" s="99">
        <v>12.854723395719223</v>
      </c>
      <c r="U244" s="99">
        <v>12.393074147244286</v>
      </c>
      <c r="V244" s="99">
        <v>12.164881674219991</v>
      </c>
      <c r="W244" s="99">
        <v>11.50541492470864</v>
      </c>
      <c r="DA244" s="63" t="s">
        <v>2798</v>
      </c>
    </row>
    <row r="245" spans="1:105" ht="12" customHeight="1" x14ac:dyDescent="0.25">
      <c r="A245" s="108" t="s">
        <v>52</v>
      </c>
      <c r="B245" s="99">
        <v>2.7884206811621346</v>
      </c>
      <c r="C245" s="99">
        <v>2.8325552641887599</v>
      </c>
      <c r="D245" s="99">
        <v>2.80983103901983</v>
      </c>
      <c r="E245" s="99">
        <v>2.8048721208013485</v>
      </c>
      <c r="F245" s="99">
        <v>2.7771651586789878</v>
      </c>
      <c r="G245" s="99">
        <v>2.8113146638156916</v>
      </c>
      <c r="H245" s="99">
        <v>2.7987181999765531</v>
      </c>
      <c r="I245" s="99">
        <v>2.5533483813949251</v>
      </c>
      <c r="J245" s="99">
        <v>2.617717524986432</v>
      </c>
      <c r="K245" s="99">
        <v>2.6831006345697435</v>
      </c>
      <c r="L245" s="99">
        <v>2.715672815059444</v>
      </c>
      <c r="M245" s="99">
        <v>2.790981483982129</v>
      </c>
      <c r="N245" s="99">
        <v>2.789387603223386</v>
      </c>
      <c r="O245" s="99">
        <v>2.7856868324601334</v>
      </c>
      <c r="P245" s="99">
        <v>2.701174579224634</v>
      </c>
      <c r="Q245" s="99">
        <v>2.6711986804837755</v>
      </c>
      <c r="R245" s="99">
        <v>2.6261377828324841</v>
      </c>
      <c r="S245" s="99">
        <v>2.5413903641243265</v>
      </c>
      <c r="T245" s="99">
        <v>2.4537889512914632</v>
      </c>
      <c r="U245" s="99">
        <v>2.4075166327062756</v>
      </c>
      <c r="V245" s="99">
        <v>2.398288715173992</v>
      </c>
      <c r="W245" s="99">
        <v>2.5657086112454124</v>
      </c>
      <c r="DA245" s="63" t="s">
        <v>2799</v>
      </c>
    </row>
    <row r="246" spans="1:105" ht="12" customHeight="1" x14ac:dyDescent="0.25">
      <c r="A246" s="121" t="s">
        <v>54</v>
      </c>
      <c r="B246" s="123">
        <v>1.8526414930918687</v>
      </c>
      <c r="C246" s="123">
        <v>1.9205229406982998</v>
      </c>
      <c r="D246" s="123">
        <v>1.9149801374227102</v>
      </c>
      <c r="E246" s="123">
        <v>1.9410201619431011</v>
      </c>
      <c r="F246" s="123">
        <v>1.9028292922666561</v>
      </c>
      <c r="G246" s="123">
        <v>1.9689637072182713</v>
      </c>
      <c r="H246" s="123">
        <v>1.8573084204634522</v>
      </c>
      <c r="I246" s="123">
        <v>1.8827249153926411</v>
      </c>
      <c r="J246" s="123">
        <v>1.988797343340083</v>
      </c>
      <c r="K246" s="123">
        <v>2.1405837660455296</v>
      </c>
      <c r="L246" s="123">
        <v>2.1380269717618607</v>
      </c>
      <c r="M246" s="123">
        <v>2.1226729733610208</v>
      </c>
      <c r="N246" s="123">
        <v>2.1734030293104927</v>
      </c>
      <c r="O246" s="123">
        <v>2.1906957042956066</v>
      </c>
      <c r="P246" s="123">
        <v>2.1628769033810613</v>
      </c>
      <c r="Q246" s="123">
        <v>2.1642601485562487</v>
      </c>
      <c r="R246" s="123">
        <v>2.1339447906515012</v>
      </c>
      <c r="S246" s="123">
        <v>2.107079287912097</v>
      </c>
      <c r="T246" s="123">
        <v>2.1191708518052206</v>
      </c>
      <c r="U246" s="123">
        <v>2.1096260851892059</v>
      </c>
      <c r="V246" s="123">
        <v>2.7543756136653728</v>
      </c>
      <c r="W246" s="123">
        <v>2.6914897738032564</v>
      </c>
      <c r="DA246" s="130" t="s">
        <v>2800</v>
      </c>
    </row>
    <row r="247" spans="1:105" ht="12" customHeight="1" x14ac:dyDescent="0.25">
      <c r="A247" s="97" t="s">
        <v>50</v>
      </c>
      <c r="B247" s="99">
        <v>1.657278949666956</v>
      </c>
      <c r="C247" s="99">
        <v>2.5557715607294846</v>
      </c>
      <c r="D247" s="99">
        <v>2.4014548114696073</v>
      </c>
      <c r="E247" s="99">
        <v>2.7246714982338665</v>
      </c>
      <c r="F247" s="99">
        <v>2.3221242515604614</v>
      </c>
      <c r="G247" s="99">
        <v>2.8598816746264593</v>
      </c>
      <c r="H247" s="99">
        <v>1.4942555361819057</v>
      </c>
      <c r="I247" s="99">
        <v>1.9831424909467634</v>
      </c>
      <c r="J247" s="99">
        <v>2.7837790772063191</v>
      </c>
      <c r="K247" s="99">
        <v>3.2576215675897826</v>
      </c>
      <c r="L247" s="99">
        <v>2.5546291920404207</v>
      </c>
      <c r="M247" s="99">
        <v>2.4589674641987527</v>
      </c>
      <c r="N247" s="99">
        <v>2.0511380991481221</v>
      </c>
      <c r="O247" s="99">
        <v>2.7890952851380177</v>
      </c>
      <c r="P247" s="99">
        <v>2.6500947160781085</v>
      </c>
      <c r="Q247" s="99">
        <v>3.2479564910930163</v>
      </c>
      <c r="R247" s="99">
        <v>2.5719327907442384</v>
      </c>
      <c r="S247" s="99">
        <v>2.6417300482489297</v>
      </c>
      <c r="T247" s="99">
        <v>2.7397778122161776</v>
      </c>
      <c r="U247" s="99">
        <v>2.8015955061373634</v>
      </c>
      <c r="V247" s="99">
        <v>3.590076799407167</v>
      </c>
      <c r="W247" s="99">
        <v>3.6269915400914394</v>
      </c>
      <c r="DA247" s="63" t="s">
        <v>2801</v>
      </c>
    </row>
    <row r="248" spans="1:105" ht="12" customHeight="1" x14ac:dyDescent="0.25">
      <c r="A248" s="109" t="s">
        <v>120</v>
      </c>
      <c r="B248" s="110">
        <v>1.8742157042782186</v>
      </c>
      <c r="C248" s="110">
        <v>1.8460262030437689</v>
      </c>
      <c r="D248" s="110">
        <v>1.8555135169721613</v>
      </c>
      <c r="E248" s="110">
        <v>1.8415832463589201</v>
      </c>
      <c r="F248" s="110">
        <v>1.8508049351217666</v>
      </c>
      <c r="G248" s="110">
        <v>1.8615004176539969</v>
      </c>
      <c r="H248" s="110">
        <v>1.8988873323161966</v>
      </c>
      <c r="I248" s="110">
        <v>1.8714155043534859</v>
      </c>
      <c r="J248" s="110">
        <v>1.8977171865701559</v>
      </c>
      <c r="K248" s="110">
        <v>2.0164819141036445</v>
      </c>
      <c r="L248" s="110">
        <v>2.097770941999014</v>
      </c>
      <c r="M248" s="110">
        <v>2.0970700173903882</v>
      </c>
      <c r="N248" s="110">
        <v>2.1815489085062536</v>
      </c>
      <c r="O248" s="110">
        <v>2.1522050521105713</v>
      </c>
      <c r="P248" s="110">
        <v>2.1309612273705758</v>
      </c>
      <c r="Q248" s="110">
        <v>2.0938617268121025</v>
      </c>
      <c r="R248" s="110">
        <v>2.105516594655648</v>
      </c>
      <c r="S248" s="110">
        <v>2.0737974486818072</v>
      </c>
      <c r="T248" s="110">
        <v>2.0819110673964794</v>
      </c>
      <c r="U248" s="110">
        <v>2.0682057253744333</v>
      </c>
      <c r="V248" s="110">
        <v>2.7057085488081318</v>
      </c>
      <c r="W248" s="110">
        <v>2.639879364983059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134.75121138055937</v>
      </c>
      <c r="C250" s="118">
        <f t="shared" si="115"/>
        <v>165.479912006424</v>
      </c>
      <c r="D250" s="118">
        <f t="shared" si="115"/>
        <v>156.44599510049429</v>
      </c>
      <c r="E250" s="118">
        <f t="shared" si="115"/>
        <v>172.42538270876716</v>
      </c>
      <c r="F250" s="118">
        <f t="shared" si="115"/>
        <v>155.05198353887801</v>
      </c>
      <c r="G250" s="118">
        <f t="shared" si="115"/>
        <v>152.72001901264906</v>
      </c>
      <c r="H250" s="118">
        <f t="shared" si="115"/>
        <v>153.62573771868628</v>
      </c>
      <c r="I250" s="118">
        <f t="shared" si="115"/>
        <v>165.16400243971648</v>
      </c>
      <c r="J250" s="118">
        <f t="shared" si="115"/>
        <v>145.56032079698068</v>
      </c>
      <c r="K250" s="118">
        <f t="shared" si="115"/>
        <v>153.14451508736067</v>
      </c>
      <c r="L250" s="118">
        <f t="shared" si="115"/>
        <v>187.1788046512925</v>
      </c>
      <c r="M250" s="118">
        <f t="shared" si="115"/>
        <v>157.44117022618494</v>
      </c>
      <c r="N250" s="118">
        <f t="shared" si="115"/>
        <v>171.71116289798192</v>
      </c>
      <c r="O250" s="118">
        <f t="shared" si="115"/>
        <v>161.83289951701073</v>
      </c>
      <c r="P250" s="118">
        <f t="shared" si="115"/>
        <v>164.22372496429188</v>
      </c>
      <c r="Q250" s="118">
        <f t="shared" si="115"/>
        <v>159.82806550743882</v>
      </c>
      <c r="R250" s="118">
        <f t="shared" ref="R250:V250" si="116">R251+R254+R256+R265</f>
        <v>169.36958925984305</v>
      </c>
      <c r="S250" s="118">
        <f t="shared" si="116"/>
        <v>168.33147335419923</v>
      </c>
      <c r="T250" s="118">
        <f t="shared" si="116"/>
        <v>164.16813735905703</v>
      </c>
      <c r="U250" s="118">
        <f t="shared" si="116"/>
        <v>160.93463258585032</v>
      </c>
      <c r="V250" s="118">
        <f t="shared" si="116"/>
        <v>169.25737315891109</v>
      </c>
      <c r="W250" s="118">
        <f t="shared" ref="W250" si="117">W251+W254+W256+W265</f>
        <v>155.95897442301447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120.11979612684078</v>
      </c>
      <c r="C251" s="123">
        <f t="shared" si="118"/>
        <v>149.1088098500289</v>
      </c>
      <c r="D251" s="123">
        <f t="shared" si="118"/>
        <v>140.919301823795</v>
      </c>
      <c r="E251" s="123">
        <f t="shared" si="118"/>
        <v>156.07046289291966</v>
      </c>
      <c r="F251" s="123">
        <f t="shared" si="118"/>
        <v>139.59470400009727</v>
      </c>
      <c r="G251" s="123">
        <f t="shared" si="118"/>
        <v>137.13360977790265</v>
      </c>
      <c r="H251" s="123">
        <f t="shared" si="118"/>
        <v>138.23374616762777</v>
      </c>
      <c r="I251" s="123">
        <f t="shared" si="118"/>
        <v>149.06743791971184</v>
      </c>
      <c r="J251" s="123">
        <f t="shared" si="118"/>
        <v>131.04132046232954</v>
      </c>
      <c r="K251" s="123">
        <f t="shared" si="118"/>
        <v>138.26351691808264</v>
      </c>
      <c r="L251" s="123">
        <f t="shared" si="118"/>
        <v>170.84428566814105</v>
      </c>
      <c r="M251" s="123">
        <f t="shared" si="118"/>
        <v>141.19298864726343</v>
      </c>
      <c r="N251" s="123">
        <f t="shared" si="118"/>
        <v>155.39144007880429</v>
      </c>
      <c r="O251" s="123">
        <f t="shared" si="118"/>
        <v>145.57563046723598</v>
      </c>
      <c r="P251" s="123">
        <f t="shared" si="118"/>
        <v>147.91977668275263</v>
      </c>
      <c r="Q251" s="123">
        <f t="shared" si="118"/>
        <v>143.52019854359295</v>
      </c>
      <c r="R251" s="123">
        <f t="shared" ref="R251:V251" si="119">SUM(R252:R253)</f>
        <v>153.75009766272373</v>
      </c>
      <c r="S251" s="123">
        <f t="shared" si="119"/>
        <v>153.09410152782297</v>
      </c>
      <c r="T251" s="123">
        <f t="shared" si="119"/>
        <v>149.48855787111211</v>
      </c>
      <c r="U251" s="123">
        <f t="shared" si="119"/>
        <v>146.54908208123217</v>
      </c>
      <c r="V251" s="123">
        <f t="shared" si="119"/>
        <v>152.8880881150981</v>
      </c>
      <c r="W251" s="123">
        <f t="shared" ref="W251" si="120">SUM(W252:W253)</f>
        <v>142.34414336665648</v>
      </c>
      <c r="DA251" s="130" t="s">
        <v>2954</v>
      </c>
    </row>
    <row r="252" spans="1:105" ht="12" customHeight="1" x14ac:dyDescent="0.25">
      <c r="A252" s="97" t="s">
        <v>216</v>
      </c>
      <c r="B252" s="99">
        <v>117.39171038249836</v>
      </c>
      <c r="C252" s="99">
        <v>145.73117376615767</v>
      </c>
      <c r="D252" s="99">
        <v>137.80525605734178</v>
      </c>
      <c r="E252" s="99">
        <v>152.67167836018345</v>
      </c>
      <c r="F252" s="99">
        <v>136.63938780134012</v>
      </c>
      <c r="G252" s="99">
        <v>134.28257715215989</v>
      </c>
      <c r="H252" s="99">
        <v>135.40613239608862</v>
      </c>
      <c r="I252" s="99">
        <v>146.06281997092165</v>
      </c>
      <c r="J252" s="99">
        <v>128.44727289605348</v>
      </c>
      <c r="K252" s="99">
        <v>135.55419207073786</v>
      </c>
      <c r="L252" s="99">
        <v>167.51611111168324</v>
      </c>
      <c r="M252" s="99">
        <v>138.49866827934079</v>
      </c>
      <c r="N252" s="99">
        <v>152.4457640887114</v>
      </c>
      <c r="O252" s="99">
        <v>142.85395414881714</v>
      </c>
      <c r="P252" s="99">
        <v>145.18244862970511</v>
      </c>
      <c r="Q252" s="99">
        <v>140.89293595481612</v>
      </c>
      <c r="R252" s="99">
        <v>150.94243033432593</v>
      </c>
      <c r="S252" s="99">
        <v>150.4847047979778</v>
      </c>
      <c r="T252" s="99">
        <v>146.96776622131</v>
      </c>
      <c r="U252" s="99">
        <v>144.14594557415109</v>
      </c>
      <c r="V252" s="99">
        <v>150.33457195466059</v>
      </c>
      <c r="W252" s="99">
        <v>139.94256117304298</v>
      </c>
      <c r="DA252" s="63" t="s">
        <v>2955</v>
      </c>
    </row>
    <row r="253" spans="1:105" ht="12" customHeight="1" x14ac:dyDescent="0.25">
      <c r="A253" s="97" t="s">
        <v>53</v>
      </c>
      <c r="B253" s="99">
        <v>2.7280857443424189</v>
      </c>
      <c r="C253" s="99">
        <v>3.3776360838712463</v>
      </c>
      <c r="D253" s="99">
        <v>3.1140457664532191</v>
      </c>
      <c r="E253" s="99">
        <v>3.3987845327362027</v>
      </c>
      <c r="F253" s="99">
        <v>2.9553161987571532</v>
      </c>
      <c r="G253" s="99">
        <v>2.8510326257427536</v>
      </c>
      <c r="H253" s="99">
        <v>2.8276137715391529</v>
      </c>
      <c r="I253" s="99">
        <v>3.0046179487901976</v>
      </c>
      <c r="J253" s="99">
        <v>2.5940475662760512</v>
      </c>
      <c r="K253" s="99">
        <v>2.7093248473447806</v>
      </c>
      <c r="L253" s="99">
        <v>3.328174556457808</v>
      </c>
      <c r="M253" s="99">
        <v>2.6943203679226477</v>
      </c>
      <c r="N253" s="99">
        <v>2.9456759900928962</v>
      </c>
      <c r="O253" s="99">
        <v>2.7216763184188353</v>
      </c>
      <c r="P253" s="99">
        <v>2.737328053047531</v>
      </c>
      <c r="Q253" s="99">
        <v>2.6272625887768326</v>
      </c>
      <c r="R253" s="99">
        <v>2.8076673283977991</v>
      </c>
      <c r="S253" s="99">
        <v>2.6093967298451592</v>
      </c>
      <c r="T253" s="99">
        <v>2.5207916498021126</v>
      </c>
      <c r="U253" s="99">
        <v>2.4031365070810784</v>
      </c>
      <c r="V253" s="99">
        <v>2.5535161604375234</v>
      </c>
      <c r="W253" s="99">
        <v>2.4015821936135202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0.19345901491165893</v>
      </c>
      <c r="C254" s="123">
        <f t="shared" si="121"/>
        <v>0.21261529091390088</v>
      </c>
      <c r="D254" s="123">
        <f t="shared" si="121"/>
        <v>0.23285816019407629</v>
      </c>
      <c r="E254" s="123">
        <f t="shared" si="121"/>
        <v>0.29333363033629278</v>
      </c>
      <c r="F254" s="123">
        <f t="shared" si="121"/>
        <v>0.2621746112050104</v>
      </c>
      <c r="G254" s="123">
        <f t="shared" si="121"/>
        <v>0.26392758494942775</v>
      </c>
      <c r="H254" s="123">
        <f t="shared" si="121"/>
        <v>0.25260611222828561</v>
      </c>
      <c r="I254" s="123">
        <f t="shared" si="121"/>
        <v>0.24518824573779666</v>
      </c>
      <c r="J254" s="123">
        <f t="shared" si="121"/>
        <v>0.26302484393877296</v>
      </c>
      <c r="K254" s="123">
        <f t="shared" si="121"/>
        <v>0.25852847619045011</v>
      </c>
      <c r="L254" s="123">
        <f t="shared" si="121"/>
        <v>0.35529766674709118</v>
      </c>
      <c r="M254" s="123">
        <f t="shared" si="121"/>
        <v>0.32215443037496622</v>
      </c>
      <c r="N254" s="123">
        <f t="shared" si="121"/>
        <v>0.3826666419103566</v>
      </c>
      <c r="O254" s="123">
        <f t="shared" si="121"/>
        <v>0.47021188265409486</v>
      </c>
      <c r="P254" s="123">
        <f t="shared" si="121"/>
        <v>0.58367712087891477</v>
      </c>
      <c r="Q254" s="123">
        <f t="shared" si="121"/>
        <v>0.60057265619730327</v>
      </c>
      <c r="R254" s="123">
        <f t="shared" si="121"/>
        <v>0.62901905962729687</v>
      </c>
      <c r="S254" s="123">
        <f t="shared" si="121"/>
        <v>0.60377572106414046</v>
      </c>
      <c r="T254" s="123">
        <f t="shared" si="121"/>
        <v>0.58069267968190696</v>
      </c>
      <c r="U254" s="123">
        <f t="shared" si="121"/>
        <v>0.58657947857810344</v>
      </c>
      <c r="V254" s="123">
        <f t="shared" si="121"/>
        <v>0.55658898674856061</v>
      </c>
      <c r="W254" s="123">
        <f t="shared" si="121"/>
        <v>0.63237058307939187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0.19345901491165893</v>
      </c>
      <c r="C255" s="99">
        <f>RES_hhdet_tess!C48</f>
        <v>0.21261529091390088</v>
      </c>
      <c r="D255" s="99">
        <f>RES_hhdet_tess!D48</f>
        <v>0.23285816019407629</v>
      </c>
      <c r="E255" s="99">
        <f>RES_hhdet_tess!E48</f>
        <v>0.29333363033629278</v>
      </c>
      <c r="F255" s="99">
        <f>RES_hhdet_tess!F48</f>
        <v>0.2621746112050104</v>
      </c>
      <c r="G255" s="99">
        <f>RES_hhdet_tess!G48</f>
        <v>0.26392758494942775</v>
      </c>
      <c r="H255" s="99">
        <f>RES_hhdet_tess!H48</f>
        <v>0.25260611222828561</v>
      </c>
      <c r="I255" s="99">
        <f>RES_hhdet_tess!I48</f>
        <v>0.24518824573779666</v>
      </c>
      <c r="J255" s="99">
        <f>RES_hhdet_tess!J48</f>
        <v>0.26302484393877296</v>
      </c>
      <c r="K255" s="99">
        <f>RES_hhdet_tess!K48</f>
        <v>0.25852847619045011</v>
      </c>
      <c r="L255" s="99">
        <f>RES_hhdet_tess!L48</f>
        <v>0.35529766674709118</v>
      </c>
      <c r="M255" s="99">
        <f>RES_hhdet_tess!M48</f>
        <v>0.32215443037496622</v>
      </c>
      <c r="N255" s="99">
        <f>RES_hhdet_tess!N48</f>
        <v>0.3826666419103566</v>
      </c>
      <c r="O255" s="99">
        <f>RES_hhdet_tess!O48</f>
        <v>0.47021188265409486</v>
      </c>
      <c r="P255" s="99">
        <f>RES_hhdet_tess!P48</f>
        <v>0.58367712087891477</v>
      </c>
      <c r="Q255" s="99">
        <f>RES_hhdet_tess!Q48</f>
        <v>0.60057265619730327</v>
      </c>
      <c r="R255" s="99">
        <f>RES_hhdet_tess!R48</f>
        <v>0.62901905962729687</v>
      </c>
      <c r="S255" s="99">
        <f>RES_hhdet_tess!S48</f>
        <v>0.60377572106414046</v>
      </c>
      <c r="T255" s="99">
        <f>RES_hhdet_tess!T48</f>
        <v>0.58069267968190696</v>
      </c>
      <c r="U255" s="99">
        <f>RES_hhdet_tess!U48</f>
        <v>0.58657947857810344</v>
      </c>
      <c r="V255" s="99">
        <f>RES_hhdet_tess!V48</f>
        <v>0.55658898674856061</v>
      </c>
      <c r="W255" s="99">
        <f>RES_hhdet_tess!W48</f>
        <v>0.63237058307939187</v>
      </c>
      <c r="DA255" s="63" t="s">
        <v>2958</v>
      </c>
    </row>
    <row r="256" spans="1:105" ht="12" customHeight="1" x14ac:dyDescent="0.25">
      <c r="A256" s="121" t="s">
        <v>55</v>
      </c>
      <c r="B256" s="123">
        <v>13.051345024319494</v>
      </c>
      <c r="C256" s="123">
        <v>14.731220204045854</v>
      </c>
      <c r="D256" s="123">
        <v>13.865802801898322</v>
      </c>
      <c r="E256" s="123">
        <v>14.615748683500758</v>
      </c>
      <c r="F256" s="123">
        <v>13.766748165350132</v>
      </c>
      <c r="G256" s="123">
        <v>13.845215381922413</v>
      </c>
      <c r="H256" s="123">
        <v>13.717938371895361</v>
      </c>
      <c r="I256" s="123">
        <v>14.41362470639845</v>
      </c>
      <c r="J256" s="123">
        <v>12.747341931196321</v>
      </c>
      <c r="K256" s="123">
        <v>12.998136264961511</v>
      </c>
      <c r="L256" s="123">
        <v>14.336707319720739</v>
      </c>
      <c r="M256" s="123">
        <v>14.282816784974564</v>
      </c>
      <c r="N256" s="123">
        <v>14.241244495926111</v>
      </c>
      <c r="O256" s="123">
        <v>14.078458863395863</v>
      </c>
      <c r="P256" s="123">
        <v>14.029268192239858</v>
      </c>
      <c r="Q256" s="123">
        <v>14.015459553921367</v>
      </c>
      <c r="R256" s="123">
        <v>13.307026460595079</v>
      </c>
      <c r="S256" s="123">
        <v>12.955392064598017</v>
      </c>
      <c r="T256" s="123">
        <v>12.388209215718556</v>
      </c>
      <c r="U256" s="123">
        <v>12.072097800625709</v>
      </c>
      <c r="V256" s="123">
        <v>13.522735443815513</v>
      </c>
      <c r="W256" s="123">
        <v>10.723173288275687</v>
      </c>
      <c r="DA256" s="130" t="s">
        <v>2959</v>
      </c>
    </row>
    <row r="257" spans="1:105" ht="12" customHeight="1" x14ac:dyDescent="0.25">
      <c r="A257" s="97" t="s">
        <v>138</v>
      </c>
      <c r="B257" s="99">
        <v>13.010264212523008</v>
      </c>
      <c r="C257" s="99">
        <v>14.756895738160159</v>
      </c>
      <c r="D257" s="99">
        <v>13.859113602746806</v>
      </c>
      <c r="E257" s="99">
        <v>14.644898575249359</v>
      </c>
      <c r="F257" s="99">
        <v>13.768147821101342</v>
      </c>
      <c r="G257" s="99">
        <v>13.834748268990115</v>
      </c>
      <c r="H257" s="99">
        <v>13.706310758018777</v>
      </c>
      <c r="I257" s="99">
        <v>14.441562890839256</v>
      </c>
      <c r="J257" s="99">
        <v>12.725223151917067</v>
      </c>
      <c r="K257" s="99">
        <v>12.972513878399447</v>
      </c>
      <c r="L257" s="99">
        <v>14.356975787894955</v>
      </c>
      <c r="M257" s="99">
        <v>14.2814511258218</v>
      </c>
      <c r="N257" s="99">
        <v>14.240821372862223</v>
      </c>
      <c r="O257" s="99">
        <v>14.075875050090056</v>
      </c>
      <c r="P257" s="99">
        <v>14.037595458244716</v>
      </c>
      <c r="Q257" s="99">
        <v>14.031513820905685</v>
      </c>
      <c r="R257" s="99">
        <v>13.302539414153602</v>
      </c>
      <c r="S257" s="99">
        <v>12.953945807565896</v>
      </c>
      <c r="T257" s="99">
        <v>12.381309163446538</v>
      </c>
      <c r="U257" s="99">
        <v>12.064706918190325</v>
      </c>
      <c r="V257" s="99">
        <v>13.565997338582475</v>
      </c>
      <c r="W257" s="99">
        <v>10.685497185189147</v>
      </c>
      <c r="DA257" s="63" t="s">
        <v>2960</v>
      </c>
    </row>
    <row r="258" spans="1:105" ht="12" customHeight="1" x14ac:dyDescent="0.25">
      <c r="A258" s="97" t="s">
        <v>137</v>
      </c>
      <c r="B258" s="99">
        <v>13.010264212523007</v>
      </c>
      <c r="C258" s="99">
        <v>14.755682374694787</v>
      </c>
      <c r="D258" s="99">
        <v>13.859041436635737</v>
      </c>
      <c r="E258" s="99">
        <v>14.644102939721252</v>
      </c>
      <c r="F258" s="99">
        <v>13.767894857120162</v>
      </c>
      <c r="G258" s="99">
        <v>13.835554216778419</v>
      </c>
      <c r="H258" s="99">
        <v>13.700555005369353</v>
      </c>
      <c r="I258" s="99">
        <v>14.427223635492723</v>
      </c>
      <c r="J258" s="99">
        <v>12.711841733022462</v>
      </c>
      <c r="K258" s="99">
        <v>12.957472384274562</v>
      </c>
      <c r="L258" s="99">
        <v>14.335713231828546</v>
      </c>
      <c r="M258" s="99">
        <v>14.26585311628992</v>
      </c>
      <c r="N258" s="99">
        <v>14.229754950347264</v>
      </c>
      <c r="O258" s="99">
        <v>14.068685998633555</v>
      </c>
      <c r="P258" s="99">
        <v>14.000665889034087</v>
      </c>
      <c r="Q258" s="99">
        <v>13.987241196054665</v>
      </c>
      <c r="R258" s="99">
        <v>13.251190175237127</v>
      </c>
      <c r="S258" s="99">
        <v>12.90111995286493</v>
      </c>
      <c r="T258" s="99">
        <v>12.32485764280103</v>
      </c>
      <c r="U258" s="99">
        <v>11.99441840299801</v>
      </c>
      <c r="V258" s="99">
        <v>13.46047841704535</v>
      </c>
      <c r="W258" s="99">
        <v>10.6069013737454</v>
      </c>
      <c r="DA258" s="63" t="s">
        <v>2961</v>
      </c>
    </row>
    <row r="259" spans="1:105" ht="12" customHeight="1" x14ac:dyDescent="0.25">
      <c r="A259" s="100" t="s">
        <v>216</v>
      </c>
      <c r="B259" s="102">
        <v>10.459768540998711</v>
      </c>
      <c r="C259" s="102">
        <v>11.773363115284045</v>
      </c>
      <c r="D259" s="102">
        <v>11.088304564831899</v>
      </c>
      <c r="E259" s="102">
        <v>11.664375270365198</v>
      </c>
      <c r="F259" s="102">
        <v>10.982436469337056</v>
      </c>
      <c r="G259" s="102">
        <v>11.086005583468806</v>
      </c>
      <c r="H259" s="102">
        <v>10.970797154691523</v>
      </c>
      <c r="I259" s="102">
        <v>11.717423943570004</v>
      </c>
      <c r="J259" s="102">
        <v>10.225586833203987</v>
      </c>
      <c r="K259" s="102">
        <v>10.427597857792573</v>
      </c>
      <c r="L259" s="102">
        <v>11.501508253355532</v>
      </c>
      <c r="M259" s="102">
        <v>11.486110785352841</v>
      </c>
      <c r="N259" s="102">
        <v>11.445174885038467</v>
      </c>
      <c r="O259" s="102">
        <v>11.299703507290095</v>
      </c>
      <c r="P259" s="102">
        <v>11.25235640768383</v>
      </c>
      <c r="Q259" s="102">
        <v>11.221721220454262</v>
      </c>
      <c r="R259" s="102">
        <v>10.657613552293105</v>
      </c>
      <c r="S259" s="102">
        <v>10.375390524761208</v>
      </c>
      <c r="T259" s="102">
        <v>9.9205385046807919</v>
      </c>
      <c r="U259" s="102">
        <v>9.6427642887414038</v>
      </c>
      <c r="V259" s="102">
        <v>10.814629875038609</v>
      </c>
      <c r="W259" s="102">
        <v>8.3202555320270495</v>
      </c>
      <c r="DA259" s="131" t="s">
        <v>2962</v>
      </c>
    </row>
    <row r="260" spans="1:105" ht="12" customHeight="1" x14ac:dyDescent="0.25">
      <c r="A260" s="103" t="s">
        <v>52</v>
      </c>
      <c r="B260" s="105">
        <v>2.550495671524295</v>
      </c>
      <c r="C260" s="105">
        <v>2.9823192594107408</v>
      </c>
      <c r="D260" s="105">
        <v>2.770736871803837</v>
      </c>
      <c r="E260" s="105">
        <v>2.9797276693560546</v>
      </c>
      <c r="F260" s="105">
        <v>2.7854583877831045</v>
      </c>
      <c r="G260" s="105">
        <v>2.7495486333096095</v>
      </c>
      <c r="H260" s="105">
        <v>2.7297578506778297</v>
      </c>
      <c r="I260" s="105">
        <v>2.709799691922719</v>
      </c>
      <c r="J260" s="105">
        <v>2.4862548998184737</v>
      </c>
      <c r="K260" s="105">
        <v>2.5298745264819908</v>
      </c>
      <c r="L260" s="105">
        <v>2.8342049784730134</v>
      </c>
      <c r="M260" s="105">
        <v>2.7797423309370792</v>
      </c>
      <c r="N260" s="105">
        <v>2.7845800653087993</v>
      </c>
      <c r="O260" s="105">
        <v>2.7689824913434604</v>
      </c>
      <c r="P260" s="105">
        <v>2.7483094813502542</v>
      </c>
      <c r="Q260" s="105">
        <v>2.7655199756004021</v>
      </c>
      <c r="R260" s="105">
        <v>2.5935766229440249</v>
      </c>
      <c r="S260" s="105">
        <v>2.5257294281037193</v>
      </c>
      <c r="T260" s="105">
        <v>2.404319138120234</v>
      </c>
      <c r="U260" s="105">
        <v>2.3516541142566059</v>
      </c>
      <c r="V260" s="105">
        <v>2.645848542006739</v>
      </c>
      <c r="W260" s="105">
        <v>2.2866458417183493</v>
      </c>
      <c r="DA260" s="132" t="s">
        <v>2963</v>
      </c>
    </row>
    <row r="261" spans="1:105" ht="12" customHeight="1" x14ac:dyDescent="0.25">
      <c r="A261" s="106" t="s">
        <v>122</v>
      </c>
      <c r="B261" s="102">
        <v>14.224252253006181</v>
      </c>
      <c r="C261" s="102">
        <v>14.014524577230826</v>
      </c>
      <c r="D261" s="102">
        <v>14.054421062176313</v>
      </c>
      <c r="E261" s="102">
        <v>13.783831323695434</v>
      </c>
      <c r="F261" s="102">
        <v>13.72650338143996</v>
      </c>
      <c r="G261" s="102">
        <v>14.148223730404498</v>
      </c>
      <c r="H261" s="102">
        <v>14.055464859770503</v>
      </c>
      <c r="I261" s="102">
        <v>13.601000107426978</v>
      </c>
      <c r="J261" s="102">
        <v>13.392776961566488</v>
      </c>
      <c r="K261" s="102">
        <v>13.748985445688991</v>
      </c>
      <c r="L261" s="102">
        <v>13.738984316001149</v>
      </c>
      <c r="M261" s="102">
        <v>14.323349533634763</v>
      </c>
      <c r="N261" s="102">
        <v>14.253890752585596</v>
      </c>
      <c r="O261" s="102">
        <v>14.155623084810502</v>
      </c>
      <c r="P261" s="102">
        <v>13.780480769319594</v>
      </c>
      <c r="Q261" s="102">
        <v>13.53329193574065</v>
      </c>
      <c r="R261" s="102">
        <v>13.443483823562579</v>
      </c>
      <c r="S261" s="102">
        <v>13.000068774918189</v>
      </c>
      <c r="T261" s="102">
        <v>12.594618450826358</v>
      </c>
      <c r="U261" s="102">
        <v>12.294204492527244</v>
      </c>
      <c r="V261" s="102">
        <v>12.196639104800679</v>
      </c>
      <c r="W261" s="102">
        <v>11.894251097277202</v>
      </c>
      <c r="DA261" s="131" t="s">
        <v>2964</v>
      </c>
    </row>
    <row r="262" spans="1:105" ht="12" customHeight="1" x14ac:dyDescent="0.25">
      <c r="A262" s="107" t="s">
        <v>121</v>
      </c>
      <c r="B262" s="105">
        <v>14.224252253006181</v>
      </c>
      <c r="C262" s="105">
        <v>14.014474902826185</v>
      </c>
      <c r="D262" s="105">
        <v>14.054548828464656</v>
      </c>
      <c r="E262" s="105">
        <v>13.784524530790684</v>
      </c>
      <c r="F262" s="105">
        <v>13.726757948452928</v>
      </c>
      <c r="G262" s="105">
        <v>14.146470338634272</v>
      </c>
      <c r="H262" s="105">
        <v>14.047257479700466</v>
      </c>
      <c r="I262" s="105">
        <v>13.593302992220361</v>
      </c>
      <c r="J262" s="105">
        <v>13.385171732114157</v>
      </c>
      <c r="K262" s="105">
        <v>13.743986436576289</v>
      </c>
      <c r="L262" s="105">
        <v>13.735684426771442</v>
      </c>
      <c r="M262" s="105">
        <v>14.323605284001609</v>
      </c>
      <c r="N262" s="105">
        <v>14.254612102788984</v>
      </c>
      <c r="O262" s="105">
        <v>14.15405993283099</v>
      </c>
      <c r="P262" s="105">
        <v>13.761157221244472</v>
      </c>
      <c r="Q262" s="105">
        <v>13.511235921342552</v>
      </c>
      <c r="R262" s="105">
        <v>13.421099248281934</v>
      </c>
      <c r="S262" s="105">
        <v>12.983978729548291</v>
      </c>
      <c r="T262" s="105">
        <v>12.583530163139562</v>
      </c>
      <c r="U262" s="105">
        <v>12.286182886888291</v>
      </c>
      <c r="V262" s="105">
        <v>12.195056861768307</v>
      </c>
      <c r="W262" s="105">
        <v>11.891343662305923</v>
      </c>
      <c r="DA262" s="132" t="s">
        <v>2965</v>
      </c>
    </row>
    <row r="263" spans="1:105" ht="12" customHeight="1" x14ac:dyDescent="0.25">
      <c r="A263" s="108" t="s">
        <v>53</v>
      </c>
      <c r="B263" s="99">
        <v>11.435831571844046</v>
      </c>
      <c r="C263" s="99">
        <v>11.181919638637426</v>
      </c>
      <c r="D263" s="99">
        <v>11.244717789444826</v>
      </c>
      <c r="E263" s="99">
        <v>10.979652409989336</v>
      </c>
      <c r="F263" s="99">
        <v>10.949592789773943</v>
      </c>
      <c r="G263" s="99">
        <v>11.335155674818578</v>
      </c>
      <c r="H263" s="99">
        <v>11.248539279723911</v>
      </c>
      <c r="I263" s="99">
        <v>11.039954610825438</v>
      </c>
      <c r="J263" s="99">
        <v>10.767454207127725</v>
      </c>
      <c r="K263" s="99">
        <v>11.060885802006544</v>
      </c>
      <c r="L263" s="99">
        <v>11.020011611711997</v>
      </c>
      <c r="M263" s="99">
        <v>11.532623800019481</v>
      </c>
      <c r="N263" s="99">
        <v>11.465224499565602</v>
      </c>
      <c r="O263" s="99">
        <v>11.368373100370855</v>
      </c>
      <c r="P263" s="99">
        <v>11.059982642019838</v>
      </c>
      <c r="Q263" s="99">
        <v>10.840037240858777</v>
      </c>
      <c r="R263" s="99">
        <v>10.79496146544945</v>
      </c>
      <c r="S263" s="99">
        <v>10.442588365423962</v>
      </c>
      <c r="T263" s="99">
        <v>10.129741211848099</v>
      </c>
      <c r="U263" s="99">
        <v>9.8786662541820149</v>
      </c>
      <c r="V263" s="99">
        <v>9.7967681465943173</v>
      </c>
      <c r="W263" s="99">
        <v>9.3256350510605106</v>
      </c>
      <c r="DA263" s="63" t="s">
        <v>2966</v>
      </c>
    </row>
    <row r="264" spans="1:105" ht="12" customHeight="1" x14ac:dyDescent="0.25">
      <c r="A264" s="108" t="s">
        <v>52</v>
      </c>
      <c r="B264" s="99">
        <v>2.7884206811621346</v>
      </c>
      <c r="C264" s="99">
        <v>2.8325552641887599</v>
      </c>
      <c r="D264" s="99">
        <v>2.80983103901983</v>
      </c>
      <c r="E264" s="99">
        <v>2.8048721208013485</v>
      </c>
      <c r="F264" s="99">
        <v>2.7771651586789878</v>
      </c>
      <c r="G264" s="99">
        <v>2.8113146638156916</v>
      </c>
      <c r="H264" s="99">
        <v>2.7987181999765531</v>
      </c>
      <c r="I264" s="99">
        <v>2.5533483813949251</v>
      </c>
      <c r="J264" s="99">
        <v>2.617717524986432</v>
      </c>
      <c r="K264" s="99">
        <v>2.6831006345697435</v>
      </c>
      <c r="L264" s="99">
        <v>2.715672815059444</v>
      </c>
      <c r="M264" s="99">
        <v>2.790981483982129</v>
      </c>
      <c r="N264" s="99">
        <v>2.789387603223386</v>
      </c>
      <c r="O264" s="99">
        <v>2.7856868324601334</v>
      </c>
      <c r="P264" s="99">
        <v>2.701174579224634</v>
      </c>
      <c r="Q264" s="99">
        <v>2.6711986804837755</v>
      </c>
      <c r="R264" s="99">
        <v>2.6261377828324841</v>
      </c>
      <c r="S264" s="99">
        <v>2.5413903641243265</v>
      </c>
      <c r="T264" s="99">
        <v>2.4537889512914632</v>
      </c>
      <c r="U264" s="99">
        <v>2.4075166327062756</v>
      </c>
      <c r="V264" s="99">
        <v>2.398288715173992</v>
      </c>
      <c r="W264" s="99">
        <v>2.5657086112454124</v>
      </c>
      <c r="DA264" s="63" t="s">
        <v>2967</v>
      </c>
    </row>
    <row r="265" spans="1:105" ht="12" customHeight="1" x14ac:dyDescent="0.25">
      <c r="A265" s="121" t="s">
        <v>54</v>
      </c>
      <c r="B265" s="123">
        <v>1.3866112144874247</v>
      </c>
      <c r="C265" s="123">
        <v>1.4272666614353406</v>
      </c>
      <c r="D265" s="123">
        <v>1.4280323146068827</v>
      </c>
      <c r="E265" s="123">
        <v>1.4458375020104348</v>
      </c>
      <c r="F265" s="123">
        <v>1.4283567622255917</v>
      </c>
      <c r="G265" s="123">
        <v>1.4772662678746062</v>
      </c>
      <c r="H265" s="123">
        <v>1.4214470669348702</v>
      </c>
      <c r="I265" s="123">
        <v>1.4377515678683919</v>
      </c>
      <c r="J265" s="123">
        <v>1.5086335595160356</v>
      </c>
      <c r="K265" s="123">
        <v>1.6243334281260631</v>
      </c>
      <c r="L265" s="123">
        <v>1.642513996683614</v>
      </c>
      <c r="M265" s="123">
        <v>1.643210363571981</v>
      </c>
      <c r="N265" s="123">
        <v>1.6958116813411548</v>
      </c>
      <c r="O265" s="123">
        <v>1.7085983037247801</v>
      </c>
      <c r="P265" s="123">
        <v>1.6910029684204537</v>
      </c>
      <c r="Q265" s="123">
        <v>1.6918347537271929</v>
      </c>
      <c r="R265" s="123">
        <v>1.683446076896949</v>
      </c>
      <c r="S265" s="123">
        <v>1.6782040407140826</v>
      </c>
      <c r="T265" s="123">
        <v>1.7106775925444813</v>
      </c>
      <c r="U265" s="123">
        <v>1.7268732254143497</v>
      </c>
      <c r="V265" s="123">
        <v>2.2899606132489296</v>
      </c>
      <c r="W265" s="123">
        <v>2.2592871850028948</v>
      </c>
      <c r="DA265" s="130" t="s">
        <v>2968</v>
      </c>
    </row>
    <row r="266" spans="1:105" ht="12" customHeight="1" x14ac:dyDescent="0.25">
      <c r="A266" s="97" t="s">
        <v>50</v>
      </c>
      <c r="B266" s="99">
        <v>1.0215955513102883</v>
      </c>
      <c r="C266" s="99">
        <v>1.5787220616817061</v>
      </c>
      <c r="D266" s="99">
        <v>1.4859366671121952</v>
      </c>
      <c r="E266" s="99">
        <v>1.6887220727126639</v>
      </c>
      <c r="F266" s="99">
        <v>1.4409715272097261</v>
      </c>
      <c r="G266" s="99">
        <v>1.7773644925700545</v>
      </c>
      <c r="H266" s="99">
        <v>0.9303705683357435</v>
      </c>
      <c r="I266" s="99">
        <v>1.2359682322633831</v>
      </c>
      <c r="J266" s="99">
        <v>1.7353077165590454</v>
      </c>
      <c r="K266" s="99">
        <v>2.0313598387842893</v>
      </c>
      <c r="L266" s="99">
        <v>1.5933974670244053</v>
      </c>
      <c r="M266" s="99">
        <v>1.5340134410767281</v>
      </c>
      <c r="N266" s="99">
        <v>1.2797861012027809</v>
      </c>
      <c r="O266" s="99">
        <v>1.7405911542948862</v>
      </c>
      <c r="P266" s="99">
        <v>1.6539994817717434</v>
      </c>
      <c r="Q266" s="99">
        <v>2.0273320254231275</v>
      </c>
      <c r="R266" s="99">
        <v>1.6056872954227746</v>
      </c>
      <c r="S266" s="99">
        <v>1.6497828878683274</v>
      </c>
      <c r="T266" s="99">
        <v>1.7115615476846873</v>
      </c>
      <c r="U266" s="99">
        <v>1.7510436612145996</v>
      </c>
      <c r="V266" s="99">
        <v>2.2459059038929969</v>
      </c>
      <c r="W266" s="99">
        <v>2.2711142124279697</v>
      </c>
      <c r="DA266" s="63" t="s">
        <v>2969</v>
      </c>
    </row>
    <row r="267" spans="1:105" ht="12" customHeight="1" x14ac:dyDescent="0.25">
      <c r="A267" s="109" t="s">
        <v>120</v>
      </c>
      <c r="B267" s="110">
        <v>1.4269205023665303</v>
      </c>
      <c r="C267" s="110">
        <v>1.4095052167619753</v>
      </c>
      <c r="D267" s="110">
        <v>1.4209540917587673</v>
      </c>
      <c r="E267" s="110">
        <v>1.4150180655657345</v>
      </c>
      <c r="F267" s="110">
        <v>1.4267915751793685</v>
      </c>
      <c r="G267" s="110">
        <v>1.4410681625518562</v>
      </c>
      <c r="H267" s="110">
        <v>1.4776879820528253</v>
      </c>
      <c r="I267" s="110">
        <v>1.4604771781075958</v>
      </c>
      <c r="J267" s="110">
        <v>1.482663758098381</v>
      </c>
      <c r="K267" s="110">
        <v>1.5791131757029917</v>
      </c>
      <c r="L267" s="110">
        <v>1.6472600983210151</v>
      </c>
      <c r="M267" s="110">
        <v>1.6515238033545065</v>
      </c>
      <c r="N267" s="110">
        <v>1.7235293115205783</v>
      </c>
      <c r="O267" s="110">
        <v>1.7065404385070804</v>
      </c>
      <c r="P267" s="110">
        <v>1.6934269177514545</v>
      </c>
      <c r="Q267" s="110">
        <v>1.6700403843085667</v>
      </c>
      <c r="R267" s="110">
        <v>1.6884931144406223</v>
      </c>
      <c r="S267" s="110">
        <v>1.6799732484098797</v>
      </c>
      <c r="T267" s="110">
        <v>1.710624521953831</v>
      </c>
      <c r="U267" s="110">
        <v>1.7254264156025021</v>
      </c>
      <c r="V267" s="110">
        <v>2.292526139580676</v>
      </c>
      <c r="W267" s="110">
        <v>2.258634703369474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69.577189622953057</v>
      </c>
      <c r="C269" s="118">
        <f t="shared" si="122"/>
        <v>84.963776736581266</v>
      </c>
      <c r="D269" s="118">
        <f t="shared" si="122"/>
        <v>79.657974830528389</v>
      </c>
      <c r="E269" s="118">
        <f t="shared" si="122"/>
        <v>87.170468405577751</v>
      </c>
      <c r="F269" s="118">
        <f t="shared" si="122"/>
        <v>77.995166200658531</v>
      </c>
      <c r="G269" s="118">
        <f t="shared" si="122"/>
        <v>76.340537943097402</v>
      </c>
      <c r="H269" s="118">
        <f t="shared" si="122"/>
        <v>76.351799324365459</v>
      </c>
      <c r="I269" s="118">
        <f t="shared" si="122"/>
        <v>81.385552912997568</v>
      </c>
      <c r="J269" s="118">
        <f t="shared" si="122"/>
        <v>70.945008463981452</v>
      </c>
      <c r="K269" s="118">
        <f t="shared" si="122"/>
        <v>72.514644049981754</v>
      </c>
      <c r="L269" s="118">
        <f t="shared" si="122"/>
        <v>85.585734738952453</v>
      </c>
      <c r="M269" s="118">
        <f t="shared" si="122"/>
        <v>69.662540628235149</v>
      </c>
      <c r="N269" s="118">
        <f t="shared" si="122"/>
        <v>74.431146168661058</v>
      </c>
      <c r="O269" s="118">
        <f t="shared" si="122"/>
        <v>68.276926722954997</v>
      </c>
      <c r="P269" s="118">
        <f t="shared" si="122"/>
        <v>68.91149394354025</v>
      </c>
      <c r="Q269" s="118">
        <f t="shared" si="122"/>
        <v>66.558175224486661</v>
      </c>
      <c r="R269" s="118">
        <f t="shared" ref="R269:V269" si="123">R270+R273+R275+R284</f>
        <v>70.030733395159146</v>
      </c>
      <c r="S269" s="118">
        <f t="shared" si="123"/>
        <v>68.790922760675599</v>
      </c>
      <c r="T269" s="118">
        <f t="shared" si="123"/>
        <v>66.183667934722081</v>
      </c>
      <c r="U269" s="118">
        <f t="shared" si="123"/>
        <v>64.13163907533395</v>
      </c>
      <c r="V269" s="118">
        <f t="shared" si="123"/>
        <v>66.368253558367655</v>
      </c>
      <c r="W269" s="118">
        <f t="shared" ref="W269" si="124">W270+W273+W275+W284</f>
        <v>58.760571901864758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63.653543554798183</v>
      </c>
      <c r="C270" s="123">
        <f t="shared" si="125"/>
        <v>78.249308371485071</v>
      </c>
      <c r="D270" s="123">
        <f t="shared" si="125"/>
        <v>73.362595804798204</v>
      </c>
      <c r="E270" s="123">
        <f t="shared" si="125"/>
        <v>80.526385441186903</v>
      </c>
      <c r="F270" s="123">
        <f t="shared" si="125"/>
        <v>71.762121336672465</v>
      </c>
      <c r="G270" s="123">
        <f t="shared" si="125"/>
        <v>70.07614375041959</v>
      </c>
      <c r="H270" s="123">
        <f t="shared" si="125"/>
        <v>70.191844465257688</v>
      </c>
      <c r="I270" s="123">
        <f t="shared" si="125"/>
        <v>74.908042516119437</v>
      </c>
      <c r="J270" s="123">
        <f t="shared" si="125"/>
        <v>65.230874152865525</v>
      </c>
      <c r="K270" s="123">
        <f t="shared" si="125"/>
        <v>66.792605931041876</v>
      </c>
      <c r="L270" s="123">
        <f t="shared" si="125"/>
        <v>79.430185619069704</v>
      </c>
      <c r="M270" s="123">
        <f t="shared" si="125"/>
        <v>63.644363895697005</v>
      </c>
      <c r="N270" s="123">
        <f t="shared" si="125"/>
        <v>68.478966932551927</v>
      </c>
      <c r="O270" s="123">
        <f t="shared" si="125"/>
        <v>62.461114156287962</v>
      </c>
      <c r="P270" s="123">
        <f t="shared" si="125"/>
        <v>63.141513918882893</v>
      </c>
      <c r="Q270" s="123">
        <f t="shared" si="125"/>
        <v>60.825436989672454</v>
      </c>
      <c r="R270" s="123">
        <f t="shared" ref="R270:V270" si="126">SUM(R271:R272)</f>
        <v>64.64750350718073</v>
      </c>
      <c r="S270" s="123">
        <f t="shared" si="126"/>
        <v>63.624642519836058</v>
      </c>
      <c r="T270" s="123">
        <f t="shared" si="126"/>
        <v>61.325142025078556</v>
      </c>
      <c r="U270" s="123">
        <f t="shared" si="126"/>
        <v>59.468478103672268</v>
      </c>
      <c r="V270" s="123">
        <f t="shared" si="126"/>
        <v>61.216770974104634</v>
      </c>
      <c r="W270" s="123">
        <f t="shared" ref="W270" si="127">SUM(W271:W272)</f>
        <v>54.867697070655744</v>
      </c>
      <c r="DA270" s="130" t="s">
        <v>3122</v>
      </c>
    </row>
    <row r="271" spans="1:105" ht="12" customHeight="1" x14ac:dyDescent="0.25">
      <c r="A271" s="97" t="s">
        <v>216</v>
      </c>
      <c r="B271" s="99">
        <v>63.653543554798183</v>
      </c>
      <c r="C271" s="99">
        <v>78.249308371485071</v>
      </c>
      <c r="D271" s="99">
        <v>73.362595804798204</v>
      </c>
      <c r="E271" s="99">
        <v>80.526385441186903</v>
      </c>
      <c r="F271" s="99">
        <v>71.762121336672465</v>
      </c>
      <c r="G271" s="99">
        <v>70.07614375041959</v>
      </c>
      <c r="H271" s="99">
        <v>70.191844465257688</v>
      </c>
      <c r="I271" s="99">
        <v>74.908042516119437</v>
      </c>
      <c r="J271" s="99">
        <v>65.230874152865525</v>
      </c>
      <c r="K271" s="99">
        <v>66.792605931041876</v>
      </c>
      <c r="L271" s="99">
        <v>79.430185619069704</v>
      </c>
      <c r="M271" s="99">
        <v>63.644363895697005</v>
      </c>
      <c r="N271" s="99">
        <v>68.478966932551927</v>
      </c>
      <c r="O271" s="99">
        <v>62.461114156287962</v>
      </c>
      <c r="P271" s="99">
        <v>63.141513918882893</v>
      </c>
      <c r="Q271" s="99">
        <v>60.825436989672454</v>
      </c>
      <c r="R271" s="99">
        <v>64.64750350718073</v>
      </c>
      <c r="S271" s="99">
        <v>63.624642519836058</v>
      </c>
      <c r="T271" s="99">
        <v>61.325142025078556</v>
      </c>
      <c r="U271" s="99">
        <v>59.468478103672268</v>
      </c>
      <c r="V271" s="99">
        <v>61.216770974104634</v>
      </c>
      <c r="W271" s="99">
        <v>54.867697070655744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5.886206635326797</v>
      </c>
      <c r="C275" s="123">
        <v>6.653530310255733</v>
      </c>
      <c r="D275" s="123">
        <v>6.235958896568893</v>
      </c>
      <c r="E275" s="123">
        <v>6.5743899023501777</v>
      </c>
      <c r="F275" s="123">
        <v>6.1748199578054317</v>
      </c>
      <c r="G275" s="123">
        <v>6.1944673955937635</v>
      </c>
      <c r="H275" s="123">
        <v>6.1250753915971972</v>
      </c>
      <c r="I275" s="123">
        <v>6.431910098636612</v>
      </c>
      <c r="J275" s="123">
        <v>5.6491323682202506</v>
      </c>
      <c r="K275" s="123">
        <v>5.6480452097540237</v>
      </c>
      <c r="L275" s="123">
        <v>6.1044151867441361</v>
      </c>
      <c r="M275" s="123">
        <v>5.9786592534067511</v>
      </c>
      <c r="N275" s="123">
        <v>5.9230753396617315</v>
      </c>
      <c r="O275" s="123">
        <v>5.7775225202769303</v>
      </c>
      <c r="P275" s="123">
        <v>5.7329700951172367</v>
      </c>
      <c r="Q275" s="123">
        <v>5.6877329499485283</v>
      </c>
      <c r="R275" s="123">
        <v>5.3476202831812438</v>
      </c>
      <c r="S275" s="123">
        <v>5.1311136056326143</v>
      </c>
      <c r="T275" s="123">
        <v>4.8232766817471324</v>
      </c>
      <c r="U275" s="123">
        <v>4.6272178075949961</v>
      </c>
      <c r="V275" s="123">
        <v>5.1066041588639965</v>
      </c>
      <c r="W275" s="123">
        <v>3.8497974599377542</v>
      </c>
      <c r="DA275" s="130" t="s">
        <v>3127</v>
      </c>
    </row>
    <row r="276" spans="1:105" ht="12" customHeight="1" x14ac:dyDescent="0.25">
      <c r="A276" s="97" t="s">
        <v>138</v>
      </c>
      <c r="B276" s="99">
        <v>6.0925385080850587</v>
      </c>
      <c r="C276" s="99">
        <v>6.8921250451885792</v>
      </c>
      <c r="D276" s="99">
        <v>6.4573152561144429</v>
      </c>
      <c r="E276" s="99">
        <v>6.8049781210427822</v>
      </c>
      <c r="F276" s="99">
        <v>6.389793333746363</v>
      </c>
      <c r="G276" s="99">
        <v>6.4086713443081589</v>
      </c>
      <c r="H276" s="99">
        <v>6.336467765305283</v>
      </c>
      <c r="I276" s="99">
        <v>6.6532838495499336</v>
      </c>
      <c r="J276" s="99">
        <v>5.8431138373162383</v>
      </c>
      <c r="K276" s="99">
        <v>5.8411591898868611</v>
      </c>
      <c r="L276" s="99">
        <v>6.3117206058752187</v>
      </c>
      <c r="M276" s="99">
        <v>6.1811877062815181</v>
      </c>
      <c r="N276" s="99">
        <v>6.1230402895241101</v>
      </c>
      <c r="O276" s="99">
        <v>5.9717310811290796</v>
      </c>
      <c r="P276" s="99">
        <v>5.924435672523348</v>
      </c>
      <c r="Q276" s="99">
        <v>5.8770622508632568</v>
      </c>
      <c r="R276" s="99">
        <v>5.5263088466021522</v>
      </c>
      <c r="S276" s="99">
        <v>5.3041020162839061</v>
      </c>
      <c r="T276" s="99">
        <v>4.98639695045952</v>
      </c>
      <c r="U276" s="99">
        <v>4.7831203826732311</v>
      </c>
      <c r="V276" s="99">
        <v>5.2738887510870001</v>
      </c>
      <c r="W276" s="99">
        <v>3.9747011567210353</v>
      </c>
      <c r="DA276" s="63" t="s">
        <v>3128</v>
      </c>
    </row>
    <row r="277" spans="1:105" ht="12" customHeight="1" x14ac:dyDescent="0.25">
      <c r="A277" s="97" t="s">
        <v>137</v>
      </c>
      <c r="B277" s="99">
        <v>4.8981743630042089</v>
      </c>
      <c r="C277" s="99">
        <v>5.4738505526903394</v>
      </c>
      <c r="D277" s="99">
        <v>5.1528365454868323</v>
      </c>
      <c r="E277" s="99">
        <v>5.4049238226736653</v>
      </c>
      <c r="F277" s="99">
        <v>5.0850963569014658</v>
      </c>
      <c r="G277" s="99">
        <v>5.1246076791938728</v>
      </c>
      <c r="H277" s="99">
        <v>5.0241685889431071</v>
      </c>
      <c r="I277" s="99">
        <v>5.3251391059739062</v>
      </c>
      <c r="J277" s="99">
        <v>4.631574271719038</v>
      </c>
      <c r="K277" s="99">
        <v>4.634529733867585</v>
      </c>
      <c r="L277" s="99">
        <v>4.9889916722886527</v>
      </c>
      <c r="M277" s="99">
        <v>4.9335562935932806</v>
      </c>
      <c r="N277" s="99">
        <v>4.9123785052901772</v>
      </c>
      <c r="O277" s="99">
        <v>4.8103904100499939</v>
      </c>
      <c r="P277" s="99">
        <v>4.6806672774356626</v>
      </c>
      <c r="Q277" s="99">
        <v>4.6282382759601646</v>
      </c>
      <c r="R277" s="99">
        <v>4.3223147434929707</v>
      </c>
      <c r="S277" s="99">
        <v>4.1314245206029447</v>
      </c>
      <c r="T277" s="99">
        <v>3.8495901657570695</v>
      </c>
      <c r="U277" s="99">
        <v>3.644554716831407</v>
      </c>
      <c r="V277" s="99">
        <v>3.9199945955745799</v>
      </c>
      <c r="W277" s="99">
        <v>2.8887796978362776</v>
      </c>
      <c r="DA277" s="63" t="s">
        <v>3129</v>
      </c>
    </row>
    <row r="278" spans="1:105" ht="12" customHeight="1" x14ac:dyDescent="0.25">
      <c r="A278" s="100" t="s">
        <v>216</v>
      </c>
      <c r="B278" s="102">
        <v>4.8981743630042089</v>
      </c>
      <c r="C278" s="102">
        <v>5.4738505526903394</v>
      </c>
      <c r="D278" s="102">
        <v>5.1528365454868323</v>
      </c>
      <c r="E278" s="102">
        <v>5.4049238226736653</v>
      </c>
      <c r="F278" s="102">
        <v>5.0850963569014658</v>
      </c>
      <c r="G278" s="102">
        <v>5.1246076791938728</v>
      </c>
      <c r="H278" s="102">
        <v>5.0241685889431071</v>
      </c>
      <c r="I278" s="102">
        <v>5.3251391059739062</v>
      </c>
      <c r="J278" s="102">
        <v>4.631574271719038</v>
      </c>
      <c r="K278" s="102">
        <v>4.634529733867585</v>
      </c>
      <c r="L278" s="102">
        <v>4.9889916722886527</v>
      </c>
      <c r="M278" s="102">
        <v>4.9335562935932806</v>
      </c>
      <c r="N278" s="102">
        <v>4.9123785052901772</v>
      </c>
      <c r="O278" s="102">
        <v>4.8103904100499939</v>
      </c>
      <c r="P278" s="102">
        <v>4.6806672774356626</v>
      </c>
      <c r="Q278" s="102">
        <v>4.6282382759601646</v>
      </c>
      <c r="R278" s="102">
        <v>4.3223147434929707</v>
      </c>
      <c r="S278" s="102">
        <v>4.1314245206029447</v>
      </c>
      <c r="T278" s="102">
        <v>3.8495901657570695</v>
      </c>
      <c r="U278" s="102">
        <v>3.644554716831407</v>
      </c>
      <c r="V278" s="102">
        <v>3.9199945955745799</v>
      </c>
      <c r="W278" s="102">
        <v>2.8887796978362776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3.7439432828079829E-2</v>
      </c>
      <c r="C284" s="123">
        <v>6.0938054840458333E-2</v>
      </c>
      <c r="D284" s="123">
        <v>5.9420129161300322E-2</v>
      </c>
      <c r="E284" s="123">
        <v>6.9693062040667206E-2</v>
      </c>
      <c r="F284" s="123">
        <v>5.8224906180642376E-2</v>
      </c>
      <c r="G284" s="123">
        <v>6.9926797084048753E-2</v>
      </c>
      <c r="H284" s="123">
        <v>3.487946751057263E-2</v>
      </c>
      <c r="I284" s="123">
        <v>4.5600298241529121E-2</v>
      </c>
      <c r="J284" s="123">
        <v>6.5001942895680939E-2</v>
      </c>
      <c r="K284" s="123">
        <v>7.3992909185866734E-2</v>
      </c>
      <c r="L284" s="123">
        <v>5.1133933138611296E-2</v>
      </c>
      <c r="M284" s="123">
        <v>3.9517479131383891E-2</v>
      </c>
      <c r="N284" s="123">
        <v>2.9103896447394102E-2</v>
      </c>
      <c r="O284" s="123">
        <v>3.8290046390096789E-2</v>
      </c>
      <c r="P284" s="123">
        <v>3.7009929540122076E-2</v>
      </c>
      <c r="Q284" s="123">
        <v>4.5005284865684628E-2</v>
      </c>
      <c r="R284" s="123">
        <v>3.5609604797170881E-2</v>
      </c>
      <c r="S284" s="123">
        <v>3.5166635206916028E-2</v>
      </c>
      <c r="T284" s="123">
        <v>3.524922789638249E-2</v>
      </c>
      <c r="U284" s="123">
        <v>3.5943164066681715E-2</v>
      </c>
      <c r="V284" s="123">
        <v>4.4878425399024043E-2</v>
      </c>
      <c r="W284" s="123">
        <v>4.3077371271257228E-2</v>
      </c>
      <c r="DA284" s="130" t="s">
        <v>3136</v>
      </c>
    </row>
    <row r="285" spans="1:105" ht="12" customHeight="1" x14ac:dyDescent="0.25">
      <c r="A285" s="97" t="s">
        <v>50</v>
      </c>
      <c r="B285" s="99">
        <v>0.37646748620634574</v>
      </c>
      <c r="C285" s="99">
        <v>0.58056906773530981</v>
      </c>
      <c r="D285" s="99">
        <v>0.54551447497343608</v>
      </c>
      <c r="E285" s="99">
        <v>0.61893637753880515</v>
      </c>
      <c r="F285" s="99">
        <v>0.52749374498447454</v>
      </c>
      <c r="G285" s="99">
        <v>0.6496507212081466</v>
      </c>
      <c r="H285" s="99">
        <v>0.33943508759908175</v>
      </c>
      <c r="I285" s="99">
        <v>0.4504906482434668</v>
      </c>
      <c r="J285" s="99">
        <v>0.63236325517818748</v>
      </c>
      <c r="K285" s="99">
        <v>0.74000131529369506</v>
      </c>
      <c r="L285" s="99">
        <v>0.58030956726390204</v>
      </c>
      <c r="M285" s="99">
        <v>0.55857904916738865</v>
      </c>
      <c r="N285" s="99">
        <v>0.46593653060248752</v>
      </c>
      <c r="O285" s="99">
        <v>0.63357088497195224</v>
      </c>
      <c r="P285" s="99">
        <v>0.60199551570430332</v>
      </c>
      <c r="Q285" s="99">
        <v>0.73780579651668976</v>
      </c>
      <c r="R285" s="99">
        <v>0.58424025274546132</v>
      </c>
      <c r="S285" s="99">
        <v>0.60009539776022702</v>
      </c>
      <c r="T285" s="99">
        <v>0.62236792782302686</v>
      </c>
      <c r="U285" s="99">
        <v>0.63641043517416351</v>
      </c>
      <c r="V285" s="99">
        <v>0.81552184575333231</v>
      </c>
      <c r="W285" s="99">
        <v>0.82390739824717152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32.096544267586616</v>
      </c>
      <c r="D290" s="117">
        <f t="shared" si="129"/>
        <v>24.584662518967765</v>
      </c>
      <c r="E290" s="117">
        <f t="shared" si="129"/>
        <v>26.658144682352411</v>
      </c>
      <c r="F290" s="117">
        <f t="shared" si="129"/>
        <v>5.7631308414722424</v>
      </c>
      <c r="G290" s="117">
        <f t="shared" si="129"/>
        <v>7.5715006159025942</v>
      </c>
      <c r="H290" s="117">
        <f t="shared" si="129"/>
        <v>6.2160430740726484</v>
      </c>
      <c r="I290" s="117">
        <f t="shared" si="129"/>
        <v>12.583294078073937</v>
      </c>
      <c r="J290" s="117">
        <f t="shared" si="129"/>
        <v>6.29889922477886</v>
      </c>
      <c r="K290" s="117">
        <f t="shared" si="129"/>
        <v>13.150803372903427</v>
      </c>
      <c r="L290" s="117">
        <f t="shared" si="129"/>
        <v>24.157145587494043</v>
      </c>
      <c r="M290" s="117">
        <f t="shared" si="129"/>
        <v>20.258115575742011</v>
      </c>
      <c r="N290" s="117">
        <f t="shared" si="129"/>
        <v>20.894249556525384</v>
      </c>
      <c r="O290" s="117">
        <f t="shared" si="129"/>
        <v>15.395799682801769</v>
      </c>
      <c r="P290" s="117">
        <f t="shared" si="129"/>
        <v>6.026125664749113</v>
      </c>
      <c r="Q290" s="117">
        <f t="shared" si="129"/>
        <v>4.5114193946063299</v>
      </c>
      <c r="R290" s="117">
        <f t="shared" ref="R290:V290" si="130">R291+R294+R296+R305</f>
        <v>2.5305199612831601</v>
      </c>
      <c r="S290" s="117">
        <f t="shared" si="130"/>
        <v>4.4084545611551604</v>
      </c>
      <c r="T290" s="117">
        <f t="shared" si="130"/>
        <v>4.8527067601029312</v>
      </c>
      <c r="U290" s="117">
        <f t="shared" si="130"/>
        <v>3.7241340379151251</v>
      </c>
      <c r="V290" s="117">
        <f t="shared" si="130"/>
        <v>5.4001581575986499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29.236296467910645</v>
      </c>
      <c r="D291" s="122">
        <f t="shared" si="132"/>
        <v>22.37839510199381</v>
      </c>
      <c r="E291" s="122">
        <f t="shared" si="132"/>
        <v>24.382086154336569</v>
      </c>
      <c r="F291" s="122">
        <f t="shared" si="132"/>
        <v>5.2544191671654836</v>
      </c>
      <c r="G291" s="122">
        <f t="shared" si="132"/>
        <v>6.9375647367019049</v>
      </c>
      <c r="H291" s="122">
        <f t="shared" si="132"/>
        <v>5.7012715077046847</v>
      </c>
      <c r="I291" s="122">
        <f t="shared" si="132"/>
        <v>11.536320496151879</v>
      </c>
      <c r="J291" s="122">
        <f t="shared" si="132"/>
        <v>5.6890709444995178</v>
      </c>
      <c r="K291" s="122">
        <f t="shared" si="132"/>
        <v>11.854213361249011</v>
      </c>
      <c r="L291" s="122">
        <f t="shared" si="132"/>
        <v>22.034625923131955</v>
      </c>
      <c r="M291" s="122">
        <f t="shared" si="132"/>
        <v>18.35627730521551</v>
      </c>
      <c r="N291" s="122">
        <f t="shared" si="132"/>
        <v>18.930218980790755</v>
      </c>
      <c r="O291" s="122">
        <f t="shared" si="132"/>
        <v>13.788627467125533</v>
      </c>
      <c r="P291" s="122">
        <f t="shared" si="132"/>
        <v>5.4448056749503797</v>
      </c>
      <c r="Q291" s="122">
        <f t="shared" si="132"/>
        <v>4.0358101642289599</v>
      </c>
      <c r="R291" s="122">
        <f t="shared" ref="R291:V291" si="133">SUM(R292:R293)</f>
        <v>2.2826111176914279</v>
      </c>
      <c r="S291" s="122">
        <f t="shared" si="133"/>
        <v>3.9395633306506492</v>
      </c>
      <c r="T291" s="122">
        <f t="shared" si="133"/>
        <v>4.3477756866103912</v>
      </c>
      <c r="U291" s="122">
        <f t="shared" si="133"/>
        <v>3.2405522497754071</v>
      </c>
      <c r="V291" s="122">
        <f t="shared" si="133"/>
        <v>4.7585247626802412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28.861778324034535</v>
      </c>
      <c r="D292" s="98">
        <v>22.09639915641084</v>
      </c>
      <c r="E292" s="98">
        <v>24.076667101647253</v>
      </c>
      <c r="F292" s="98">
        <v>5.1898922361675313</v>
      </c>
      <c r="G292" s="98">
        <v>6.8531679495005671</v>
      </c>
      <c r="H292" s="98">
        <v>5.6324249633851631</v>
      </c>
      <c r="I292" s="98">
        <v>11.397801405001417</v>
      </c>
      <c r="J292" s="98">
        <v>5.6213435932550837</v>
      </c>
      <c r="K292" s="98">
        <v>11.713086379653518</v>
      </c>
      <c r="L292" s="98">
        <v>21.770972558080661</v>
      </c>
      <c r="M292" s="98">
        <v>18.137403314598359</v>
      </c>
      <c r="N292" s="98">
        <v>18.700337088687206</v>
      </c>
      <c r="O292" s="98">
        <v>13.617975227787507</v>
      </c>
      <c r="P292" s="98">
        <v>5.3756364422259075</v>
      </c>
      <c r="Q292" s="98">
        <v>3.9835968113335101</v>
      </c>
      <c r="R292" s="98">
        <v>2.2527385037520435</v>
      </c>
      <c r="S292" s="98">
        <v>3.890981617066982</v>
      </c>
      <c r="T292" s="98">
        <v>4.2943525990485911</v>
      </c>
      <c r="U292" s="98">
        <v>3.2016207878446057</v>
      </c>
      <c r="V292" s="98">
        <v>4.7000136718220995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0.37451814387611104</v>
      </c>
      <c r="D293" s="98">
        <v>0.28199594558297186</v>
      </c>
      <c r="E293" s="98">
        <v>0.30541905268931513</v>
      </c>
      <c r="F293" s="98">
        <v>6.4526930997952481E-2</v>
      </c>
      <c r="G293" s="98">
        <v>8.4396787201337614E-2</v>
      </c>
      <c r="H293" s="98">
        <v>6.8846544319521696E-2</v>
      </c>
      <c r="I293" s="98">
        <v>0.13851909115046107</v>
      </c>
      <c r="J293" s="98">
        <v>6.7727351244434159E-2</v>
      </c>
      <c r="K293" s="98">
        <v>0.14112698159549289</v>
      </c>
      <c r="L293" s="98">
        <v>0.26365336505129505</v>
      </c>
      <c r="M293" s="98">
        <v>0.21887399061715049</v>
      </c>
      <c r="N293" s="98">
        <v>0.22988189210354967</v>
      </c>
      <c r="O293" s="98">
        <v>0.17065223933802523</v>
      </c>
      <c r="P293" s="98">
        <v>6.9169232724472451E-2</v>
      </c>
      <c r="Q293" s="98">
        <v>5.2213352895449962E-2</v>
      </c>
      <c r="R293" s="98">
        <v>2.9872613939384472E-2</v>
      </c>
      <c r="S293" s="98">
        <v>4.8581713583667224E-2</v>
      </c>
      <c r="T293" s="98">
        <v>5.3423087561800128E-2</v>
      </c>
      <c r="U293" s="98">
        <v>3.8931461930801631E-2</v>
      </c>
      <c r="V293" s="98">
        <v>5.8511090858141601E-2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1.0364017978537579E-2</v>
      </c>
      <c r="D294" s="122">
        <f t="shared" si="135"/>
        <v>7.5326735968821532E-3</v>
      </c>
      <c r="E294" s="122">
        <f t="shared" si="135"/>
        <v>5.7424575811975123E-3</v>
      </c>
      <c r="F294" s="122">
        <f t="shared" si="135"/>
        <v>1.5170142622514917E-3</v>
      </c>
      <c r="G294" s="122">
        <f t="shared" si="135"/>
        <v>3.1458233729440305E-3</v>
      </c>
      <c r="H294" s="122">
        <f t="shared" si="135"/>
        <v>2.1375834854218062E-3</v>
      </c>
      <c r="I294" s="122">
        <f t="shared" si="135"/>
        <v>2.913874215655479E-3</v>
      </c>
      <c r="J294" s="122">
        <f t="shared" si="135"/>
        <v>3.2083488948159789E-3</v>
      </c>
      <c r="K294" s="122">
        <f t="shared" si="135"/>
        <v>3.0815050952925234E-3</v>
      </c>
      <c r="L294" s="122">
        <f t="shared" si="135"/>
        <v>8.0714813935858463E-3</v>
      </c>
      <c r="M294" s="122">
        <f t="shared" si="135"/>
        <v>4.0562967417111873E-3</v>
      </c>
      <c r="N294" s="122">
        <f t="shared" si="135"/>
        <v>7.1544204631548971E-3</v>
      </c>
      <c r="O294" s="122">
        <f t="shared" si="135"/>
        <v>6.4430851384423334E-3</v>
      </c>
      <c r="P294" s="122">
        <f t="shared" si="135"/>
        <v>1.4644788554594055E-3</v>
      </c>
      <c r="Q294" s="122">
        <f t="shared" si="135"/>
        <v>1.724114437769721E-3</v>
      </c>
      <c r="R294" s="122">
        <f t="shared" si="135"/>
        <v>5.6598093383283159E-4</v>
      </c>
      <c r="S294" s="122">
        <f t="shared" si="135"/>
        <v>7.0540305906097113E-4</v>
      </c>
      <c r="T294" s="122">
        <f t="shared" si="135"/>
        <v>1.6566255349670165E-3</v>
      </c>
      <c r="U294" s="122">
        <f t="shared" si="135"/>
        <v>1.8434779262683592E-3</v>
      </c>
      <c r="V294" s="122">
        <f t="shared" si="135"/>
        <v>5.1559476672664748E-3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1.0364017978537579E-2</v>
      </c>
      <c r="D295" s="98">
        <v>7.5326735968821532E-3</v>
      </c>
      <c r="E295" s="98">
        <v>5.7424575811975123E-3</v>
      </c>
      <c r="F295" s="98">
        <v>1.5170142622514917E-3</v>
      </c>
      <c r="G295" s="98">
        <v>3.1458233729440305E-3</v>
      </c>
      <c r="H295" s="98">
        <v>2.1375834854218062E-3</v>
      </c>
      <c r="I295" s="98">
        <v>2.913874215655479E-3</v>
      </c>
      <c r="J295" s="98">
        <v>3.2083488948159789E-3</v>
      </c>
      <c r="K295" s="98">
        <v>3.0815050952925234E-3</v>
      </c>
      <c r="L295" s="98">
        <v>8.0714813935858463E-3</v>
      </c>
      <c r="M295" s="98">
        <v>4.0562967417111873E-3</v>
      </c>
      <c r="N295" s="98">
        <v>7.1544204631548971E-3</v>
      </c>
      <c r="O295" s="98">
        <v>6.4430851384423334E-3</v>
      </c>
      <c r="P295" s="98">
        <v>1.4644788554594055E-3</v>
      </c>
      <c r="Q295" s="98">
        <v>1.724114437769721E-3</v>
      </c>
      <c r="R295" s="98">
        <v>5.6598093383283159E-4</v>
      </c>
      <c r="S295" s="98">
        <v>7.0540305906097113E-4</v>
      </c>
      <c r="T295" s="98">
        <v>1.6566255349670165E-3</v>
      </c>
      <c r="U295" s="98">
        <v>1.8434779262683592E-3</v>
      </c>
      <c r="V295" s="98">
        <v>5.1559476672664748E-3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2.643687533108896</v>
      </c>
      <c r="D296" s="122">
        <v>2.0312907749283333</v>
      </c>
      <c r="E296" s="122">
        <v>2.1020497991464624</v>
      </c>
      <c r="F296" s="122">
        <v>0.46744890041055948</v>
      </c>
      <c r="G296" s="122">
        <v>0.58045193005317353</v>
      </c>
      <c r="H296" s="122">
        <v>0.47195598148515283</v>
      </c>
      <c r="I296" s="122">
        <v>0.96555781835203636</v>
      </c>
      <c r="J296" s="122">
        <v>0.55173559121491333</v>
      </c>
      <c r="K296" s="122">
        <v>1.1711394926612992</v>
      </c>
      <c r="L296" s="122">
        <v>1.9323316531308201</v>
      </c>
      <c r="M296" s="122">
        <v>1.7319972428124777</v>
      </c>
      <c r="N296" s="122">
        <v>1.7747002853909628</v>
      </c>
      <c r="O296" s="122">
        <v>1.4425882328996</v>
      </c>
      <c r="P296" s="122">
        <v>0.51935263105049267</v>
      </c>
      <c r="Q296" s="122">
        <v>0.42239374532753038</v>
      </c>
      <c r="R296" s="122">
        <v>0.21934233626346508</v>
      </c>
      <c r="S296" s="122">
        <v>0.41386733329408354</v>
      </c>
      <c r="T296" s="122">
        <v>0.44133540134420524</v>
      </c>
      <c r="U296" s="122">
        <v>0.41999883614877243</v>
      </c>
      <c r="V296" s="122">
        <v>0.54063876848610259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2.4859274564392191</v>
      </c>
      <c r="D297" s="98">
        <v>1.9129264294523356</v>
      </c>
      <c r="E297" s="98">
        <v>1.9851252861854329</v>
      </c>
      <c r="F297" s="98">
        <v>0.38191683614584881</v>
      </c>
      <c r="G297" s="98">
        <v>0.49756579288475961</v>
      </c>
      <c r="H297" s="98">
        <v>0.37322853799369149</v>
      </c>
      <c r="I297" s="98">
        <v>0.90841915796267847</v>
      </c>
      <c r="J297" s="98">
        <v>0.5256147778046717</v>
      </c>
      <c r="K297" s="98">
        <v>1.098398099166106</v>
      </c>
      <c r="L297" s="98">
        <v>1.8602811629427214</v>
      </c>
      <c r="M297" s="98">
        <v>1.6696061997583189</v>
      </c>
      <c r="N297" s="98">
        <v>1.7198565067069818</v>
      </c>
      <c r="O297" s="98">
        <v>1.3884995196521099</v>
      </c>
      <c r="P297" s="98">
        <v>0.43714787253425524</v>
      </c>
      <c r="Q297" s="98">
        <v>0.36713899385194204</v>
      </c>
      <c r="R297" s="98">
        <v>0.1848379812298723</v>
      </c>
      <c r="S297" s="98">
        <v>0.3644499948054869</v>
      </c>
      <c r="T297" s="98">
        <v>0.39445773651872496</v>
      </c>
      <c r="U297" s="98">
        <v>0.37298787602101824</v>
      </c>
      <c r="V297" s="98">
        <v>0.50564316344156024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1.017482047098617E-3</v>
      </c>
      <c r="D298" s="98">
        <v>0</v>
      </c>
      <c r="E298" s="98">
        <v>4.0152340352965271E-4</v>
      </c>
      <c r="F298" s="98">
        <v>0</v>
      </c>
      <c r="G298" s="98">
        <v>0</v>
      </c>
      <c r="H298" s="98">
        <v>5.6306003771574599E-4</v>
      </c>
      <c r="I298" s="98">
        <v>7.9473732136431299E-4</v>
      </c>
      <c r="J298" s="98">
        <v>1.7346778085607515E-4</v>
      </c>
      <c r="K298" s="98">
        <v>3.507661347010361E-4</v>
      </c>
      <c r="L298" s="98">
        <v>9.6157676396718488E-4</v>
      </c>
      <c r="M298" s="98">
        <v>3.7853361723792978E-4</v>
      </c>
      <c r="N298" s="98">
        <v>5.5225014702861238E-4</v>
      </c>
      <c r="O298" s="98">
        <v>5.2561411552243394E-4</v>
      </c>
      <c r="P298" s="98">
        <v>1.1738063213697259E-3</v>
      </c>
      <c r="Q298" s="98">
        <v>4.8439240640202216E-4</v>
      </c>
      <c r="R298" s="98">
        <v>4.4775107030649129E-4</v>
      </c>
      <c r="S298" s="98">
        <v>4.2446568245444572E-4</v>
      </c>
      <c r="T298" s="98">
        <v>5.2879828528209528E-4</v>
      </c>
      <c r="U298" s="98">
        <v>6.259834262279171E-4</v>
      </c>
      <c r="V298" s="98">
        <v>1.3883412635671112E-3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8.8526729593391498E-4</v>
      </c>
      <c r="D299" s="101">
        <v>0</v>
      </c>
      <c r="E299" s="101">
        <v>3.4863220033925797E-4</v>
      </c>
      <c r="F299" s="101">
        <v>0</v>
      </c>
      <c r="G299" s="101">
        <v>0</v>
      </c>
      <c r="H299" s="101">
        <v>4.8972602757274119E-4</v>
      </c>
      <c r="I299" s="101">
        <v>6.9717940858978573E-4</v>
      </c>
      <c r="J299" s="101">
        <v>1.5109688127895005E-4</v>
      </c>
      <c r="K299" s="101">
        <v>3.0531447014261613E-4</v>
      </c>
      <c r="L299" s="101">
        <v>8.3428917915813288E-4</v>
      </c>
      <c r="M299" s="101">
        <v>3.284000510071363E-4</v>
      </c>
      <c r="N299" s="101">
        <v>4.7681706636608725E-4</v>
      </c>
      <c r="O299" s="101">
        <v>4.506489335143517E-4</v>
      </c>
      <c r="P299" s="101">
        <v>9.995674841771125E-4</v>
      </c>
      <c r="Q299" s="101">
        <v>4.0922482864012659E-4</v>
      </c>
      <c r="R299" s="101">
        <v>3.7734675414920584E-4</v>
      </c>
      <c r="S299" s="101">
        <v>3.5620046630195683E-4</v>
      </c>
      <c r="T299" s="101">
        <v>4.4239154814222539E-4</v>
      </c>
      <c r="U299" s="101">
        <v>5.2150950865426267E-4</v>
      </c>
      <c r="V299" s="101">
        <v>1.1533728434845851E-3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1.3221475116470207E-4</v>
      </c>
      <c r="D300" s="104">
        <v>0</v>
      </c>
      <c r="E300" s="104">
        <v>5.2891203190394745E-5</v>
      </c>
      <c r="F300" s="104">
        <v>0</v>
      </c>
      <c r="G300" s="104">
        <v>0</v>
      </c>
      <c r="H300" s="104">
        <v>7.3334010143004844E-5</v>
      </c>
      <c r="I300" s="104">
        <v>9.7557912774527214E-5</v>
      </c>
      <c r="J300" s="104">
        <v>2.2370899577125106E-5</v>
      </c>
      <c r="K300" s="104">
        <v>4.5451664558419968E-5</v>
      </c>
      <c r="L300" s="104">
        <v>1.2728758480905203E-4</v>
      </c>
      <c r="M300" s="104">
        <v>5.0133566230793484E-5</v>
      </c>
      <c r="N300" s="104">
        <v>7.5433080662525115E-5</v>
      </c>
      <c r="O300" s="104">
        <v>7.4965182008082242E-5</v>
      </c>
      <c r="P300" s="104">
        <v>1.7423883719261334E-4</v>
      </c>
      <c r="Q300" s="104">
        <v>7.5167577761895584E-5</v>
      </c>
      <c r="R300" s="104">
        <v>7.0404316157285463E-5</v>
      </c>
      <c r="S300" s="104">
        <v>6.8265216152488904E-5</v>
      </c>
      <c r="T300" s="104">
        <v>8.6406737139869882E-5</v>
      </c>
      <c r="U300" s="104">
        <v>1.0447391757365443E-4</v>
      </c>
      <c r="V300" s="104">
        <v>2.3496842008252622E-4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0.15433825637101359</v>
      </c>
      <c r="D301" s="101">
        <v>0.11675736236152848</v>
      </c>
      <c r="E301" s="101">
        <v>0.11510646330091684</v>
      </c>
      <c r="F301" s="101">
        <v>8.4121062366586619E-2</v>
      </c>
      <c r="G301" s="101">
        <v>8.1101934961785721E-2</v>
      </c>
      <c r="H301" s="101">
        <v>9.4446626027186842E-2</v>
      </c>
      <c r="I301" s="101">
        <v>5.4927316132271281E-2</v>
      </c>
      <c r="J301" s="101">
        <v>2.4866818343672922E-2</v>
      </c>
      <c r="K301" s="101">
        <v>7.0653111535357652E-2</v>
      </c>
      <c r="L301" s="101">
        <v>6.8886768624425818E-2</v>
      </c>
      <c r="M301" s="101">
        <v>6.0207265497984552E-2</v>
      </c>
      <c r="N301" s="101">
        <v>5.2180541264029164E-2</v>
      </c>
      <c r="O301" s="101">
        <v>5.1010781058775184E-2</v>
      </c>
      <c r="P301" s="101">
        <v>7.6106800445204459E-2</v>
      </c>
      <c r="Q301" s="101">
        <v>5.2080542294467604E-2</v>
      </c>
      <c r="R301" s="101">
        <v>3.1850633925037342E-2</v>
      </c>
      <c r="S301" s="101">
        <v>4.6181258968644445E-2</v>
      </c>
      <c r="T301" s="101">
        <v>4.2976518869490117E-2</v>
      </c>
      <c r="U301" s="101">
        <v>4.3022742759259471E-2</v>
      </c>
      <c r="V301" s="101">
        <v>3.0809124255468084E-2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2.4043382515647892E-3</v>
      </c>
      <c r="D302" s="104">
        <v>1.6069831144690516E-3</v>
      </c>
      <c r="E302" s="104">
        <v>1.4165262565831772E-3</v>
      </c>
      <c r="F302" s="104">
        <v>1.4110018981240324E-3</v>
      </c>
      <c r="G302" s="104">
        <v>1.7842022066281798E-3</v>
      </c>
      <c r="H302" s="104">
        <v>3.7177574265587709E-3</v>
      </c>
      <c r="I302" s="104">
        <v>1.4166069357223561E-3</v>
      </c>
      <c r="J302" s="104">
        <v>1.080527285712749E-3</v>
      </c>
      <c r="K302" s="104">
        <v>1.7375158251343964E-3</v>
      </c>
      <c r="L302" s="104">
        <v>2.2021447997056412E-3</v>
      </c>
      <c r="M302" s="104">
        <v>1.8052439389362202E-3</v>
      </c>
      <c r="N302" s="104">
        <v>2.1109872729232529E-3</v>
      </c>
      <c r="O302" s="104">
        <v>2.5523180731922479E-3</v>
      </c>
      <c r="P302" s="104">
        <v>4.9241517496633131E-3</v>
      </c>
      <c r="Q302" s="104">
        <v>2.6898167747186888E-3</v>
      </c>
      <c r="R302" s="104">
        <v>2.2059700382489667E-3</v>
      </c>
      <c r="S302" s="104">
        <v>2.811613837497751E-3</v>
      </c>
      <c r="T302" s="104">
        <v>3.3723476707081174E-3</v>
      </c>
      <c r="U302" s="104">
        <v>3.3622339422667317E-3</v>
      </c>
      <c r="V302" s="104">
        <v>2.7981395255071363E-3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2.0276195595452101E-3</v>
      </c>
      <c r="D303" s="98">
        <v>1.3577704822678369E-3</v>
      </c>
      <c r="E303" s="98">
        <v>1.1924184447904005E-3</v>
      </c>
      <c r="F303" s="98">
        <v>1.1888146867696826E-3</v>
      </c>
      <c r="G303" s="98">
        <v>1.5081078974699259E-3</v>
      </c>
      <c r="H303" s="98">
        <v>3.1400313113580905E-3</v>
      </c>
      <c r="I303" s="98">
        <v>1.209373415350791E-3</v>
      </c>
      <c r="J303" s="98">
        <v>9.1530960043782078E-4</v>
      </c>
      <c r="K303" s="98">
        <v>1.4717976371356164E-3</v>
      </c>
      <c r="L303" s="98">
        <v>1.8600606399495009E-3</v>
      </c>
      <c r="M303" s="98">
        <v>1.527925931165036E-3</v>
      </c>
      <c r="N303" s="98">
        <v>1.7830651491120919E-3</v>
      </c>
      <c r="O303" s="98">
        <v>2.1494343615245095E-3</v>
      </c>
      <c r="P303" s="98">
        <v>4.139055013445905E-3</v>
      </c>
      <c r="Q303" s="98">
        <v>2.2523734257669722E-3</v>
      </c>
      <c r="R303" s="98">
        <v>1.8479476464241427E-3</v>
      </c>
      <c r="S303" s="98">
        <v>2.3512387668436626E-3</v>
      </c>
      <c r="T303" s="98">
        <v>2.8177891812611955E-3</v>
      </c>
      <c r="U303" s="98">
        <v>2.8022979360880183E-3</v>
      </c>
      <c r="V303" s="98">
        <v>2.3272695065303232E-3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3.7671869201957923E-4</v>
      </c>
      <c r="D304" s="98">
        <v>2.4921263220121462E-4</v>
      </c>
      <c r="E304" s="98">
        <v>2.2410781179277675E-4</v>
      </c>
      <c r="F304" s="98">
        <v>2.2218721135434973E-4</v>
      </c>
      <c r="G304" s="98">
        <v>2.7609430915825374E-4</v>
      </c>
      <c r="H304" s="98">
        <v>5.7772611520068046E-4</v>
      </c>
      <c r="I304" s="98">
        <v>2.0723352037156501E-4</v>
      </c>
      <c r="J304" s="98">
        <v>1.6521768527492833E-4</v>
      </c>
      <c r="K304" s="98">
        <v>2.6571818799877997E-4</v>
      </c>
      <c r="L304" s="98">
        <v>3.4208415975614021E-4</v>
      </c>
      <c r="M304" s="98">
        <v>2.7731800777118423E-4</v>
      </c>
      <c r="N304" s="98">
        <v>3.27922123811161E-4</v>
      </c>
      <c r="O304" s="98">
        <v>4.0288371166773856E-4</v>
      </c>
      <c r="P304" s="98">
        <v>7.8509673621740789E-4</v>
      </c>
      <c r="Q304" s="98">
        <v>4.3744334895171651E-4</v>
      </c>
      <c r="R304" s="98">
        <v>3.5802239182482394E-4</v>
      </c>
      <c r="S304" s="98">
        <v>4.6037507065408822E-4</v>
      </c>
      <c r="T304" s="98">
        <v>5.5455848944692182E-4</v>
      </c>
      <c r="U304" s="98">
        <v>5.5993600617871349E-4</v>
      </c>
      <c r="V304" s="98">
        <v>4.7087001897681331E-4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0.20619624858853358</v>
      </c>
      <c r="D305" s="122">
        <v>0.16744396844874057</v>
      </c>
      <c r="E305" s="122">
        <v>0.16826627128817923</v>
      </c>
      <c r="F305" s="122">
        <v>3.9745759633947234E-2</v>
      </c>
      <c r="G305" s="122">
        <v>5.0338125774571689E-2</v>
      </c>
      <c r="H305" s="122">
        <v>4.067800139738869E-2</v>
      </c>
      <c r="I305" s="122">
        <v>7.8501889354367874E-2</v>
      </c>
      <c r="J305" s="122">
        <v>5.4884340169612723E-2</v>
      </c>
      <c r="K305" s="122">
        <v>0.12236901389782542</v>
      </c>
      <c r="L305" s="122">
        <v>0.18211652983768037</v>
      </c>
      <c r="M305" s="122">
        <v>0.16578473097231003</v>
      </c>
      <c r="N305" s="122">
        <v>0.18217586988051079</v>
      </c>
      <c r="O305" s="122">
        <v>0.15814089763819295</v>
      </c>
      <c r="P305" s="122">
        <v>6.0502879892781684E-2</v>
      </c>
      <c r="Q305" s="122">
        <v>5.1491370612069674E-2</v>
      </c>
      <c r="R305" s="122">
        <v>2.8000526394434167E-2</v>
      </c>
      <c r="S305" s="122">
        <v>5.4318494151367219E-2</v>
      </c>
      <c r="T305" s="122">
        <v>6.1939046613368368E-2</v>
      </c>
      <c r="U305" s="122">
        <v>6.1739474064677106E-2</v>
      </c>
      <c r="V305" s="122">
        <v>9.583867876503914E-2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3.672423782814406E-2</v>
      </c>
      <c r="D306" s="98">
        <v>2.6631446645925049E-2</v>
      </c>
      <c r="E306" s="98">
        <v>2.9334776733599844E-2</v>
      </c>
      <c r="F306" s="98">
        <v>3.6260441445756654E-3</v>
      </c>
      <c r="G306" s="98">
        <v>5.9408921251950146E-3</v>
      </c>
      <c r="H306" s="98">
        <v>2.4125357556786945E-3</v>
      </c>
      <c r="I306" s="98">
        <v>8.5427595788308535E-3</v>
      </c>
      <c r="J306" s="98">
        <v>1.1364196090754432E-2</v>
      </c>
      <c r="K306" s="98">
        <v>1.9846840200852586E-2</v>
      </c>
      <c r="L306" s="98">
        <v>9.9569551245349778E-3</v>
      </c>
      <c r="M306" s="98">
        <v>2.1694685636667104E-3</v>
      </c>
      <c r="N306" s="98">
        <v>4.0598642492140295E-3</v>
      </c>
      <c r="O306" s="98">
        <v>1.4845135872288164E-2</v>
      </c>
      <c r="P306" s="98">
        <v>8.1964670759356682E-3</v>
      </c>
      <c r="Q306" s="98">
        <v>7.2357810049051355E-3</v>
      </c>
      <c r="R306" s="98">
        <v>3.0335951599607899E-3</v>
      </c>
      <c r="S306" s="98">
        <v>3.368774584744186E-3</v>
      </c>
      <c r="T306" s="98">
        <v>2.2466192472152613E-3</v>
      </c>
      <c r="U306" s="98">
        <v>2.9182962696306853E-3</v>
      </c>
      <c r="V306" s="98">
        <v>6.1765042829309219E-3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0.16947201076038954</v>
      </c>
      <c r="D307" s="33">
        <v>0.14081252180281553</v>
      </c>
      <c r="E307" s="33">
        <v>0.13893149455457937</v>
      </c>
      <c r="F307" s="33">
        <v>3.6119715489371568E-2</v>
      </c>
      <c r="G307" s="33">
        <v>4.4397233649376672E-2</v>
      </c>
      <c r="H307" s="33">
        <v>3.8265465641709996E-2</v>
      </c>
      <c r="I307" s="33">
        <v>6.9959129775537018E-2</v>
      </c>
      <c r="J307" s="33">
        <v>4.3520144078858292E-2</v>
      </c>
      <c r="K307" s="33">
        <v>0.10252217369697283</v>
      </c>
      <c r="L307" s="33">
        <v>0.17215957471314539</v>
      </c>
      <c r="M307" s="33">
        <v>0.16361526240864332</v>
      </c>
      <c r="N307" s="33">
        <v>0.17811600563129676</v>
      </c>
      <c r="O307" s="33">
        <v>0.14329576176590478</v>
      </c>
      <c r="P307" s="33">
        <v>5.2306412816846018E-2</v>
      </c>
      <c r="Q307" s="33">
        <v>4.4255589607164539E-2</v>
      </c>
      <c r="R307" s="33">
        <v>2.4966931234473376E-2</v>
      </c>
      <c r="S307" s="33">
        <v>5.0949719566623031E-2</v>
      </c>
      <c r="T307" s="33">
        <v>5.9692427366153107E-2</v>
      </c>
      <c r="U307" s="33">
        <v>5.882117779504642E-2</v>
      </c>
      <c r="V307" s="33">
        <v>8.9662174482108212E-2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18.295627273741157</v>
      </c>
      <c r="D309" s="117">
        <f t="shared" si="136"/>
        <v>14.125684005122677</v>
      </c>
      <c r="E309" s="117">
        <f t="shared" si="136"/>
        <v>15.431829602305084</v>
      </c>
      <c r="F309" s="117">
        <f t="shared" si="136"/>
        <v>3.3734619193332289</v>
      </c>
      <c r="G309" s="117">
        <f t="shared" si="136"/>
        <v>4.4662820593294619</v>
      </c>
      <c r="H309" s="117">
        <f t="shared" si="136"/>
        <v>3.701342844706935</v>
      </c>
      <c r="I309" s="117">
        <f t="shared" si="136"/>
        <v>7.5335892685764581</v>
      </c>
      <c r="J309" s="117">
        <f t="shared" si="136"/>
        <v>3.8124044658642497</v>
      </c>
      <c r="K309" s="117">
        <f t="shared" si="136"/>
        <v>8.033607459561944</v>
      </c>
      <c r="L309" s="117">
        <f t="shared" si="136"/>
        <v>14.909361098996062</v>
      </c>
      <c r="M309" s="117">
        <f t="shared" si="136"/>
        <v>12.71529902847575</v>
      </c>
      <c r="N309" s="117">
        <f t="shared" si="136"/>
        <v>13.457320879864344</v>
      </c>
      <c r="O309" s="117">
        <f t="shared" si="136"/>
        <v>10.260655141409739</v>
      </c>
      <c r="P309" s="117">
        <f t="shared" si="136"/>
        <v>4.167030362517167</v>
      </c>
      <c r="Q309" s="117">
        <f t="shared" si="136"/>
        <v>3.2174147166783857</v>
      </c>
      <c r="R309" s="117">
        <f t="shared" ref="R309:V309" si="137">R310+R313+R315+R324</f>
        <v>1.8300936506650169</v>
      </c>
      <c r="S309" s="117">
        <f t="shared" si="137"/>
        <v>3.2251221395528975</v>
      </c>
      <c r="T309" s="117">
        <f t="shared" si="137"/>
        <v>3.5840634640543874</v>
      </c>
      <c r="U309" s="117">
        <f t="shared" si="137"/>
        <v>2.7804980522387126</v>
      </c>
      <c r="V309" s="117">
        <f t="shared" si="137"/>
        <v>4.0598673764116313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16.533443305888589</v>
      </c>
      <c r="D310" s="122">
        <f t="shared" si="139"/>
        <v>12.761107173435711</v>
      </c>
      <c r="E310" s="122">
        <f t="shared" si="139"/>
        <v>14.024688081996191</v>
      </c>
      <c r="F310" s="122">
        <f t="shared" si="139"/>
        <v>3.0479370824962828</v>
      </c>
      <c r="G310" s="122">
        <f t="shared" si="139"/>
        <v>4.0594541002706857</v>
      </c>
      <c r="H310" s="122">
        <f t="shared" si="139"/>
        <v>3.3657056800946226</v>
      </c>
      <c r="I310" s="122">
        <f t="shared" si="139"/>
        <v>6.8723166714358515</v>
      </c>
      <c r="J310" s="122">
        <f t="shared" si="139"/>
        <v>3.4213256741577394</v>
      </c>
      <c r="K310" s="122">
        <f t="shared" si="139"/>
        <v>7.2020573046268037</v>
      </c>
      <c r="L310" s="122">
        <f t="shared" si="139"/>
        <v>13.53404698344017</v>
      </c>
      <c r="M310" s="122">
        <f t="shared" si="139"/>
        <v>11.469858313922591</v>
      </c>
      <c r="N310" s="122">
        <f t="shared" si="139"/>
        <v>12.126818557829369</v>
      </c>
      <c r="O310" s="122">
        <f t="shared" si="139"/>
        <v>9.1277596693464158</v>
      </c>
      <c r="P310" s="122">
        <f t="shared" si="139"/>
        <v>3.7377680934261259</v>
      </c>
      <c r="Q310" s="122">
        <f t="shared" si="139"/>
        <v>2.8522732391475465</v>
      </c>
      <c r="R310" s="122">
        <f t="shared" ref="R310:V310" si="140">SUM(R311:R312)</f>
        <v>1.6358481163942449</v>
      </c>
      <c r="S310" s="122">
        <f t="shared" si="140"/>
        <v>2.85030394447337</v>
      </c>
      <c r="T310" s="122">
        <f t="shared" si="140"/>
        <v>3.1681080494147853</v>
      </c>
      <c r="U310" s="122">
        <f t="shared" si="140"/>
        <v>2.3741347997618854</v>
      </c>
      <c r="V310" s="122">
        <f t="shared" si="140"/>
        <v>3.5032669671051972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16.15892516201248</v>
      </c>
      <c r="D311" s="98">
        <v>12.479111227852739</v>
      </c>
      <c r="E311" s="98">
        <v>13.719269029306876</v>
      </c>
      <c r="F311" s="98">
        <v>2.9834101514983304</v>
      </c>
      <c r="G311" s="98">
        <v>3.9750573130693483</v>
      </c>
      <c r="H311" s="98">
        <v>3.2968591357751009</v>
      </c>
      <c r="I311" s="98">
        <v>6.7337975802853904</v>
      </c>
      <c r="J311" s="98">
        <v>3.3535983229133053</v>
      </c>
      <c r="K311" s="98">
        <v>7.060930323031311</v>
      </c>
      <c r="L311" s="98">
        <v>13.270393618388875</v>
      </c>
      <c r="M311" s="98">
        <v>11.25098432330544</v>
      </c>
      <c r="N311" s="98">
        <v>11.89693666572582</v>
      </c>
      <c r="O311" s="98">
        <v>8.9571074300083904</v>
      </c>
      <c r="P311" s="98">
        <v>3.6685988607016533</v>
      </c>
      <c r="Q311" s="98">
        <v>2.8000598862520967</v>
      </c>
      <c r="R311" s="98">
        <v>1.6059755024548603</v>
      </c>
      <c r="S311" s="98">
        <v>2.8017222308897027</v>
      </c>
      <c r="T311" s="98">
        <v>3.1146849618529853</v>
      </c>
      <c r="U311" s="98">
        <v>2.3352033378310839</v>
      </c>
      <c r="V311" s="98">
        <v>3.4447558762470556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0.37451814387611104</v>
      </c>
      <c r="D312" s="98">
        <v>0.28199594558297186</v>
      </c>
      <c r="E312" s="98">
        <v>0.30541905268931513</v>
      </c>
      <c r="F312" s="98">
        <v>6.4526930997952481E-2</v>
      </c>
      <c r="G312" s="98">
        <v>8.4396787201337614E-2</v>
      </c>
      <c r="H312" s="98">
        <v>6.8846544319521696E-2</v>
      </c>
      <c r="I312" s="98">
        <v>0.13851909115046107</v>
      </c>
      <c r="J312" s="98">
        <v>6.7727351244434159E-2</v>
      </c>
      <c r="K312" s="98">
        <v>0.14112698159549289</v>
      </c>
      <c r="L312" s="98">
        <v>0.26365336505129505</v>
      </c>
      <c r="M312" s="98">
        <v>0.21887399061715049</v>
      </c>
      <c r="N312" s="98">
        <v>0.22988189210354967</v>
      </c>
      <c r="O312" s="98">
        <v>0.17065223933802523</v>
      </c>
      <c r="P312" s="98">
        <v>6.9169232724472451E-2</v>
      </c>
      <c r="Q312" s="98">
        <v>5.2213352895449962E-2</v>
      </c>
      <c r="R312" s="98">
        <v>2.9872613939384472E-2</v>
      </c>
      <c r="S312" s="98">
        <v>4.8581713583667224E-2</v>
      </c>
      <c r="T312" s="98">
        <v>5.3423087561800128E-2</v>
      </c>
      <c r="U312" s="98">
        <v>3.8931461930801631E-2</v>
      </c>
      <c r="V312" s="98">
        <v>5.8511090858141601E-2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2.6407993295570229E-2</v>
      </c>
      <c r="D313" s="122">
        <f t="shared" si="142"/>
        <v>1.9877293996388962E-2</v>
      </c>
      <c r="E313" s="122">
        <f t="shared" si="142"/>
        <v>1.567996621725893E-2</v>
      </c>
      <c r="F313" s="122">
        <f t="shared" si="142"/>
        <v>4.2815501649339713E-3</v>
      </c>
      <c r="G313" s="122">
        <f t="shared" si="142"/>
        <v>9.1702220845710936E-3</v>
      </c>
      <c r="H313" s="122">
        <f t="shared" si="142"/>
        <v>6.4309475376106021E-3</v>
      </c>
      <c r="I313" s="122">
        <f t="shared" si="142"/>
        <v>9.0415692416835648E-3</v>
      </c>
      <c r="J313" s="122">
        <f t="shared" si="142"/>
        <v>1.0263802189607592E-2</v>
      </c>
      <c r="K313" s="122">
        <f t="shared" si="142"/>
        <v>1.016164664059211E-2</v>
      </c>
      <c r="L313" s="122">
        <f t="shared" si="142"/>
        <v>2.7432513527334987E-2</v>
      </c>
      <c r="M313" s="122">
        <f t="shared" si="142"/>
        <v>1.4275799505251601E-2</v>
      </c>
      <c r="N313" s="122">
        <f t="shared" si="142"/>
        <v>2.6223712617684521E-2</v>
      </c>
      <c r="O313" s="122">
        <f t="shared" si="142"/>
        <v>2.4739507755435909E-2</v>
      </c>
      <c r="P313" s="122">
        <f t="shared" si="142"/>
        <v>5.9000012566105039E-3</v>
      </c>
      <c r="Q313" s="122">
        <f t="shared" si="142"/>
        <v>7.2260990055180658E-3</v>
      </c>
      <c r="R313" s="122">
        <f t="shared" si="142"/>
        <v>2.4298201767234328E-3</v>
      </c>
      <c r="S313" s="122">
        <f t="shared" si="142"/>
        <v>3.0855989786056598E-3</v>
      </c>
      <c r="T313" s="122">
        <f t="shared" si="142"/>
        <v>7.3587571449450816E-3</v>
      </c>
      <c r="U313" s="122">
        <f t="shared" si="142"/>
        <v>8.3025114005774881E-3</v>
      </c>
      <c r="V313" s="122">
        <f t="shared" si="142"/>
        <v>2.3545342680420529E-2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2.6407993295570229E-2</v>
      </c>
      <c r="D314" s="98">
        <v>1.9877293996388962E-2</v>
      </c>
      <c r="E314" s="98">
        <v>1.567996621725893E-2</v>
      </c>
      <c r="F314" s="98">
        <v>4.2815501649339713E-3</v>
      </c>
      <c r="G314" s="98">
        <v>9.1702220845710936E-3</v>
      </c>
      <c r="H314" s="98">
        <v>6.4309475376106021E-3</v>
      </c>
      <c r="I314" s="98">
        <v>9.0415692416835648E-3</v>
      </c>
      <c r="J314" s="98">
        <v>1.0263802189607592E-2</v>
      </c>
      <c r="K314" s="98">
        <v>1.016164664059211E-2</v>
      </c>
      <c r="L314" s="98">
        <v>2.7432513527334987E-2</v>
      </c>
      <c r="M314" s="98">
        <v>1.4275799505251601E-2</v>
      </c>
      <c r="N314" s="98">
        <v>2.6223712617684521E-2</v>
      </c>
      <c r="O314" s="98">
        <v>2.4739507755435909E-2</v>
      </c>
      <c r="P314" s="98">
        <v>5.9000012566105039E-3</v>
      </c>
      <c r="Q314" s="98">
        <v>7.2260990055180658E-3</v>
      </c>
      <c r="R314" s="98">
        <v>2.4298201767234328E-3</v>
      </c>
      <c r="S314" s="98">
        <v>3.0855989786056598E-3</v>
      </c>
      <c r="T314" s="98">
        <v>7.3587571449450816E-3</v>
      </c>
      <c r="U314" s="98">
        <v>8.3025114005774881E-3</v>
      </c>
      <c r="V314" s="98">
        <v>2.3545342680420529E-2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1.5814009499372812</v>
      </c>
      <c r="D315" s="122">
        <v>1.218645781399875</v>
      </c>
      <c r="E315" s="122">
        <v>1.2649778070852293</v>
      </c>
      <c r="F315" s="122">
        <v>0.29079888826335087</v>
      </c>
      <c r="G315" s="122">
        <v>0.35924313678559278</v>
      </c>
      <c r="H315" s="122">
        <v>0.29772516663189064</v>
      </c>
      <c r="I315" s="122">
        <v>0.59198444286107321</v>
      </c>
      <c r="J315" s="122">
        <v>0.33948698689135753</v>
      </c>
      <c r="K315" s="122">
        <v>0.72815909036838045</v>
      </c>
      <c r="L315" s="122">
        <v>1.2055692986213207</v>
      </c>
      <c r="M315" s="122">
        <v>1.1000272994313371</v>
      </c>
      <c r="N315" s="122">
        <v>1.1598228615109472</v>
      </c>
      <c r="O315" s="122">
        <v>0.98401805701869938</v>
      </c>
      <c r="P315" s="122">
        <v>0.3759842732684528</v>
      </c>
      <c r="Q315" s="122">
        <v>0.31728120262893567</v>
      </c>
      <c r="R315" s="122">
        <v>0.16926819499695897</v>
      </c>
      <c r="S315" s="122">
        <v>0.32677560755954832</v>
      </c>
      <c r="T315" s="122">
        <v>0.35609887633919896</v>
      </c>
      <c r="U315" s="122">
        <v>0.34504975902945578</v>
      </c>
      <c r="V315" s="122">
        <v>0.45010004459311193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1.4656840039180481</v>
      </c>
      <c r="D316" s="98">
        <v>1.131636959641019</v>
      </c>
      <c r="E316" s="98">
        <v>1.1789320673186077</v>
      </c>
      <c r="F316" s="98">
        <v>0.22771292379526045</v>
      </c>
      <c r="G316" s="98">
        <v>0.29798865726620516</v>
      </c>
      <c r="H316" s="98">
        <v>0.22461624011096518</v>
      </c>
      <c r="I316" s="98">
        <v>0.54966639633480741</v>
      </c>
      <c r="J316" s="98">
        <v>0.32006493992318197</v>
      </c>
      <c r="K316" s="98">
        <v>0.67398071457679787</v>
      </c>
      <c r="L316" s="98">
        <v>1.1517853828968498</v>
      </c>
      <c r="M316" s="98">
        <v>1.0531928255269865</v>
      </c>
      <c r="N316" s="98">
        <v>1.1183171636585254</v>
      </c>
      <c r="O316" s="98">
        <v>0.94257045911591797</v>
      </c>
      <c r="P316" s="98">
        <v>0.31198883798865146</v>
      </c>
      <c r="Q316" s="98">
        <v>0.27364137817361789</v>
      </c>
      <c r="R316" s="98">
        <v>0.14171335111521763</v>
      </c>
      <c r="S316" s="98">
        <v>0.28691982836136254</v>
      </c>
      <c r="T316" s="98">
        <v>0.31789551194238308</v>
      </c>
      <c r="U316" s="98">
        <v>0.3063856846801819</v>
      </c>
      <c r="V316" s="98">
        <v>0.42104701754687918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6.5416164526299679E-4</v>
      </c>
      <c r="D317" s="98">
        <v>0</v>
      </c>
      <c r="E317" s="98">
        <v>2.5993792388860821E-4</v>
      </c>
      <c r="F317" s="98">
        <v>0</v>
      </c>
      <c r="G317" s="98">
        <v>0</v>
      </c>
      <c r="H317" s="98">
        <v>3.6806071992029224E-4</v>
      </c>
      <c r="I317" s="98">
        <v>5.194073308095043E-4</v>
      </c>
      <c r="J317" s="98">
        <v>1.1437899423366288E-4</v>
      </c>
      <c r="K317" s="98">
        <v>2.3279363548278718E-4</v>
      </c>
      <c r="L317" s="98">
        <v>6.4383427721510507E-4</v>
      </c>
      <c r="M317" s="98">
        <v>2.5728934803938882E-4</v>
      </c>
      <c r="N317" s="98">
        <v>3.854779635716726E-4</v>
      </c>
      <c r="O317" s="98">
        <v>3.8088417308497323E-4</v>
      </c>
      <c r="P317" s="98">
        <v>8.8762192212394849E-4</v>
      </c>
      <c r="Q317" s="98">
        <v>3.8017698282962836E-4</v>
      </c>
      <c r="R317" s="98">
        <v>3.5971213431847961E-4</v>
      </c>
      <c r="S317" s="98">
        <v>3.4869045448495517E-4</v>
      </c>
      <c r="T317" s="98">
        <v>4.4293235358947963E-4</v>
      </c>
      <c r="U317" s="98">
        <v>5.3286062435030466E-4</v>
      </c>
      <c r="V317" s="98">
        <v>1.1953773230002338E-3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5.2194689409829466E-4</v>
      </c>
      <c r="D318" s="101">
        <v>0</v>
      </c>
      <c r="E318" s="101">
        <v>2.0704672069821344E-4</v>
      </c>
      <c r="F318" s="101">
        <v>0</v>
      </c>
      <c r="G318" s="101">
        <v>0</v>
      </c>
      <c r="H318" s="101">
        <v>2.9472670977728738E-4</v>
      </c>
      <c r="I318" s="101">
        <v>4.2184941803497704E-4</v>
      </c>
      <c r="J318" s="101">
        <v>9.200809465653778E-5</v>
      </c>
      <c r="K318" s="101">
        <v>1.8734197092436721E-4</v>
      </c>
      <c r="L318" s="101">
        <v>5.1654669240605306E-4</v>
      </c>
      <c r="M318" s="101">
        <v>2.0715578180859534E-4</v>
      </c>
      <c r="N318" s="101">
        <v>3.1004488290914747E-4</v>
      </c>
      <c r="O318" s="101">
        <v>3.0591899107689099E-4</v>
      </c>
      <c r="P318" s="101">
        <v>7.1338308493133513E-4</v>
      </c>
      <c r="Q318" s="101">
        <v>3.0500940506773279E-4</v>
      </c>
      <c r="R318" s="101">
        <v>2.8930781816119416E-4</v>
      </c>
      <c r="S318" s="101">
        <v>2.8042523833246628E-4</v>
      </c>
      <c r="T318" s="101">
        <v>3.5652561644960973E-4</v>
      </c>
      <c r="U318" s="101">
        <v>4.2838670677665023E-4</v>
      </c>
      <c r="V318" s="101">
        <v>9.6040890291770767E-4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1.3221475116470207E-4</v>
      </c>
      <c r="D319" s="104">
        <v>0</v>
      </c>
      <c r="E319" s="104">
        <v>5.2891203190394745E-5</v>
      </c>
      <c r="F319" s="104">
        <v>0</v>
      </c>
      <c r="G319" s="104">
        <v>0</v>
      </c>
      <c r="H319" s="104">
        <v>7.3334010143004844E-5</v>
      </c>
      <c r="I319" s="104">
        <v>9.7557912774527214E-5</v>
      </c>
      <c r="J319" s="104">
        <v>2.2370899577125106E-5</v>
      </c>
      <c r="K319" s="104">
        <v>4.5451664558419968E-5</v>
      </c>
      <c r="L319" s="104">
        <v>1.2728758480905203E-4</v>
      </c>
      <c r="M319" s="104">
        <v>5.0133566230793484E-5</v>
      </c>
      <c r="N319" s="104">
        <v>7.5433080662525115E-5</v>
      </c>
      <c r="O319" s="104">
        <v>7.4965182008082242E-5</v>
      </c>
      <c r="P319" s="104">
        <v>1.7423883719261334E-4</v>
      </c>
      <c r="Q319" s="104">
        <v>7.5167577761895584E-5</v>
      </c>
      <c r="R319" s="104">
        <v>7.0404316157285463E-5</v>
      </c>
      <c r="S319" s="104">
        <v>6.8265216152488904E-5</v>
      </c>
      <c r="T319" s="104">
        <v>8.6406737139869882E-5</v>
      </c>
      <c r="U319" s="104">
        <v>1.0447391757365443E-4</v>
      </c>
      <c r="V319" s="104">
        <v>2.3496842008252622E-4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0.11319891441828689</v>
      </c>
      <c r="D320" s="101">
        <v>8.5762280219773182E-2</v>
      </c>
      <c r="E320" s="101">
        <v>8.4684425560267756E-2</v>
      </c>
      <c r="F320" s="101">
        <v>6.198775464071609E-2</v>
      </c>
      <c r="G320" s="101">
        <v>5.9865179344119515E-2</v>
      </c>
      <c r="H320" s="101">
        <v>6.9841157108276139E-2</v>
      </c>
      <c r="I320" s="101">
        <v>4.0695386676888462E-2</v>
      </c>
      <c r="J320" s="101">
        <v>1.8462860591373469E-2</v>
      </c>
      <c r="K320" s="101">
        <v>5.2584460204595909E-2</v>
      </c>
      <c r="L320" s="101">
        <v>5.1409843533560338E-2</v>
      </c>
      <c r="M320" s="101">
        <v>4.5153959893497263E-2</v>
      </c>
      <c r="N320" s="101">
        <v>3.9444438914757587E-2</v>
      </c>
      <c r="O320" s="101">
        <v>3.9019663740279396E-2</v>
      </c>
      <c r="P320" s="101">
        <v>5.9108131254910497E-2</v>
      </c>
      <c r="Q320" s="101">
        <v>4.1047007756434384E-2</v>
      </c>
      <c r="R320" s="101">
        <v>2.5365428033779308E-2</v>
      </c>
      <c r="S320" s="101">
        <v>3.7155029725389997E-2</v>
      </c>
      <c r="T320" s="101">
        <v>3.4916543013769466E-2</v>
      </c>
      <c r="U320" s="101">
        <v>3.5273714805328447E-2</v>
      </c>
      <c r="V320" s="101">
        <v>2.54633230437161E-2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1.8638699556832654E-3</v>
      </c>
      <c r="D321" s="104">
        <v>1.246541539082718E-3</v>
      </c>
      <c r="E321" s="104">
        <v>1.1013762824655144E-3</v>
      </c>
      <c r="F321" s="104">
        <v>1.0982098273743504E-3</v>
      </c>
      <c r="G321" s="104">
        <v>1.3893001752681125E-3</v>
      </c>
      <c r="H321" s="104">
        <v>2.8997086927290651E-3</v>
      </c>
      <c r="I321" s="104">
        <v>1.1032525185678741E-3</v>
      </c>
      <c r="J321" s="104">
        <v>8.4480738256843249E-4</v>
      </c>
      <c r="K321" s="104">
        <v>1.3611219515038764E-3</v>
      </c>
      <c r="L321" s="104">
        <v>1.7302379136953426E-3</v>
      </c>
      <c r="M321" s="104">
        <v>1.4232246628138386E-3</v>
      </c>
      <c r="N321" s="104">
        <v>1.6757809740923606E-3</v>
      </c>
      <c r="O321" s="104">
        <v>2.0470499894169915E-3</v>
      </c>
      <c r="P321" s="104">
        <v>3.9996821027668897E-3</v>
      </c>
      <c r="Q321" s="104">
        <v>2.2126397160537672E-3</v>
      </c>
      <c r="R321" s="104">
        <v>1.8297037136435542E-3</v>
      </c>
      <c r="S321" s="104">
        <v>2.3520590183108724E-3</v>
      </c>
      <c r="T321" s="104">
        <v>2.8438890294569452E-3</v>
      </c>
      <c r="U321" s="104">
        <v>2.8574989195951314E-3</v>
      </c>
      <c r="V321" s="104">
        <v>2.3943266795163854E-3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1.4871512636636861E-3</v>
      </c>
      <c r="D322" s="98">
        <v>9.973289068815035E-4</v>
      </c>
      <c r="E322" s="98">
        <v>8.7726847067273771E-4</v>
      </c>
      <c r="F322" s="98">
        <v>8.760226160200007E-4</v>
      </c>
      <c r="G322" s="98">
        <v>1.1132058661098589E-3</v>
      </c>
      <c r="H322" s="98">
        <v>2.3219825775283847E-3</v>
      </c>
      <c r="I322" s="98">
        <v>8.9601899819630897E-4</v>
      </c>
      <c r="J322" s="98">
        <v>6.7958969729350416E-4</v>
      </c>
      <c r="K322" s="98">
        <v>1.0954037635050964E-3</v>
      </c>
      <c r="L322" s="98">
        <v>1.3881537539392023E-3</v>
      </c>
      <c r="M322" s="98">
        <v>1.1459066550426544E-3</v>
      </c>
      <c r="N322" s="98">
        <v>1.3478588502811996E-3</v>
      </c>
      <c r="O322" s="98">
        <v>1.6441662777492529E-3</v>
      </c>
      <c r="P322" s="98">
        <v>3.214585366549482E-3</v>
      </c>
      <c r="Q322" s="98">
        <v>1.7751963671020507E-3</v>
      </c>
      <c r="R322" s="98">
        <v>1.4716813218187302E-3</v>
      </c>
      <c r="S322" s="98">
        <v>1.8916839476567843E-3</v>
      </c>
      <c r="T322" s="98">
        <v>2.2893305400100233E-3</v>
      </c>
      <c r="U322" s="98">
        <v>2.297562913416418E-3</v>
      </c>
      <c r="V322" s="98">
        <v>1.9234566605395723E-3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3.7671869201957923E-4</v>
      </c>
      <c r="D323" s="98">
        <v>2.4921263220121462E-4</v>
      </c>
      <c r="E323" s="98">
        <v>2.2410781179277675E-4</v>
      </c>
      <c r="F323" s="98">
        <v>2.2218721135434973E-4</v>
      </c>
      <c r="G323" s="98">
        <v>2.7609430915825374E-4</v>
      </c>
      <c r="H323" s="98">
        <v>5.7772611520068046E-4</v>
      </c>
      <c r="I323" s="98">
        <v>2.0723352037156501E-4</v>
      </c>
      <c r="J323" s="98">
        <v>1.6521768527492833E-4</v>
      </c>
      <c r="K323" s="98">
        <v>2.6571818799877997E-4</v>
      </c>
      <c r="L323" s="98">
        <v>3.4208415975614021E-4</v>
      </c>
      <c r="M323" s="98">
        <v>2.7731800777118423E-4</v>
      </c>
      <c r="N323" s="98">
        <v>3.27922123811161E-4</v>
      </c>
      <c r="O323" s="98">
        <v>4.0288371166773856E-4</v>
      </c>
      <c r="P323" s="98">
        <v>7.8509673621740789E-4</v>
      </c>
      <c r="Q323" s="98">
        <v>4.3744334895171651E-4</v>
      </c>
      <c r="R323" s="98">
        <v>3.5802239182482394E-4</v>
      </c>
      <c r="S323" s="98">
        <v>4.6037507065408822E-4</v>
      </c>
      <c r="T323" s="98">
        <v>5.5455848944692182E-4</v>
      </c>
      <c r="U323" s="98">
        <v>5.5993600617871349E-4</v>
      </c>
      <c r="V323" s="98">
        <v>4.7087001897681331E-4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0.15437502461971334</v>
      </c>
      <c r="D324" s="122">
        <v>0.12605375629070198</v>
      </c>
      <c r="E324" s="122">
        <v>0.12648374700640505</v>
      </c>
      <c r="F324" s="122">
        <v>3.0444398408661425E-2</v>
      </c>
      <c r="G324" s="122">
        <v>3.8414600188612057E-2</v>
      </c>
      <c r="H324" s="122">
        <v>3.1481050442811055E-2</v>
      </c>
      <c r="I324" s="122">
        <v>6.0246585037849729E-2</v>
      </c>
      <c r="J324" s="122">
        <v>4.1328002625544979E-2</v>
      </c>
      <c r="K324" s="122">
        <v>9.3229417926167998E-2</v>
      </c>
      <c r="L324" s="122">
        <v>0.14231230340723566</v>
      </c>
      <c r="M324" s="122">
        <v>0.13113761561656959</v>
      </c>
      <c r="N324" s="122">
        <v>0.14445574790634635</v>
      </c>
      <c r="O324" s="122">
        <v>0.12413790728918617</v>
      </c>
      <c r="P324" s="122">
        <v>4.7377994565978319E-2</v>
      </c>
      <c r="Q324" s="122">
        <v>4.0634175896385502E-2</v>
      </c>
      <c r="R324" s="122">
        <v>2.2547519097089578E-2</v>
      </c>
      <c r="S324" s="122">
        <v>4.4956988541373026E-2</v>
      </c>
      <c r="T324" s="122">
        <v>5.2497781155458396E-2</v>
      </c>
      <c r="U324" s="122">
        <v>5.3010982046794212E-2</v>
      </c>
      <c r="V324" s="122">
        <v>8.2955022032901768E-2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2.2872501808591801E-2</v>
      </c>
      <c r="D325" s="98">
        <v>1.6590837266292902E-2</v>
      </c>
      <c r="E325" s="98">
        <v>1.8279629142460219E-2</v>
      </c>
      <c r="F325" s="98">
        <v>2.2601043110121602E-3</v>
      </c>
      <c r="G325" s="98">
        <v>3.7038754666974976E-3</v>
      </c>
      <c r="H325" s="98">
        <v>1.5044800896165237E-3</v>
      </c>
      <c r="I325" s="98">
        <v>5.3286501016225618E-3</v>
      </c>
      <c r="J325" s="98">
        <v>7.0902438989483068E-3</v>
      </c>
      <c r="K325" s="98">
        <v>1.2385493092661751E-2</v>
      </c>
      <c r="L325" s="98">
        <v>6.2150367988794419E-3</v>
      </c>
      <c r="M325" s="98">
        <v>1.3543214335467279E-3</v>
      </c>
      <c r="N325" s="98">
        <v>2.5344276760146467E-3</v>
      </c>
      <c r="O325" s="98">
        <v>9.2672860222380027E-3</v>
      </c>
      <c r="P325" s="98">
        <v>5.1167604943480128E-3</v>
      </c>
      <c r="Q325" s="98">
        <v>4.5170386275755169E-3</v>
      </c>
      <c r="R325" s="98">
        <v>1.895176072307207E-3</v>
      </c>
      <c r="S325" s="98">
        <v>2.1071354565331711E-3</v>
      </c>
      <c r="T325" s="98">
        <v>1.4072323851439291E-3</v>
      </c>
      <c r="U325" s="98">
        <v>1.8306387196407115E-3</v>
      </c>
      <c r="V325" s="98">
        <v>3.8797895131089835E-3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0.13150252281112154</v>
      </c>
      <c r="D326" s="33">
        <v>0.10946291902440908</v>
      </c>
      <c r="E326" s="33">
        <v>0.10820411786394482</v>
      </c>
      <c r="F326" s="33">
        <v>2.8184294097649266E-2</v>
      </c>
      <c r="G326" s="33">
        <v>3.4710724721914561E-2</v>
      </c>
      <c r="H326" s="33">
        <v>2.9976570353194534E-2</v>
      </c>
      <c r="I326" s="33">
        <v>5.4917934936227167E-2</v>
      </c>
      <c r="J326" s="33">
        <v>3.4237758726596672E-2</v>
      </c>
      <c r="K326" s="33">
        <v>8.0843924833506248E-2</v>
      </c>
      <c r="L326" s="33">
        <v>0.13609726660835622</v>
      </c>
      <c r="M326" s="33">
        <v>0.12978329418302287</v>
      </c>
      <c r="N326" s="33">
        <v>0.14192132023033172</v>
      </c>
      <c r="O326" s="33">
        <v>0.11487062126694816</v>
      </c>
      <c r="P326" s="33">
        <v>4.2261234071630308E-2</v>
      </c>
      <c r="Q326" s="33">
        <v>3.6117137268809982E-2</v>
      </c>
      <c r="R326" s="33">
        <v>2.0652343024782371E-2</v>
      </c>
      <c r="S326" s="33">
        <v>4.2849853084839858E-2</v>
      </c>
      <c r="T326" s="33">
        <v>5.1090548770314465E-2</v>
      </c>
      <c r="U326" s="33">
        <v>5.1180343327153502E-2</v>
      </c>
      <c r="V326" s="33">
        <v>7.9075232519792787E-2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0.5700186014173928</v>
      </c>
      <c r="D328" s="119">
        <f t="shared" si="143"/>
        <v>0.57457302878265304</v>
      </c>
      <c r="E328" s="119">
        <f t="shared" si="143"/>
        <v>0.57887860487608866</v>
      </c>
      <c r="F328" s="119">
        <f t="shared" si="143"/>
        <v>0.58535230452471354</v>
      </c>
      <c r="G328" s="119">
        <f t="shared" si="143"/>
        <v>0.58988069682631061</v>
      </c>
      <c r="H328" s="119">
        <f t="shared" si="143"/>
        <v>0.59544999939678289</v>
      </c>
      <c r="I328" s="119">
        <f t="shared" si="143"/>
        <v>0.59869770362464481</v>
      </c>
      <c r="J328" s="119">
        <f t="shared" si="143"/>
        <v>0.60524931893923017</v>
      </c>
      <c r="K328" s="119">
        <f t="shared" si="143"/>
        <v>0.61088339866101193</v>
      </c>
      <c r="L328" s="119">
        <f t="shared" si="143"/>
        <v>0.61718223475519052</v>
      </c>
      <c r="M328" s="119">
        <f t="shared" si="143"/>
        <v>0.62766445284287087</v>
      </c>
      <c r="N328" s="119">
        <f t="shared" si="143"/>
        <v>0.64406816064190986</v>
      </c>
      <c r="O328" s="119">
        <f t="shared" si="143"/>
        <v>0.66645808290631625</v>
      </c>
      <c r="P328" s="119">
        <f t="shared" si="143"/>
        <v>0.6914941032333507</v>
      </c>
      <c r="Q328" s="119">
        <f t="shared" si="143"/>
        <v>0.71317127388444446</v>
      </c>
      <c r="R328" s="119">
        <f t="shared" ref="R328:V328" si="144">IF(R309=0,"",R309/R290)</f>
        <v>0.7232085415904107</v>
      </c>
      <c r="S328" s="119">
        <f t="shared" si="144"/>
        <v>0.73157658649152757</v>
      </c>
      <c r="T328" s="119">
        <f t="shared" si="144"/>
        <v>0.73856996543066733</v>
      </c>
      <c r="U328" s="119">
        <f t="shared" si="144"/>
        <v>0.74661599822419755</v>
      </c>
      <c r="V328" s="119">
        <f t="shared" si="144"/>
        <v>0.75180527272130471</v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0.56551086503160441</v>
      </c>
      <c r="D329" s="124">
        <f t="shared" si="146"/>
        <v>0.5702422857079128</v>
      </c>
      <c r="E329" s="124">
        <f t="shared" si="146"/>
        <v>0.57520459870501184</v>
      </c>
      <c r="F329" s="124">
        <f t="shared" si="146"/>
        <v>0.58007117162304811</v>
      </c>
      <c r="G329" s="124">
        <f t="shared" si="146"/>
        <v>0.58514107678086136</v>
      </c>
      <c r="H329" s="124">
        <f t="shared" si="146"/>
        <v>0.59034299200559315</v>
      </c>
      <c r="I329" s="124">
        <f t="shared" si="146"/>
        <v>0.59571131659598231</v>
      </c>
      <c r="J329" s="124">
        <f t="shared" si="146"/>
        <v>0.60138565813907641</v>
      </c>
      <c r="K329" s="124">
        <f t="shared" si="146"/>
        <v>0.60755252880550181</v>
      </c>
      <c r="L329" s="124">
        <f t="shared" si="146"/>
        <v>0.61421723385066074</v>
      </c>
      <c r="M329" s="124">
        <f t="shared" si="146"/>
        <v>0.62484664636569298</v>
      </c>
      <c r="N329" s="124">
        <f t="shared" si="146"/>
        <v>0.64060635379521669</v>
      </c>
      <c r="O329" s="124">
        <f t="shared" si="146"/>
        <v>0.66197739340689055</v>
      </c>
      <c r="P329" s="124">
        <f t="shared" si="146"/>
        <v>0.68648328637737643</v>
      </c>
      <c r="Q329" s="124">
        <f t="shared" si="146"/>
        <v>0.70674118035293476</v>
      </c>
      <c r="R329" s="124">
        <f t="shared" ref="R329:V329" si="147">IF(R310=0,"",R310/R291)</f>
        <v>0.71665650960672533</v>
      </c>
      <c r="S329" s="124">
        <f t="shared" si="147"/>
        <v>0.72350758326370668</v>
      </c>
      <c r="T329" s="124">
        <f t="shared" si="147"/>
        <v>0.72867329820428306</v>
      </c>
      <c r="U329" s="124">
        <f t="shared" si="147"/>
        <v>0.73263277885009548</v>
      </c>
      <c r="V329" s="124">
        <f t="shared" si="147"/>
        <v>0.73620862385341057</v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0.55987281797380439</v>
      </c>
      <c r="D330" s="111">
        <f t="shared" si="149"/>
        <v>0.56475768470321863</v>
      </c>
      <c r="E330" s="111">
        <f t="shared" si="149"/>
        <v>0.5698159538189671</v>
      </c>
      <c r="F330" s="111">
        <f t="shared" si="149"/>
        <v>0.57485011552020693</v>
      </c>
      <c r="G330" s="111">
        <f t="shared" si="149"/>
        <v>0.58003208769442682</v>
      </c>
      <c r="H330" s="111">
        <f t="shared" si="149"/>
        <v>0.58533565155453826</v>
      </c>
      <c r="I330" s="111">
        <f t="shared" si="149"/>
        <v>0.59079793909468925</v>
      </c>
      <c r="J330" s="111">
        <f t="shared" si="149"/>
        <v>0.59658305301551184</v>
      </c>
      <c r="K330" s="111">
        <f t="shared" si="149"/>
        <v>0.60282406311769887</v>
      </c>
      <c r="L330" s="111">
        <f t="shared" si="149"/>
        <v>0.60954528250798545</v>
      </c>
      <c r="M330" s="111">
        <f t="shared" si="149"/>
        <v>0.62031946514911507</v>
      </c>
      <c r="N330" s="111">
        <f t="shared" si="149"/>
        <v>0.63618835368068782</v>
      </c>
      <c r="O330" s="111">
        <f t="shared" si="149"/>
        <v>0.6577414982905383</v>
      </c>
      <c r="P330" s="111">
        <f t="shared" si="149"/>
        <v>0.68244921324749863</v>
      </c>
      <c r="Q330" s="111">
        <f t="shared" si="149"/>
        <v>0.70289741127560945</v>
      </c>
      <c r="R330" s="111">
        <f t="shared" ref="R330:V330" si="150">IF(R311=0,"",R311/R292)</f>
        <v>0.71289921124002253</v>
      </c>
      <c r="S330" s="111">
        <f t="shared" si="150"/>
        <v>0.72005537589808455</v>
      </c>
      <c r="T330" s="111">
        <f t="shared" si="150"/>
        <v>0.72529790929208748</v>
      </c>
      <c r="U330" s="111">
        <f t="shared" si="150"/>
        <v>0.72938161405529511</v>
      </c>
      <c r="V330" s="111">
        <f t="shared" si="150"/>
        <v>0.73292465017694175</v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2.548045878563455</v>
      </c>
      <c r="D332" s="124">
        <f t="shared" si="155"/>
        <v>2.6388099445350144</v>
      </c>
      <c r="E332" s="124">
        <f t="shared" si="155"/>
        <v>2.730532354056864</v>
      </c>
      <c r="F332" s="124">
        <f t="shared" si="155"/>
        <v>2.8223532708120134</v>
      </c>
      <c r="G332" s="124">
        <f t="shared" si="155"/>
        <v>2.9150467135060754</v>
      </c>
      <c r="H332" s="124">
        <f t="shared" si="155"/>
        <v>3.0085129219369846</v>
      </c>
      <c r="I332" s="124">
        <f t="shared" si="155"/>
        <v>3.1029373859398577</v>
      </c>
      <c r="J332" s="124">
        <f t="shared" si="155"/>
        <v>3.1990916593241314</v>
      </c>
      <c r="K332" s="124">
        <f t="shared" si="155"/>
        <v>3.2976244810094912</v>
      </c>
      <c r="L332" s="124">
        <f t="shared" si="155"/>
        <v>3.3986962478950575</v>
      </c>
      <c r="M332" s="124">
        <f t="shared" si="155"/>
        <v>3.5194169495669638</v>
      </c>
      <c r="N332" s="124">
        <f t="shared" si="155"/>
        <v>3.665386001946076</v>
      </c>
      <c r="O332" s="124">
        <f t="shared" si="155"/>
        <v>3.8396990298683029</v>
      </c>
      <c r="P332" s="124">
        <f t="shared" si="155"/>
        <v>4.0287377551515959</v>
      </c>
      <c r="Q332" s="124">
        <f t="shared" si="155"/>
        <v>4.1911945328093179</v>
      </c>
      <c r="R332" s="124">
        <f t="shared" ref="R332:V332" si="156">IF(R313=0,"",R313/R294)</f>
        <v>4.2931131270953831</v>
      </c>
      <c r="S332" s="124">
        <f t="shared" si="156"/>
        <v>4.3742353240049638</v>
      </c>
      <c r="T332" s="124">
        <f t="shared" si="156"/>
        <v>4.4420160076136908</v>
      </c>
      <c r="U332" s="124">
        <f t="shared" si="156"/>
        <v>4.5037216243666993</v>
      </c>
      <c r="V332" s="124">
        <f t="shared" si="156"/>
        <v>4.5666372507817847</v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2.548045878563455</v>
      </c>
      <c r="D333" s="111">
        <f t="shared" si="158"/>
        <v>2.6388099445350144</v>
      </c>
      <c r="E333" s="111">
        <f t="shared" si="158"/>
        <v>2.730532354056864</v>
      </c>
      <c r="F333" s="111">
        <f t="shared" si="158"/>
        <v>2.8223532708120134</v>
      </c>
      <c r="G333" s="111">
        <f t="shared" si="158"/>
        <v>2.9150467135060754</v>
      </c>
      <c r="H333" s="111">
        <f t="shared" si="158"/>
        <v>3.0085129219369846</v>
      </c>
      <c r="I333" s="111">
        <f t="shared" si="158"/>
        <v>3.1029373859398577</v>
      </c>
      <c r="J333" s="111">
        <f t="shared" si="158"/>
        <v>3.1990916593241314</v>
      </c>
      <c r="K333" s="111">
        <f t="shared" si="158"/>
        <v>3.2976244810094912</v>
      </c>
      <c r="L333" s="111">
        <f t="shared" si="158"/>
        <v>3.3986962478950575</v>
      </c>
      <c r="M333" s="111">
        <f t="shared" si="158"/>
        <v>3.5194169495669638</v>
      </c>
      <c r="N333" s="111">
        <f t="shared" si="158"/>
        <v>3.665386001946076</v>
      </c>
      <c r="O333" s="111">
        <f t="shared" si="158"/>
        <v>3.8396990298683029</v>
      </c>
      <c r="P333" s="111">
        <f t="shared" si="158"/>
        <v>4.0287377551515959</v>
      </c>
      <c r="Q333" s="111">
        <f t="shared" si="158"/>
        <v>4.1911945328093179</v>
      </c>
      <c r="R333" s="111">
        <f t="shared" ref="R333:V333" si="159">IF(R314=0,"",R314/R295)</f>
        <v>4.2931131270953831</v>
      </c>
      <c r="S333" s="111">
        <f t="shared" si="159"/>
        <v>4.3742353240049638</v>
      </c>
      <c r="T333" s="111">
        <f t="shared" si="159"/>
        <v>4.4420160076136908</v>
      </c>
      <c r="U333" s="111">
        <f t="shared" si="159"/>
        <v>4.5037216243666993</v>
      </c>
      <c r="V333" s="111">
        <f t="shared" si="159"/>
        <v>4.5666372507817847</v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0.59817997782725929</v>
      </c>
      <c r="D334" s="124">
        <f t="shared" si="161"/>
        <v>0.59993664936664248</v>
      </c>
      <c r="E334" s="124">
        <f t="shared" si="161"/>
        <v>0.60178298706285349</v>
      </c>
      <c r="F334" s="124">
        <f t="shared" si="161"/>
        <v>0.62209770524209762</v>
      </c>
      <c r="G334" s="124">
        <f t="shared" si="161"/>
        <v>0.61890247613214677</v>
      </c>
      <c r="H334" s="124">
        <f t="shared" si="161"/>
        <v>0.63083248928217406</v>
      </c>
      <c r="I334" s="124">
        <f t="shared" si="161"/>
        <v>0.61310097811795605</v>
      </c>
      <c r="J334" s="124">
        <f t="shared" si="161"/>
        <v>0.61530739052706818</v>
      </c>
      <c r="K334" s="124">
        <f t="shared" si="161"/>
        <v>0.62175265622177134</v>
      </c>
      <c r="L334" s="124">
        <f t="shared" si="161"/>
        <v>0.62389357265251133</v>
      </c>
      <c r="M334" s="124">
        <f t="shared" si="161"/>
        <v>0.63512069894815437</v>
      </c>
      <c r="N334" s="124">
        <f t="shared" si="161"/>
        <v>0.65353168141032925</v>
      </c>
      <c r="O334" s="124">
        <f t="shared" si="161"/>
        <v>0.68211984166876549</v>
      </c>
      <c r="P334" s="124">
        <f t="shared" si="161"/>
        <v>0.72394795133308709</v>
      </c>
      <c r="Q334" s="124">
        <f t="shared" si="161"/>
        <v>0.75115033340020487</v>
      </c>
      <c r="R334" s="124">
        <f t="shared" ref="R334:V334" si="162">IF(R315=0,"",R315/R296)</f>
        <v>0.77170781473596095</v>
      </c>
      <c r="S334" s="124">
        <f t="shared" si="162"/>
        <v>0.78956607896219233</v>
      </c>
      <c r="T334" s="124">
        <f t="shared" si="162"/>
        <v>0.80686678488651575</v>
      </c>
      <c r="U334" s="124">
        <f t="shared" si="162"/>
        <v>0.82154932188248231</v>
      </c>
      <c r="V334" s="124">
        <f t="shared" si="162"/>
        <v>0.8325337930416693</v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0.58959242761550956</v>
      </c>
      <c r="D335" s="111">
        <f t="shared" si="164"/>
        <v>0.59157369683318284</v>
      </c>
      <c r="E335" s="111">
        <f t="shared" si="164"/>
        <v>0.59388295314297967</v>
      </c>
      <c r="F335" s="111">
        <f t="shared" si="164"/>
        <v>0.59623693496533892</v>
      </c>
      <c r="G335" s="111">
        <f t="shared" si="164"/>
        <v>0.59889297360765681</v>
      </c>
      <c r="H335" s="111">
        <f t="shared" si="164"/>
        <v>0.60181957499391903</v>
      </c>
      <c r="I335" s="111">
        <f t="shared" si="164"/>
        <v>0.60508014556578726</v>
      </c>
      <c r="J335" s="111">
        <f t="shared" si="164"/>
        <v>0.60893443913428957</v>
      </c>
      <c r="K335" s="111">
        <f t="shared" si="164"/>
        <v>0.61360331476217778</v>
      </c>
      <c r="L335" s="111">
        <f t="shared" si="164"/>
        <v>0.61914586130350102</v>
      </c>
      <c r="M335" s="111">
        <f t="shared" si="164"/>
        <v>0.63080313530186916</v>
      </c>
      <c r="N335" s="111">
        <f t="shared" si="164"/>
        <v>0.65023864450167013</v>
      </c>
      <c r="O335" s="111">
        <f t="shared" si="164"/>
        <v>0.67884104083239438</v>
      </c>
      <c r="P335" s="111">
        <f t="shared" si="164"/>
        <v>0.71369176791362232</v>
      </c>
      <c r="Q335" s="111">
        <f t="shared" si="164"/>
        <v>0.74533455382287883</v>
      </c>
      <c r="R335" s="111">
        <f t="shared" ref="R335:V335" si="165">IF(R316=0,"",R316/R297)</f>
        <v>0.76668956332614846</v>
      </c>
      <c r="S335" s="111">
        <f t="shared" si="165"/>
        <v>0.78726802702932264</v>
      </c>
      <c r="T335" s="111">
        <f t="shared" si="165"/>
        <v>0.80590512623218014</v>
      </c>
      <c r="U335" s="111">
        <f t="shared" si="165"/>
        <v>0.82143604223456523</v>
      </c>
      <c r="V335" s="111">
        <f t="shared" si="165"/>
        <v>0.83269595633629434</v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0.64292205167487715</v>
      </c>
      <c r="D336" s="111" t="str">
        <f t="shared" si="167"/>
        <v/>
      </c>
      <c r="E336" s="111">
        <f t="shared" si="167"/>
        <v>0.64737926009688163</v>
      </c>
      <c r="F336" s="111" t="str">
        <f t="shared" si="167"/>
        <v/>
      </c>
      <c r="G336" s="111" t="str">
        <f t="shared" si="167"/>
        <v/>
      </c>
      <c r="H336" s="111">
        <f t="shared" si="167"/>
        <v>0.65367935080859574</v>
      </c>
      <c r="I336" s="111">
        <f t="shared" si="167"/>
        <v>0.65355849894886775</v>
      </c>
      <c r="J336" s="111">
        <f t="shared" si="167"/>
        <v>0.65936736879433666</v>
      </c>
      <c r="K336" s="111">
        <f t="shared" si="167"/>
        <v>0.66367192397635855</v>
      </c>
      <c r="L336" s="111">
        <f t="shared" si="167"/>
        <v>0.66956097665966141</v>
      </c>
      <c r="M336" s="111">
        <f t="shared" si="167"/>
        <v>0.67970012786913958</v>
      </c>
      <c r="N336" s="111">
        <f t="shared" si="167"/>
        <v>0.69801332900632218</v>
      </c>
      <c r="O336" s="111">
        <f t="shared" si="167"/>
        <v>0.72464601280046204</v>
      </c>
      <c r="P336" s="111">
        <f t="shared" si="167"/>
        <v>0.75619112451888482</v>
      </c>
      <c r="Q336" s="111">
        <f t="shared" si="167"/>
        <v>0.78485330860884706</v>
      </c>
      <c r="R336" s="111">
        <f t="shared" ref="R336:V336" si="168">IF(R317=0,"",R317/R298)</f>
        <v>0.80337526401054071</v>
      </c>
      <c r="S336" s="111">
        <f t="shared" si="168"/>
        <v>0.82148090858293865</v>
      </c>
      <c r="T336" s="111">
        <f t="shared" si="168"/>
        <v>0.83762063137778675</v>
      </c>
      <c r="U336" s="111">
        <f t="shared" si="168"/>
        <v>0.85123759196188853</v>
      </c>
      <c r="V336" s="111">
        <f t="shared" si="168"/>
        <v>0.86101116085025897</v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0.58959242761550956</v>
      </c>
      <c r="D337" s="112" t="str">
        <f t="shared" si="170"/>
        <v/>
      </c>
      <c r="E337" s="112">
        <f t="shared" si="170"/>
        <v>0.59388295314297967</v>
      </c>
      <c r="F337" s="112" t="str">
        <f t="shared" si="170"/>
        <v/>
      </c>
      <c r="G337" s="112" t="str">
        <f t="shared" si="170"/>
        <v/>
      </c>
      <c r="H337" s="112">
        <f t="shared" si="170"/>
        <v>0.60181957499391903</v>
      </c>
      <c r="I337" s="112">
        <f t="shared" si="170"/>
        <v>0.60508014556578726</v>
      </c>
      <c r="J337" s="112">
        <f t="shared" si="170"/>
        <v>0.60893443913428957</v>
      </c>
      <c r="K337" s="112">
        <f t="shared" si="170"/>
        <v>0.61360331476217778</v>
      </c>
      <c r="L337" s="112">
        <f t="shared" si="170"/>
        <v>0.61914586130350102</v>
      </c>
      <c r="M337" s="112">
        <f t="shared" si="170"/>
        <v>0.63080313530186916</v>
      </c>
      <c r="N337" s="112">
        <f t="shared" si="170"/>
        <v>0.65023864450167013</v>
      </c>
      <c r="O337" s="112">
        <f t="shared" si="170"/>
        <v>0.67884104083239438</v>
      </c>
      <c r="P337" s="112">
        <f t="shared" si="170"/>
        <v>0.71369176791362232</v>
      </c>
      <c r="Q337" s="112">
        <f t="shared" si="170"/>
        <v>0.74533455382287883</v>
      </c>
      <c r="R337" s="112">
        <f t="shared" ref="R337:V337" si="171">IF(R318=0,"",R318/R299)</f>
        <v>0.76668956332614857</v>
      </c>
      <c r="S337" s="112">
        <f t="shared" si="171"/>
        <v>0.78726802702932264</v>
      </c>
      <c r="T337" s="112">
        <f t="shared" si="171"/>
        <v>0.80590512623218014</v>
      </c>
      <c r="U337" s="112">
        <f t="shared" si="171"/>
        <v>0.82143604223456512</v>
      </c>
      <c r="V337" s="112">
        <f t="shared" si="171"/>
        <v>0.83269595633629434</v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 t="str">
        <f t="shared" si="173"/>
        <v/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0.73344689178143962</v>
      </c>
      <c r="D339" s="112">
        <f t="shared" si="176"/>
        <v>0.73453423822831954</v>
      </c>
      <c r="E339" s="112">
        <f t="shared" si="176"/>
        <v>0.73570521699447644</v>
      </c>
      <c r="F339" s="112">
        <f t="shared" si="176"/>
        <v>0.73688744408128148</v>
      </c>
      <c r="G339" s="112">
        <f t="shared" si="176"/>
        <v>0.73814736198744557</v>
      </c>
      <c r="H339" s="112">
        <f t="shared" si="176"/>
        <v>0.73947752340218142</v>
      </c>
      <c r="I339" s="112">
        <f t="shared" si="176"/>
        <v>0.74089523287264392</v>
      </c>
      <c r="J339" s="112">
        <f t="shared" si="176"/>
        <v>0.74246975773927804</v>
      </c>
      <c r="K339" s="112">
        <f t="shared" si="176"/>
        <v>0.74426248273978046</v>
      </c>
      <c r="L339" s="112">
        <f t="shared" si="176"/>
        <v>0.74629489174981389</v>
      </c>
      <c r="M339" s="112">
        <f t="shared" si="176"/>
        <v>0.74997526494553712</v>
      </c>
      <c r="N339" s="112">
        <f t="shared" si="176"/>
        <v>0.75592237947805163</v>
      </c>
      <c r="O339" s="112">
        <f t="shared" si="176"/>
        <v>0.76492974485767062</v>
      </c>
      <c r="P339" s="112">
        <f t="shared" si="176"/>
        <v>0.77664717093799385</v>
      </c>
      <c r="Q339" s="112">
        <f t="shared" si="176"/>
        <v>0.78814478398383947</v>
      </c>
      <c r="R339" s="112">
        <f t="shared" ref="R339:V339" si="177">IF(R320=0,"",R320/R301)</f>
        <v>0.7963869131609308</v>
      </c>
      <c r="S339" s="112">
        <f t="shared" si="177"/>
        <v>0.80454778746107891</v>
      </c>
      <c r="T339" s="112">
        <f t="shared" si="177"/>
        <v>0.81245628850961715</v>
      </c>
      <c r="U339" s="112">
        <f t="shared" si="177"/>
        <v>0.81988531049050195</v>
      </c>
      <c r="V339" s="112">
        <f t="shared" si="177"/>
        <v>0.82648642761070379</v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0.77521120602320548</v>
      </c>
      <c r="D340" s="113">
        <f t="shared" si="179"/>
        <v>0.77570294787731875</v>
      </c>
      <c r="E340" s="113">
        <f t="shared" si="179"/>
        <v>0.77751914399536759</v>
      </c>
      <c r="F340" s="113">
        <f t="shared" si="179"/>
        <v>0.77831917082071389</v>
      </c>
      <c r="G340" s="113">
        <f t="shared" si="179"/>
        <v>0.77866744593576032</v>
      </c>
      <c r="H340" s="113">
        <f t="shared" si="179"/>
        <v>0.77996177803700661</v>
      </c>
      <c r="I340" s="113">
        <f t="shared" si="179"/>
        <v>0.77879932022590559</v>
      </c>
      <c r="J340" s="113">
        <f t="shared" si="179"/>
        <v>0.78184733855302102</v>
      </c>
      <c r="K340" s="113">
        <f t="shared" si="179"/>
        <v>0.7833724054850516</v>
      </c>
      <c r="L340" s="113">
        <f t="shared" si="179"/>
        <v>0.78570578734269525</v>
      </c>
      <c r="M340" s="113">
        <f t="shared" si="179"/>
        <v>0.7883835708389112</v>
      </c>
      <c r="N340" s="113">
        <f t="shared" si="179"/>
        <v>0.79383755439310277</v>
      </c>
      <c r="O340" s="113">
        <f t="shared" si="179"/>
        <v>0.80203561261339773</v>
      </c>
      <c r="P340" s="113">
        <f t="shared" si="179"/>
        <v>0.81225809156680973</v>
      </c>
      <c r="Q340" s="113">
        <f t="shared" si="179"/>
        <v>0.82259867543772514</v>
      </c>
      <c r="R340" s="113">
        <f t="shared" ref="R340:V340" si="180">IF(R321=0,"",R321/R302)</f>
        <v>0.8294327130099729</v>
      </c>
      <c r="S340" s="113">
        <f t="shared" si="180"/>
        <v>0.83655123151767241</v>
      </c>
      <c r="T340" s="113">
        <f t="shared" si="180"/>
        <v>0.84329651244404236</v>
      </c>
      <c r="U340" s="113">
        <f t="shared" si="180"/>
        <v>0.84988105190225971</v>
      </c>
      <c r="V340" s="113">
        <f t="shared" si="180"/>
        <v>0.8556852357397855</v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0.73344689178143962</v>
      </c>
      <c r="D341" s="111">
        <f t="shared" si="182"/>
        <v>0.73453423822831942</v>
      </c>
      <c r="E341" s="111">
        <f t="shared" si="182"/>
        <v>0.73570521699447644</v>
      </c>
      <c r="F341" s="111">
        <f t="shared" si="182"/>
        <v>0.73688744408128148</v>
      </c>
      <c r="G341" s="111">
        <f t="shared" si="182"/>
        <v>0.73814736198744557</v>
      </c>
      <c r="H341" s="111">
        <f t="shared" si="182"/>
        <v>0.73947752340218142</v>
      </c>
      <c r="I341" s="111">
        <f t="shared" si="182"/>
        <v>0.74089523287264392</v>
      </c>
      <c r="J341" s="111">
        <f t="shared" si="182"/>
        <v>0.74246975773927804</v>
      </c>
      <c r="K341" s="111">
        <f t="shared" si="182"/>
        <v>0.74426248273978046</v>
      </c>
      <c r="L341" s="111">
        <f t="shared" si="182"/>
        <v>0.74629489174981389</v>
      </c>
      <c r="M341" s="111">
        <f t="shared" si="182"/>
        <v>0.74997526494553712</v>
      </c>
      <c r="N341" s="111">
        <f t="shared" si="182"/>
        <v>0.75592237947805163</v>
      </c>
      <c r="O341" s="111">
        <f t="shared" si="182"/>
        <v>0.76492974485767051</v>
      </c>
      <c r="P341" s="111">
        <f t="shared" si="182"/>
        <v>0.77664717093799385</v>
      </c>
      <c r="Q341" s="111">
        <f t="shared" si="182"/>
        <v>0.78814478398383947</v>
      </c>
      <c r="R341" s="111">
        <f t="shared" ref="R341:V341" si="183">IF(R322=0,"",R322/R303)</f>
        <v>0.7963869131609308</v>
      </c>
      <c r="S341" s="111">
        <f t="shared" si="183"/>
        <v>0.80454778746107891</v>
      </c>
      <c r="T341" s="111">
        <f t="shared" si="183"/>
        <v>0.81245628850961693</v>
      </c>
      <c r="U341" s="111">
        <f t="shared" si="183"/>
        <v>0.81988531049050206</v>
      </c>
      <c r="V341" s="111">
        <f t="shared" si="183"/>
        <v>0.82648642761070379</v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0.74868008354395454</v>
      </c>
      <c r="D343" s="124">
        <f t="shared" si="188"/>
        <v>0.7528115671081379</v>
      </c>
      <c r="E343" s="124">
        <f t="shared" si="188"/>
        <v>0.75168805987139375</v>
      </c>
      <c r="F343" s="124">
        <f t="shared" si="188"/>
        <v>0.76597852674222322</v>
      </c>
      <c r="G343" s="124">
        <f t="shared" si="188"/>
        <v>0.76313131642293275</v>
      </c>
      <c r="H343" s="124">
        <f t="shared" si="188"/>
        <v>0.77390848520969791</v>
      </c>
      <c r="I343" s="124">
        <f t="shared" si="188"/>
        <v>0.76745394962264801</v>
      </c>
      <c r="J343" s="124">
        <f t="shared" si="188"/>
        <v>0.75300172139860488</v>
      </c>
      <c r="K343" s="124">
        <f t="shared" si="188"/>
        <v>0.76187112208007046</v>
      </c>
      <c r="L343" s="124">
        <f t="shared" si="188"/>
        <v>0.78143540036743486</v>
      </c>
      <c r="M343" s="124">
        <f t="shared" si="188"/>
        <v>0.79101142094004229</v>
      </c>
      <c r="N343" s="124">
        <f t="shared" si="188"/>
        <v>0.79294666193220276</v>
      </c>
      <c r="O343" s="124">
        <f t="shared" si="188"/>
        <v>0.7849829433319554</v>
      </c>
      <c r="P343" s="124">
        <f t="shared" si="188"/>
        <v>0.78307007286161867</v>
      </c>
      <c r="Q343" s="124">
        <f t="shared" si="188"/>
        <v>0.78914535413164499</v>
      </c>
      <c r="R343" s="124">
        <f t="shared" ref="R343:V343" si="189">IF(R324=0,"",R324/R305)</f>
        <v>0.80525340057790784</v>
      </c>
      <c r="S343" s="124">
        <f t="shared" si="189"/>
        <v>0.82765528101889474</v>
      </c>
      <c r="T343" s="124">
        <f t="shared" si="189"/>
        <v>0.84757166966350672</v>
      </c>
      <c r="U343" s="124">
        <f t="shared" si="189"/>
        <v>0.85862380348852518</v>
      </c>
      <c r="V343" s="124">
        <f t="shared" si="189"/>
        <v>0.86556934112454409</v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0.62281760388402629</v>
      </c>
      <c r="D344" s="111">
        <f t="shared" si="191"/>
        <v>0.62297919774596666</v>
      </c>
      <c r="E344" s="111">
        <f t="shared" si="191"/>
        <v>0.62313851264198861</v>
      </c>
      <c r="F344" s="111">
        <f t="shared" si="191"/>
        <v>0.62329751676993084</v>
      </c>
      <c r="G344" s="111">
        <f t="shared" si="191"/>
        <v>0.6234544221043089</v>
      </c>
      <c r="H344" s="111">
        <f t="shared" si="191"/>
        <v>0.62360944747667935</v>
      </c>
      <c r="I344" s="111">
        <f t="shared" si="191"/>
        <v>0.62376215231751042</v>
      </c>
      <c r="J344" s="111">
        <f t="shared" si="191"/>
        <v>0.62391073176893841</v>
      </c>
      <c r="K344" s="111">
        <f t="shared" si="191"/>
        <v>0.62405365122704481</v>
      </c>
      <c r="L344" s="111">
        <f t="shared" si="191"/>
        <v>0.62419050012236588</v>
      </c>
      <c r="M344" s="111">
        <f t="shared" si="191"/>
        <v>0.62426414294647903</v>
      </c>
      <c r="N344" s="111">
        <f t="shared" si="191"/>
        <v>0.62426414294647903</v>
      </c>
      <c r="O344" s="111">
        <f t="shared" si="191"/>
        <v>0.62426414294647903</v>
      </c>
      <c r="P344" s="111">
        <f t="shared" si="191"/>
        <v>0.62426414294647903</v>
      </c>
      <c r="Q344" s="111">
        <f t="shared" si="191"/>
        <v>0.62426414294647903</v>
      </c>
      <c r="R344" s="111">
        <f t="shared" ref="R344:V344" si="192">IF(R325=0,"",R325/R306)</f>
        <v>0.6247293961042919</v>
      </c>
      <c r="S344" s="111">
        <f t="shared" si="192"/>
        <v>0.6254901904317175</v>
      </c>
      <c r="T344" s="111">
        <f t="shared" si="192"/>
        <v>0.62637778381371367</v>
      </c>
      <c r="U344" s="111">
        <f t="shared" si="192"/>
        <v>0.62729707695935255</v>
      </c>
      <c r="V344" s="111">
        <f t="shared" si="192"/>
        <v>0.62815297057770614</v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0.77595422524990454</v>
      </c>
      <c r="D345" s="45">
        <f t="shared" si="194"/>
        <v>0.77736637071022452</v>
      </c>
      <c r="E345" s="45">
        <f t="shared" si="194"/>
        <v>0.77883073388688506</v>
      </c>
      <c r="F345" s="45">
        <f t="shared" si="194"/>
        <v>0.78030221766122865</v>
      </c>
      <c r="G345" s="45">
        <f t="shared" si="194"/>
        <v>0.78182179088092563</v>
      </c>
      <c r="H345" s="45">
        <f t="shared" si="194"/>
        <v>0.78338443948058412</v>
      </c>
      <c r="I345" s="45">
        <f t="shared" si="194"/>
        <v>0.78500025818546726</v>
      </c>
      <c r="J345" s="45">
        <f t="shared" si="194"/>
        <v>0.78671060152186123</v>
      </c>
      <c r="K345" s="45">
        <f t="shared" si="194"/>
        <v>0.78855063171464268</v>
      </c>
      <c r="L345" s="45">
        <f t="shared" si="194"/>
        <v>0.7905297561005441</v>
      </c>
      <c r="M345" s="45">
        <f t="shared" si="194"/>
        <v>0.79322241869391019</v>
      </c>
      <c r="N345" s="45">
        <f t="shared" si="194"/>
        <v>0.79679150521773612</v>
      </c>
      <c r="O345" s="45">
        <f t="shared" si="194"/>
        <v>0.80163306891523167</v>
      </c>
      <c r="P345" s="45">
        <f t="shared" si="194"/>
        <v>0.80795512052433238</v>
      </c>
      <c r="Q345" s="45">
        <f t="shared" si="194"/>
        <v>0.81610340274311877</v>
      </c>
      <c r="R345" s="45">
        <f t="shared" ref="R345:V345" si="195">IF(R326=0,"",R326/R307)</f>
        <v>0.82718788427896228</v>
      </c>
      <c r="S345" s="45">
        <f t="shared" si="195"/>
        <v>0.8410223539858428</v>
      </c>
      <c r="T345" s="45">
        <f t="shared" si="195"/>
        <v>0.85589665263443293</v>
      </c>
      <c r="U345" s="45">
        <f t="shared" si="195"/>
        <v>0.87010062099544727</v>
      </c>
      <c r="V345" s="45">
        <f t="shared" si="195"/>
        <v>0.88192409983958164</v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97.377141332243312</v>
      </c>
      <c r="D347" s="117">
        <f t="shared" si="197"/>
        <v>74.576917221196794</v>
      </c>
      <c r="E347" s="117">
        <f t="shared" si="197"/>
        <v>80.952865840789713</v>
      </c>
      <c r="F347" s="117">
        <f t="shared" si="197"/>
        <v>17.300683632905489</v>
      </c>
      <c r="G347" s="117">
        <f t="shared" si="197"/>
        <v>22.82791404153021</v>
      </c>
      <c r="H347" s="117">
        <f t="shared" si="197"/>
        <v>18.646209322541413</v>
      </c>
      <c r="I347" s="117">
        <f t="shared" si="197"/>
        <v>38.21648329197113</v>
      </c>
      <c r="J347" s="117">
        <f t="shared" si="197"/>
        <v>19.111440511050031</v>
      </c>
      <c r="K347" s="117">
        <f t="shared" si="197"/>
        <v>39.309239139369019</v>
      </c>
      <c r="L347" s="117">
        <f t="shared" si="197"/>
        <v>71.446317312178934</v>
      </c>
      <c r="M347" s="117">
        <f t="shared" si="197"/>
        <v>59.708711841087606</v>
      </c>
      <c r="N347" s="117">
        <f t="shared" si="197"/>
        <v>62.278683455651631</v>
      </c>
      <c r="O347" s="117">
        <f t="shared" si="197"/>
        <v>46.101929761224071</v>
      </c>
      <c r="P347" s="117">
        <f t="shared" si="197"/>
        <v>17.869859269296498</v>
      </c>
      <c r="Q347" s="117">
        <f t="shared" si="197"/>
        <v>13.36854814949414</v>
      </c>
      <c r="R347" s="117">
        <f t="shared" ref="R347:V347" si="198">R348+R351+R353+R362</f>
        <v>7.4869336880444051</v>
      </c>
      <c r="S347" s="117">
        <f t="shared" si="198"/>
        <v>13.060179245913695</v>
      </c>
      <c r="T347" s="117">
        <f t="shared" si="198"/>
        <v>14.380271524612096</v>
      </c>
      <c r="U347" s="117">
        <f t="shared" si="198"/>
        <v>10.957422685984888</v>
      </c>
      <c r="V347" s="117">
        <f t="shared" si="198"/>
        <v>15.944773620638093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89.563109008249697</v>
      </c>
      <c r="D348" s="122">
        <f t="shared" si="200"/>
        <v>68.570301653777875</v>
      </c>
      <c r="E348" s="122">
        <f t="shared" si="200"/>
        <v>74.714095442675173</v>
      </c>
      <c r="F348" s="122">
        <f t="shared" si="200"/>
        <v>16.105894103891629</v>
      </c>
      <c r="G348" s="122">
        <f t="shared" si="200"/>
        <v>21.26807654793987</v>
      </c>
      <c r="H348" s="122">
        <f t="shared" si="200"/>
        <v>17.480015380623897</v>
      </c>
      <c r="I348" s="122">
        <f t="shared" si="200"/>
        <v>35.372516547800458</v>
      </c>
      <c r="J348" s="122">
        <f t="shared" si="200"/>
        <v>17.449372930349206</v>
      </c>
      <c r="K348" s="122">
        <f t="shared" si="200"/>
        <v>35.890251963737832</v>
      </c>
      <c r="L348" s="122">
        <f t="shared" si="200"/>
        <v>65.795418826911174</v>
      </c>
      <c r="M348" s="122">
        <f t="shared" si="200"/>
        <v>54.669488601321753</v>
      </c>
      <c r="N348" s="122">
        <f t="shared" si="200"/>
        <v>57.022212176047347</v>
      </c>
      <c r="O348" s="122">
        <f t="shared" si="200"/>
        <v>41.799425161569921</v>
      </c>
      <c r="P348" s="122">
        <f t="shared" si="200"/>
        <v>16.503101006073802</v>
      </c>
      <c r="Q348" s="122">
        <f t="shared" si="200"/>
        <v>12.221784147110744</v>
      </c>
      <c r="R348" s="122">
        <f t="shared" ref="R348:V348" si="201">SUM(R349:R350)</f>
        <v>6.9107336254040179</v>
      </c>
      <c r="S348" s="122">
        <f t="shared" si="201"/>
        <v>11.93252351409993</v>
      </c>
      <c r="T348" s="122">
        <f t="shared" si="201"/>
        <v>13.163817736716291</v>
      </c>
      <c r="U348" s="122">
        <f t="shared" si="201"/>
        <v>9.8057488313026546</v>
      </c>
      <c r="V348" s="122">
        <f t="shared" si="201"/>
        <v>14.378085319451333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89.563109008249697</v>
      </c>
      <c r="D349" s="98">
        <v>68.570301653777875</v>
      </c>
      <c r="E349" s="98">
        <v>74.714095442675173</v>
      </c>
      <c r="F349" s="98">
        <v>16.105894103891629</v>
      </c>
      <c r="G349" s="98">
        <v>21.26807654793987</v>
      </c>
      <c r="H349" s="98">
        <v>17.480015380623897</v>
      </c>
      <c r="I349" s="98">
        <v>35.372516547800458</v>
      </c>
      <c r="J349" s="98">
        <v>17.449372930349206</v>
      </c>
      <c r="K349" s="98">
        <v>35.890251963737832</v>
      </c>
      <c r="L349" s="98">
        <v>65.795418826911174</v>
      </c>
      <c r="M349" s="98">
        <v>54.669488601321753</v>
      </c>
      <c r="N349" s="98">
        <v>57.022212176047347</v>
      </c>
      <c r="O349" s="98">
        <v>41.799425161569921</v>
      </c>
      <c r="P349" s="98">
        <v>16.503101006073802</v>
      </c>
      <c r="Q349" s="98">
        <v>12.221784147110744</v>
      </c>
      <c r="R349" s="98">
        <v>6.9107336254040179</v>
      </c>
      <c r="S349" s="98">
        <v>11.93252351409993</v>
      </c>
      <c r="T349" s="98">
        <v>13.163817736716291</v>
      </c>
      <c r="U349" s="98">
        <v>9.8057488313026546</v>
      </c>
      <c r="V349" s="98">
        <v>14.378085319451333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7.7170116324231843</v>
      </c>
      <c r="D353" s="122">
        <v>5.9362587261632846</v>
      </c>
      <c r="E353" s="122">
        <v>6.1612717080375159</v>
      </c>
      <c r="F353" s="122">
        <v>1.1852099888687961</v>
      </c>
      <c r="G353" s="122">
        <v>1.5441424241588384</v>
      </c>
      <c r="H353" s="122">
        <v>1.1598203341506355</v>
      </c>
      <c r="I353" s="122">
        <v>2.8213978770879398</v>
      </c>
      <c r="J353" s="122">
        <v>1.6320448428831864</v>
      </c>
      <c r="K353" s="122">
        <v>3.3665543880322928</v>
      </c>
      <c r="L353" s="122">
        <v>5.6245934962673392</v>
      </c>
      <c r="M353" s="122">
        <v>5.0334917841159781</v>
      </c>
      <c r="N353" s="122">
        <v>5.2457456427923237</v>
      </c>
      <c r="O353" s="122">
        <v>4.2632856686711147</v>
      </c>
      <c r="P353" s="122">
        <v>1.3451042561916211</v>
      </c>
      <c r="Q353" s="122">
        <v>1.1276480038313423</v>
      </c>
      <c r="R353" s="122">
        <v>0.56818569616826531</v>
      </c>
      <c r="S353" s="122">
        <v>1.118755864606547</v>
      </c>
      <c r="T353" s="122">
        <v>1.2105185101078701</v>
      </c>
      <c r="U353" s="122">
        <v>1.1439640929817465</v>
      </c>
      <c r="V353" s="122">
        <v>1.5503707748756097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7.7142644943072654</v>
      </c>
      <c r="D354" s="98">
        <v>5.9362587261632846</v>
      </c>
      <c r="E354" s="98">
        <v>6.1601898415407712</v>
      </c>
      <c r="F354" s="98">
        <v>1.1852099888687961</v>
      </c>
      <c r="G354" s="98">
        <v>1.5441424241588384</v>
      </c>
      <c r="H354" s="98">
        <v>1.1583004881606911</v>
      </c>
      <c r="I354" s="98">
        <v>2.8192342150542857</v>
      </c>
      <c r="J354" s="98">
        <v>1.6315758187457519</v>
      </c>
      <c r="K354" s="98">
        <v>3.3656188691684834</v>
      </c>
      <c r="L354" s="98">
        <v>5.622072138720311</v>
      </c>
      <c r="M354" s="98">
        <v>5.0325019256156294</v>
      </c>
      <c r="N354" s="98">
        <v>5.2442917030158087</v>
      </c>
      <c r="O354" s="98">
        <v>4.2619024332006799</v>
      </c>
      <c r="P354" s="98">
        <v>1.3420356031435494</v>
      </c>
      <c r="Q354" s="98">
        <v>1.1263924908464316</v>
      </c>
      <c r="R354" s="98">
        <v>0.56702810823784522</v>
      </c>
      <c r="S354" s="98">
        <v>1.1176635000419759</v>
      </c>
      <c r="T354" s="98">
        <v>1.209162412401944</v>
      </c>
      <c r="U354" s="98">
        <v>1.1423668422160047</v>
      </c>
      <c r="V354" s="98">
        <v>1.5468424248948041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2.7471381159192634E-3</v>
      </c>
      <c r="D355" s="98">
        <v>0</v>
      </c>
      <c r="E355" s="98">
        <v>1.0818664967442717E-3</v>
      </c>
      <c r="F355" s="98">
        <v>0</v>
      </c>
      <c r="G355" s="98">
        <v>0</v>
      </c>
      <c r="H355" s="98">
        <v>1.5198459899443439E-3</v>
      </c>
      <c r="I355" s="98">
        <v>2.1636620336538378E-3</v>
      </c>
      <c r="J355" s="98">
        <v>4.6902413743444307E-4</v>
      </c>
      <c r="K355" s="98">
        <v>9.3551886380929643E-4</v>
      </c>
      <c r="L355" s="98">
        <v>2.5213575470286031E-3</v>
      </c>
      <c r="M355" s="98">
        <v>9.8985850034871356E-4</v>
      </c>
      <c r="N355" s="98">
        <v>1.4539397765153442E-3</v>
      </c>
      <c r="O355" s="98">
        <v>1.3832354704345312E-3</v>
      </c>
      <c r="P355" s="98">
        <v>3.068653048071723E-3</v>
      </c>
      <c r="Q355" s="98">
        <v>1.255512984910682E-3</v>
      </c>
      <c r="R355" s="98">
        <v>1.1575879304200909E-3</v>
      </c>
      <c r="S355" s="98">
        <v>1.0923645645710823E-3</v>
      </c>
      <c r="T355" s="98">
        <v>1.3560977059261991E-3</v>
      </c>
      <c r="U355" s="98">
        <v>1.5972507657418301E-3</v>
      </c>
      <c r="V355" s="98">
        <v>3.5283499808055978E-3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2.7471381159192634E-3</v>
      </c>
      <c r="D356" s="101">
        <v>0</v>
      </c>
      <c r="E356" s="101">
        <v>1.0818664967442717E-3</v>
      </c>
      <c r="F356" s="101">
        <v>0</v>
      </c>
      <c r="G356" s="101">
        <v>0</v>
      </c>
      <c r="H356" s="101">
        <v>1.5198459899443439E-3</v>
      </c>
      <c r="I356" s="101">
        <v>2.1636620336538378E-3</v>
      </c>
      <c r="J356" s="101">
        <v>4.6902413743444307E-4</v>
      </c>
      <c r="K356" s="101">
        <v>9.3551886380929643E-4</v>
      </c>
      <c r="L356" s="101">
        <v>2.5213575470286031E-3</v>
      </c>
      <c r="M356" s="101">
        <v>9.8985850034871356E-4</v>
      </c>
      <c r="N356" s="101">
        <v>1.4539397765153442E-3</v>
      </c>
      <c r="O356" s="101">
        <v>1.3832354704345312E-3</v>
      </c>
      <c r="P356" s="101">
        <v>3.068653048071723E-3</v>
      </c>
      <c r="Q356" s="101">
        <v>1.255512984910682E-3</v>
      </c>
      <c r="R356" s="101">
        <v>1.1575879304200909E-3</v>
      </c>
      <c r="S356" s="101">
        <v>1.0923645645710823E-3</v>
      </c>
      <c r="T356" s="101">
        <v>1.3560977059261991E-3</v>
      </c>
      <c r="U356" s="101">
        <v>1.5972507657418301E-3</v>
      </c>
      <c r="V356" s="101">
        <v>3.5283499808055978E-3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9.7020691570429224E-2</v>
      </c>
      <c r="D362" s="122">
        <v>7.0356841255627342E-2</v>
      </c>
      <c r="E362" s="122">
        <v>7.7498690077016819E-2</v>
      </c>
      <c r="F362" s="122">
        <v>9.5795401450654294E-3</v>
      </c>
      <c r="G362" s="122">
        <v>1.5695069431502656E-2</v>
      </c>
      <c r="H362" s="122">
        <v>6.3736077668834785E-3</v>
      </c>
      <c r="I362" s="122">
        <v>2.2568867082733535E-2</v>
      </c>
      <c r="J362" s="122">
        <v>3.0022737817638288E-2</v>
      </c>
      <c r="K362" s="122">
        <v>5.2432787598898592E-2</v>
      </c>
      <c r="L362" s="122">
        <v>2.6304989000419325E-2</v>
      </c>
      <c r="M362" s="122">
        <v>5.7314556498690239E-3</v>
      </c>
      <c r="N362" s="122">
        <v>1.072563681196247E-2</v>
      </c>
      <c r="O362" s="122">
        <v>3.9218930983030635E-2</v>
      </c>
      <c r="P362" s="122">
        <v>2.1654007031075829E-2</v>
      </c>
      <c r="Q362" s="122">
        <v>1.9115998552053537E-2</v>
      </c>
      <c r="R362" s="122">
        <v>8.0143664721217412E-3</v>
      </c>
      <c r="S362" s="122">
        <v>8.8998672072177921E-3</v>
      </c>
      <c r="T362" s="122">
        <v>5.9352777879359813E-3</v>
      </c>
      <c r="U362" s="122">
        <v>7.7097617004862357E-3</v>
      </c>
      <c r="V362" s="122">
        <v>1.6317526311150143E-2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9.7020691570429224E-2</v>
      </c>
      <c r="D363" s="98">
        <v>7.0356841255627342E-2</v>
      </c>
      <c r="E363" s="98">
        <v>7.7498690077016819E-2</v>
      </c>
      <c r="F363" s="98">
        <v>9.5795401450654294E-3</v>
      </c>
      <c r="G363" s="98">
        <v>1.5695069431502656E-2</v>
      </c>
      <c r="H363" s="98">
        <v>6.3736077668834785E-3</v>
      </c>
      <c r="I363" s="98">
        <v>2.2568867082733535E-2</v>
      </c>
      <c r="J363" s="98">
        <v>3.0022737817638288E-2</v>
      </c>
      <c r="K363" s="98">
        <v>5.2432787598898592E-2</v>
      </c>
      <c r="L363" s="98">
        <v>2.6304989000419325E-2</v>
      </c>
      <c r="M363" s="98">
        <v>5.7314556498690239E-3</v>
      </c>
      <c r="N363" s="98">
        <v>1.072563681196247E-2</v>
      </c>
      <c r="O363" s="98">
        <v>3.9218930983030635E-2</v>
      </c>
      <c r="P363" s="98">
        <v>2.1654007031075829E-2</v>
      </c>
      <c r="Q363" s="98">
        <v>1.9115998552053537E-2</v>
      </c>
      <c r="R363" s="98">
        <v>8.0143664721217412E-3</v>
      </c>
      <c r="S363" s="98">
        <v>8.8998672072177921E-3</v>
      </c>
      <c r="T363" s="98">
        <v>5.9352777879359813E-3</v>
      </c>
      <c r="U363" s="98">
        <v>7.7097617004862357E-3</v>
      </c>
      <c r="V363" s="98">
        <v>1.6317526311150143E-2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30763.37644898898</v>
      </c>
      <c r="D366" s="117">
        <f t="shared" si="204"/>
        <v>28863.277316333046</v>
      </c>
      <c r="E366" s="117">
        <f t="shared" si="204"/>
        <v>31720.301069752251</v>
      </c>
      <c r="F366" s="117">
        <f t="shared" si="204"/>
        <v>28173.691335150135</v>
      </c>
      <c r="G366" s="117">
        <f t="shared" si="204"/>
        <v>30353.861483263416</v>
      </c>
      <c r="H366" s="117">
        <f t="shared" si="204"/>
        <v>29984.479863734923</v>
      </c>
      <c r="I366" s="117">
        <f t="shared" si="204"/>
        <v>31959.753249181023</v>
      </c>
      <c r="J366" s="117">
        <f t="shared" si="204"/>
        <v>24748.715535195322</v>
      </c>
      <c r="K366" s="117">
        <f t="shared" si="204"/>
        <v>24549.573551664023</v>
      </c>
      <c r="L366" s="117">
        <f t="shared" si="204"/>
        <v>29942.193667542972</v>
      </c>
      <c r="M366" s="117">
        <f t="shared" si="204"/>
        <v>27552.553402628884</v>
      </c>
      <c r="N366" s="117">
        <f t="shared" si="204"/>
        <v>26919.255826120552</v>
      </c>
      <c r="O366" s="117">
        <f t="shared" si="204"/>
        <v>23106.613796745973</v>
      </c>
      <c r="P366" s="117">
        <f t="shared" si="204"/>
        <v>23565.514956634903</v>
      </c>
      <c r="Q366" s="117">
        <f t="shared" si="204"/>
        <v>20853.659602254222</v>
      </c>
      <c r="R366" s="117">
        <f t="shared" ref="R366:V366" si="205">R367+R370+R372+R381</f>
        <v>20887.116500868098</v>
      </c>
      <c r="S366" s="117">
        <f t="shared" si="205"/>
        <v>18245.667810047871</v>
      </c>
      <c r="T366" s="117">
        <f t="shared" si="205"/>
        <v>17581.613588784141</v>
      </c>
      <c r="U366" s="117">
        <f t="shared" si="205"/>
        <v>13405.03833517577</v>
      </c>
      <c r="V366" s="117">
        <f t="shared" si="205"/>
        <v>16549.10128402432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28021.9324148509</v>
      </c>
      <c r="D367" s="122">
        <f t="shared" si="207"/>
        <v>26273.040080374321</v>
      </c>
      <c r="E367" s="122">
        <f t="shared" si="207"/>
        <v>29012.03826221959</v>
      </c>
      <c r="F367" s="122">
        <f t="shared" si="207"/>
        <v>25686.799039148624</v>
      </c>
      <c r="G367" s="122">
        <f t="shared" si="207"/>
        <v>27812.436362579509</v>
      </c>
      <c r="H367" s="122">
        <f t="shared" si="207"/>
        <v>27501.363597928448</v>
      </c>
      <c r="I367" s="122">
        <f t="shared" si="207"/>
        <v>29300.591257970376</v>
      </c>
      <c r="J367" s="122">
        <f t="shared" si="207"/>
        <v>22352.667258286958</v>
      </c>
      <c r="K367" s="122">
        <f t="shared" si="207"/>
        <v>22129.133449651043</v>
      </c>
      <c r="L367" s="122">
        <f t="shared" si="207"/>
        <v>27311.382232337699</v>
      </c>
      <c r="M367" s="122">
        <f t="shared" si="207"/>
        <v>24965.91101153741</v>
      </c>
      <c r="N367" s="122">
        <f t="shared" si="207"/>
        <v>24388.882989542097</v>
      </c>
      <c r="O367" s="122">
        <f t="shared" si="207"/>
        <v>20694.507348389459</v>
      </c>
      <c r="P367" s="122">
        <f t="shared" si="207"/>
        <v>21292.229320670114</v>
      </c>
      <c r="Q367" s="122">
        <f t="shared" si="207"/>
        <v>18655.195631948653</v>
      </c>
      <c r="R367" s="122">
        <f t="shared" ref="R367:V367" si="208">SUM(R368:R369)</f>
        <v>18840.85684794273</v>
      </c>
      <c r="S367" s="122">
        <f t="shared" si="208"/>
        <v>16305.025457461583</v>
      </c>
      <c r="T367" s="122">
        <f t="shared" si="208"/>
        <v>15752.221568622695</v>
      </c>
      <c r="U367" s="122">
        <f t="shared" si="208"/>
        <v>11664.383368891362</v>
      </c>
      <c r="V367" s="122">
        <f t="shared" si="208"/>
        <v>14582.778126474625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27662.970323761467</v>
      </c>
      <c r="D368" s="98">
        <v>25941.966705941657</v>
      </c>
      <c r="E368" s="98">
        <v>28648.622712518678</v>
      </c>
      <c r="F368" s="98">
        <v>25371.352125526857</v>
      </c>
      <c r="G368" s="98">
        <v>27474.09281375098</v>
      </c>
      <c r="H368" s="98">
        <v>27169.266828772066</v>
      </c>
      <c r="I368" s="98">
        <v>28948.772732073921</v>
      </c>
      <c r="J368" s="98">
        <v>22086.562834309672</v>
      </c>
      <c r="K368" s="98">
        <v>21865.681315468766</v>
      </c>
      <c r="L368" s="98">
        <v>26984.59030698903</v>
      </c>
      <c r="M368" s="98">
        <v>24668.226002663891</v>
      </c>
      <c r="N368" s="98">
        <v>24092.713010017971</v>
      </c>
      <c r="O368" s="98">
        <v>20438.385843227345</v>
      </c>
      <c r="P368" s="98">
        <v>21021.739012470513</v>
      </c>
      <c r="Q368" s="98">
        <v>18413.843766219685</v>
      </c>
      <c r="R368" s="98">
        <v>18594.285875540289</v>
      </c>
      <c r="S368" s="98">
        <v>16103.955945369749</v>
      </c>
      <c r="T368" s="98">
        <v>15558.666893126205</v>
      </c>
      <c r="U368" s="98">
        <v>11524.249384906458</v>
      </c>
      <c r="V368" s="98">
        <v>14403.467458047699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358.96209108943231</v>
      </c>
      <c r="D369" s="98">
        <v>331.07337443266334</v>
      </c>
      <c r="E369" s="98">
        <v>363.41554970091414</v>
      </c>
      <c r="F369" s="98">
        <v>315.44691362176854</v>
      </c>
      <c r="G369" s="98">
        <v>338.34354882852688</v>
      </c>
      <c r="H369" s="98">
        <v>332.09676915638215</v>
      </c>
      <c r="I369" s="98">
        <v>351.81852589645388</v>
      </c>
      <c r="J369" s="98">
        <v>266.1044239772869</v>
      </c>
      <c r="K369" s="98">
        <v>263.45213418227644</v>
      </c>
      <c r="L369" s="98">
        <v>326.791925348669</v>
      </c>
      <c r="M369" s="98">
        <v>297.68500887351894</v>
      </c>
      <c r="N369" s="98">
        <v>296.16997952412572</v>
      </c>
      <c r="O369" s="98">
        <v>256.12150516211557</v>
      </c>
      <c r="P369" s="98">
        <v>270.49030819960137</v>
      </c>
      <c r="Q369" s="98">
        <v>241.35186572896782</v>
      </c>
      <c r="R369" s="98">
        <v>246.57097240244244</v>
      </c>
      <c r="S369" s="98">
        <v>201.06951209183268</v>
      </c>
      <c r="T369" s="98">
        <v>193.5546754964908</v>
      </c>
      <c r="U369" s="98">
        <v>140.13398398490341</v>
      </c>
      <c r="V369" s="98">
        <v>179.3106684269267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9.9335362691933451</v>
      </c>
      <c r="D370" s="122">
        <f t="shared" si="210"/>
        <v>8.8436295105733347</v>
      </c>
      <c r="E370" s="122">
        <f t="shared" si="210"/>
        <v>6.8329017464013786</v>
      </c>
      <c r="F370" s="122">
        <f t="shared" si="210"/>
        <v>7.4160890584215418</v>
      </c>
      <c r="G370" s="122">
        <f t="shared" si="210"/>
        <v>12.611487703322673</v>
      </c>
      <c r="H370" s="122">
        <f t="shared" si="210"/>
        <v>10.311114033784987</v>
      </c>
      <c r="I370" s="122">
        <f t="shared" si="210"/>
        <v>7.4008205127917055</v>
      </c>
      <c r="J370" s="122">
        <f t="shared" si="210"/>
        <v>12.605776231996566</v>
      </c>
      <c r="K370" s="122">
        <f t="shared" si="210"/>
        <v>5.7524725936199115</v>
      </c>
      <c r="L370" s="122">
        <f t="shared" si="210"/>
        <v>10.00440462617536</v>
      </c>
      <c r="M370" s="122">
        <f t="shared" si="210"/>
        <v>5.5168671624489658</v>
      </c>
      <c r="N370" s="122">
        <f t="shared" si="210"/>
        <v>9.2174487633202009</v>
      </c>
      <c r="O370" s="122">
        <f t="shared" si="210"/>
        <v>9.6700322828860941</v>
      </c>
      <c r="P370" s="122">
        <f t="shared" si="210"/>
        <v>5.7269297542007012</v>
      </c>
      <c r="Q370" s="122">
        <f t="shared" si="210"/>
        <v>7.9695750839673503</v>
      </c>
      <c r="R370" s="122">
        <f t="shared" si="210"/>
        <v>4.6716524204938477</v>
      </c>
      <c r="S370" s="122">
        <f t="shared" si="210"/>
        <v>2.9195151519142684</v>
      </c>
      <c r="T370" s="122">
        <f t="shared" si="210"/>
        <v>6.0020420472481009</v>
      </c>
      <c r="U370" s="122">
        <f t="shared" si="210"/>
        <v>6.6356076392760812</v>
      </c>
      <c r="V370" s="122">
        <f t="shared" si="210"/>
        <v>15.800703918395023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9.9335362691933451</v>
      </c>
      <c r="D371" s="98">
        <f>RES_hhdet_in_fech!D48</f>
        <v>8.8436295105733347</v>
      </c>
      <c r="E371" s="98">
        <f>RES_hhdet_in_fech!E48</f>
        <v>6.8329017464013786</v>
      </c>
      <c r="F371" s="98">
        <f>RES_hhdet_in_fech!F48</f>
        <v>7.4160890584215418</v>
      </c>
      <c r="G371" s="98">
        <f>RES_hhdet_in_fech!G48</f>
        <v>12.611487703322673</v>
      </c>
      <c r="H371" s="98">
        <f>RES_hhdet_in_fech!H48</f>
        <v>10.311114033784987</v>
      </c>
      <c r="I371" s="98">
        <f>RES_hhdet_in_fech!I48</f>
        <v>7.4008205127917055</v>
      </c>
      <c r="J371" s="98">
        <f>RES_hhdet_in_fech!J48</f>
        <v>12.605776231996566</v>
      </c>
      <c r="K371" s="98">
        <f>RES_hhdet_in_fech!K48</f>
        <v>5.7524725936199115</v>
      </c>
      <c r="L371" s="98">
        <f>RES_hhdet_in_fech!L48</f>
        <v>10.00440462617536</v>
      </c>
      <c r="M371" s="98">
        <f>RES_hhdet_in_fech!M48</f>
        <v>5.5168671624489658</v>
      </c>
      <c r="N371" s="98">
        <f>RES_hhdet_in_fech!N48</f>
        <v>9.2174487633202009</v>
      </c>
      <c r="O371" s="98">
        <f>RES_hhdet_in_fech!O48</f>
        <v>9.6700322828860941</v>
      </c>
      <c r="P371" s="98">
        <f>RES_hhdet_in_fech!P48</f>
        <v>5.7269297542007012</v>
      </c>
      <c r="Q371" s="98">
        <f>RES_hhdet_in_fech!Q48</f>
        <v>7.9695750839673503</v>
      </c>
      <c r="R371" s="98">
        <f>RES_hhdet_in_fech!R48</f>
        <v>4.6716524204938477</v>
      </c>
      <c r="S371" s="98">
        <f>RES_hhdet_in_fech!S48</f>
        <v>2.9195151519142684</v>
      </c>
      <c r="T371" s="98">
        <f>RES_hhdet_in_fech!T48</f>
        <v>6.0020420472481009</v>
      </c>
      <c r="U371" s="98">
        <f>RES_hhdet_in_fech!U48</f>
        <v>6.6356076392760812</v>
      </c>
      <c r="V371" s="98">
        <f>RES_hhdet_in_fech!V48</f>
        <v>15.800703918395023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2533.8788536390689</v>
      </c>
      <c r="D372" s="122">
        <v>2384.8083699188892</v>
      </c>
      <c r="E372" s="122">
        <v>2501.2112915974376</v>
      </c>
      <c r="F372" s="122">
        <v>2285.1747422340504</v>
      </c>
      <c r="G372" s="122">
        <v>2327.0099781173417</v>
      </c>
      <c r="H372" s="122">
        <v>2276.5856759321141</v>
      </c>
      <c r="I372" s="122">
        <v>2452.3776867076176</v>
      </c>
      <c r="J372" s="122">
        <v>2167.7989614288658</v>
      </c>
      <c r="K372" s="122">
        <v>2186.2523755458928</v>
      </c>
      <c r="L372" s="122">
        <v>2395.0780268476437</v>
      </c>
      <c r="M372" s="122">
        <v>2355.6458816406403</v>
      </c>
      <c r="N372" s="122">
        <v>2286.4478031568515</v>
      </c>
      <c r="O372" s="122">
        <v>2165.0924181987803</v>
      </c>
      <c r="P372" s="122">
        <v>2030.9586748881068</v>
      </c>
      <c r="Q372" s="122">
        <v>1952.4798323367163</v>
      </c>
      <c r="R372" s="122">
        <v>1810.4693901661453</v>
      </c>
      <c r="S372" s="122">
        <v>1712.9099950925947</v>
      </c>
      <c r="T372" s="122">
        <v>1598.9815319729305</v>
      </c>
      <c r="U372" s="122">
        <v>1511.7878255680046</v>
      </c>
      <c r="V372" s="122">
        <v>1656.819203555566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2580.6780610897185</v>
      </c>
      <c r="D373" s="98">
        <v>2416.0875732548502</v>
      </c>
      <c r="E373" s="98">
        <v>2545.1446453904296</v>
      </c>
      <c r="F373" s="98">
        <v>2385.4418927906672</v>
      </c>
      <c r="G373" s="98">
        <v>2395.1532165768849</v>
      </c>
      <c r="H373" s="98">
        <v>2370.6433079555613</v>
      </c>
      <c r="I373" s="98">
        <v>2495.2562132985236</v>
      </c>
      <c r="J373" s="98">
        <v>2183.958508706085</v>
      </c>
      <c r="K373" s="98">
        <v>2205.5196638987936</v>
      </c>
      <c r="L373" s="98">
        <v>2417.8665539812082</v>
      </c>
      <c r="M373" s="98">
        <v>2371.1710957612954</v>
      </c>
      <c r="N373" s="98">
        <v>2297.7520014936472</v>
      </c>
      <c r="O373" s="98">
        <v>2174.8484058658637</v>
      </c>
      <c r="P373" s="98">
        <v>2064.9999015326516</v>
      </c>
      <c r="Q373" s="98">
        <v>1975.8567785738483</v>
      </c>
      <c r="R373" s="98">
        <v>1817.1307875768512</v>
      </c>
      <c r="S373" s="98">
        <v>1715.3190771298312</v>
      </c>
      <c r="T373" s="98">
        <v>1596.2225037274779</v>
      </c>
      <c r="U373" s="98">
        <v>1506.7207357153325</v>
      </c>
      <c r="V373" s="98">
        <v>1666.3729075730648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2366.6632415513832</v>
      </c>
      <c r="D374" s="98">
        <v>0</v>
      </c>
      <c r="E374" s="98">
        <v>2334.8585915249305</v>
      </c>
      <c r="F374" s="98">
        <v>0</v>
      </c>
      <c r="G374" s="98">
        <v>0</v>
      </c>
      <c r="H374" s="98">
        <v>2182.7960795447084</v>
      </c>
      <c r="I374" s="98">
        <v>2310.6987618667399</v>
      </c>
      <c r="J374" s="98">
        <v>2017.4302913561539</v>
      </c>
      <c r="K374" s="98">
        <v>2039.705073286525</v>
      </c>
      <c r="L374" s="98">
        <v>2236.6275529876721</v>
      </c>
      <c r="M374" s="98">
        <v>2201.1729842385621</v>
      </c>
      <c r="N374" s="98">
        <v>2140.8897366475871</v>
      </c>
      <c r="O374" s="98">
        <v>2037.6307211753021</v>
      </c>
      <c r="P374" s="98">
        <v>1950.1953596471301</v>
      </c>
      <c r="Q374" s="98">
        <v>1877.8278954851723</v>
      </c>
      <c r="R374" s="98">
        <v>1735.7816492214979</v>
      </c>
      <c r="S374" s="98">
        <v>1645.5119623150679</v>
      </c>
      <c r="T374" s="98">
        <v>1537.481014457692</v>
      </c>
      <c r="U374" s="98">
        <v>1456.037449406135</v>
      </c>
      <c r="V374" s="98">
        <v>1614.6408895285504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2059.1317303422861</v>
      </c>
      <c r="D375" s="101">
        <v>0</v>
      </c>
      <c r="E375" s="101">
        <v>2027.296244972785</v>
      </c>
      <c r="F375" s="101">
        <v>0</v>
      </c>
      <c r="G375" s="101">
        <v>0</v>
      </c>
      <c r="H375" s="101">
        <v>1898.5045668903267</v>
      </c>
      <c r="I375" s="101">
        <v>2027.049130474802</v>
      </c>
      <c r="J375" s="101">
        <v>1757.256729274189</v>
      </c>
      <c r="K375" s="101">
        <v>1775.4036438793128</v>
      </c>
      <c r="L375" s="101">
        <v>1940.5566307218171</v>
      </c>
      <c r="M375" s="101">
        <v>1909.6462966064976</v>
      </c>
      <c r="N375" s="101">
        <v>1848.4608272791984</v>
      </c>
      <c r="O375" s="101">
        <v>1747.0156989239701</v>
      </c>
      <c r="P375" s="101">
        <v>1660.7099772828312</v>
      </c>
      <c r="Q375" s="101">
        <v>1586.4282523615575</v>
      </c>
      <c r="R375" s="101">
        <v>1462.8475835850879</v>
      </c>
      <c r="S375" s="101">
        <v>1380.8704743639191</v>
      </c>
      <c r="T375" s="101">
        <v>1286.2534262235204</v>
      </c>
      <c r="U375" s="101">
        <v>1213.0311171298149</v>
      </c>
      <c r="V375" s="101">
        <v>1341.3726169725724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307.531511209097</v>
      </c>
      <c r="D376" s="104">
        <v>0</v>
      </c>
      <c r="E376" s="104">
        <v>307.56234655214541</v>
      </c>
      <c r="F376" s="104">
        <v>0</v>
      </c>
      <c r="G376" s="104">
        <v>0</v>
      </c>
      <c r="H376" s="104">
        <v>284.29151265438213</v>
      </c>
      <c r="I376" s="104">
        <v>283.64963139193787</v>
      </c>
      <c r="J376" s="104">
        <v>260.17356208196497</v>
      </c>
      <c r="K376" s="104">
        <v>264.30142940721214</v>
      </c>
      <c r="L376" s="104">
        <v>296.07092226585507</v>
      </c>
      <c r="M376" s="104">
        <v>291.52668763206412</v>
      </c>
      <c r="N376" s="104">
        <v>292.42890936838904</v>
      </c>
      <c r="O376" s="104">
        <v>290.61502225133216</v>
      </c>
      <c r="P376" s="104">
        <v>289.48538236429903</v>
      </c>
      <c r="Q376" s="104">
        <v>291.39964312361525</v>
      </c>
      <c r="R376" s="104">
        <v>272.93406563640997</v>
      </c>
      <c r="S376" s="104">
        <v>264.64148795114863</v>
      </c>
      <c r="T376" s="104">
        <v>251.22758823417169</v>
      </c>
      <c r="U376" s="104">
        <v>243.00633227632019</v>
      </c>
      <c r="V376" s="104">
        <v>273.268272555978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1970.31165926991</v>
      </c>
      <c r="D377" s="101">
        <v>1973.6745992217677</v>
      </c>
      <c r="E377" s="101">
        <v>1934.5204742625185</v>
      </c>
      <c r="F377" s="101">
        <v>1925.8424317389811</v>
      </c>
      <c r="G377" s="101">
        <v>1989.9061257501435</v>
      </c>
      <c r="H377" s="101">
        <v>1982.6972214732543</v>
      </c>
      <c r="I377" s="101">
        <v>1924.1105018623948</v>
      </c>
      <c r="J377" s="101">
        <v>1890.2032505680791</v>
      </c>
      <c r="K377" s="101">
        <v>1933.4016168381399</v>
      </c>
      <c r="L377" s="101">
        <v>1925.8488439953662</v>
      </c>
      <c r="M377" s="101">
        <v>2006.3338044170782</v>
      </c>
      <c r="N377" s="101">
        <v>1983.2016173224156</v>
      </c>
      <c r="O377" s="101">
        <v>1945.0996187329686</v>
      </c>
      <c r="P377" s="101">
        <v>1871.2940574581983</v>
      </c>
      <c r="Q377" s="101">
        <v>1813.4631942654441</v>
      </c>
      <c r="R377" s="101">
        <v>1780.8791949431939</v>
      </c>
      <c r="S377" s="101">
        <v>1699.6457019156167</v>
      </c>
      <c r="T377" s="101">
        <v>1628.0681252513684</v>
      </c>
      <c r="U377" s="101">
        <v>1558.7367547980923</v>
      </c>
      <c r="V377" s="101">
        <v>1531.2398080815979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1864.1635910465666</v>
      </c>
      <c r="D378" s="104">
        <v>1868.9213621275071</v>
      </c>
      <c r="E378" s="104">
        <v>1830.466707118039</v>
      </c>
      <c r="F378" s="104">
        <v>1823.328008353611</v>
      </c>
      <c r="G378" s="104">
        <v>1886.3883330077936</v>
      </c>
      <c r="H378" s="104">
        <v>1879.8921248208046</v>
      </c>
      <c r="I378" s="104">
        <v>1830.5709624945557</v>
      </c>
      <c r="J378" s="104">
        <v>1795.2189046913245</v>
      </c>
      <c r="K378" s="104">
        <v>1837.0280951193663</v>
      </c>
      <c r="L378" s="104">
        <v>1829.3531443269005</v>
      </c>
      <c r="M378" s="104">
        <v>1908.6351827116582</v>
      </c>
      <c r="N378" s="104">
        <v>1888.5216910844176</v>
      </c>
      <c r="O378" s="104">
        <v>1855.2161994516152</v>
      </c>
      <c r="P378" s="104">
        <v>1789.6214015182604</v>
      </c>
      <c r="Q378" s="104">
        <v>1737.920504998797</v>
      </c>
      <c r="R378" s="104">
        <v>1710.3621029890321</v>
      </c>
      <c r="S378" s="104">
        <v>1634.9534465049423</v>
      </c>
      <c r="T378" s="104">
        <v>1568.8161364134162</v>
      </c>
      <c r="U378" s="104">
        <v>1503.9531057139263</v>
      </c>
      <c r="V378" s="104">
        <v>1479.1983037112725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1572.0810318340527</v>
      </c>
      <c r="D379" s="98">
        <v>1579.0870708774942</v>
      </c>
      <c r="E379" s="98">
        <v>1540.8696125458175</v>
      </c>
      <c r="F379" s="98">
        <v>1536.2127563479344</v>
      </c>
      <c r="G379" s="98">
        <v>1594.4813497795672</v>
      </c>
      <c r="H379" s="98">
        <v>1587.7636587432432</v>
      </c>
      <c r="I379" s="98">
        <v>1562.7792022810777</v>
      </c>
      <c r="J379" s="98">
        <v>1520.7215218702652</v>
      </c>
      <c r="K379" s="98">
        <v>1556.0915018079288</v>
      </c>
      <c r="L379" s="98">
        <v>1545.1789459009067</v>
      </c>
      <c r="M379" s="98">
        <v>1615.434416313579</v>
      </c>
      <c r="N379" s="98">
        <v>1595.1575141672022</v>
      </c>
      <c r="O379" s="98">
        <v>1562.370101533128</v>
      </c>
      <c r="P379" s="98">
        <v>1504.2878064492461</v>
      </c>
      <c r="Q379" s="98">
        <v>1455.2834967594381</v>
      </c>
      <c r="R379" s="98">
        <v>1432.7754085275187</v>
      </c>
      <c r="S379" s="98">
        <v>1367.2453429195898</v>
      </c>
      <c r="T379" s="98">
        <v>1310.8355271227081</v>
      </c>
      <c r="U379" s="98">
        <v>1253.4894229501406</v>
      </c>
      <c r="V379" s="98">
        <v>1230.2792891339843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292.08255921251379</v>
      </c>
      <c r="D380" s="98">
        <v>289.8342912500126</v>
      </c>
      <c r="E380" s="98">
        <v>289.59709457222152</v>
      </c>
      <c r="F380" s="98">
        <v>287.11525200567638</v>
      </c>
      <c r="G380" s="98">
        <v>291.90698322822647</v>
      </c>
      <c r="H380" s="98">
        <v>292.12846607756148</v>
      </c>
      <c r="I380" s="98">
        <v>267.79176021347786</v>
      </c>
      <c r="J380" s="98">
        <v>274.49738282105949</v>
      </c>
      <c r="K380" s="98">
        <v>280.93659331143738</v>
      </c>
      <c r="L380" s="98">
        <v>284.17419842599367</v>
      </c>
      <c r="M380" s="98">
        <v>293.20076639807934</v>
      </c>
      <c r="N380" s="98">
        <v>293.36417691721556</v>
      </c>
      <c r="O380" s="98">
        <v>292.84609791848749</v>
      </c>
      <c r="P380" s="98">
        <v>285.33359506901417</v>
      </c>
      <c r="Q380" s="98">
        <v>282.63700823935909</v>
      </c>
      <c r="R380" s="98">
        <v>277.5866944615135</v>
      </c>
      <c r="S380" s="98">
        <v>267.70810358535232</v>
      </c>
      <c r="T380" s="98">
        <v>257.98060929070806</v>
      </c>
      <c r="U380" s="98">
        <v>250.4636827637861</v>
      </c>
      <c r="V380" s="98">
        <v>248.9190145772881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197.63164422982084</v>
      </c>
      <c r="D381" s="122">
        <v>196.58523652926036</v>
      </c>
      <c r="E381" s="122">
        <v>200.21861418881977</v>
      </c>
      <c r="F381" s="122">
        <v>194.30146470904006</v>
      </c>
      <c r="G381" s="122">
        <v>201.80365486324328</v>
      </c>
      <c r="H381" s="122">
        <v>196.21947584057671</v>
      </c>
      <c r="I381" s="122">
        <v>199.38348399023769</v>
      </c>
      <c r="J381" s="122">
        <v>215.64353924749864</v>
      </c>
      <c r="K381" s="122">
        <v>228.43525387346864</v>
      </c>
      <c r="L381" s="122">
        <v>225.72900373145293</v>
      </c>
      <c r="M381" s="122">
        <v>225.47964228838333</v>
      </c>
      <c r="N381" s="122">
        <v>234.70758465828521</v>
      </c>
      <c r="O381" s="122">
        <v>237.34399787484631</v>
      </c>
      <c r="P381" s="122">
        <v>236.60003132247846</v>
      </c>
      <c r="Q381" s="122">
        <v>238.01456288488484</v>
      </c>
      <c r="R381" s="122">
        <v>231.11861033872916</v>
      </c>
      <c r="S381" s="122">
        <v>224.81284234177966</v>
      </c>
      <c r="T381" s="122">
        <v>224.40844614126917</v>
      </c>
      <c r="U381" s="122">
        <v>222.23153307712622</v>
      </c>
      <c r="V381" s="122">
        <v>293.70325007573257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261.86565661637979</v>
      </c>
      <c r="D382" s="98">
        <v>246.98861602241493</v>
      </c>
      <c r="E382" s="98">
        <v>281.48799786449354</v>
      </c>
      <c r="F382" s="98">
        <v>240.97653372237136</v>
      </c>
      <c r="G382" s="98">
        <v>299.10205807800008</v>
      </c>
      <c r="H382" s="98">
        <v>157.62803841878213</v>
      </c>
      <c r="I382" s="98">
        <v>210.9390528700697</v>
      </c>
      <c r="J382" s="98">
        <v>297.00134951791915</v>
      </c>
      <c r="K382" s="98">
        <v>348.14291332717278</v>
      </c>
      <c r="L382" s="98">
        <v>273.75741867220279</v>
      </c>
      <c r="M382" s="98">
        <v>265.58862521519831</v>
      </c>
      <c r="N382" s="98">
        <v>222.71802461490171</v>
      </c>
      <c r="O382" s="98">
        <v>303.95938414561857</v>
      </c>
      <c r="P382" s="98">
        <v>290.62473199125554</v>
      </c>
      <c r="Q382" s="98">
        <v>358.09418334913499</v>
      </c>
      <c r="R382" s="98">
        <v>284.52186863180634</v>
      </c>
      <c r="S382" s="98">
        <v>292.37946582518572</v>
      </c>
      <c r="T382" s="98">
        <v>303.81606796643592</v>
      </c>
      <c r="U382" s="98">
        <v>308.54350559822615</v>
      </c>
      <c r="V382" s="98">
        <v>396.86599342810285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187.65681092481486</v>
      </c>
      <c r="D383" s="33">
        <v>189.27989234474626</v>
      </c>
      <c r="E383" s="33">
        <v>188.7144687771266</v>
      </c>
      <c r="F383" s="33">
        <v>190.5954134035351</v>
      </c>
      <c r="G383" s="33">
        <v>193.38570312443846</v>
      </c>
      <c r="H383" s="33">
        <v>199.29573014468752</v>
      </c>
      <c r="I383" s="33">
        <v>198.05858794778371</v>
      </c>
      <c r="J383" s="33">
        <v>201.24822092927315</v>
      </c>
      <c r="K383" s="33">
        <v>214.17871027407833</v>
      </c>
      <c r="L383" s="33">
        <v>223.46159083860277</v>
      </c>
      <c r="M383" s="33">
        <v>225.02903285389331</v>
      </c>
      <c r="N383" s="33">
        <v>234.99593255722985</v>
      </c>
      <c r="O383" s="33">
        <v>232.07487945097793</v>
      </c>
      <c r="P383" s="33">
        <v>229.90309185937988</v>
      </c>
      <c r="Q383" s="33">
        <v>225.64336130264078</v>
      </c>
      <c r="R383" s="33">
        <v>225.96529981083688</v>
      </c>
      <c r="S383" s="33">
        <v>221.4294613452264</v>
      </c>
      <c r="T383" s="33">
        <v>222.22244886951364</v>
      </c>
      <c r="U383" s="33">
        <v>219.18945778801341</v>
      </c>
      <c r="V383" s="33">
        <v>288.53654931569412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17535.696818329456</v>
      </c>
      <c r="D385" s="117">
        <f t="shared" si="211"/>
        <v>16584.060668239119</v>
      </c>
      <c r="E385" s="117">
        <f t="shared" si="211"/>
        <v>18362.203629507687</v>
      </c>
      <c r="F385" s="117">
        <f t="shared" si="211"/>
        <v>16491.53514999809</v>
      </c>
      <c r="G385" s="117">
        <f t="shared" si="211"/>
        <v>17905.156963116733</v>
      </c>
      <c r="H385" s="117">
        <f t="shared" si="211"/>
        <v>17854.258516773807</v>
      </c>
      <c r="I385" s="117">
        <f t="shared" si="211"/>
        <v>19134.230878694958</v>
      </c>
      <c r="J385" s="117">
        <f t="shared" si="211"/>
        <v>14979.143222297709</v>
      </c>
      <c r="K385" s="117">
        <f t="shared" si="211"/>
        <v>14996.926926919006</v>
      </c>
      <c r="L385" s="117">
        <f t="shared" si="211"/>
        <v>18479.790001206886</v>
      </c>
      <c r="M385" s="117">
        <f t="shared" si="211"/>
        <v>17293.758355885038</v>
      </c>
      <c r="N385" s="117">
        <f t="shared" si="211"/>
        <v>17337.835585778485</v>
      </c>
      <c r="O385" s="117">
        <f t="shared" si="211"/>
        <v>15399.589533435957</v>
      </c>
      <c r="P385" s="117">
        <f t="shared" si="211"/>
        <v>16295.414632170361</v>
      </c>
      <c r="Q385" s="117">
        <f t="shared" si="211"/>
        <v>14872.23098369222</v>
      </c>
      <c r="R385" s="117">
        <f t="shared" ref="R385:V385" si="212">R386+R389+R391+R400</f>
        <v>15105.741062621821</v>
      </c>
      <c r="S385" s="117">
        <f t="shared" si="212"/>
        <v>13348.103374733166</v>
      </c>
      <c r="T385" s="117">
        <f t="shared" si="212"/>
        <v>12985.251740483656</v>
      </c>
      <c r="U385" s="117">
        <f t="shared" si="212"/>
        <v>10008.416077850892</v>
      </c>
      <c r="V385" s="117">
        <f t="shared" si="212"/>
        <v>12441.701604128397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15846.707239779487</v>
      </c>
      <c r="D386" s="122">
        <f t="shared" si="214"/>
        <v>14981.998427928256</v>
      </c>
      <c r="E386" s="122">
        <f t="shared" si="214"/>
        <v>16687.857826234467</v>
      </c>
      <c r="F386" s="122">
        <f t="shared" si="214"/>
        <v>14900.17161388473</v>
      </c>
      <c r="G386" s="122">
        <f t="shared" si="214"/>
        <v>16274.198961098957</v>
      </c>
      <c r="H386" s="122">
        <f t="shared" si="214"/>
        <v>16235.237270634781</v>
      </c>
      <c r="I386" s="122">
        <f t="shared" si="214"/>
        <v>17454.693795326264</v>
      </c>
      <c r="J386" s="122">
        <f t="shared" si="214"/>
        <v>13442.573510288685</v>
      </c>
      <c r="K386" s="122">
        <f t="shared" si="214"/>
        <v>13444.610987609909</v>
      </c>
      <c r="L386" s="122">
        <f t="shared" si="214"/>
        <v>16775.121647384545</v>
      </c>
      <c r="M386" s="122">
        <f t="shared" si="214"/>
        <v>15599.865769023474</v>
      </c>
      <c r="N386" s="122">
        <f t="shared" si="214"/>
        <v>15623.673405068746</v>
      </c>
      <c r="O386" s="122">
        <f t="shared" si="214"/>
        <v>13699.296032326598</v>
      </c>
      <c r="P386" s="122">
        <f t="shared" si="214"/>
        <v>14616.759558354352</v>
      </c>
      <c r="Q386" s="122">
        <f t="shared" si="214"/>
        <v>13184.394980638301</v>
      </c>
      <c r="R386" s="122">
        <f t="shared" ref="R386:V386" si="215">SUM(R387:R388)</f>
        <v>13502.422706646605</v>
      </c>
      <c r="S386" s="122">
        <f t="shared" si="215"/>
        <v>11796.809563781244</v>
      </c>
      <c r="T386" s="122">
        <f t="shared" si="215"/>
        <v>11478.223244452945</v>
      </c>
      <c r="U386" s="122">
        <f t="shared" si="215"/>
        <v>8545.7096011237172</v>
      </c>
      <c r="V386" s="122">
        <f t="shared" si="215"/>
        <v>10735.967016451499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15487.745148690055</v>
      </c>
      <c r="D387" s="98">
        <v>14650.925053495594</v>
      </c>
      <c r="E387" s="98">
        <v>16324.442276533555</v>
      </c>
      <c r="F387" s="98">
        <v>14584.724700262961</v>
      </c>
      <c r="G387" s="98">
        <v>15935.85541227043</v>
      </c>
      <c r="H387" s="98">
        <v>15903.1405014784</v>
      </c>
      <c r="I387" s="98">
        <v>17102.875269429809</v>
      </c>
      <c r="J387" s="98">
        <v>13176.469086311397</v>
      </c>
      <c r="K387" s="98">
        <v>13181.158853427632</v>
      </c>
      <c r="L387" s="98">
        <v>16448.329722035876</v>
      </c>
      <c r="M387" s="98">
        <v>15302.180760149955</v>
      </c>
      <c r="N387" s="98">
        <v>15327.503425544621</v>
      </c>
      <c r="O387" s="98">
        <v>13443.174527164483</v>
      </c>
      <c r="P387" s="98">
        <v>14346.26925015475</v>
      </c>
      <c r="Q387" s="98">
        <v>12943.043114909333</v>
      </c>
      <c r="R387" s="98">
        <v>13255.851734244163</v>
      </c>
      <c r="S387" s="98">
        <v>11595.74005168941</v>
      </c>
      <c r="T387" s="98">
        <v>11284.668568956455</v>
      </c>
      <c r="U387" s="98">
        <v>8405.575617138813</v>
      </c>
      <c r="V387" s="98">
        <v>10556.656348024573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358.96209108943231</v>
      </c>
      <c r="D388" s="98">
        <v>331.07337443266334</v>
      </c>
      <c r="E388" s="98">
        <v>363.41554970091414</v>
      </c>
      <c r="F388" s="98">
        <v>315.44691362176854</v>
      </c>
      <c r="G388" s="98">
        <v>338.34354882852688</v>
      </c>
      <c r="H388" s="98">
        <v>332.09676915638215</v>
      </c>
      <c r="I388" s="98">
        <v>351.81852589645388</v>
      </c>
      <c r="J388" s="98">
        <v>266.1044239772869</v>
      </c>
      <c r="K388" s="98">
        <v>263.45213418227644</v>
      </c>
      <c r="L388" s="98">
        <v>326.791925348669</v>
      </c>
      <c r="M388" s="98">
        <v>297.68500887351894</v>
      </c>
      <c r="N388" s="98">
        <v>296.16997952412572</v>
      </c>
      <c r="O388" s="98">
        <v>256.12150516211557</v>
      </c>
      <c r="P388" s="98">
        <v>270.49030819960137</v>
      </c>
      <c r="Q388" s="98">
        <v>241.35186572896782</v>
      </c>
      <c r="R388" s="98">
        <v>246.57097240244244</v>
      </c>
      <c r="S388" s="98">
        <v>201.06951209183268</v>
      </c>
      <c r="T388" s="98">
        <v>193.5546754964908</v>
      </c>
      <c r="U388" s="98">
        <v>140.13398398490341</v>
      </c>
      <c r="V388" s="98">
        <v>179.3106684269267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25.3111061502787</v>
      </c>
      <c r="D389" s="122">
        <f t="shared" si="217"/>
        <v>23.336657498284232</v>
      </c>
      <c r="E389" s="122">
        <f t="shared" si="217"/>
        <v>18.657459290640613</v>
      </c>
      <c r="F389" s="122">
        <f t="shared" si="217"/>
        <v>20.930823210669228</v>
      </c>
      <c r="G389" s="122">
        <f t="shared" si="217"/>
        <v>36.763075781993045</v>
      </c>
      <c r="H389" s="122">
        <f t="shared" si="217"/>
        <v>31.021119810207924</v>
      </c>
      <c r="I389" s="122">
        <f t="shared" si="217"/>
        <v>22.964282655771971</v>
      </c>
      <c r="J389" s="122">
        <f t="shared" si="217"/>
        <v>40.327033603086591</v>
      </c>
      <c r="K389" s="122">
        <f t="shared" si="217"/>
        <v>18.969494451057184</v>
      </c>
      <c r="L389" s="122">
        <f t="shared" si="217"/>
        <v>34.001932465406149</v>
      </c>
      <c r="M389" s="122">
        <f t="shared" si="217"/>
        <v>19.416155800032293</v>
      </c>
      <c r="N389" s="122">
        <f t="shared" si="217"/>
        <v>33.785507670729039</v>
      </c>
      <c r="O389" s="122">
        <f t="shared" si="217"/>
        <v>37.130013575392908</v>
      </c>
      <c r="P389" s="122">
        <f t="shared" si="217"/>
        <v>23.072298121849418</v>
      </c>
      <c r="Q389" s="122">
        <f t="shared" si="217"/>
        <v>33.402039520737326</v>
      </c>
      <c r="R389" s="122">
        <f t="shared" si="217"/>
        <v>20.055932331649057</v>
      </c>
      <c r="S389" s="122">
        <f t="shared" si="217"/>
        <v>12.770646306471111</v>
      </c>
      <c r="T389" s="122">
        <f t="shared" si="217"/>
        <v>26.661166852246513</v>
      </c>
      <c r="U389" s="122">
        <f t="shared" si="217"/>
        <v>29.88492961582055</v>
      </c>
      <c r="V389" s="122">
        <f t="shared" si="217"/>
        <v>72.156083102316401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25.3111061502787</v>
      </c>
      <c r="D390" s="98">
        <f>RES_hhdet_in_tesh!D48</f>
        <v>23.336657498284232</v>
      </c>
      <c r="E390" s="98">
        <f>RES_hhdet_in_tesh!E48</f>
        <v>18.657459290640613</v>
      </c>
      <c r="F390" s="98">
        <f>RES_hhdet_in_tesh!F48</f>
        <v>20.930823210669228</v>
      </c>
      <c r="G390" s="98">
        <f>RES_hhdet_in_tesh!G48</f>
        <v>36.763075781993045</v>
      </c>
      <c r="H390" s="98">
        <f>RES_hhdet_in_tesh!H48</f>
        <v>31.021119810207924</v>
      </c>
      <c r="I390" s="98">
        <f>RES_hhdet_in_tesh!I48</f>
        <v>22.964282655771971</v>
      </c>
      <c r="J390" s="98">
        <f>RES_hhdet_in_tesh!J48</f>
        <v>40.327033603086591</v>
      </c>
      <c r="K390" s="98">
        <f>RES_hhdet_in_tesh!K48</f>
        <v>18.969494451057184</v>
      </c>
      <c r="L390" s="98">
        <f>RES_hhdet_in_tesh!L48</f>
        <v>34.001932465406149</v>
      </c>
      <c r="M390" s="98">
        <f>RES_hhdet_in_tesh!M48</f>
        <v>19.416155800032293</v>
      </c>
      <c r="N390" s="98">
        <f>RES_hhdet_in_tesh!N48</f>
        <v>33.785507670729039</v>
      </c>
      <c r="O390" s="98">
        <f>RES_hhdet_in_tesh!O48</f>
        <v>37.130013575392908</v>
      </c>
      <c r="P390" s="98">
        <f>RES_hhdet_in_tesh!P48</f>
        <v>23.072298121849418</v>
      </c>
      <c r="Q390" s="98">
        <f>RES_hhdet_in_tesh!Q48</f>
        <v>33.402039520737326</v>
      </c>
      <c r="R390" s="98">
        <f>RES_hhdet_in_tesh!R48</f>
        <v>20.055932331649057</v>
      </c>
      <c r="S390" s="98">
        <f>RES_hhdet_in_tesh!S48</f>
        <v>12.770646306471111</v>
      </c>
      <c r="T390" s="98">
        <f>RES_hhdet_in_tesh!T48</f>
        <v>26.661166852246513</v>
      </c>
      <c r="U390" s="98">
        <f>RES_hhdet_in_tesh!U48</f>
        <v>29.88492961582055</v>
      </c>
      <c r="V390" s="98">
        <f>RES_hhdet_in_tesh!V48</f>
        <v>72.156083102316401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1515.7155964867791</v>
      </c>
      <c r="D391" s="122">
        <v>1430.733942830663</v>
      </c>
      <c r="E391" s="122">
        <v>1505.186402332844</v>
      </c>
      <c r="F391" s="122">
        <v>1421.6019632210048</v>
      </c>
      <c r="G391" s="122">
        <v>1440.1922374410353</v>
      </c>
      <c r="H391" s="122">
        <v>1436.1442090123965</v>
      </c>
      <c r="I391" s="122">
        <v>1503.5551584350908</v>
      </c>
      <c r="J391" s="122">
        <v>1333.8627221440838</v>
      </c>
      <c r="K391" s="122">
        <v>1359.3082216668161</v>
      </c>
      <c r="L391" s="122">
        <v>1494.2737869515036</v>
      </c>
      <c r="M391" s="122">
        <v>1496.1194588219448</v>
      </c>
      <c r="N391" s="122">
        <v>1494.2660772540507</v>
      </c>
      <c r="O391" s="122">
        <v>1476.8524974999964</v>
      </c>
      <c r="P391" s="122">
        <v>1470.3083719274059</v>
      </c>
      <c r="Q391" s="122">
        <v>1466.6058770169004</v>
      </c>
      <c r="R391" s="122">
        <v>1397.153376731464</v>
      </c>
      <c r="S391" s="122">
        <v>1352.4556284404082</v>
      </c>
      <c r="T391" s="122">
        <v>1290.1650877959139</v>
      </c>
      <c r="U391" s="122">
        <v>1242.0082629255867</v>
      </c>
      <c r="V391" s="122">
        <v>1379.3579759203931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1521.5482429319736</v>
      </c>
      <c r="D392" s="98">
        <v>1429.2938575830856</v>
      </c>
      <c r="E392" s="98">
        <v>1511.5180181805099</v>
      </c>
      <c r="F392" s="98">
        <v>1422.2885626954237</v>
      </c>
      <c r="G392" s="98">
        <v>1434.4404321216746</v>
      </c>
      <c r="H392" s="98">
        <v>1426.6995480559942</v>
      </c>
      <c r="I392" s="98">
        <v>1509.829992766606</v>
      </c>
      <c r="J392" s="98">
        <v>1329.887549591499</v>
      </c>
      <c r="K392" s="98">
        <v>1353.3141765414639</v>
      </c>
      <c r="L392" s="98">
        <v>1497.0120700816233</v>
      </c>
      <c r="M392" s="98">
        <v>1495.7421615433939</v>
      </c>
      <c r="N392" s="98">
        <v>1494.0871468522287</v>
      </c>
      <c r="O392" s="98">
        <v>1476.3763554906568</v>
      </c>
      <c r="P392" s="98">
        <v>1473.7734304662943</v>
      </c>
      <c r="Q392" s="98">
        <v>1472.6743304762499</v>
      </c>
      <c r="R392" s="98">
        <v>1393.1752100337962</v>
      </c>
      <c r="S392" s="98">
        <v>1350.4158655777605</v>
      </c>
      <c r="T392" s="98">
        <v>1286.4038983611397</v>
      </c>
      <c r="U392" s="98">
        <v>1237.6747178987548</v>
      </c>
      <c r="V392" s="98">
        <v>1387.5819818844443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1521.5799868817305</v>
      </c>
      <c r="D393" s="98">
        <v>0</v>
      </c>
      <c r="E393" s="98">
        <v>1511.5390274122567</v>
      </c>
      <c r="F393" s="98">
        <v>0</v>
      </c>
      <c r="G393" s="98">
        <v>0</v>
      </c>
      <c r="H393" s="98">
        <v>1426.848724224333</v>
      </c>
      <c r="I393" s="98">
        <v>1510.1768143286338</v>
      </c>
      <c r="J393" s="98">
        <v>1330.2277029374993</v>
      </c>
      <c r="K393" s="98">
        <v>1353.6949903324073</v>
      </c>
      <c r="L393" s="98">
        <v>1497.5585288023344</v>
      </c>
      <c r="M393" s="98">
        <v>1496.1375588490459</v>
      </c>
      <c r="N393" s="98">
        <v>1494.3695721128508</v>
      </c>
      <c r="O393" s="98">
        <v>1476.5609776594129</v>
      </c>
      <c r="P393" s="98">
        <v>1474.7204220430742</v>
      </c>
      <c r="Q393" s="98">
        <v>1473.819436769526</v>
      </c>
      <c r="R393" s="98">
        <v>1394.4840407079728</v>
      </c>
      <c r="S393" s="98">
        <v>1351.7566618866761</v>
      </c>
      <c r="T393" s="98">
        <v>1287.8258180614118</v>
      </c>
      <c r="U393" s="98">
        <v>1239.4338122388085</v>
      </c>
      <c r="V393" s="98">
        <v>1390.223826649272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1214.0484756726332</v>
      </c>
      <c r="D394" s="101">
        <v>0</v>
      </c>
      <c r="E394" s="101">
        <v>1203.9766808601112</v>
      </c>
      <c r="F394" s="101">
        <v>0</v>
      </c>
      <c r="G394" s="101">
        <v>0</v>
      </c>
      <c r="H394" s="101">
        <v>1142.5572115699508</v>
      </c>
      <c r="I394" s="101">
        <v>1226.5271829366957</v>
      </c>
      <c r="J394" s="101">
        <v>1070.0541408555343</v>
      </c>
      <c r="K394" s="101">
        <v>1089.3935609251953</v>
      </c>
      <c r="L394" s="101">
        <v>1201.4876065364792</v>
      </c>
      <c r="M394" s="101">
        <v>1204.6108712169819</v>
      </c>
      <c r="N394" s="101">
        <v>1201.9406627444616</v>
      </c>
      <c r="O394" s="101">
        <v>1185.9459554080806</v>
      </c>
      <c r="P394" s="101">
        <v>1185.2350396787754</v>
      </c>
      <c r="Q394" s="101">
        <v>1182.4197936459107</v>
      </c>
      <c r="R394" s="101">
        <v>1121.5499750715626</v>
      </c>
      <c r="S394" s="101">
        <v>1087.1151739355275</v>
      </c>
      <c r="T394" s="101">
        <v>1036.5982298272402</v>
      </c>
      <c r="U394" s="101">
        <v>996.42747996248852</v>
      </c>
      <c r="V394" s="101">
        <v>1116.955554093294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307.531511209097</v>
      </c>
      <c r="D395" s="104">
        <v>0</v>
      </c>
      <c r="E395" s="104">
        <v>307.56234655214541</v>
      </c>
      <c r="F395" s="104">
        <v>0</v>
      </c>
      <c r="G395" s="104">
        <v>0</v>
      </c>
      <c r="H395" s="104">
        <v>284.29151265438213</v>
      </c>
      <c r="I395" s="104">
        <v>283.64963139193787</v>
      </c>
      <c r="J395" s="104">
        <v>260.17356208196497</v>
      </c>
      <c r="K395" s="104">
        <v>264.30142940721214</v>
      </c>
      <c r="L395" s="104">
        <v>296.07092226585507</v>
      </c>
      <c r="M395" s="104">
        <v>291.52668763206412</v>
      </c>
      <c r="N395" s="104">
        <v>292.42890936838904</v>
      </c>
      <c r="O395" s="104">
        <v>290.61502225133216</v>
      </c>
      <c r="P395" s="104">
        <v>289.48538236429903</v>
      </c>
      <c r="Q395" s="104">
        <v>291.39964312361525</v>
      </c>
      <c r="R395" s="104">
        <v>272.93406563640997</v>
      </c>
      <c r="S395" s="104">
        <v>264.64148795114863</v>
      </c>
      <c r="T395" s="104">
        <v>251.22758823417169</v>
      </c>
      <c r="U395" s="104">
        <v>243.00633227632019</v>
      </c>
      <c r="V395" s="104">
        <v>273.268272555978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1445.1189623322464</v>
      </c>
      <c r="D396" s="101">
        <v>1449.731568249945</v>
      </c>
      <c r="E396" s="101">
        <v>1423.2368052975635</v>
      </c>
      <c r="F396" s="101">
        <v>1419.1291072274175</v>
      </c>
      <c r="G396" s="101">
        <v>1468.8439573251267</v>
      </c>
      <c r="H396" s="101">
        <v>1466.1600309914286</v>
      </c>
      <c r="I396" s="101">
        <v>1425.5642983500386</v>
      </c>
      <c r="J396" s="101">
        <v>1403.4187495272774</v>
      </c>
      <c r="K396" s="101">
        <v>1438.9582874810599</v>
      </c>
      <c r="L396" s="101">
        <v>1437.251154556026</v>
      </c>
      <c r="M396" s="101">
        <v>1504.7007265368859</v>
      </c>
      <c r="N396" s="101">
        <v>1499.1464855510808</v>
      </c>
      <c r="O396" s="101">
        <v>1487.8645550801618</v>
      </c>
      <c r="P396" s="101">
        <v>1453.3352357179897</v>
      </c>
      <c r="Q396" s="101">
        <v>1429.2715575069817</v>
      </c>
      <c r="R396" s="101">
        <v>1418.2688847733334</v>
      </c>
      <c r="S396" s="101">
        <v>1367.4461889439422</v>
      </c>
      <c r="T396" s="101">
        <v>1322.7341864825371</v>
      </c>
      <c r="U396" s="101">
        <v>1277.9853681805914</v>
      </c>
      <c r="V396" s="101">
        <v>1265.5489187966591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1445.1205056397584</v>
      </c>
      <c r="D397" s="104">
        <v>1449.7278099532009</v>
      </c>
      <c r="E397" s="104">
        <v>1423.2229072304369</v>
      </c>
      <c r="F397" s="104">
        <v>1419.131143595966</v>
      </c>
      <c r="G397" s="104">
        <v>1468.8691853061953</v>
      </c>
      <c r="H397" s="104">
        <v>1466.2440041930013</v>
      </c>
      <c r="I397" s="104">
        <v>1425.6474212160417</v>
      </c>
      <c r="J397" s="104">
        <v>1403.5871227529813</v>
      </c>
      <c r="K397" s="104">
        <v>1439.0771178172802</v>
      </c>
      <c r="L397" s="104">
        <v>1437.3333525912026</v>
      </c>
      <c r="M397" s="104">
        <v>1504.7366207749949</v>
      </c>
      <c r="N397" s="104">
        <v>1499.1794406687814</v>
      </c>
      <c r="O397" s="104">
        <v>1487.9494610574757</v>
      </c>
      <c r="P397" s="104">
        <v>1453.6344642243414</v>
      </c>
      <c r="Q397" s="104">
        <v>1429.6111054280727</v>
      </c>
      <c r="R397" s="104">
        <v>1418.6302793116358</v>
      </c>
      <c r="S397" s="104">
        <v>1367.7223191477724</v>
      </c>
      <c r="T397" s="104">
        <v>1322.9771765033709</v>
      </c>
      <c r="U397" s="104">
        <v>1278.1812474958222</v>
      </c>
      <c r="V397" s="104">
        <v>1265.7281492170709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1153.0379464272446</v>
      </c>
      <c r="D398" s="98">
        <v>1159.8935187031886</v>
      </c>
      <c r="E398" s="98">
        <v>1133.6258126582154</v>
      </c>
      <c r="F398" s="98">
        <v>1132.0158915902898</v>
      </c>
      <c r="G398" s="98">
        <v>1176.9622020779689</v>
      </c>
      <c r="H398" s="98">
        <v>1174.1155381154399</v>
      </c>
      <c r="I398" s="98">
        <v>1157.8556610025637</v>
      </c>
      <c r="J398" s="98">
        <v>1129.0897399319219</v>
      </c>
      <c r="K398" s="98">
        <v>1158.1405245058429</v>
      </c>
      <c r="L398" s="98">
        <v>1153.159154165209</v>
      </c>
      <c r="M398" s="98">
        <v>1211.5358543769155</v>
      </c>
      <c r="N398" s="98">
        <v>1205.8152637515655</v>
      </c>
      <c r="O398" s="98">
        <v>1195.1033631389882</v>
      </c>
      <c r="P398" s="98">
        <v>1168.3008691553273</v>
      </c>
      <c r="Q398" s="98">
        <v>1146.974097188714</v>
      </c>
      <c r="R398" s="98">
        <v>1141.043584850122</v>
      </c>
      <c r="S398" s="98">
        <v>1100.0142155624201</v>
      </c>
      <c r="T398" s="98">
        <v>1064.9965672126627</v>
      </c>
      <c r="U398" s="98">
        <v>1027.7175647320362</v>
      </c>
      <c r="V398" s="98">
        <v>1016.8091346397829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292.08255921251379</v>
      </c>
      <c r="D399" s="98">
        <v>289.8342912500126</v>
      </c>
      <c r="E399" s="98">
        <v>289.59709457222152</v>
      </c>
      <c r="F399" s="98">
        <v>287.11525200567638</v>
      </c>
      <c r="G399" s="98">
        <v>291.90698322822647</v>
      </c>
      <c r="H399" s="98">
        <v>292.12846607756148</v>
      </c>
      <c r="I399" s="98">
        <v>267.79176021347786</v>
      </c>
      <c r="J399" s="98">
        <v>274.49738282105949</v>
      </c>
      <c r="K399" s="98">
        <v>280.93659331143738</v>
      </c>
      <c r="L399" s="98">
        <v>284.17419842599367</v>
      </c>
      <c r="M399" s="98">
        <v>293.20076639807934</v>
      </c>
      <c r="N399" s="98">
        <v>293.36417691721556</v>
      </c>
      <c r="O399" s="98">
        <v>292.84609791848749</v>
      </c>
      <c r="P399" s="98">
        <v>285.33359506901417</v>
      </c>
      <c r="Q399" s="98">
        <v>282.63700823935909</v>
      </c>
      <c r="R399" s="98">
        <v>277.5866944615135</v>
      </c>
      <c r="S399" s="98">
        <v>267.70810358535232</v>
      </c>
      <c r="T399" s="98">
        <v>257.98060929070806</v>
      </c>
      <c r="U399" s="98">
        <v>250.4636827637861</v>
      </c>
      <c r="V399" s="98">
        <v>248.9190145772881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147.96287591291133</v>
      </c>
      <c r="D400" s="122">
        <v>147.99163998191642</v>
      </c>
      <c r="E400" s="122">
        <v>150.50194164973306</v>
      </c>
      <c r="F400" s="122">
        <v>148.8307496816866</v>
      </c>
      <c r="G400" s="122">
        <v>154.00268879474604</v>
      </c>
      <c r="H400" s="122">
        <v>151.85591731642165</v>
      </c>
      <c r="I400" s="122">
        <v>153.01764227783192</v>
      </c>
      <c r="J400" s="122">
        <v>162.37995626185409</v>
      </c>
      <c r="K400" s="122">
        <v>174.03822319122534</v>
      </c>
      <c r="L400" s="122">
        <v>176.3926344054301</v>
      </c>
      <c r="M400" s="122">
        <v>178.35697223958653</v>
      </c>
      <c r="N400" s="122">
        <v>186.11059578495716</v>
      </c>
      <c r="O400" s="122">
        <v>186.3109900339702</v>
      </c>
      <c r="P400" s="122">
        <v>185.27440376675446</v>
      </c>
      <c r="Q400" s="122">
        <v>187.82808651628116</v>
      </c>
      <c r="R400" s="122">
        <v>186.10904691210206</v>
      </c>
      <c r="S400" s="122">
        <v>186.06753620504213</v>
      </c>
      <c r="T400" s="122">
        <v>190.20224138254864</v>
      </c>
      <c r="U400" s="122">
        <v>190.81328418576808</v>
      </c>
      <c r="V400" s="122">
        <v>254.22052865418908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163.09454079333088</v>
      </c>
      <c r="D401" s="98">
        <v>153.86876986203066</v>
      </c>
      <c r="E401" s="98">
        <v>175.4060123158518</v>
      </c>
      <c r="F401" s="98">
        <v>150.20007506897954</v>
      </c>
      <c r="G401" s="98">
        <v>186.47650076922901</v>
      </c>
      <c r="H401" s="98">
        <v>98.298333945169503</v>
      </c>
      <c r="I401" s="98">
        <v>131.57579762605178</v>
      </c>
      <c r="J401" s="98">
        <v>185.30232931408722</v>
      </c>
      <c r="K401" s="98">
        <v>217.25985621064279</v>
      </c>
      <c r="L401" s="98">
        <v>170.87678007321017</v>
      </c>
      <c r="M401" s="98">
        <v>165.79745549629942</v>
      </c>
      <c r="N401" s="98">
        <v>139.03487675495444</v>
      </c>
      <c r="O401" s="98">
        <v>189.75094443420417</v>
      </c>
      <c r="P401" s="98">
        <v>181.4265992355713</v>
      </c>
      <c r="Q401" s="98">
        <v>223.54535846256709</v>
      </c>
      <c r="R401" s="98">
        <v>177.74917516881305</v>
      </c>
      <c r="S401" s="98">
        <v>182.88048775731926</v>
      </c>
      <c r="T401" s="98">
        <v>190.30363533981276</v>
      </c>
      <c r="U401" s="98">
        <v>193.54843917655887</v>
      </c>
      <c r="V401" s="98">
        <v>249.29255269313524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145.61309533403249</v>
      </c>
      <c r="D402" s="33">
        <v>147.13982296045742</v>
      </c>
      <c r="E402" s="33">
        <v>146.97662821276319</v>
      </c>
      <c r="F402" s="33">
        <v>148.72202375483712</v>
      </c>
      <c r="G402" s="33">
        <v>151.19315674751547</v>
      </c>
      <c r="H402" s="33">
        <v>156.12517385026979</v>
      </c>
      <c r="I402" s="33">
        <v>155.47604267485926</v>
      </c>
      <c r="J402" s="33">
        <v>158.32410894247286</v>
      </c>
      <c r="K402" s="33">
        <v>168.89075728645187</v>
      </c>
      <c r="L402" s="33">
        <v>176.65303690348023</v>
      </c>
      <c r="M402" s="33">
        <v>178.49807371671665</v>
      </c>
      <c r="N402" s="33">
        <v>187.2427628223208</v>
      </c>
      <c r="O402" s="33">
        <v>186.03889783241988</v>
      </c>
      <c r="P402" s="33">
        <v>185.75138029216194</v>
      </c>
      <c r="Q402" s="33">
        <v>184.1483149654801</v>
      </c>
      <c r="R402" s="33">
        <v>186.91575827098751</v>
      </c>
      <c r="S402" s="33">
        <v>186.22712682237949</v>
      </c>
      <c r="T402" s="33">
        <v>190.19945012764316</v>
      </c>
      <c r="U402" s="33">
        <v>190.71688333700587</v>
      </c>
      <c r="V402" s="33">
        <v>254.46733652606258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8025.147629161308</v>
      </c>
      <c r="D404" s="117">
        <f t="shared" si="218"/>
        <v>7528.4592389659592</v>
      </c>
      <c r="E404" s="117">
        <f t="shared" si="218"/>
        <v>8282.4704154685605</v>
      </c>
      <c r="F404" s="117">
        <f t="shared" si="218"/>
        <v>7272.2503711246272</v>
      </c>
      <c r="G404" s="117">
        <f t="shared" si="218"/>
        <v>7868.9810553361631</v>
      </c>
      <c r="H404" s="117">
        <f t="shared" si="218"/>
        <v>7733.8072677484088</v>
      </c>
      <c r="I404" s="117">
        <f t="shared" si="218"/>
        <v>8346.0326036189417</v>
      </c>
      <c r="J404" s="117">
        <f t="shared" si="218"/>
        <v>6456.5677402196043</v>
      </c>
      <c r="K404" s="117">
        <f t="shared" si="218"/>
        <v>6309.6692037510475</v>
      </c>
      <c r="L404" s="117">
        <f t="shared" si="218"/>
        <v>7614.4428553958151</v>
      </c>
      <c r="M404" s="117">
        <f t="shared" si="218"/>
        <v>6982.6583839419482</v>
      </c>
      <c r="N404" s="117">
        <f t="shared" si="218"/>
        <v>6899.1562485489794</v>
      </c>
      <c r="O404" s="117">
        <f t="shared" si="218"/>
        <v>5949.4037632241671</v>
      </c>
      <c r="P404" s="117">
        <f t="shared" si="218"/>
        <v>6008.6951140875926</v>
      </c>
      <c r="Q404" s="117">
        <f t="shared" si="218"/>
        <v>5313.4134139483867</v>
      </c>
      <c r="R404" s="117">
        <f t="shared" ref="R404:V404" si="219">R405+R408+R410+R419</f>
        <v>5313.650594779564</v>
      </c>
      <c r="S404" s="117">
        <f t="shared" si="219"/>
        <v>4647.7506213215993</v>
      </c>
      <c r="T404" s="117">
        <f t="shared" si="219"/>
        <v>4479.8353659227714</v>
      </c>
      <c r="U404" s="117">
        <f t="shared" si="219"/>
        <v>3391.3409736876774</v>
      </c>
      <c r="V404" s="117">
        <f t="shared" si="219"/>
        <v>4201.5213756622115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7381.1693595063207</v>
      </c>
      <c r="D405" s="122">
        <f t="shared" si="221"/>
        <v>6922.0978855015028</v>
      </c>
      <c r="E405" s="122">
        <f t="shared" si="221"/>
        <v>7644.1677350803329</v>
      </c>
      <c r="F405" s="122">
        <f t="shared" si="221"/>
        <v>6770.0269457299819</v>
      </c>
      <c r="G405" s="122">
        <f t="shared" si="221"/>
        <v>7331.2914677490071</v>
      </c>
      <c r="H405" s="122">
        <f t="shared" si="221"/>
        <v>7250.110070768932</v>
      </c>
      <c r="I405" s="122">
        <f t="shared" si="221"/>
        <v>7724.9435570649612</v>
      </c>
      <c r="J405" s="122">
        <f t="shared" si="221"/>
        <v>5895.0584224152717</v>
      </c>
      <c r="K405" s="122">
        <f t="shared" si="221"/>
        <v>5760.8751145646602</v>
      </c>
      <c r="L405" s="122">
        <f t="shared" si="221"/>
        <v>7012.1942690942315</v>
      </c>
      <c r="M405" s="122">
        <f t="shared" si="221"/>
        <v>6393.3444744850603</v>
      </c>
      <c r="N405" s="122">
        <f t="shared" si="221"/>
        <v>6316.8508004926716</v>
      </c>
      <c r="O405" s="122">
        <f t="shared" si="221"/>
        <v>5394.1702363621016</v>
      </c>
      <c r="P405" s="122">
        <f t="shared" si="221"/>
        <v>5549.1260948466052</v>
      </c>
      <c r="Q405" s="122">
        <f t="shared" si="221"/>
        <v>4857.6248597419499</v>
      </c>
      <c r="R405" s="122">
        <f t="shared" ref="R405:V405" si="222">SUM(R406:R407)</f>
        <v>4904.7080379020708</v>
      </c>
      <c r="S405" s="122">
        <f t="shared" si="222"/>
        <v>4246.4496491458822</v>
      </c>
      <c r="T405" s="122">
        <f t="shared" si="222"/>
        <v>4100.8777996000908</v>
      </c>
      <c r="U405" s="122">
        <f t="shared" si="222"/>
        <v>3034.8959552159249</v>
      </c>
      <c r="V405" s="122">
        <f t="shared" si="222"/>
        <v>3788.6917837816427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7381.1693595063207</v>
      </c>
      <c r="D406" s="98">
        <v>6922.0978855015028</v>
      </c>
      <c r="E406" s="98">
        <v>7644.1677350803329</v>
      </c>
      <c r="F406" s="98">
        <v>6770.0269457299819</v>
      </c>
      <c r="G406" s="98">
        <v>7331.2914677490071</v>
      </c>
      <c r="H406" s="98">
        <v>7250.110070768932</v>
      </c>
      <c r="I406" s="98">
        <v>7724.9435570649612</v>
      </c>
      <c r="J406" s="98">
        <v>5895.0584224152717</v>
      </c>
      <c r="K406" s="98">
        <v>5760.8751145646602</v>
      </c>
      <c r="L406" s="98">
        <v>7012.1942690942315</v>
      </c>
      <c r="M406" s="98">
        <v>6393.3444744850603</v>
      </c>
      <c r="N406" s="98">
        <v>6316.8508004926716</v>
      </c>
      <c r="O406" s="98">
        <v>5394.1702363621016</v>
      </c>
      <c r="P406" s="98">
        <v>5549.1260948466052</v>
      </c>
      <c r="Q406" s="98">
        <v>4857.6248597419499</v>
      </c>
      <c r="R406" s="98">
        <v>4904.7080379020708</v>
      </c>
      <c r="S406" s="98">
        <v>4246.4496491458822</v>
      </c>
      <c r="T406" s="98">
        <v>4100.8777996000908</v>
      </c>
      <c r="U406" s="98">
        <v>3034.8959552159249</v>
      </c>
      <c r="V406" s="98">
        <v>3788.6917837816427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635.98249813937559</v>
      </c>
      <c r="D410" s="122">
        <v>599.25890633588585</v>
      </c>
      <c r="E410" s="122">
        <v>630.37361449125399</v>
      </c>
      <c r="F410" s="122">
        <v>498.19671663253303</v>
      </c>
      <c r="G410" s="122">
        <v>532.27936027536657</v>
      </c>
      <c r="H410" s="122">
        <v>481.053643364013</v>
      </c>
      <c r="I410" s="122">
        <v>616.16027016552528</v>
      </c>
      <c r="J410" s="122">
        <v>551.36650097404947</v>
      </c>
      <c r="K410" s="122">
        <v>540.37791140165211</v>
      </c>
      <c r="L410" s="122">
        <v>599.44511310533301</v>
      </c>
      <c r="M410" s="122">
        <v>588.64364216068043</v>
      </c>
      <c r="N410" s="122">
        <v>581.11727515147038</v>
      </c>
      <c r="O410" s="122">
        <v>550.17236658550962</v>
      </c>
      <c r="P410" s="122">
        <v>452.28791398507769</v>
      </c>
      <c r="Q410" s="122">
        <v>448.1907805370995</v>
      </c>
      <c r="R410" s="122">
        <v>403.25457499522025</v>
      </c>
      <c r="S410" s="122">
        <v>398.13375964645797</v>
      </c>
      <c r="T410" s="122">
        <v>377.10857012706236</v>
      </c>
      <c r="U410" s="122">
        <v>354.05883410143809</v>
      </c>
      <c r="V410" s="122">
        <v>408.52984845207106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688.58917203492513</v>
      </c>
      <c r="D411" s="98">
        <v>644.68491813241587</v>
      </c>
      <c r="E411" s="98">
        <v>679.10812937281128</v>
      </c>
      <c r="F411" s="98">
        <v>636.52523569752736</v>
      </c>
      <c r="G411" s="98">
        <v>639.13179807898939</v>
      </c>
      <c r="H411" s="98">
        <v>632.60540041545107</v>
      </c>
      <c r="I411" s="98">
        <v>665.85597899250956</v>
      </c>
      <c r="J411" s="98">
        <v>582.91383306386274</v>
      </c>
      <c r="K411" s="98">
        <v>581.08060586472436</v>
      </c>
      <c r="L411" s="98">
        <v>628.30488810016891</v>
      </c>
      <c r="M411" s="98">
        <v>614.54413550074844</v>
      </c>
      <c r="N411" s="98">
        <v>602.44591648659491</v>
      </c>
      <c r="O411" s="98">
        <v>573.99359369706121</v>
      </c>
      <c r="P411" s="98">
        <v>545.09975757252209</v>
      </c>
      <c r="Q411" s="98">
        <v>521.23669173828398</v>
      </c>
      <c r="R411" s="98">
        <v>479.31370096183031</v>
      </c>
      <c r="S411" s="98">
        <v>452.31222178954914</v>
      </c>
      <c r="T411" s="98">
        <v>420.72456938133053</v>
      </c>
      <c r="U411" s="98">
        <v>396.79292886974804</v>
      </c>
      <c r="V411" s="98">
        <v>438.32315808863819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549.42762318385269</v>
      </c>
      <c r="D412" s="98">
        <v>0</v>
      </c>
      <c r="E412" s="98">
        <v>540.93324837213584</v>
      </c>
      <c r="F412" s="98">
        <v>0</v>
      </c>
      <c r="G412" s="98">
        <v>0</v>
      </c>
      <c r="H412" s="98">
        <v>506.61532998144799</v>
      </c>
      <c r="I412" s="98">
        <v>540.91550841345941</v>
      </c>
      <c r="J412" s="98">
        <v>469.02413743444305</v>
      </c>
      <c r="K412" s="98">
        <v>467.75943190464824</v>
      </c>
      <c r="L412" s="98">
        <v>504.27150940572062</v>
      </c>
      <c r="M412" s="98">
        <v>494.92925017435675</v>
      </c>
      <c r="N412" s="98">
        <v>484.64659217178138</v>
      </c>
      <c r="O412" s="98">
        <v>461.07849014484373</v>
      </c>
      <c r="P412" s="98">
        <v>438.37900686738897</v>
      </c>
      <c r="Q412" s="98">
        <v>418.50432830356067</v>
      </c>
      <c r="R412" s="98">
        <v>385.86264347336368</v>
      </c>
      <c r="S412" s="98">
        <v>364.12152152369413</v>
      </c>
      <c r="T412" s="98">
        <v>339.02442648154977</v>
      </c>
      <c r="U412" s="98">
        <v>319.45015314836598</v>
      </c>
      <c r="V412" s="98">
        <v>352.83499808055979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549.42762318385269</v>
      </c>
      <c r="D413" s="101">
        <v>0</v>
      </c>
      <c r="E413" s="101">
        <v>540.93324837213584</v>
      </c>
      <c r="F413" s="101">
        <v>0</v>
      </c>
      <c r="G413" s="101">
        <v>0</v>
      </c>
      <c r="H413" s="101">
        <v>506.61532998144799</v>
      </c>
      <c r="I413" s="101">
        <v>540.91550841345941</v>
      </c>
      <c r="J413" s="101">
        <v>469.02413743444305</v>
      </c>
      <c r="K413" s="101">
        <v>467.75943190464824</v>
      </c>
      <c r="L413" s="101">
        <v>504.27150940572062</v>
      </c>
      <c r="M413" s="101">
        <v>494.92925017435675</v>
      </c>
      <c r="N413" s="101">
        <v>484.64659217178138</v>
      </c>
      <c r="O413" s="101">
        <v>461.07849014484373</v>
      </c>
      <c r="P413" s="101">
        <v>438.37900686738897</v>
      </c>
      <c r="Q413" s="101">
        <v>418.50432830356067</v>
      </c>
      <c r="R413" s="101">
        <v>385.86264347336368</v>
      </c>
      <c r="S413" s="101">
        <v>364.12152152369413</v>
      </c>
      <c r="T413" s="101">
        <v>339.02442648154977</v>
      </c>
      <c r="U413" s="101">
        <v>319.45015314836598</v>
      </c>
      <c r="V413" s="101">
        <v>352.83499808055979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7.9957715156114402</v>
      </c>
      <c r="D419" s="122">
        <v>7.1024471285713044</v>
      </c>
      <c r="E419" s="122">
        <v>7.9290658969732775</v>
      </c>
      <c r="F419" s="122">
        <v>4.0267087621124125</v>
      </c>
      <c r="G419" s="122">
        <v>5.4102273117899538</v>
      </c>
      <c r="H419" s="122">
        <v>2.6435536154639068</v>
      </c>
      <c r="I419" s="122">
        <v>4.9287763884545823</v>
      </c>
      <c r="J419" s="122">
        <v>10.142816830283206</v>
      </c>
      <c r="K419" s="122">
        <v>8.4161777847349271</v>
      </c>
      <c r="L419" s="122">
        <v>2.8034731962505943</v>
      </c>
      <c r="M419" s="122">
        <v>0.67026729620734693</v>
      </c>
      <c r="N419" s="122">
        <v>1.1881729048368748</v>
      </c>
      <c r="O419" s="122">
        <v>5.0611602765557668</v>
      </c>
      <c r="P419" s="122">
        <v>7.2811052559098277</v>
      </c>
      <c r="Q419" s="122">
        <v>7.5977736693376539</v>
      </c>
      <c r="R419" s="122">
        <v>5.68798188227235</v>
      </c>
      <c r="S419" s="122">
        <v>3.1672125292590008</v>
      </c>
      <c r="T419" s="122">
        <v>1.8489961956186858</v>
      </c>
      <c r="U419" s="122">
        <v>2.3861843703145267</v>
      </c>
      <c r="V419" s="122">
        <v>4.2997434284980613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59.485402556976837</v>
      </c>
      <c r="D420" s="98">
        <v>56.105934015651783</v>
      </c>
      <c r="E420" s="98">
        <v>63.942813594898361</v>
      </c>
      <c r="F420" s="98">
        <v>54.740229400373885</v>
      </c>
      <c r="G420" s="98">
        <v>67.944023512998513</v>
      </c>
      <c r="H420" s="98">
        <v>35.806785207210552</v>
      </c>
      <c r="I420" s="98">
        <v>47.916915249965037</v>
      </c>
      <c r="J420" s="98">
        <v>67.466826556490531</v>
      </c>
      <c r="K420" s="98">
        <v>79.084144191400583</v>
      </c>
      <c r="L420" s="98">
        <v>62.1867352255776</v>
      </c>
      <c r="M420" s="98">
        <v>60.331112103884458</v>
      </c>
      <c r="N420" s="98">
        <v>50.592626471521079</v>
      </c>
      <c r="O420" s="98">
        <v>69.047413702518725</v>
      </c>
      <c r="P420" s="98">
        <v>66.01831411913362</v>
      </c>
      <c r="Q420" s="98">
        <v>81.344674689589525</v>
      </c>
      <c r="R420" s="98">
        <v>64.631987678401131</v>
      </c>
      <c r="S420" s="98">
        <v>66.4169194568492</v>
      </c>
      <c r="T420" s="98">
        <v>69.014857999255597</v>
      </c>
      <c r="U420" s="98">
        <v>70.08874273169306</v>
      </c>
      <c r="V420" s="98">
        <v>90.152079067127858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284.46974242580796</v>
      </c>
      <c r="D423" s="118">
        <f t="shared" si="225"/>
        <v>263.66902560178619</v>
      </c>
      <c r="E423" s="118">
        <f t="shared" si="225"/>
        <v>284.19304298724973</v>
      </c>
      <c r="F423" s="118">
        <f t="shared" si="225"/>
        <v>249.66716505274835</v>
      </c>
      <c r="G423" s="118">
        <f t="shared" si="225"/>
        <v>233.96273383685363</v>
      </c>
      <c r="H423" s="118">
        <f t="shared" si="225"/>
        <v>230.84710444043586</v>
      </c>
      <c r="I423" s="118">
        <f t="shared" si="225"/>
        <v>243.03437478491668</v>
      </c>
      <c r="J423" s="118">
        <f t="shared" si="225"/>
        <v>215.81707319622183</v>
      </c>
      <c r="K423" s="118">
        <f t="shared" si="225"/>
        <v>223.01738352903715</v>
      </c>
      <c r="L423" s="118">
        <f t="shared" si="225"/>
        <v>262.58244468765577</v>
      </c>
      <c r="M423" s="118">
        <f t="shared" si="225"/>
        <v>204.57422328017492</v>
      </c>
      <c r="N423" s="118">
        <f t="shared" si="225"/>
        <v>217.66215750551586</v>
      </c>
      <c r="O423" s="118">
        <f t="shared" si="225"/>
        <v>196.11277696657908</v>
      </c>
      <c r="P423" s="118">
        <f t="shared" si="225"/>
        <v>182.09943309910932</v>
      </c>
      <c r="Q423" s="118">
        <f t="shared" si="225"/>
        <v>168.89476370918658</v>
      </c>
      <c r="R423" s="118">
        <f t="shared" ref="R423:V423" si="226">R424+R427+R429+R438</f>
        <v>170.21559770171697</v>
      </c>
      <c r="S423" s="118">
        <f t="shared" si="226"/>
        <v>164.89111166455928</v>
      </c>
      <c r="T423" s="118">
        <f t="shared" si="226"/>
        <v>150.46219221909882</v>
      </c>
      <c r="U423" s="118">
        <f t="shared" si="226"/>
        <v>148.55147916036287</v>
      </c>
      <c r="V423" s="118">
        <f t="shared" si="226"/>
        <v>135.74769297259286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259.11953811519959</v>
      </c>
      <c r="D424" s="123">
        <f t="shared" si="228"/>
        <v>240.0069403646317</v>
      </c>
      <c r="E424" s="123">
        <f t="shared" si="228"/>
        <v>259.92878878646479</v>
      </c>
      <c r="F424" s="123">
        <f t="shared" si="228"/>
        <v>227.62903941460826</v>
      </c>
      <c r="G424" s="123">
        <f t="shared" si="228"/>
        <v>214.37383344588642</v>
      </c>
      <c r="H424" s="123">
        <f t="shared" si="228"/>
        <v>211.72987437490249</v>
      </c>
      <c r="I424" s="123">
        <f t="shared" si="228"/>
        <v>222.81307435913024</v>
      </c>
      <c r="J424" s="123">
        <f t="shared" si="228"/>
        <v>194.92273120001477</v>
      </c>
      <c r="K424" s="123">
        <f t="shared" si="228"/>
        <v>201.02921263866736</v>
      </c>
      <c r="L424" s="123">
        <f t="shared" si="228"/>
        <v>239.51115920207477</v>
      </c>
      <c r="M424" s="123">
        <f t="shared" si="228"/>
        <v>185.36873076815883</v>
      </c>
      <c r="N424" s="123">
        <f t="shared" si="228"/>
        <v>197.20221557916463</v>
      </c>
      <c r="O424" s="123">
        <f t="shared" si="228"/>
        <v>175.64050447839625</v>
      </c>
      <c r="P424" s="123">
        <f t="shared" si="228"/>
        <v>164.53291582404407</v>
      </c>
      <c r="Q424" s="123">
        <f t="shared" si="228"/>
        <v>151.0893012690218</v>
      </c>
      <c r="R424" s="123">
        <f t="shared" ref="R424:V424" si="229">SUM(R425:R426)</f>
        <v>153.53999243752827</v>
      </c>
      <c r="S424" s="123">
        <f t="shared" si="229"/>
        <v>147.35299367443244</v>
      </c>
      <c r="T424" s="123">
        <f t="shared" si="229"/>
        <v>134.80638609006351</v>
      </c>
      <c r="U424" s="123">
        <f t="shared" si="229"/>
        <v>129.26195059028362</v>
      </c>
      <c r="V424" s="123">
        <f t="shared" si="229"/>
        <v>119.61848887293398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255.80020631941434</v>
      </c>
      <c r="D425" s="99">
        <v>236.98255082346347</v>
      </c>
      <c r="E425" s="99">
        <v>256.67282438968067</v>
      </c>
      <c r="F425" s="99">
        <v>224.83363941850169</v>
      </c>
      <c r="G425" s="99">
        <v>211.76593521509187</v>
      </c>
      <c r="H425" s="99">
        <v>209.1730990730739</v>
      </c>
      <c r="I425" s="99">
        <v>220.13770966490543</v>
      </c>
      <c r="J425" s="99">
        <v>192.60221166171092</v>
      </c>
      <c r="K425" s="99">
        <v>198.63591625301632</v>
      </c>
      <c r="L425" s="99">
        <v>236.64530963824484</v>
      </c>
      <c r="M425" s="99">
        <v>183.15845723806046</v>
      </c>
      <c r="N425" s="99">
        <v>194.80746153588854</v>
      </c>
      <c r="O425" s="99">
        <v>173.46672427589527</v>
      </c>
      <c r="P425" s="99">
        <v>162.44273736316208</v>
      </c>
      <c r="Q425" s="99">
        <v>149.13458122896424</v>
      </c>
      <c r="R425" s="99">
        <v>151.53060902447405</v>
      </c>
      <c r="S425" s="99">
        <v>145.53587326448971</v>
      </c>
      <c r="T425" s="99">
        <v>133.14995901399374</v>
      </c>
      <c r="U425" s="99">
        <v>127.70901876859935</v>
      </c>
      <c r="V425" s="99">
        <v>118.14765313710907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3.3193317957852484</v>
      </c>
      <c r="D426" s="99">
        <v>3.0243895411682225</v>
      </c>
      <c r="E426" s="99">
        <v>3.2559643967841296</v>
      </c>
      <c r="F426" s="99">
        <v>2.795399996106561</v>
      </c>
      <c r="G426" s="99">
        <v>2.6078982307945373</v>
      </c>
      <c r="H426" s="99">
        <v>2.5567753018286079</v>
      </c>
      <c r="I426" s="99">
        <v>2.6753646942248142</v>
      </c>
      <c r="J426" s="99">
        <v>2.3205195383038419</v>
      </c>
      <c r="K426" s="99">
        <v>2.3932963856510492</v>
      </c>
      <c r="L426" s="99">
        <v>2.8658495638299337</v>
      </c>
      <c r="M426" s="99">
        <v>2.2102735300983598</v>
      </c>
      <c r="N426" s="99">
        <v>2.394754043276091</v>
      </c>
      <c r="O426" s="99">
        <v>2.1737802025009842</v>
      </c>
      <c r="P426" s="99">
        <v>2.0901784608819955</v>
      </c>
      <c r="Q426" s="99">
        <v>1.9547200400575726</v>
      </c>
      <c r="R426" s="99">
        <v>2.0093834130542128</v>
      </c>
      <c r="S426" s="99">
        <v>1.8171204099427176</v>
      </c>
      <c r="T426" s="99">
        <v>1.6564270760697726</v>
      </c>
      <c r="U426" s="99">
        <v>1.5529318216842716</v>
      </c>
      <c r="V426" s="99">
        <v>1.4708357358249085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9.1855668332131976E-2</v>
      </c>
      <c r="D427" s="123">
        <f t="shared" si="231"/>
        <v>8.0787470884900764E-2</v>
      </c>
      <c r="E427" s="123">
        <f t="shared" si="231"/>
        <v>6.1218307338022609E-2</v>
      </c>
      <c r="F427" s="123">
        <f t="shared" si="231"/>
        <v>6.5719252368069053E-2</v>
      </c>
      <c r="G427" s="123">
        <f t="shared" si="231"/>
        <v>9.720734024058697E-2</v>
      </c>
      <c r="H427" s="123">
        <f t="shared" si="231"/>
        <v>7.9384095674551861E-2</v>
      </c>
      <c r="I427" s="123">
        <f t="shared" si="231"/>
        <v>5.627871317397639E-2</v>
      </c>
      <c r="J427" s="123">
        <f t="shared" si="231"/>
        <v>0.10992658297304742</v>
      </c>
      <c r="K427" s="123">
        <f t="shared" si="231"/>
        <v>5.225758337316002E-2</v>
      </c>
      <c r="L427" s="123">
        <f t="shared" si="231"/>
        <v>8.7735088936828284E-2</v>
      </c>
      <c r="M427" s="123">
        <f t="shared" si="231"/>
        <v>4.0962040730142105E-2</v>
      </c>
      <c r="N427" s="123">
        <f t="shared" si="231"/>
        <v>7.4529912620172126E-2</v>
      </c>
      <c r="O427" s="123">
        <f t="shared" si="231"/>
        <v>8.2072470723526178E-2</v>
      </c>
      <c r="P427" s="123">
        <f t="shared" si="231"/>
        <v>4.4254100262924569E-2</v>
      </c>
      <c r="Q427" s="123">
        <f t="shared" si="231"/>
        <v>6.454596106113604E-2</v>
      </c>
      <c r="R427" s="123">
        <f t="shared" si="231"/>
        <v>3.8070746097288444E-2</v>
      </c>
      <c r="S427" s="123">
        <f t="shared" si="231"/>
        <v>2.6384460351490158E-2</v>
      </c>
      <c r="T427" s="123">
        <f t="shared" si="231"/>
        <v>5.1365046766598275E-2</v>
      </c>
      <c r="U427" s="123">
        <f t="shared" si="231"/>
        <v>7.3534241775022893E-2</v>
      </c>
      <c r="V427" s="123">
        <f t="shared" si="231"/>
        <v>0.12960879672273934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9.1855668332131976E-2</v>
      </c>
      <c r="D428" s="99">
        <f>RES_hhdet_in_fecs!D48</f>
        <v>8.0787470884900764E-2</v>
      </c>
      <c r="E428" s="99">
        <f>RES_hhdet_in_fecs!E48</f>
        <v>6.1218307338022609E-2</v>
      </c>
      <c r="F428" s="99">
        <f>RES_hhdet_in_fecs!F48</f>
        <v>6.5719252368069053E-2</v>
      </c>
      <c r="G428" s="99">
        <f>RES_hhdet_in_fecs!G48</f>
        <v>9.720734024058697E-2</v>
      </c>
      <c r="H428" s="99">
        <f>RES_hhdet_in_fecs!H48</f>
        <v>7.9384095674551861E-2</v>
      </c>
      <c r="I428" s="99">
        <f>RES_hhdet_in_fecs!I48</f>
        <v>5.627871317397639E-2</v>
      </c>
      <c r="J428" s="99">
        <f>RES_hhdet_in_fecs!J48</f>
        <v>0.10992658297304742</v>
      </c>
      <c r="K428" s="99">
        <f>RES_hhdet_in_fecs!K48</f>
        <v>5.225758337316002E-2</v>
      </c>
      <c r="L428" s="99">
        <f>RES_hhdet_in_fecs!L48</f>
        <v>8.7735088936828284E-2</v>
      </c>
      <c r="M428" s="99">
        <f>RES_hhdet_in_fecs!M48</f>
        <v>4.0962040730142105E-2</v>
      </c>
      <c r="N428" s="99">
        <f>RES_hhdet_in_fecs!N48</f>
        <v>7.4529912620172126E-2</v>
      </c>
      <c r="O428" s="99">
        <f>RES_hhdet_in_fecs!O48</f>
        <v>8.2072470723526178E-2</v>
      </c>
      <c r="P428" s="99">
        <f>RES_hhdet_in_fecs!P48</f>
        <v>4.4254100262924569E-2</v>
      </c>
      <c r="Q428" s="99">
        <f>RES_hhdet_in_fecs!Q48</f>
        <v>6.454596106113604E-2</v>
      </c>
      <c r="R428" s="99">
        <f>RES_hhdet_in_fecs!R48</f>
        <v>3.8070746097288444E-2</v>
      </c>
      <c r="S428" s="99">
        <f>RES_hhdet_in_fecs!S48</f>
        <v>2.6384460351490158E-2</v>
      </c>
      <c r="T428" s="99">
        <f>RES_hhdet_in_fecs!T48</f>
        <v>5.1365046766598275E-2</v>
      </c>
      <c r="U428" s="99">
        <f>RES_hhdet_in_fecs!U48</f>
        <v>7.3534241775022893E-2</v>
      </c>
      <c r="V428" s="99">
        <f>RES_hhdet_in_fecs!V48</f>
        <v>0.12960879672273934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23.430843686099887</v>
      </c>
      <c r="D429" s="123">
        <v>21.785471284221579</v>
      </c>
      <c r="E429" s="123">
        <v>22.40920874458449</v>
      </c>
      <c r="F429" s="123">
        <v>20.250562581833581</v>
      </c>
      <c r="G429" s="123">
        <v>17.936222593825871</v>
      </c>
      <c r="H429" s="123">
        <v>17.527174514543617</v>
      </c>
      <c r="I429" s="123">
        <v>18.648832272844256</v>
      </c>
      <c r="J429" s="123">
        <v>18.903931659324186</v>
      </c>
      <c r="K429" s="123">
        <v>19.860723181292826</v>
      </c>
      <c r="L429" s="123">
        <v>21.00398689856409</v>
      </c>
      <c r="M429" s="123">
        <v>17.490372653221922</v>
      </c>
      <c r="N429" s="123">
        <v>18.487627038187302</v>
      </c>
      <c r="O429" s="123">
        <v>18.375790163682229</v>
      </c>
      <c r="P429" s="123">
        <v>15.693967393685774</v>
      </c>
      <c r="Q429" s="123">
        <v>15.813225410748311</v>
      </c>
      <c r="R429" s="123">
        <v>14.754077201368867</v>
      </c>
      <c r="S429" s="123">
        <v>15.480038122617319</v>
      </c>
      <c r="T429" s="123">
        <v>13.683969642694095</v>
      </c>
      <c r="U429" s="123">
        <v>16.753276794102582</v>
      </c>
      <c r="V429" s="123">
        <v>13.590428911839048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23.863597175018551</v>
      </c>
      <c r="D430" s="99">
        <v>22.071210044058319</v>
      </c>
      <c r="E430" s="99">
        <v>22.802822710467424</v>
      </c>
      <c r="F430" s="99">
        <v>21.13910128730862</v>
      </c>
      <c r="G430" s="99">
        <v>18.461459831640969</v>
      </c>
      <c r="H430" s="99">
        <v>18.251313539192758</v>
      </c>
      <c r="I430" s="99">
        <v>18.974897240257178</v>
      </c>
      <c r="J430" s="99">
        <v>19.044848313870794</v>
      </c>
      <c r="K430" s="99">
        <v>20.035754337215785</v>
      </c>
      <c r="L430" s="99">
        <v>21.203834218770584</v>
      </c>
      <c r="M430" s="99">
        <v>17.605645403938681</v>
      </c>
      <c r="N430" s="99">
        <v>18.579029869482131</v>
      </c>
      <c r="O430" s="99">
        <v>18.458592163588978</v>
      </c>
      <c r="P430" s="99">
        <v>15.957016518026027</v>
      </c>
      <c r="Q430" s="99">
        <v>16.002556390838539</v>
      </c>
      <c r="R430" s="99">
        <v>14.808362997196397</v>
      </c>
      <c r="S430" s="99">
        <v>15.501809658707234</v>
      </c>
      <c r="T430" s="99">
        <v>13.660358076206817</v>
      </c>
      <c r="U430" s="99">
        <v>16.697124497195105</v>
      </c>
      <c r="V430" s="99">
        <v>13.668795299080294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21.884596570506663</v>
      </c>
      <c r="D431" s="99">
        <v>0</v>
      </c>
      <c r="E431" s="99">
        <v>20.918797920967414</v>
      </c>
      <c r="F431" s="99">
        <v>0</v>
      </c>
      <c r="G431" s="99">
        <v>0</v>
      </c>
      <c r="H431" s="99">
        <v>16.805099065809358</v>
      </c>
      <c r="I431" s="99">
        <v>17.571450709524953</v>
      </c>
      <c r="J431" s="99">
        <v>17.592666586623722</v>
      </c>
      <c r="K431" s="99">
        <v>18.529433420012722</v>
      </c>
      <c r="L431" s="99">
        <v>19.61443230379939</v>
      </c>
      <c r="M431" s="99">
        <v>16.343430932718693</v>
      </c>
      <c r="N431" s="99">
        <v>17.310682066031148</v>
      </c>
      <c r="O431" s="99">
        <v>17.293984427020494</v>
      </c>
      <c r="P431" s="99">
        <v>15.069879443660064</v>
      </c>
      <c r="Q431" s="99">
        <v>15.208615885348189</v>
      </c>
      <c r="R431" s="99">
        <v>14.145423610273333</v>
      </c>
      <c r="S431" s="99">
        <v>14.870943587717878</v>
      </c>
      <c r="T431" s="99">
        <v>13.157652610345314</v>
      </c>
      <c r="U431" s="99">
        <v>16.135464249631124</v>
      </c>
      <c r="V431" s="99">
        <v>13.244451887203388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19.0408446849965</v>
      </c>
      <c r="D432" s="102">
        <v>0</v>
      </c>
      <c r="E432" s="102">
        <v>18.16324150355678</v>
      </c>
      <c r="F432" s="102">
        <v>0</v>
      </c>
      <c r="G432" s="102">
        <v>0</v>
      </c>
      <c r="H432" s="102">
        <v>14.616371003441667</v>
      </c>
      <c r="I432" s="102">
        <v>15.414468761453177</v>
      </c>
      <c r="J432" s="102">
        <v>15.323866146790227</v>
      </c>
      <c r="K432" s="102">
        <v>16.128421723197089</v>
      </c>
      <c r="L432" s="102">
        <v>17.017995067680321</v>
      </c>
      <c r="M432" s="102">
        <v>14.17888215873532</v>
      </c>
      <c r="N432" s="102">
        <v>14.946177350847071</v>
      </c>
      <c r="O432" s="102">
        <v>14.827447376492602</v>
      </c>
      <c r="P432" s="102">
        <v>12.83291903282144</v>
      </c>
      <c r="Q432" s="102">
        <v>12.848556557201098</v>
      </c>
      <c r="R432" s="102">
        <v>11.921199164858365</v>
      </c>
      <c r="S432" s="102">
        <v>12.479305770175397</v>
      </c>
      <c r="T432" s="102">
        <v>11.007664869985437</v>
      </c>
      <c r="U432" s="102">
        <v>13.442525281283993</v>
      </c>
      <c r="V432" s="102">
        <v>11.002907955274594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2.8437518855101609</v>
      </c>
      <c r="D433" s="105">
        <v>0</v>
      </c>
      <c r="E433" s="105">
        <v>2.7555564174106353</v>
      </c>
      <c r="F433" s="105">
        <v>0</v>
      </c>
      <c r="G433" s="105">
        <v>0</v>
      </c>
      <c r="H433" s="105">
        <v>2.188728062367693</v>
      </c>
      <c r="I433" s="105">
        <v>2.1569819480717745</v>
      </c>
      <c r="J433" s="105">
        <v>2.2688004398334951</v>
      </c>
      <c r="K433" s="105">
        <v>2.4010116968156305</v>
      </c>
      <c r="L433" s="105">
        <v>2.5964372361190682</v>
      </c>
      <c r="M433" s="105">
        <v>2.1645487739833706</v>
      </c>
      <c r="N433" s="105">
        <v>2.3645047151840783</v>
      </c>
      <c r="O433" s="105">
        <v>2.4665370505278923</v>
      </c>
      <c r="P433" s="105">
        <v>2.2369604108386247</v>
      </c>
      <c r="Q433" s="105">
        <v>2.3600593281470945</v>
      </c>
      <c r="R433" s="105">
        <v>2.224224445414968</v>
      </c>
      <c r="S433" s="105">
        <v>2.3916378175424797</v>
      </c>
      <c r="T433" s="105">
        <v>2.1499877403598786</v>
      </c>
      <c r="U433" s="105">
        <v>2.6929389683471321</v>
      </c>
      <c r="V433" s="105">
        <v>2.2415439319287942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18.219523176868247</v>
      </c>
      <c r="D434" s="102">
        <v>18.029721737015606</v>
      </c>
      <c r="E434" s="102">
        <v>17.33203159367417</v>
      </c>
      <c r="F434" s="102">
        <v>17.066262796408257</v>
      </c>
      <c r="G434" s="102">
        <v>15.337879746071486</v>
      </c>
      <c r="H434" s="102">
        <v>15.264560687369761</v>
      </c>
      <c r="I434" s="102">
        <v>14.631683454852782</v>
      </c>
      <c r="J434" s="102">
        <v>16.483204257750501</v>
      </c>
      <c r="K434" s="102">
        <v>17.56373360175234</v>
      </c>
      <c r="L434" s="102">
        <v>16.88901298181657</v>
      </c>
      <c r="M434" s="102">
        <v>14.896774672078861</v>
      </c>
      <c r="N434" s="102">
        <v>16.035656616330577</v>
      </c>
      <c r="O434" s="102">
        <v>16.508645146441847</v>
      </c>
      <c r="P434" s="102">
        <v>14.460179955835347</v>
      </c>
      <c r="Q434" s="102">
        <v>14.687323162101508</v>
      </c>
      <c r="R434" s="102">
        <v>14.512937512902255</v>
      </c>
      <c r="S434" s="102">
        <v>15.360165061780814</v>
      </c>
      <c r="T434" s="102">
        <v>13.932890628629705</v>
      </c>
      <c r="U434" s="102">
        <v>17.273553775618076</v>
      </c>
      <c r="V434" s="102">
        <v>12.560335922019688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17.2379692282449</v>
      </c>
      <c r="D435" s="105">
        <v>17.072790074316064</v>
      </c>
      <c r="E435" s="105">
        <v>16.399778250490272</v>
      </c>
      <c r="F435" s="105">
        <v>16.157809404228502</v>
      </c>
      <c r="G435" s="105">
        <v>14.539981073307525</v>
      </c>
      <c r="H435" s="105">
        <v>14.473075926193683</v>
      </c>
      <c r="I435" s="105">
        <v>13.92037247285969</v>
      </c>
      <c r="J435" s="105">
        <v>15.654909007541388</v>
      </c>
      <c r="K435" s="105">
        <v>16.688240974152588</v>
      </c>
      <c r="L435" s="105">
        <v>16.042779836639308</v>
      </c>
      <c r="M435" s="105">
        <v>14.171374765984387</v>
      </c>
      <c r="N435" s="105">
        <v>15.270099159967724</v>
      </c>
      <c r="O435" s="105">
        <v>15.745777548724005</v>
      </c>
      <c r="P435" s="105">
        <v>13.829065194552616</v>
      </c>
      <c r="Q435" s="105">
        <v>14.075499391262376</v>
      </c>
      <c r="R435" s="105">
        <v>13.93827183539403</v>
      </c>
      <c r="S435" s="105">
        <v>14.775523380160408</v>
      </c>
      <c r="T435" s="105">
        <v>13.425816343958408</v>
      </c>
      <c r="U435" s="105">
        <v>16.666454273045233</v>
      </c>
      <c r="V435" s="105">
        <v>12.133453879554063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14.537074203798218</v>
      </c>
      <c r="D436" s="99">
        <v>14.425123826220572</v>
      </c>
      <c r="E436" s="99">
        <v>13.805178679516251</v>
      </c>
      <c r="F436" s="99">
        <v>13.613476460457337</v>
      </c>
      <c r="G436" s="99">
        <v>12.290008500302234</v>
      </c>
      <c r="H436" s="99">
        <v>12.224012049644882</v>
      </c>
      <c r="I436" s="99">
        <v>11.883979935389061</v>
      </c>
      <c r="J436" s="99">
        <v>13.261200062274451</v>
      </c>
      <c r="K436" s="99">
        <v>14.136109311008843</v>
      </c>
      <c r="L436" s="99">
        <v>13.55067265944411</v>
      </c>
      <c r="M436" s="99">
        <v>11.994396168954754</v>
      </c>
      <c r="N436" s="99">
        <v>12.898032112680657</v>
      </c>
      <c r="O436" s="99">
        <v>13.260304688364473</v>
      </c>
      <c r="P436" s="99">
        <v>11.624187176745107</v>
      </c>
      <c r="Q436" s="99">
        <v>11.786409052562407</v>
      </c>
      <c r="R436" s="99">
        <v>11.676131673067333</v>
      </c>
      <c r="S436" s="99">
        <v>12.356171714802869</v>
      </c>
      <c r="T436" s="99">
        <v>11.218036732156401</v>
      </c>
      <c r="U436" s="99">
        <v>13.890874702125311</v>
      </c>
      <c r="V436" s="99">
        <v>10.091640164962961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2.7008950244466825</v>
      </c>
      <c r="D437" s="99">
        <v>2.6476662480954882</v>
      </c>
      <c r="E437" s="99">
        <v>2.5945995709740211</v>
      </c>
      <c r="F437" s="99">
        <v>2.5443329437711624</v>
      </c>
      <c r="G437" s="99">
        <v>2.2499725730052926</v>
      </c>
      <c r="H437" s="99">
        <v>2.249063876548802</v>
      </c>
      <c r="I437" s="99">
        <v>2.0363925374706291</v>
      </c>
      <c r="J437" s="99">
        <v>2.3937089452669396</v>
      </c>
      <c r="K437" s="99">
        <v>2.5521316631437432</v>
      </c>
      <c r="L437" s="99">
        <v>2.4921071771951966</v>
      </c>
      <c r="M437" s="99">
        <v>2.1769785970296338</v>
      </c>
      <c r="N437" s="99">
        <v>2.3720670472870684</v>
      </c>
      <c r="O437" s="99">
        <v>2.4854728603595353</v>
      </c>
      <c r="P437" s="99">
        <v>2.2048780178075065</v>
      </c>
      <c r="Q437" s="99">
        <v>2.2890903386999693</v>
      </c>
      <c r="R437" s="99">
        <v>2.2621401623266979</v>
      </c>
      <c r="S437" s="99">
        <v>2.4193516653575373</v>
      </c>
      <c r="T437" s="99">
        <v>2.2077796118020072</v>
      </c>
      <c r="U437" s="99">
        <v>2.7755795709199247</v>
      </c>
      <c r="V437" s="99">
        <v>2.0418137145911022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1.8275049561763461</v>
      </c>
      <c r="D438" s="123">
        <v>1.7958264820480185</v>
      </c>
      <c r="E438" s="123">
        <v>1.7938271488624065</v>
      </c>
      <c r="F438" s="123">
        <v>1.72184380393845</v>
      </c>
      <c r="G438" s="123">
        <v>1.5554704569007312</v>
      </c>
      <c r="H438" s="123">
        <v>1.5106714553151814</v>
      </c>
      <c r="I438" s="123">
        <v>1.5161894397682056</v>
      </c>
      <c r="J438" s="123">
        <v>1.8804837539097945</v>
      </c>
      <c r="K438" s="123">
        <v>2.075190125703799</v>
      </c>
      <c r="L438" s="123">
        <v>1.9795634980801236</v>
      </c>
      <c r="M438" s="123">
        <v>1.6741578180640251</v>
      </c>
      <c r="N438" s="123">
        <v>1.8977849755437772</v>
      </c>
      <c r="O438" s="123">
        <v>2.0144098537770558</v>
      </c>
      <c r="P438" s="123">
        <v>1.8282957811165625</v>
      </c>
      <c r="Q438" s="123">
        <v>1.9276910683553365</v>
      </c>
      <c r="R438" s="123">
        <v>1.8834573167225828</v>
      </c>
      <c r="S438" s="123">
        <v>2.0316954071580287</v>
      </c>
      <c r="T438" s="123">
        <v>1.9204714395746167</v>
      </c>
      <c r="U438" s="123">
        <v>2.4627175342016159</v>
      </c>
      <c r="V438" s="123">
        <v>2.4091663910970973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2.4214785399563898</v>
      </c>
      <c r="D439" s="99">
        <v>2.2562665704116753</v>
      </c>
      <c r="E439" s="99">
        <v>2.5219473958203409</v>
      </c>
      <c r="F439" s="99">
        <v>2.1354648669569465</v>
      </c>
      <c r="G439" s="99">
        <v>2.3054310649319958</v>
      </c>
      <c r="H439" s="99">
        <v>1.2135603623263611</v>
      </c>
      <c r="I439" s="99">
        <v>1.6040624729577213</v>
      </c>
      <c r="J439" s="99">
        <v>2.5899510581521397</v>
      </c>
      <c r="K439" s="99">
        <v>3.1626586694472207</v>
      </c>
      <c r="L439" s="99">
        <v>2.4007557042906487</v>
      </c>
      <c r="M439" s="99">
        <v>1.9719619420196683</v>
      </c>
      <c r="N439" s="99">
        <v>1.8008404863111835</v>
      </c>
      <c r="O439" s="99">
        <v>2.5797946611391041</v>
      </c>
      <c r="P439" s="99">
        <v>2.2457645859882982</v>
      </c>
      <c r="Q439" s="99">
        <v>2.9002215263861197</v>
      </c>
      <c r="R439" s="99">
        <v>2.3186570499742984</v>
      </c>
      <c r="S439" s="99">
        <v>2.6423135425744881</v>
      </c>
      <c r="T439" s="99">
        <v>2.6000361904653797</v>
      </c>
      <c r="U439" s="99">
        <v>3.4192064950435075</v>
      </c>
      <c r="V439" s="99">
        <v>3.2553817940040108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1.7352674130795878</v>
      </c>
      <c r="D440" s="110">
        <v>1.7290914068274883</v>
      </c>
      <c r="E440" s="110">
        <v>1.6907575694051511</v>
      </c>
      <c r="F440" s="110">
        <v>1.6890018411307204</v>
      </c>
      <c r="G440" s="110">
        <v>1.4905862245204982</v>
      </c>
      <c r="H440" s="110">
        <v>1.5343551877612227</v>
      </c>
      <c r="I440" s="110">
        <v>1.5061144157584045</v>
      </c>
      <c r="J440" s="110">
        <v>1.7549517656840117</v>
      </c>
      <c r="K440" s="110">
        <v>1.9456784237993821</v>
      </c>
      <c r="L440" s="110">
        <v>1.9596790892378184</v>
      </c>
      <c r="M440" s="110">
        <v>1.6708121000205309</v>
      </c>
      <c r="N440" s="110">
        <v>1.9001164822615659</v>
      </c>
      <c r="O440" s="110">
        <v>1.9696892618564812</v>
      </c>
      <c r="P440" s="110">
        <v>1.7765460577613363</v>
      </c>
      <c r="Q440" s="110">
        <v>1.8274961285757516</v>
      </c>
      <c r="R440" s="110">
        <v>1.8414613891558802</v>
      </c>
      <c r="S440" s="110">
        <v>2.001118863755261</v>
      </c>
      <c r="T440" s="110">
        <v>1.9017638311954219</v>
      </c>
      <c r="U440" s="110">
        <v>2.4290059719803381</v>
      </c>
      <c r="V440" s="110">
        <v>2.3667853761756388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162.15304472312499</v>
      </c>
      <c r="D442" s="118">
        <f t="shared" si="232"/>
        <v>151.49711063618918</v>
      </c>
      <c r="E442" s="118">
        <f t="shared" si="232"/>
        <v>164.51327223994943</v>
      </c>
      <c r="F442" s="118">
        <f t="shared" si="232"/>
        <v>146.1432504277783</v>
      </c>
      <c r="G442" s="118">
        <f t="shared" si="232"/>
        <v>138.01010046707182</v>
      </c>
      <c r="H442" s="118">
        <f t="shared" si="232"/>
        <v>137.45790819980661</v>
      </c>
      <c r="I442" s="118">
        <f t="shared" si="232"/>
        <v>145.50412208558089</v>
      </c>
      <c r="J442" s="118">
        <f t="shared" si="232"/>
        <v>130.62313656747119</v>
      </c>
      <c r="K442" s="118">
        <f t="shared" si="232"/>
        <v>136.23761721070457</v>
      </c>
      <c r="L442" s="118">
        <f t="shared" si="232"/>
        <v>162.06122001980862</v>
      </c>
      <c r="M442" s="118">
        <f t="shared" si="232"/>
        <v>128.4039679209063</v>
      </c>
      <c r="N442" s="118">
        <f t="shared" si="232"/>
        <v>140.18926542592732</v>
      </c>
      <c r="O442" s="118">
        <f t="shared" si="232"/>
        <v>130.70094537058026</v>
      </c>
      <c r="P442" s="118">
        <f t="shared" si="232"/>
        <v>125.92068419017014</v>
      </c>
      <c r="Q442" s="118">
        <f t="shared" si="232"/>
        <v>120.45089378689285</v>
      </c>
      <c r="R442" s="118">
        <f t="shared" ref="R442:V442" si="233">R443+R446+R448+R457</f>
        <v>123.1013741697988</v>
      </c>
      <c r="S442" s="118">
        <f t="shared" si="233"/>
        <v>120.63047661435155</v>
      </c>
      <c r="T442" s="118">
        <f t="shared" si="233"/>
        <v>111.12685610588224</v>
      </c>
      <c r="U442" s="118">
        <f t="shared" si="233"/>
        <v>110.91091090099539</v>
      </c>
      <c r="V442" s="118">
        <f t="shared" si="233"/>
        <v>102.05583133654814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146.53491414611631</v>
      </c>
      <c r="D443" s="123">
        <f t="shared" si="235"/>
        <v>136.8621062592903</v>
      </c>
      <c r="E443" s="123">
        <f t="shared" si="235"/>
        <v>149.51223464579826</v>
      </c>
      <c r="F443" s="123">
        <f t="shared" si="235"/>
        <v>132.04104358866081</v>
      </c>
      <c r="G443" s="123">
        <f t="shared" si="235"/>
        <v>125.438935736167</v>
      </c>
      <c r="H443" s="123">
        <f t="shared" si="235"/>
        <v>124.99324753544829</v>
      </c>
      <c r="I443" s="123">
        <f t="shared" si="235"/>
        <v>132.73226988127601</v>
      </c>
      <c r="J443" s="123">
        <f t="shared" si="235"/>
        <v>117.22373498898713</v>
      </c>
      <c r="K443" s="123">
        <f t="shared" si="235"/>
        <v>122.13580650240131</v>
      </c>
      <c r="L443" s="123">
        <f t="shared" si="235"/>
        <v>147.11188168146359</v>
      </c>
      <c r="M443" s="123">
        <f t="shared" si="235"/>
        <v>115.82702976154907</v>
      </c>
      <c r="N443" s="123">
        <f t="shared" si="235"/>
        <v>126.32899228250693</v>
      </c>
      <c r="O443" s="123">
        <f t="shared" si="235"/>
        <v>116.27004333128005</v>
      </c>
      <c r="P443" s="123">
        <f t="shared" si="235"/>
        <v>112.94909677214201</v>
      </c>
      <c r="Q443" s="123">
        <f t="shared" si="235"/>
        <v>106.78103111756862</v>
      </c>
      <c r="R443" s="123">
        <f t="shared" ref="R443:V443" si="236">SUM(R444:R445)</f>
        <v>110.03543506532199</v>
      </c>
      <c r="S443" s="123">
        <f t="shared" si="236"/>
        <v>106.61100834006086</v>
      </c>
      <c r="T443" s="123">
        <f t="shared" si="236"/>
        <v>98.229813971246585</v>
      </c>
      <c r="U443" s="123">
        <f t="shared" si="236"/>
        <v>94.701542060543233</v>
      </c>
      <c r="V443" s="123">
        <f t="shared" si="236"/>
        <v>88.064163080567226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143.21558235033106</v>
      </c>
      <c r="D444" s="99">
        <v>133.83771671812207</v>
      </c>
      <c r="E444" s="99">
        <v>146.25627024901414</v>
      </c>
      <c r="F444" s="99">
        <v>129.24564359255425</v>
      </c>
      <c r="G444" s="99">
        <v>122.83103750537246</v>
      </c>
      <c r="H444" s="99">
        <v>122.43647223361968</v>
      </c>
      <c r="I444" s="99">
        <v>130.0569051870512</v>
      </c>
      <c r="J444" s="99">
        <v>114.90321545068329</v>
      </c>
      <c r="K444" s="99">
        <v>119.74251011675025</v>
      </c>
      <c r="L444" s="99">
        <v>144.24603211763366</v>
      </c>
      <c r="M444" s="99">
        <v>113.61675623145071</v>
      </c>
      <c r="N444" s="99">
        <v>123.93423823923084</v>
      </c>
      <c r="O444" s="99">
        <v>114.09626312877907</v>
      </c>
      <c r="P444" s="99">
        <v>110.85891831126001</v>
      </c>
      <c r="Q444" s="99">
        <v>104.82631107751105</v>
      </c>
      <c r="R444" s="99">
        <v>108.02605165226778</v>
      </c>
      <c r="S444" s="99">
        <v>104.79388793011815</v>
      </c>
      <c r="T444" s="99">
        <v>96.57338689517681</v>
      </c>
      <c r="U444" s="99">
        <v>93.148610238858964</v>
      </c>
      <c r="V444" s="99">
        <v>86.59332734474232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3.3193317957852484</v>
      </c>
      <c r="D445" s="99">
        <v>3.0243895411682225</v>
      </c>
      <c r="E445" s="99">
        <v>3.2559643967841296</v>
      </c>
      <c r="F445" s="99">
        <v>2.795399996106561</v>
      </c>
      <c r="G445" s="99">
        <v>2.6078982307945373</v>
      </c>
      <c r="H445" s="99">
        <v>2.5567753018286079</v>
      </c>
      <c r="I445" s="99">
        <v>2.6753646942248142</v>
      </c>
      <c r="J445" s="99">
        <v>2.3205195383038419</v>
      </c>
      <c r="K445" s="99">
        <v>2.3932963856510492</v>
      </c>
      <c r="L445" s="99">
        <v>2.8658495638299337</v>
      </c>
      <c r="M445" s="99">
        <v>2.2102735300983598</v>
      </c>
      <c r="N445" s="99">
        <v>2.394754043276091</v>
      </c>
      <c r="O445" s="99">
        <v>2.1737802025009842</v>
      </c>
      <c r="P445" s="99">
        <v>2.0901784608819955</v>
      </c>
      <c r="Q445" s="99">
        <v>1.9547200400575726</v>
      </c>
      <c r="R445" s="99">
        <v>2.0093834130542128</v>
      </c>
      <c r="S445" s="99">
        <v>1.8171204099427176</v>
      </c>
      <c r="T445" s="99">
        <v>1.6564270760697726</v>
      </c>
      <c r="U445" s="99">
        <v>1.5529318216842716</v>
      </c>
      <c r="V445" s="99">
        <v>1.4708357358249085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0.23405245711638056</v>
      </c>
      <c r="D446" s="123">
        <f t="shared" si="238"/>
        <v>0.21318278156490902</v>
      </c>
      <c r="E446" s="123">
        <f t="shared" si="238"/>
        <v>0.16715856884706745</v>
      </c>
      <c r="F446" s="123">
        <f t="shared" si="238"/>
        <v>0.1854829468763399</v>
      </c>
      <c r="G446" s="123">
        <f t="shared" si="238"/>
        <v>0.28336393769698992</v>
      </c>
      <c r="H446" s="123">
        <f t="shared" si="238"/>
        <v>0.23882807763317118</v>
      </c>
      <c r="I446" s="123">
        <f t="shared" si="238"/>
        <v>0.17462932314011731</v>
      </c>
      <c r="J446" s="123">
        <f t="shared" si="238"/>
        <v>0.35166521472707807</v>
      </c>
      <c r="K446" s="123">
        <f t="shared" si="238"/>
        <v>0.17232588624972703</v>
      </c>
      <c r="L446" s="123">
        <f t="shared" si="238"/>
        <v>0.29818491757833743</v>
      </c>
      <c r="M446" s="123">
        <f t="shared" si="238"/>
        <v>0.14416250043451448</v>
      </c>
      <c r="N446" s="123">
        <f t="shared" si="238"/>
        <v>0.27318089844424315</v>
      </c>
      <c r="O446" s="123">
        <f t="shared" si="238"/>
        <v>0.31513358621601822</v>
      </c>
      <c r="P446" s="123">
        <f t="shared" si="238"/>
        <v>0.17828816454950841</v>
      </c>
      <c r="Q446" s="123">
        <f t="shared" si="238"/>
        <v>0.27052467911435651</v>
      </c>
      <c r="R446" s="123">
        <f t="shared" si="238"/>
        <v>0.16344201982858433</v>
      </c>
      <c r="S446" s="123">
        <f t="shared" si="238"/>
        <v>0.11541183847429667</v>
      </c>
      <c r="T446" s="123">
        <f t="shared" si="238"/>
        <v>0.22816435996905537</v>
      </c>
      <c r="U446" s="123">
        <f t="shared" si="238"/>
        <v>0.33117775481357969</v>
      </c>
      <c r="V446" s="123">
        <f t="shared" si="238"/>
        <v>0.59187635914306547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0.23405245711638056</v>
      </c>
      <c r="D447" s="99">
        <f>RES_hhdet_in_tess!D48</f>
        <v>0.21318278156490902</v>
      </c>
      <c r="E447" s="99">
        <f>RES_hhdet_in_tess!E48</f>
        <v>0.16715856884706745</v>
      </c>
      <c r="F447" s="99">
        <f>RES_hhdet_in_tess!F48</f>
        <v>0.1854829468763399</v>
      </c>
      <c r="G447" s="99">
        <f>RES_hhdet_in_tess!G48</f>
        <v>0.28336393769698992</v>
      </c>
      <c r="H447" s="99">
        <f>RES_hhdet_in_tess!H48</f>
        <v>0.23882807763317118</v>
      </c>
      <c r="I447" s="99">
        <f>RES_hhdet_in_tess!I48</f>
        <v>0.17462932314011731</v>
      </c>
      <c r="J447" s="99">
        <f>RES_hhdet_in_tess!J48</f>
        <v>0.35166521472707807</v>
      </c>
      <c r="K447" s="99">
        <f>RES_hhdet_in_tess!K48</f>
        <v>0.17232588624972703</v>
      </c>
      <c r="L447" s="99">
        <f>RES_hhdet_in_tess!L48</f>
        <v>0.29818491757833743</v>
      </c>
      <c r="M447" s="99">
        <f>RES_hhdet_in_tess!M48</f>
        <v>0.14416250043451448</v>
      </c>
      <c r="N447" s="99">
        <f>RES_hhdet_in_tess!N48</f>
        <v>0.27318089844424315</v>
      </c>
      <c r="O447" s="99">
        <f>RES_hhdet_in_tess!O48</f>
        <v>0.31513358621601822</v>
      </c>
      <c r="P447" s="99">
        <f>RES_hhdet_in_tess!P48</f>
        <v>0.17828816454950841</v>
      </c>
      <c r="Q447" s="99">
        <f>RES_hhdet_in_tess!Q48</f>
        <v>0.27052467911435651</v>
      </c>
      <c r="R447" s="99">
        <f>RES_hhdet_in_tess!R48</f>
        <v>0.16344201982858433</v>
      </c>
      <c r="S447" s="99">
        <f>RES_hhdet_in_tess!S48</f>
        <v>0.11541183847429667</v>
      </c>
      <c r="T447" s="99">
        <f>RES_hhdet_in_tess!T48</f>
        <v>0.22816435996905537</v>
      </c>
      <c r="U447" s="99">
        <f>RES_hhdet_in_tess!U48</f>
        <v>0.33117775481357969</v>
      </c>
      <c r="V447" s="99">
        <f>RES_hhdet_in_tess!V48</f>
        <v>0.59187635914306547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14.015861556625206</v>
      </c>
      <c r="D448" s="123">
        <v>13.0699026471291</v>
      </c>
      <c r="E448" s="123">
        <v>13.485480576031073</v>
      </c>
      <c r="F448" s="123">
        <v>12.597828512020159</v>
      </c>
      <c r="G448" s="123">
        <v>11.100772575776187</v>
      </c>
      <c r="H448" s="123">
        <v>11.056711129092632</v>
      </c>
      <c r="I448" s="123">
        <v>11.433617307238519</v>
      </c>
      <c r="J448" s="123">
        <v>11.631728860000793</v>
      </c>
      <c r="K448" s="123">
        <v>12.348457392454119</v>
      </c>
      <c r="L448" s="123">
        <v>13.104252426091689</v>
      </c>
      <c r="M448" s="123">
        <v>11.108497704377992</v>
      </c>
      <c r="N448" s="123">
        <v>12.082249983553613</v>
      </c>
      <c r="O448" s="123">
        <v>12.534491076989379</v>
      </c>
      <c r="P448" s="123">
        <v>11.361615542947083</v>
      </c>
      <c r="Q448" s="123">
        <v>11.878109539416185</v>
      </c>
      <c r="R448" s="123">
        <v>11.385836675514032</v>
      </c>
      <c r="S448" s="123">
        <v>12.222513002660214</v>
      </c>
      <c r="T448" s="123">
        <v>11.041140590085268</v>
      </c>
      <c r="U448" s="123">
        <v>13.763643189504505</v>
      </c>
      <c r="V448" s="123">
        <v>11.31449133103653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14.069796190057804</v>
      </c>
      <c r="D449" s="99">
        <v>13.056747319345259</v>
      </c>
      <c r="E449" s="99">
        <v>13.542207691288196</v>
      </c>
      <c r="F449" s="99">
        <v>12.603912959466738</v>
      </c>
      <c r="G449" s="99">
        <v>11.05643857570977</v>
      </c>
      <c r="H449" s="99">
        <v>10.983997757237745</v>
      </c>
      <c r="I449" s="99">
        <v>11.48133358423067</v>
      </c>
      <c r="J449" s="99">
        <v>11.59706402640453</v>
      </c>
      <c r="K449" s="99">
        <v>12.294005275076284</v>
      </c>
      <c r="L449" s="99">
        <v>13.128266200317363</v>
      </c>
      <c r="M449" s="99">
        <v>11.105696319817463</v>
      </c>
      <c r="N449" s="99">
        <v>12.080803198488102</v>
      </c>
      <c r="O449" s="99">
        <v>12.530449916631422</v>
      </c>
      <c r="P449" s="99">
        <v>11.388391329376869</v>
      </c>
      <c r="Q449" s="99">
        <v>11.9272582275911</v>
      </c>
      <c r="R449" s="99">
        <v>11.353417359895602</v>
      </c>
      <c r="S449" s="99">
        <v>12.204079105394539</v>
      </c>
      <c r="T449" s="99">
        <v>11.008952599782235</v>
      </c>
      <c r="U449" s="99">
        <v>13.71561986367375</v>
      </c>
      <c r="V449" s="99">
        <v>11.381950573532707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14.070089727187122</v>
      </c>
      <c r="D450" s="99">
        <v>0</v>
      </c>
      <c r="E450" s="99">
        <v>13.542395920192071</v>
      </c>
      <c r="F450" s="99">
        <v>0</v>
      </c>
      <c r="G450" s="99">
        <v>0</v>
      </c>
      <c r="H450" s="99">
        <v>10.9851462476124</v>
      </c>
      <c r="I450" s="99">
        <v>11.483970950071145</v>
      </c>
      <c r="J450" s="99">
        <v>11.60003027729813</v>
      </c>
      <c r="K450" s="99">
        <v>12.297464728051679</v>
      </c>
      <c r="L450" s="99">
        <v>13.133058449956733</v>
      </c>
      <c r="M450" s="99">
        <v>11.108632094789344</v>
      </c>
      <c r="N450" s="99">
        <v>12.083086816280442</v>
      </c>
      <c r="O450" s="99">
        <v>12.532016860473684</v>
      </c>
      <c r="P450" s="99">
        <v>11.395709082865329</v>
      </c>
      <c r="Q450" s="99">
        <v>11.936532496976598</v>
      </c>
      <c r="R450" s="99">
        <v>11.364083427444276</v>
      </c>
      <c r="S450" s="99">
        <v>12.216196249924106</v>
      </c>
      <c r="T450" s="99">
        <v>11.021121286927023</v>
      </c>
      <c r="U450" s="99">
        <v>13.735113733043141</v>
      </c>
      <c r="V450" s="99">
        <v>11.403620894226393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11.226337841676958</v>
      </c>
      <c r="D451" s="102">
        <v>0</v>
      </c>
      <c r="E451" s="102">
        <v>10.786839502781435</v>
      </c>
      <c r="F451" s="102">
        <v>0</v>
      </c>
      <c r="G451" s="102">
        <v>0</v>
      </c>
      <c r="H451" s="102">
        <v>8.7964181852447076</v>
      </c>
      <c r="I451" s="102">
        <v>9.3269890019993689</v>
      </c>
      <c r="J451" s="102">
        <v>9.3312298374646332</v>
      </c>
      <c r="K451" s="102">
        <v>9.8964530312360495</v>
      </c>
      <c r="L451" s="102">
        <v>10.536621213837664</v>
      </c>
      <c r="M451" s="102">
        <v>8.9440833208059747</v>
      </c>
      <c r="N451" s="102">
        <v>9.7185821010963611</v>
      </c>
      <c r="O451" s="102">
        <v>10.06547980994579</v>
      </c>
      <c r="P451" s="102">
        <v>9.1587486720267055</v>
      </c>
      <c r="Q451" s="102">
        <v>9.5764731688295033</v>
      </c>
      <c r="R451" s="102">
        <v>9.1398589820293061</v>
      </c>
      <c r="S451" s="102">
        <v>9.8245584323816288</v>
      </c>
      <c r="T451" s="102">
        <v>8.8711335465671457</v>
      </c>
      <c r="U451" s="102">
        <v>11.042174764696011</v>
      </c>
      <c r="V451" s="102">
        <v>9.1620769622975988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2.8437518855101609</v>
      </c>
      <c r="D452" s="105">
        <v>0</v>
      </c>
      <c r="E452" s="105">
        <v>2.7555564174106353</v>
      </c>
      <c r="F452" s="105">
        <v>0</v>
      </c>
      <c r="G452" s="105">
        <v>0</v>
      </c>
      <c r="H452" s="105">
        <v>2.188728062367693</v>
      </c>
      <c r="I452" s="105">
        <v>2.1569819480717745</v>
      </c>
      <c r="J452" s="105">
        <v>2.2688004398334951</v>
      </c>
      <c r="K452" s="105">
        <v>2.4010116968156305</v>
      </c>
      <c r="L452" s="105">
        <v>2.5964372361190682</v>
      </c>
      <c r="M452" s="105">
        <v>2.1645487739833706</v>
      </c>
      <c r="N452" s="105">
        <v>2.3645047151840783</v>
      </c>
      <c r="O452" s="105">
        <v>2.4665370505278923</v>
      </c>
      <c r="P452" s="105">
        <v>2.2369604108386247</v>
      </c>
      <c r="Q452" s="105">
        <v>2.3600593281470945</v>
      </c>
      <c r="R452" s="105">
        <v>2.224224445414968</v>
      </c>
      <c r="S452" s="105">
        <v>2.3916378175424797</v>
      </c>
      <c r="T452" s="105">
        <v>2.1499877403598786</v>
      </c>
      <c r="U452" s="105">
        <v>2.6929389683471321</v>
      </c>
      <c r="V452" s="105">
        <v>2.2415439319287942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13.363052643813916</v>
      </c>
      <c r="D453" s="102">
        <v>13.243447921567332</v>
      </c>
      <c r="E453" s="102">
        <v>12.751266064579175</v>
      </c>
      <c r="F453" s="102">
        <v>12.575914772064744</v>
      </c>
      <c r="G453" s="102">
        <v>11.321615473043339</v>
      </c>
      <c r="H453" s="102">
        <v>11.287799532918491</v>
      </c>
      <c r="I453" s="102">
        <v>10.840544520601963</v>
      </c>
      <c r="J453" s="102">
        <v>12.238280672019052</v>
      </c>
      <c r="K453" s="102">
        <v>13.072027976620305</v>
      </c>
      <c r="L453" s="102">
        <v>12.604184115025998</v>
      </c>
      <c r="M453" s="102">
        <v>11.172212531526311</v>
      </c>
      <c r="N453" s="102">
        <v>12.121711705909572</v>
      </c>
      <c r="O453" s="102">
        <v>12.627953719813584</v>
      </c>
      <c r="P453" s="102">
        <v>11.23045785395381</v>
      </c>
      <c r="Q453" s="102">
        <v>11.575737140895333</v>
      </c>
      <c r="R453" s="102">
        <v>11.5579135067977</v>
      </c>
      <c r="S453" s="102">
        <v>12.357986815492723</v>
      </c>
      <c r="T453" s="102">
        <v>11.319864608346915</v>
      </c>
      <c r="U453" s="102">
        <v>14.162333000597009</v>
      </c>
      <c r="V453" s="102">
        <v>10.380947165780443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13.363066914818633</v>
      </c>
      <c r="D454" s="105">
        <v>13.243413589137596</v>
      </c>
      <c r="E454" s="105">
        <v>12.751141547035044</v>
      </c>
      <c r="F454" s="105">
        <v>12.575932817778259</v>
      </c>
      <c r="G454" s="105">
        <v>11.321809926306667</v>
      </c>
      <c r="H454" s="105">
        <v>11.288446033058623</v>
      </c>
      <c r="I454" s="105">
        <v>10.841176619154535</v>
      </c>
      <c r="J454" s="105">
        <v>12.239748942835947</v>
      </c>
      <c r="K454" s="105">
        <v>13.073107475236114</v>
      </c>
      <c r="L454" s="105">
        <v>12.604904962712205</v>
      </c>
      <c r="M454" s="105">
        <v>11.172479041703211</v>
      </c>
      <c r="N454" s="105">
        <v>12.121978172488955</v>
      </c>
      <c r="O454" s="105">
        <v>12.628674342365143</v>
      </c>
      <c r="P454" s="105">
        <v>11.232770103080298</v>
      </c>
      <c r="Q454" s="105">
        <v>11.578487155376935</v>
      </c>
      <c r="R454" s="105">
        <v>11.560858623101367</v>
      </c>
      <c r="S454" s="105">
        <v>12.36048227999135</v>
      </c>
      <c r="T454" s="105">
        <v>11.321944099574349</v>
      </c>
      <c r="U454" s="105">
        <v>14.164503689056593</v>
      </c>
      <c r="V454" s="105">
        <v>10.382417343264033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10.662171890371951</v>
      </c>
      <c r="D455" s="99">
        <v>10.595747341042109</v>
      </c>
      <c r="E455" s="99">
        <v>10.156541976061023</v>
      </c>
      <c r="F455" s="99">
        <v>10.031599874007098</v>
      </c>
      <c r="G455" s="99">
        <v>9.0718373533013743</v>
      </c>
      <c r="H455" s="99">
        <v>9.0393821565098218</v>
      </c>
      <c r="I455" s="99">
        <v>8.8047840816839056</v>
      </c>
      <c r="J455" s="99">
        <v>9.8460399975690098</v>
      </c>
      <c r="K455" s="99">
        <v>10.520975812092372</v>
      </c>
      <c r="L455" s="99">
        <v>10.112797785517008</v>
      </c>
      <c r="M455" s="99">
        <v>8.9955004446735778</v>
      </c>
      <c r="N455" s="99">
        <v>9.7499111252018835</v>
      </c>
      <c r="O455" s="99">
        <v>10.143201482005606</v>
      </c>
      <c r="P455" s="99">
        <v>9.0278920852727929</v>
      </c>
      <c r="Q455" s="99">
        <v>9.2893968166769696</v>
      </c>
      <c r="R455" s="99">
        <v>9.2987184607746656</v>
      </c>
      <c r="S455" s="99">
        <v>9.9411306146338134</v>
      </c>
      <c r="T455" s="99">
        <v>9.1141644877723422</v>
      </c>
      <c r="U455" s="99">
        <v>11.38892411813667</v>
      </c>
      <c r="V455" s="99">
        <v>8.3406036286729304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2.7008950244466825</v>
      </c>
      <c r="D456" s="99">
        <v>2.6476662480954882</v>
      </c>
      <c r="E456" s="99">
        <v>2.5945995709740211</v>
      </c>
      <c r="F456" s="99">
        <v>2.5443329437711624</v>
      </c>
      <c r="G456" s="99">
        <v>2.2499725730052926</v>
      </c>
      <c r="H456" s="99">
        <v>2.249063876548802</v>
      </c>
      <c r="I456" s="99">
        <v>2.0363925374706291</v>
      </c>
      <c r="J456" s="99">
        <v>2.3937089452669396</v>
      </c>
      <c r="K456" s="99">
        <v>2.5521316631437432</v>
      </c>
      <c r="L456" s="99">
        <v>2.4921071771951966</v>
      </c>
      <c r="M456" s="99">
        <v>2.1769785970296338</v>
      </c>
      <c r="N456" s="99">
        <v>2.3720670472870684</v>
      </c>
      <c r="O456" s="99">
        <v>2.4854728603595353</v>
      </c>
      <c r="P456" s="99">
        <v>2.2048780178075065</v>
      </c>
      <c r="Q456" s="99">
        <v>2.2890903386999693</v>
      </c>
      <c r="R456" s="99">
        <v>2.2621401623266979</v>
      </c>
      <c r="S456" s="99">
        <v>2.4193516653575373</v>
      </c>
      <c r="T456" s="99">
        <v>2.2077796118020072</v>
      </c>
      <c r="U456" s="99">
        <v>2.7755795709199247</v>
      </c>
      <c r="V456" s="99">
        <v>2.0418137145911022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1.3682165632670975</v>
      </c>
      <c r="D457" s="123">
        <v>1.3519189482048628</v>
      </c>
      <c r="E457" s="123">
        <v>1.3483984492730163</v>
      </c>
      <c r="F457" s="123">
        <v>1.3188953802209995</v>
      </c>
      <c r="G457" s="123">
        <v>1.1870282174316358</v>
      </c>
      <c r="H457" s="123">
        <v>1.1691214576325022</v>
      </c>
      <c r="I457" s="123">
        <v>1.1636055739262594</v>
      </c>
      <c r="J457" s="123">
        <v>1.4160075037561857</v>
      </c>
      <c r="K457" s="123">
        <v>1.581027429599436</v>
      </c>
      <c r="L457" s="123">
        <v>1.5469009946750012</v>
      </c>
      <c r="M457" s="123">
        <v>1.3242779545447052</v>
      </c>
      <c r="N457" s="123">
        <v>1.5048422614225254</v>
      </c>
      <c r="O457" s="123">
        <v>1.5812773760948069</v>
      </c>
      <c r="P457" s="123">
        <v>1.4316837105315365</v>
      </c>
      <c r="Q457" s="123">
        <v>1.5212284507936813</v>
      </c>
      <c r="R457" s="123">
        <v>1.5166604091342013</v>
      </c>
      <c r="S457" s="123">
        <v>1.681543433156176</v>
      </c>
      <c r="T457" s="123">
        <v>1.6277371845813364</v>
      </c>
      <c r="U457" s="123">
        <v>2.1145478961340736</v>
      </c>
      <c r="V457" s="123">
        <v>2.0853005658013104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1.508139462112229</v>
      </c>
      <c r="D458" s="99">
        <v>1.405607137936109</v>
      </c>
      <c r="E458" s="99">
        <v>1.571522549192824</v>
      </c>
      <c r="F458" s="99">
        <v>1.3310299487236954</v>
      </c>
      <c r="G458" s="99">
        <v>1.437331192288499</v>
      </c>
      <c r="H458" s="99">
        <v>0.7567877070299408</v>
      </c>
      <c r="I458" s="99">
        <v>1.0005534605838564</v>
      </c>
      <c r="J458" s="99">
        <v>1.6158982599374381</v>
      </c>
      <c r="K458" s="99">
        <v>1.9736686902534057</v>
      </c>
      <c r="L458" s="99">
        <v>1.4985289037328027</v>
      </c>
      <c r="M458" s="99">
        <v>1.2310251316579828</v>
      </c>
      <c r="N458" s="99">
        <v>1.1242001427703716</v>
      </c>
      <c r="O458" s="99">
        <v>1.6104733031139051</v>
      </c>
      <c r="P458" s="99">
        <v>1.4019503045315391</v>
      </c>
      <c r="Q458" s="99">
        <v>1.8105043055243604</v>
      </c>
      <c r="R458" s="99">
        <v>1.4485332186034026</v>
      </c>
      <c r="S458" s="99">
        <v>1.6527412009252225</v>
      </c>
      <c r="T458" s="99">
        <v>1.6286049068191555</v>
      </c>
      <c r="U458" s="99">
        <v>2.1448582398612248</v>
      </c>
      <c r="V458" s="99">
        <v>2.0448777442682018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1.3464880811175772</v>
      </c>
      <c r="D459" s="110">
        <v>1.3441375115517211</v>
      </c>
      <c r="E459" s="110">
        <v>1.3168139586046201</v>
      </c>
      <c r="F459" s="110">
        <v>1.3179318822681994</v>
      </c>
      <c r="G459" s="110">
        <v>1.1653727915170533</v>
      </c>
      <c r="H459" s="110">
        <v>1.201989978728452</v>
      </c>
      <c r="I459" s="110">
        <v>1.1823002052272016</v>
      </c>
      <c r="J459" s="110">
        <v>1.3806391592231211</v>
      </c>
      <c r="K459" s="110">
        <v>1.5342659502005527</v>
      </c>
      <c r="L459" s="110">
        <v>1.549184632450509</v>
      </c>
      <c r="M459" s="110">
        <v>1.3253256151613371</v>
      </c>
      <c r="N459" s="110">
        <v>1.5139966719902231</v>
      </c>
      <c r="O459" s="110">
        <v>1.5789680477913883</v>
      </c>
      <c r="P459" s="110">
        <v>1.435369484215588</v>
      </c>
      <c r="Q459" s="110">
        <v>1.4914258090305468</v>
      </c>
      <c r="R459" s="110">
        <v>1.5232345504772511</v>
      </c>
      <c r="S459" s="110">
        <v>1.6829856974009245</v>
      </c>
      <c r="T459" s="110">
        <v>1.6277132972213963</v>
      </c>
      <c r="U459" s="110">
        <v>2.1134796046217423</v>
      </c>
      <c r="V459" s="110">
        <v>2.087325062397186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74.208748925270413</v>
      </c>
      <c r="D461" s="118">
        <f t="shared" si="239"/>
        <v>68.773254335107779</v>
      </c>
      <c r="E461" s="118">
        <f t="shared" si="239"/>
        <v>74.205489590022509</v>
      </c>
      <c r="F461" s="118">
        <f t="shared" si="239"/>
        <v>64.444595211677012</v>
      </c>
      <c r="G461" s="118">
        <f t="shared" si="239"/>
        <v>60.652853714575315</v>
      </c>
      <c r="H461" s="118">
        <f t="shared" si="239"/>
        <v>59.541703647139244</v>
      </c>
      <c r="I461" s="118">
        <f t="shared" si="239"/>
        <v>63.466472971190335</v>
      </c>
      <c r="J461" s="118">
        <f t="shared" si="239"/>
        <v>56.303429186283289</v>
      </c>
      <c r="K461" s="118">
        <f t="shared" si="239"/>
        <v>57.319362953207829</v>
      </c>
      <c r="L461" s="118">
        <f t="shared" si="239"/>
        <v>66.775969793810972</v>
      </c>
      <c r="M461" s="118">
        <f t="shared" si="239"/>
        <v>51.8453551092448</v>
      </c>
      <c r="N461" s="118">
        <f t="shared" si="239"/>
        <v>55.784797459731493</v>
      </c>
      <c r="O461" s="118">
        <f t="shared" si="239"/>
        <v>50.494378084322221</v>
      </c>
      <c r="P461" s="118">
        <f t="shared" si="239"/>
        <v>46.43140521029315</v>
      </c>
      <c r="Q461" s="118">
        <f t="shared" si="239"/>
        <v>43.033583560605742</v>
      </c>
      <c r="R461" s="118">
        <f t="shared" ref="R461:V461" si="240">R462+R465+R467+R476</f>
        <v>43.302588556486313</v>
      </c>
      <c r="S461" s="118">
        <f t="shared" si="240"/>
        <v>42.002998995044941</v>
      </c>
      <c r="T461" s="118">
        <f t="shared" si="240"/>
        <v>38.338110807268784</v>
      </c>
      <c r="U461" s="118">
        <f t="shared" si="240"/>
        <v>37.582042317363054</v>
      </c>
      <c r="V461" s="118">
        <f t="shared" si="240"/>
        <v>34.463915830387997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68.253865110734125</v>
      </c>
      <c r="D462" s="123">
        <f t="shared" si="242"/>
        <v>63.234080613484622</v>
      </c>
      <c r="E462" s="123">
        <f t="shared" si="242"/>
        <v>68.486717227567596</v>
      </c>
      <c r="F462" s="123">
        <f t="shared" si="242"/>
        <v>59.994035384434078</v>
      </c>
      <c r="G462" s="123">
        <f t="shared" si="242"/>
        <v>56.508427940712409</v>
      </c>
      <c r="H462" s="123">
        <f t="shared" si="242"/>
        <v>55.817773872265406</v>
      </c>
      <c r="I462" s="123">
        <f t="shared" si="242"/>
        <v>58.743470670824493</v>
      </c>
      <c r="J462" s="123">
        <f t="shared" si="242"/>
        <v>51.406880217161934</v>
      </c>
      <c r="K462" s="123">
        <f t="shared" si="242"/>
        <v>52.333914973470797</v>
      </c>
      <c r="L462" s="123">
        <f t="shared" si="242"/>
        <v>61.494462772093435</v>
      </c>
      <c r="M462" s="123">
        <f t="shared" si="242"/>
        <v>47.469773886930817</v>
      </c>
      <c r="N462" s="123">
        <f t="shared" si="242"/>
        <v>51.076425840180008</v>
      </c>
      <c r="O462" s="123">
        <f t="shared" si="242"/>
        <v>45.78194424283906</v>
      </c>
      <c r="P462" s="123">
        <f t="shared" si="242"/>
        <v>42.880145752237667</v>
      </c>
      <c r="Q462" s="123">
        <f t="shared" si="242"/>
        <v>39.342130758924512</v>
      </c>
      <c r="R462" s="123">
        <f t="shared" ref="R462:V462" si="243">SUM(R463:R464)</f>
        <v>39.969988686050499</v>
      </c>
      <c r="S462" s="123">
        <f t="shared" si="243"/>
        <v>38.376331881348939</v>
      </c>
      <c r="T462" s="123">
        <f t="shared" si="243"/>
        <v>35.0950190455832</v>
      </c>
      <c r="U462" s="123">
        <f t="shared" si="243"/>
        <v>33.632002533114466</v>
      </c>
      <c r="V462" s="123">
        <f t="shared" si="243"/>
        <v>31.077589060927515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68.253865110734125</v>
      </c>
      <c r="D463" s="99">
        <v>63.234080613484622</v>
      </c>
      <c r="E463" s="99">
        <v>68.486717227567596</v>
      </c>
      <c r="F463" s="99">
        <v>59.994035384434078</v>
      </c>
      <c r="G463" s="99">
        <v>56.508427940712409</v>
      </c>
      <c r="H463" s="99">
        <v>55.817773872265406</v>
      </c>
      <c r="I463" s="99">
        <v>58.743470670824493</v>
      </c>
      <c r="J463" s="99">
        <v>51.406880217161934</v>
      </c>
      <c r="K463" s="99">
        <v>52.333914973470797</v>
      </c>
      <c r="L463" s="99">
        <v>61.494462772093435</v>
      </c>
      <c r="M463" s="99">
        <v>47.469773886930817</v>
      </c>
      <c r="N463" s="99">
        <v>51.076425840180008</v>
      </c>
      <c r="O463" s="99">
        <v>45.78194424283906</v>
      </c>
      <c r="P463" s="99">
        <v>42.880145752237667</v>
      </c>
      <c r="Q463" s="99">
        <v>39.342130758924512</v>
      </c>
      <c r="R463" s="99">
        <v>39.969988686050499</v>
      </c>
      <c r="S463" s="99">
        <v>38.376331881348939</v>
      </c>
      <c r="T463" s="99">
        <v>35.0950190455832</v>
      </c>
      <c r="U463" s="99">
        <v>33.632002533114466</v>
      </c>
      <c r="V463" s="99">
        <v>31.077589060927515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5.8809467072973325</v>
      </c>
      <c r="D467" s="123">
        <v>5.4742921320082809</v>
      </c>
      <c r="E467" s="123">
        <v>5.6477331450038513</v>
      </c>
      <c r="F467" s="123">
        <v>4.4148762901029022</v>
      </c>
      <c r="G467" s="123">
        <v>4.1027246027205431</v>
      </c>
      <c r="H467" s="123">
        <v>3.7035773558778655</v>
      </c>
      <c r="I467" s="123">
        <v>4.685521970693598</v>
      </c>
      <c r="J467" s="123">
        <v>4.808100215521832</v>
      </c>
      <c r="K467" s="123">
        <v>4.9089923156532231</v>
      </c>
      <c r="L467" s="123">
        <v>5.2569215536766345</v>
      </c>
      <c r="M467" s="123">
        <v>4.3706045724366369</v>
      </c>
      <c r="N467" s="123">
        <v>4.6987643599887789</v>
      </c>
      <c r="O467" s="123">
        <v>4.6694782528694727</v>
      </c>
      <c r="P467" s="123">
        <v>3.4949956699788745</v>
      </c>
      <c r="Q467" s="123">
        <v>3.6299180776532238</v>
      </c>
      <c r="R467" s="123">
        <v>3.2862467399897199</v>
      </c>
      <c r="S467" s="123">
        <v>3.5980441441086755</v>
      </c>
      <c r="T467" s="123">
        <v>3.227268184424446</v>
      </c>
      <c r="U467" s="123">
        <v>3.9235966507866391</v>
      </c>
      <c r="V467" s="123">
        <v>3.3510571653426919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6.3674019895307383</v>
      </c>
      <c r="D468" s="99">
        <v>5.8892634513112547</v>
      </c>
      <c r="E468" s="99">
        <v>6.084362357703986</v>
      </c>
      <c r="F468" s="99">
        <v>5.6407039173763716</v>
      </c>
      <c r="G468" s="99">
        <v>4.9263261889454864</v>
      </c>
      <c r="H468" s="99">
        <v>4.8703571181807712</v>
      </c>
      <c r="I468" s="99">
        <v>5.0634274391774294</v>
      </c>
      <c r="J468" s="99">
        <v>5.0832034979160392</v>
      </c>
      <c r="K468" s="99">
        <v>5.2787506091173846</v>
      </c>
      <c r="L468" s="99">
        <v>5.5100115695726393</v>
      </c>
      <c r="M468" s="99">
        <v>4.5629124587580625</v>
      </c>
      <c r="N468" s="99">
        <v>4.8712222510854506</v>
      </c>
      <c r="O468" s="99">
        <v>4.8716561678461723</v>
      </c>
      <c r="P468" s="99">
        <v>4.2121870461596158</v>
      </c>
      <c r="Q468" s="99">
        <v>4.2215203262538807</v>
      </c>
      <c r="R468" s="99">
        <v>3.9060761734368228</v>
      </c>
      <c r="S468" s="99">
        <v>4.0876697880728194</v>
      </c>
      <c r="T468" s="99">
        <v>3.6005307880235962</v>
      </c>
      <c r="U468" s="99">
        <v>4.3971658290077418</v>
      </c>
      <c r="V468" s="99">
        <v>3.5954434301778915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5.0805715265975291</v>
      </c>
      <c r="D469" s="99">
        <v>0</v>
      </c>
      <c r="E469" s="99">
        <v>4.8464062673871622</v>
      </c>
      <c r="F469" s="99">
        <v>0</v>
      </c>
      <c r="G469" s="99">
        <v>0</v>
      </c>
      <c r="H469" s="99">
        <v>3.9003738775138985</v>
      </c>
      <c r="I469" s="99">
        <v>4.1133315821860794</v>
      </c>
      <c r="J469" s="99">
        <v>4.0900472776267307</v>
      </c>
      <c r="K469" s="99">
        <v>4.2492992558452212</v>
      </c>
      <c r="L469" s="99">
        <v>4.4222827223785712</v>
      </c>
      <c r="M469" s="99">
        <v>3.6747870679527592</v>
      </c>
      <c r="N469" s="99">
        <v>3.9187273066236279</v>
      </c>
      <c r="O469" s="99">
        <v>3.913311742571159</v>
      </c>
      <c r="P469" s="99">
        <v>3.3875164103140576</v>
      </c>
      <c r="Q469" s="99">
        <v>3.3894861136249239</v>
      </c>
      <c r="R469" s="99">
        <v>3.1445144899179058</v>
      </c>
      <c r="S469" s="99">
        <v>3.2906662058139893</v>
      </c>
      <c r="T469" s="99">
        <v>2.9013468056639451</v>
      </c>
      <c r="U469" s="99">
        <v>3.5400713956684093</v>
      </c>
      <c r="V469" s="99">
        <v>2.8942077377737827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5.0805715265975291</v>
      </c>
      <c r="D470" s="102">
        <v>0</v>
      </c>
      <c r="E470" s="102">
        <v>4.8464062673871622</v>
      </c>
      <c r="F470" s="102">
        <v>0</v>
      </c>
      <c r="G470" s="102">
        <v>0</v>
      </c>
      <c r="H470" s="102">
        <v>3.9003738775138985</v>
      </c>
      <c r="I470" s="102">
        <v>4.1133315821860794</v>
      </c>
      <c r="J470" s="102">
        <v>4.0900472776267307</v>
      </c>
      <c r="K470" s="102">
        <v>4.2492992558452212</v>
      </c>
      <c r="L470" s="102">
        <v>4.4222827223785712</v>
      </c>
      <c r="M470" s="102">
        <v>3.6747870679527592</v>
      </c>
      <c r="N470" s="102">
        <v>3.9187273066236279</v>
      </c>
      <c r="O470" s="102">
        <v>3.913311742571159</v>
      </c>
      <c r="P470" s="102">
        <v>3.3875164103140576</v>
      </c>
      <c r="Q470" s="102">
        <v>3.3894861136249239</v>
      </c>
      <c r="R470" s="102">
        <v>3.1445144899179058</v>
      </c>
      <c r="S470" s="102">
        <v>3.2906662058139893</v>
      </c>
      <c r="T470" s="102">
        <v>2.9013468056639451</v>
      </c>
      <c r="U470" s="102">
        <v>3.5400713956684093</v>
      </c>
      <c r="V470" s="102">
        <v>2.8942077377737827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7.3937107238966612E-2</v>
      </c>
      <c r="D476" s="123">
        <v>6.4881589614873225E-2</v>
      </c>
      <c r="E476" s="123">
        <v>7.1039217451061287E-2</v>
      </c>
      <c r="F476" s="123">
        <v>3.5683537140033417E-2</v>
      </c>
      <c r="G476" s="123">
        <v>4.1701171142364345E-2</v>
      </c>
      <c r="H476" s="123">
        <v>2.0352418995967656E-2</v>
      </c>
      <c r="I476" s="123">
        <v>3.7480329672239091E-2</v>
      </c>
      <c r="J476" s="123">
        <v>8.8448753599519897E-2</v>
      </c>
      <c r="K476" s="123">
        <v>7.6455664083809202E-2</v>
      </c>
      <c r="L476" s="123">
        <v>2.4585468040899373E-2</v>
      </c>
      <c r="M476" s="123">
        <v>4.976649877344504E-3</v>
      </c>
      <c r="N476" s="123">
        <v>9.6072595627046727E-3</v>
      </c>
      <c r="O476" s="123">
        <v>4.2955588613683822E-2</v>
      </c>
      <c r="P476" s="123">
        <v>5.6263788076603032E-2</v>
      </c>
      <c r="Q476" s="123">
        <v>6.1534724028004653E-2</v>
      </c>
      <c r="R476" s="123">
        <v>4.6353130446095139E-2</v>
      </c>
      <c r="S476" s="123">
        <v>2.8622969587325117E-2</v>
      </c>
      <c r="T476" s="123">
        <v>1.5823577261135813E-2</v>
      </c>
      <c r="U476" s="123">
        <v>2.6443133461946499E-2</v>
      </c>
      <c r="V476" s="123">
        <v>3.5269604117785819E-2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0.5500630651364935</v>
      </c>
      <c r="D477" s="99">
        <v>0.51253351413471626</v>
      </c>
      <c r="E477" s="99">
        <v>0.57288557043454869</v>
      </c>
      <c r="F477" s="99">
        <v>0.48509219917794005</v>
      </c>
      <c r="G477" s="99">
        <v>0.52370172070995225</v>
      </c>
      <c r="H477" s="99">
        <v>0.27567237190605626</v>
      </c>
      <c r="I477" s="99">
        <v>0.36437883135707599</v>
      </c>
      <c r="J477" s="99">
        <v>0.58833328236984017</v>
      </c>
      <c r="K477" s="99">
        <v>0.71842954335163078</v>
      </c>
      <c r="L477" s="99">
        <v>0.54535566578666383</v>
      </c>
      <c r="M477" s="99">
        <v>0.44795087474918793</v>
      </c>
      <c r="N477" s="99">
        <v>0.4090789248704485</v>
      </c>
      <c r="O477" s="99">
        <v>0.58602615522435897</v>
      </c>
      <c r="P477" s="99">
        <v>0.51014788335310191</v>
      </c>
      <c r="Q477" s="99">
        <v>0.65881432193387113</v>
      </c>
      <c r="R477" s="99">
        <v>0.52670613547216172</v>
      </c>
      <c r="S477" s="99">
        <v>0.60022794433122084</v>
      </c>
      <c r="T477" s="99">
        <v>0.59062422102611578</v>
      </c>
      <c r="U477" s="99">
        <v>0.77670694741408319</v>
      </c>
      <c r="V477" s="99">
        <v>0.73949252832595125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10287</v>
      </c>
      <c r="C5" s="120">
        <v>10931</v>
      </c>
      <c r="D5" s="120">
        <v>11653</v>
      </c>
      <c r="E5" s="120">
        <v>12151</v>
      </c>
      <c r="F5" s="120">
        <v>13119</v>
      </c>
      <c r="G5" s="120">
        <v>14258</v>
      </c>
      <c r="H5" s="120">
        <v>15900</v>
      </c>
      <c r="I5" s="120">
        <v>17216</v>
      </c>
      <c r="J5" s="120">
        <v>18055</v>
      </c>
      <c r="K5" s="120">
        <v>18056</v>
      </c>
      <c r="L5" s="120">
        <v>17378</v>
      </c>
      <c r="M5" s="120">
        <v>15643</v>
      </c>
      <c r="N5" s="120">
        <v>14558</v>
      </c>
      <c r="O5" s="120">
        <v>13590</v>
      </c>
      <c r="P5" s="120">
        <v>13021</v>
      </c>
      <c r="Q5" s="120">
        <v>12346</v>
      </c>
      <c r="R5" s="120">
        <v>11875</v>
      </c>
      <c r="S5" s="120">
        <v>11834</v>
      </c>
      <c r="T5" s="120">
        <v>12002</v>
      </c>
      <c r="U5" s="120">
        <v>12624</v>
      </c>
      <c r="V5" s="120">
        <v>13062</v>
      </c>
      <c r="W5" s="120">
        <v>13325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10287</v>
      </c>
      <c r="C7" s="52">
        <v>10931</v>
      </c>
      <c r="D7" s="52">
        <v>11653</v>
      </c>
      <c r="E7" s="52">
        <v>12151</v>
      </c>
      <c r="F7" s="52">
        <v>13119</v>
      </c>
      <c r="G7" s="52">
        <v>14258</v>
      </c>
      <c r="H7" s="52">
        <v>15900</v>
      </c>
      <c r="I7" s="52">
        <v>17216</v>
      </c>
      <c r="J7" s="52">
        <v>18055</v>
      </c>
      <c r="K7" s="52">
        <v>18056</v>
      </c>
      <c r="L7" s="52">
        <v>17378</v>
      </c>
      <c r="M7" s="52">
        <v>15643</v>
      </c>
      <c r="N7" s="52">
        <v>14558</v>
      </c>
      <c r="O7" s="52">
        <v>13590</v>
      </c>
      <c r="P7" s="52">
        <v>13021</v>
      </c>
      <c r="Q7" s="52">
        <v>12346</v>
      </c>
      <c r="R7" s="52">
        <v>11875</v>
      </c>
      <c r="S7" s="52">
        <v>11834</v>
      </c>
      <c r="T7" s="52">
        <v>12002</v>
      </c>
      <c r="U7" s="52">
        <v>12624</v>
      </c>
      <c r="V7" s="52">
        <v>13062</v>
      </c>
      <c r="W7" s="52">
        <v>13325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248</v>
      </c>
      <c r="C9" s="52">
        <v>274</v>
      </c>
      <c r="D9" s="52">
        <v>303</v>
      </c>
      <c r="E9" s="52">
        <v>341</v>
      </c>
      <c r="F9" s="52">
        <v>385</v>
      </c>
      <c r="G9" s="52">
        <v>441</v>
      </c>
      <c r="H9" s="52">
        <v>533</v>
      </c>
      <c r="I9" s="52">
        <v>624</v>
      </c>
      <c r="J9" s="52">
        <v>729</v>
      </c>
      <c r="K9" s="52">
        <v>811</v>
      </c>
      <c r="L9" s="52">
        <v>857</v>
      </c>
      <c r="M9" s="52">
        <v>807</v>
      </c>
      <c r="N9" s="52">
        <v>718</v>
      </c>
      <c r="O9" s="52">
        <v>594</v>
      </c>
      <c r="P9" s="52">
        <v>471</v>
      </c>
      <c r="Q9" s="52">
        <v>375</v>
      </c>
      <c r="R9" s="52">
        <v>292</v>
      </c>
      <c r="S9" s="52">
        <v>255</v>
      </c>
      <c r="T9" s="52">
        <v>306</v>
      </c>
      <c r="U9" s="52">
        <v>423</v>
      </c>
      <c r="V9" s="52">
        <v>605</v>
      </c>
      <c r="W9" s="52">
        <v>885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9929</v>
      </c>
      <c r="C11" s="52">
        <v>10551</v>
      </c>
      <c r="D11" s="52">
        <v>11252</v>
      </c>
      <c r="E11" s="52">
        <v>11737</v>
      </c>
      <c r="F11" s="52">
        <v>12677</v>
      </c>
      <c r="G11" s="52">
        <v>13781</v>
      </c>
      <c r="H11" s="52">
        <v>15368</v>
      </c>
      <c r="I11" s="52">
        <v>16640</v>
      </c>
      <c r="J11" s="52">
        <v>17452</v>
      </c>
      <c r="K11" s="52">
        <v>17455</v>
      </c>
      <c r="L11" s="52">
        <v>16801</v>
      </c>
      <c r="M11" s="52">
        <v>15124</v>
      </c>
      <c r="N11" s="52">
        <v>14072</v>
      </c>
      <c r="O11" s="52">
        <v>13140</v>
      </c>
      <c r="P11" s="52">
        <v>12589</v>
      </c>
      <c r="Q11" s="52">
        <v>11938</v>
      </c>
      <c r="R11" s="52">
        <v>11478</v>
      </c>
      <c r="S11" s="52">
        <v>11437</v>
      </c>
      <c r="T11" s="52">
        <v>11600</v>
      </c>
      <c r="U11" s="52">
        <v>12204</v>
      </c>
      <c r="V11" s="52">
        <v>12640</v>
      </c>
      <c r="W11" s="52">
        <v>12893</v>
      </c>
      <c r="DA11" s="63" t="s">
        <v>1086</v>
      </c>
    </row>
    <row r="12" spans="1:105" ht="12" customHeight="1" x14ac:dyDescent="0.25">
      <c r="A12" s="97" t="s">
        <v>133</v>
      </c>
      <c r="B12" s="52">
        <v>1</v>
      </c>
      <c r="C12" s="52">
        <v>2</v>
      </c>
      <c r="D12" s="52">
        <v>2</v>
      </c>
      <c r="E12" s="52">
        <v>2</v>
      </c>
      <c r="F12" s="52">
        <v>2</v>
      </c>
      <c r="G12" s="52">
        <v>2</v>
      </c>
      <c r="H12" s="52">
        <v>3</v>
      </c>
      <c r="I12" s="52">
        <v>4</v>
      </c>
      <c r="J12" s="52">
        <v>5</v>
      </c>
      <c r="K12" s="52">
        <v>5</v>
      </c>
      <c r="L12" s="52">
        <v>6</v>
      </c>
      <c r="M12" s="52">
        <v>6</v>
      </c>
      <c r="N12" s="52">
        <v>6</v>
      </c>
      <c r="O12" s="52">
        <v>6</v>
      </c>
      <c r="P12" s="52">
        <v>5</v>
      </c>
      <c r="Q12" s="52">
        <v>5</v>
      </c>
      <c r="R12" s="52">
        <v>5</v>
      </c>
      <c r="S12" s="52">
        <v>5</v>
      </c>
      <c r="T12" s="52">
        <v>7</v>
      </c>
      <c r="U12" s="52">
        <v>8</v>
      </c>
      <c r="V12" s="52">
        <v>8</v>
      </c>
      <c r="W12" s="52">
        <v>9</v>
      </c>
      <c r="DA12" s="63" t="s">
        <v>1087</v>
      </c>
    </row>
    <row r="13" spans="1:105" ht="12" customHeight="1" x14ac:dyDescent="0.25">
      <c r="A13" s="97" t="s">
        <v>122</v>
      </c>
      <c r="B13" s="52">
        <v>351</v>
      </c>
      <c r="C13" s="52">
        <v>371</v>
      </c>
      <c r="D13" s="52">
        <v>392</v>
      </c>
      <c r="E13" s="52">
        <v>405</v>
      </c>
      <c r="F13" s="52">
        <v>432</v>
      </c>
      <c r="G13" s="52">
        <v>466</v>
      </c>
      <c r="H13" s="52">
        <v>516</v>
      </c>
      <c r="I13" s="52">
        <v>556</v>
      </c>
      <c r="J13" s="52">
        <v>581</v>
      </c>
      <c r="K13" s="52">
        <v>578</v>
      </c>
      <c r="L13" s="52">
        <v>552</v>
      </c>
      <c r="M13" s="52">
        <v>497</v>
      </c>
      <c r="N13" s="52">
        <v>467</v>
      </c>
      <c r="O13" s="52">
        <v>431</v>
      </c>
      <c r="P13" s="52">
        <v>415</v>
      </c>
      <c r="Q13" s="52">
        <v>391</v>
      </c>
      <c r="R13" s="52">
        <v>381</v>
      </c>
      <c r="S13" s="52">
        <v>381</v>
      </c>
      <c r="T13" s="52">
        <v>382</v>
      </c>
      <c r="U13" s="52">
        <v>396</v>
      </c>
      <c r="V13" s="52">
        <v>397</v>
      </c>
      <c r="W13" s="52">
        <v>404</v>
      </c>
      <c r="DA13" s="63" t="s">
        <v>1088</v>
      </c>
    </row>
    <row r="14" spans="1:105" ht="12" customHeight="1" x14ac:dyDescent="0.25">
      <c r="A14" s="97" t="s">
        <v>121</v>
      </c>
      <c r="B14" s="52">
        <v>6</v>
      </c>
      <c r="C14" s="52">
        <v>7</v>
      </c>
      <c r="D14" s="52">
        <v>7</v>
      </c>
      <c r="E14" s="52">
        <v>7</v>
      </c>
      <c r="F14" s="52">
        <v>8</v>
      </c>
      <c r="G14" s="52">
        <v>9</v>
      </c>
      <c r="H14" s="52">
        <v>13</v>
      </c>
      <c r="I14" s="52">
        <v>16</v>
      </c>
      <c r="J14" s="52">
        <v>17</v>
      </c>
      <c r="K14" s="52">
        <v>18</v>
      </c>
      <c r="L14" s="52">
        <v>19</v>
      </c>
      <c r="M14" s="52">
        <v>16</v>
      </c>
      <c r="N14" s="52">
        <v>13</v>
      </c>
      <c r="O14" s="52">
        <v>13</v>
      </c>
      <c r="P14" s="52">
        <v>12</v>
      </c>
      <c r="Q14" s="52">
        <v>12</v>
      </c>
      <c r="R14" s="52">
        <v>11</v>
      </c>
      <c r="S14" s="52">
        <v>11</v>
      </c>
      <c r="T14" s="52">
        <v>13</v>
      </c>
      <c r="U14" s="52">
        <v>16</v>
      </c>
      <c r="V14" s="52">
        <v>17</v>
      </c>
      <c r="W14" s="52">
        <v>19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9487</v>
      </c>
      <c r="C16" s="52">
        <v>10082</v>
      </c>
      <c r="D16" s="52">
        <v>10760</v>
      </c>
      <c r="E16" s="52">
        <v>11230</v>
      </c>
      <c r="F16" s="52">
        <v>12107</v>
      </c>
      <c r="G16" s="52">
        <v>13144</v>
      </c>
      <c r="H16" s="52">
        <v>14643</v>
      </c>
      <c r="I16" s="52">
        <v>15855</v>
      </c>
      <c r="J16" s="52">
        <v>16655</v>
      </c>
      <c r="K16" s="52">
        <v>16657</v>
      </c>
      <c r="L16" s="52">
        <v>16026</v>
      </c>
      <c r="M16" s="52">
        <v>14279</v>
      </c>
      <c r="N16" s="52">
        <v>13196</v>
      </c>
      <c r="O16" s="52">
        <v>12216</v>
      </c>
      <c r="P16" s="52">
        <v>11682</v>
      </c>
      <c r="Q16" s="52">
        <v>11056</v>
      </c>
      <c r="R16" s="52">
        <v>10652</v>
      </c>
      <c r="S16" s="52">
        <v>10645</v>
      </c>
      <c r="T16" s="52">
        <v>10832</v>
      </c>
      <c r="U16" s="52">
        <v>11486</v>
      </c>
      <c r="V16" s="52">
        <v>11950</v>
      </c>
      <c r="W16" s="52">
        <v>12223</v>
      </c>
      <c r="DA16" s="63" t="s">
        <v>1090</v>
      </c>
    </row>
    <row r="17" spans="1:105" ht="12" customHeight="1" x14ac:dyDescent="0.25">
      <c r="A17" s="109" t="s">
        <v>120</v>
      </c>
      <c r="B17" s="36">
        <v>800</v>
      </c>
      <c r="C17" s="36">
        <v>849</v>
      </c>
      <c r="D17" s="36">
        <v>893</v>
      </c>
      <c r="E17" s="36">
        <v>921</v>
      </c>
      <c r="F17" s="36">
        <v>1012</v>
      </c>
      <c r="G17" s="36">
        <v>1114</v>
      </c>
      <c r="H17" s="36">
        <v>1257</v>
      </c>
      <c r="I17" s="36">
        <v>1361</v>
      </c>
      <c r="J17" s="36">
        <v>1400</v>
      </c>
      <c r="K17" s="36">
        <v>1399</v>
      </c>
      <c r="L17" s="36">
        <v>1352</v>
      </c>
      <c r="M17" s="36">
        <v>1364</v>
      </c>
      <c r="N17" s="36">
        <v>1362</v>
      </c>
      <c r="O17" s="36">
        <v>1374</v>
      </c>
      <c r="P17" s="36">
        <v>1339</v>
      </c>
      <c r="Q17" s="36">
        <v>1290</v>
      </c>
      <c r="R17" s="36">
        <v>1223</v>
      </c>
      <c r="S17" s="36">
        <v>1189</v>
      </c>
      <c r="T17" s="36">
        <v>1170</v>
      </c>
      <c r="U17" s="36">
        <v>1138</v>
      </c>
      <c r="V17" s="36">
        <v>1112</v>
      </c>
      <c r="W17" s="36">
        <v>1102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804</v>
      </c>
      <c r="D21" s="52">
        <v>803</v>
      </c>
      <c r="E21" s="52">
        <v>807</v>
      </c>
      <c r="F21" s="52">
        <v>814</v>
      </c>
      <c r="G21" s="52">
        <v>825</v>
      </c>
      <c r="H21" s="52">
        <v>850</v>
      </c>
      <c r="I21" s="52">
        <v>881</v>
      </c>
      <c r="J21" s="52">
        <v>932</v>
      </c>
      <c r="K21" s="52">
        <v>1000</v>
      </c>
      <c r="L21" s="52">
        <v>1087</v>
      </c>
      <c r="M21" s="52">
        <v>1735</v>
      </c>
      <c r="N21" s="52">
        <v>1085</v>
      </c>
      <c r="O21" s="52">
        <v>1130</v>
      </c>
      <c r="P21" s="52">
        <v>811</v>
      </c>
      <c r="Q21" s="52">
        <v>1054</v>
      </c>
      <c r="R21" s="52">
        <v>1298</v>
      </c>
      <c r="S21" s="52">
        <v>1559</v>
      </c>
      <c r="T21" s="52">
        <v>1540</v>
      </c>
      <c r="U21" s="52">
        <v>1516</v>
      </c>
      <c r="V21" s="52">
        <v>1516</v>
      </c>
      <c r="W21" s="52">
        <v>1411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39</v>
      </c>
      <c r="D23" s="52">
        <v>38</v>
      </c>
      <c r="E23" s="52">
        <v>40</v>
      </c>
      <c r="F23" s="52">
        <v>42</v>
      </c>
      <c r="G23" s="52">
        <v>46</v>
      </c>
      <c r="H23" s="52">
        <v>55</v>
      </c>
      <c r="I23" s="52">
        <v>48</v>
      </c>
      <c r="J23" s="52">
        <v>48</v>
      </c>
      <c r="K23" s="52">
        <v>80</v>
      </c>
      <c r="L23" s="52">
        <v>83</v>
      </c>
      <c r="M23" s="52">
        <v>100</v>
      </c>
      <c r="N23" s="52">
        <v>116</v>
      </c>
      <c r="O23" s="52">
        <v>140</v>
      </c>
      <c r="P23" s="52">
        <v>137</v>
      </c>
      <c r="Q23" s="52">
        <v>131</v>
      </c>
      <c r="R23" s="52">
        <v>117</v>
      </c>
      <c r="S23" s="52">
        <v>104</v>
      </c>
      <c r="T23" s="52">
        <v>59</v>
      </c>
      <c r="U23" s="52">
        <v>38</v>
      </c>
      <c r="V23" s="52">
        <v>26</v>
      </c>
      <c r="W23" s="52">
        <v>32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776</v>
      </c>
      <c r="D25" s="52">
        <v>775</v>
      </c>
      <c r="E25" s="52">
        <v>779</v>
      </c>
      <c r="F25" s="52">
        <v>785</v>
      </c>
      <c r="G25" s="52">
        <v>798</v>
      </c>
      <c r="H25" s="52">
        <v>817</v>
      </c>
      <c r="I25" s="52">
        <v>855</v>
      </c>
      <c r="J25" s="52">
        <v>926</v>
      </c>
      <c r="K25" s="52">
        <v>989</v>
      </c>
      <c r="L25" s="52">
        <v>1080</v>
      </c>
      <c r="M25" s="52">
        <v>2261</v>
      </c>
      <c r="N25" s="52">
        <v>1492</v>
      </c>
      <c r="O25" s="52">
        <v>1370</v>
      </c>
      <c r="P25" s="52">
        <v>969</v>
      </c>
      <c r="Q25" s="52">
        <v>1150</v>
      </c>
      <c r="R25" s="52">
        <v>1235</v>
      </c>
      <c r="S25" s="52">
        <v>1505</v>
      </c>
      <c r="T25" s="52">
        <v>1501</v>
      </c>
      <c r="U25" s="52">
        <v>1476</v>
      </c>
      <c r="V25" s="52">
        <v>1482</v>
      </c>
      <c r="W25" s="52">
        <v>1389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1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1</v>
      </c>
      <c r="Q26" s="52">
        <v>0</v>
      </c>
      <c r="R26" s="52">
        <v>0</v>
      </c>
      <c r="S26" s="52">
        <v>0</v>
      </c>
      <c r="T26" s="52">
        <v>0</v>
      </c>
      <c r="U26" s="52">
        <v>1</v>
      </c>
      <c r="V26" s="52">
        <v>2</v>
      </c>
      <c r="W26" s="52">
        <v>1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55</v>
      </c>
      <c r="D27" s="52">
        <v>55</v>
      </c>
      <c r="E27" s="52">
        <v>56</v>
      </c>
      <c r="F27" s="52">
        <v>58</v>
      </c>
      <c r="G27" s="52">
        <v>65</v>
      </c>
      <c r="H27" s="52">
        <v>73</v>
      </c>
      <c r="I27" s="52">
        <v>55</v>
      </c>
      <c r="J27" s="52">
        <v>51</v>
      </c>
      <c r="K27" s="52">
        <v>78</v>
      </c>
      <c r="L27" s="52">
        <v>83</v>
      </c>
      <c r="M27" s="52">
        <v>85</v>
      </c>
      <c r="N27" s="52">
        <v>97</v>
      </c>
      <c r="O27" s="52">
        <v>96</v>
      </c>
      <c r="P27" s="52">
        <v>90</v>
      </c>
      <c r="Q27" s="52">
        <v>72</v>
      </c>
      <c r="R27" s="52">
        <v>71</v>
      </c>
      <c r="S27" s="52">
        <v>61</v>
      </c>
      <c r="T27" s="52">
        <v>52</v>
      </c>
      <c r="U27" s="52">
        <v>50</v>
      </c>
      <c r="V27" s="52">
        <v>63</v>
      </c>
      <c r="W27" s="52">
        <v>62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1</v>
      </c>
      <c r="E28" s="52">
        <v>1</v>
      </c>
      <c r="F28" s="52">
        <v>1</v>
      </c>
      <c r="G28" s="52">
        <v>1</v>
      </c>
      <c r="H28" s="52">
        <v>1</v>
      </c>
      <c r="I28" s="52">
        <v>0</v>
      </c>
      <c r="J28" s="52">
        <v>2</v>
      </c>
      <c r="K28" s="52">
        <v>1</v>
      </c>
      <c r="L28" s="52">
        <v>1</v>
      </c>
      <c r="M28" s="52">
        <v>3</v>
      </c>
      <c r="N28" s="52">
        <v>3</v>
      </c>
      <c r="O28" s="52">
        <v>2</v>
      </c>
      <c r="P28" s="52">
        <v>4</v>
      </c>
      <c r="Q28" s="52">
        <v>2</v>
      </c>
      <c r="R28" s="52">
        <v>3</v>
      </c>
      <c r="S28" s="52">
        <v>2</v>
      </c>
      <c r="T28" s="52">
        <v>0</v>
      </c>
      <c r="U28" s="52">
        <v>0</v>
      </c>
      <c r="V28" s="52">
        <v>3</v>
      </c>
      <c r="W28" s="52">
        <v>1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1482</v>
      </c>
      <c r="D30" s="52">
        <v>1487</v>
      </c>
      <c r="E30" s="52">
        <v>1516</v>
      </c>
      <c r="F30" s="52">
        <v>1591</v>
      </c>
      <c r="G30" s="52">
        <v>1745</v>
      </c>
      <c r="H30" s="52">
        <v>1997</v>
      </c>
      <c r="I30" s="52">
        <v>1501</v>
      </c>
      <c r="J30" s="52">
        <v>1719</v>
      </c>
      <c r="K30" s="52">
        <v>2234</v>
      </c>
      <c r="L30" s="52">
        <v>2393</v>
      </c>
      <c r="M30" s="52">
        <v>2722</v>
      </c>
      <c r="N30" s="52">
        <v>2717</v>
      </c>
      <c r="O30" s="52">
        <v>2825</v>
      </c>
      <c r="P30" s="52">
        <v>2386</v>
      </c>
      <c r="Q30" s="52">
        <v>2264</v>
      </c>
      <c r="R30" s="52">
        <v>2057</v>
      </c>
      <c r="S30" s="52">
        <v>1897</v>
      </c>
      <c r="T30" s="52">
        <v>1646</v>
      </c>
      <c r="U30" s="52">
        <v>1553</v>
      </c>
      <c r="V30" s="52">
        <v>1749</v>
      </c>
      <c r="W30" s="52">
        <v>1816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125</v>
      </c>
      <c r="D31" s="36">
        <v>125</v>
      </c>
      <c r="E31" s="36">
        <v>128</v>
      </c>
      <c r="F31" s="36">
        <v>135</v>
      </c>
      <c r="G31" s="36">
        <v>145</v>
      </c>
      <c r="H31" s="36">
        <v>167</v>
      </c>
      <c r="I31" s="36">
        <v>124</v>
      </c>
      <c r="J31" s="36">
        <v>123</v>
      </c>
      <c r="K31" s="36">
        <v>186</v>
      </c>
      <c r="L31" s="36">
        <v>198</v>
      </c>
      <c r="M31" s="36">
        <v>224</v>
      </c>
      <c r="N31" s="36">
        <v>231</v>
      </c>
      <c r="O31" s="36">
        <v>241</v>
      </c>
      <c r="P31" s="36">
        <v>238</v>
      </c>
      <c r="Q31" s="36">
        <v>200</v>
      </c>
      <c r="R31" s="36">
        <v>189</v>
      </c>
      <c r="S31" s="36">
        <v>189</v>
      </c>
      <c r="T31" s="36">
        <v>192</v>
      </c>
      <c r="U31" s="36">
        <v>211</v>
      </c>
      <c r="V31" s="36">
        <v>213</v>
      </c>
      <c r="W31" s="36">
        <v>194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1448</v>
      </c>
      <c r="D35" s="52">
        <v>1525</v>
      </c>
      <c r="E35" s="52">
        <v>1305</v>
      </c>
      <c r="F35" s="52">
        <v>1782</v>
      </c>
      <c r="G35" s="52">
        <v>1964</v>
      </c>
      <c r="H35" s="52">
        <v>2492</v>
      </c>
      <c r="I35" s="52">
        <v>2197</v>
      </c>
      <c r="J35" s="52">
        <v>1771</v>
      </c>
      <c r="K35" s="52">
        <v>1001</v>
      </c>
      <c r="L35" s="52">
        <v>409</v>
      </c>
      <c r="M35" s="52">
        <v>0</v>
      </c>
      <c r="N35" s="52">
        <v>0</v>
      </c>
      <c r="O35" s="52">
        <v>162</v>
      </c>
      <c r="P35" s="52">
        <v>242</v>
      </c>
      <c r="Q35" s="52">
        <v>379</v>
      </c>
      <c r="R35" s="52">
        <v>827</v>
      </c>
      <c r="S35" s="52">
        <v>1518</v>
      </c>
      <c r="T35" s="52">
        <v>1708</v>
      </c>
      <c r="U35" s="52">
        <v>2138</v>
      </c>
      <c r="V35" s="52">
        <v>1954</v>
      </c>
      <c r="W35" s="52">
        <v>1674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65</v>
      </c>
      <c r="D37" s="52">
        <v>67</v>
      </c>
      <c r="E37" s="52">
        <v>78</v>
      </c>
      <c r="F37" s="52">
        <v>86</v>
      </c>
      <c r="G37" s="52">
        <v>102</v>
      </c>
      <c r="H37" s="52">
        <v>147</v>
      </c>
      <c r="I37" s="52">
        <v>139</v>
      </c>
      <c r="J37" s="52">
        <v>153</v>
      </c>
      <c r="K37" s="52">
        <v>162</v>
      </c>
      <c r="L37" s="52">
        <v>129</v>
      </c>
      <c r="M37" s="52">
        <v>50</v>
      </c>
      <c r="N37" s="52">
        <v>27</v>
      </c>
      <c r="O37" s="52">
        <v>16</v>
      </c>
      <c r="P37" s="52">
        <v>14</v>
      </c>
      <c r="Q37" s="52">
        <v>35</v>
      </c>
      <c r="R37" s="52">
        <v>34</v>
      </c>
      <c r="S37" s="52">
        <v>67</v>
      </c>
      <c r="T37" s="52">
        <v>110</v>
      </c>
      <c r="U37" s="52">
        <v>155</v>
      </c>
      <c r="V37" s="52">
        <v>208</v>
      </c>
      <c r="W37" s="52">
        <v>312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1398</v>
      </c>
      <c r="D39" s="52">
        <v>1476</v>
      </c>
      <c r="E39" s="52">
        <v>1264</v>
      </c>
      <c r="F39" s="52">
        <v>1725</v>
      </c>
      <c r="G39" s="52">
        <v>1902</v>
      </c>
      <c r="H39" s="52">
        <v>2404</v>
      </c>
      <c r="I39" s="52">
        <v>2127</v>
      </c>
      <c r="J39" s="52">
        <v>1738</v>
      </c>
      <c r="K39" s="52">
        <v>992</v>
      </c>
      <c r="L39" s="52">
        <v>426</v>
      </c>
      <c r="M39" s="52">
        <v>584</v>
      </c>
      <c r="N39" s="52">
        <v>440</v>
      </c>
      <c r="O39" s="52">
        <v>438</v>
      </c>
      <c r="P39" s="52">
        <v>418</v>
      </c>
      <c r="Q39" s="52">
        <v>499</v>
      </c>
      <c r="R39" s="52">
        <v>775</v>
      </c>
      <c r="S39" s="52">
        <v>1464</v>
      </c>
      <c r="T39" s="52">
        <v>1664</v>
      </c>
      <c r="U39" s="52">
        <v>2080</v>
      </c>
      <c r="V39" s="52">
        <v>1918</v>
      </c>
      <c r="W39" s="52">
        <v>1642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</v>
      </c>
      <c r="D40" s="52">
        <v>0</v>
      </c>
      <c r="E40" s="52">
        <v>0</v>
      </c>
      <c r="F40" s="52">
        <v>0</v>
      </c>
      <c r="G40" s="52">
        <v>0</v>
      </c>
      <c r="H40" s="52">
        <v>1</v>
      </c>
      <c r="I40" s="52">
        <v>2</v>
      </c>
      <c r="J40" s="52">
        <v>1</v>
      </c>
      <c r="K40" s="52">
        <v>0</v>
      </c>
      <c r="L40" s="52">
        <v>1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2</v>
      </c>
      <c r="U40" s="52">
        <v>2</v>
      </c>
      <c r="V40" s="52">
        <v>2</v>
      </c>
      <c r="W40" s="52">
        <v>2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75</v>
      </c>
      <c r="D41" s="52">
        <v>76</v>
      </c>
      <c r="E41" s="52">
        <v>69</v>
      </c>
      <c r="F41" s="52">
        <v>85</v>
      </c>
      <c r="G41" s="52">
        <v>99</v>
      </c>
      <c r="H41" s="52">
        <v>123</v>
      </c>
      <c r="I41" s="52">
        <v>95</v>
      </c>
      <c r="J41" s="52">
        <v>76</v>
      </c>
      <c r="K41" s="52">
        <v>75</v>
      </c>
      <c r="L41" s="52">
        <v>57</v>
      </c>
      <c r="M41" s="52">
        <v>30</v>
      </c>
      <c r="N41" s="52">
        <v>67</v>
      </c>
      <c r="O41" s="52">
        <v>60</v>
      </c>
      <c r="P41" s="52">
        <v>74</v>
      </c>
      <c r="Q41" s="52">
        <v>48</v>
      </c>
      <c r="R41" s="52">
        <v>61</v>
      </c>
      <c r="S41" s="52">
        <v>61</v>
      </c>
      <c r="T41" s="52">
        <v>53</v>
      </c>
      <c r="U41" s="52">
        <v>64</v>
      </c>
      <c r="V41" s="52">
        <v>64</v>
      </c>
      <c r="W41" s="52">
        <v>69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2</v>
      </c>
      <c r="D42" s="52">
        <v>1</v>
      </c>
      <c r="E42" s="52">
        <v>1</v>
      </c>
      <c r="F42" s="52">
        <v>2</v>
      </c>
      <c r="G42" s="52">
        <v>2</v>
      </c>
      <c r="H42" s="52">
        <v>5</v>
      </c>
      <c r="I42" s="52">
        <v>3</v>
      </c>
      <c r="J42" s="52">
        <v>3</v>
      </c>
      <c r="K42" s="52">
        <v>2</v>
      </c>
      <c r="L42" s="52">
        <v>2</v>
      </c>
      <c r="M42" s="52">
        <v>0</v>
      </c>
      <c r="N42" s="52">
        <v>0</v>
      </c>
      <c r="O42" s="52">
        <v>2</v>
      </c>
      <c r="P42" s="52">
        <v>3</v>
      </c>
      <c r="Q42" s="52">
        <v>2</v>
      </c>
      <c r="R42" s="52">
        <v>2</v>
      </c>
      <c r="S42" s="52">
        <v>2</v>
      </c>
      <c r="T42" s="52">
        <v>2</v>
      </c>
      <c r="U42" s="52">
        <v>3</v>
      </c>
      <c r="V42" s="52">
        <v>4</v>
      </c>
      <c r="W42" s="52">
        <v>3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2077</v>
      </c>
      <c r="D44" s="52">
        <v>2165</v>
      </c>
      <c r="E44" s="52">
        <v>1986</v>
      </c>
      <c r="F44" s="52">
        <v>2468</v>
      </c>
      <c r="G44" s="52">
        <v>2782</v>
      </c>
      <c r="H44" s="52">
        <v>3496</v>
      </c>
      <c r="I44" s="52">
        <v>2713</v>
      </c>
      <c r="J44" s="52">
        <v>2519</v>
      </c>
      <c r="K44" s="52">
        <v>2236</v>
      </c>
      <c r="L44" s="52">
        <v>1762</v>
      </c>
      <c r="M44" s="52">
        <v>975</v>
      </c>
      <c r="N44" s="52">
        <v>1634</v>
      </c>
      <c r="O44" s="52">
        <v>1845</v>
      </c>
      <c r="P44" s="52">
        <v>1852</v>
      </c>
      <c r="Q44" s="52">
        <v>1638</v>
      </c>
      <c r="R44" s="52">
        <v>1653</v>
      </c>
      <c r="S44" s="52">
        <v>1890</v>
      </c>
      <c r="T44" s="52">
        <v>1833</v>
      </c>
      <c r="U44" s="52">
        <v>2207</v>
      </c>
      <c r="V44" s="52">
        <v>2213</v>
      </c>
      <c r="W44" s="52">
        <v>2089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174</v>
      </c>
      <c r="D45" s="36">
        <v>169</v>
      </c>
      <c r="E45" s="36">
        <v>156</v>
      </c>
      <c r="F45" s="36">
        <v>226</v>
      </c>
      <c r="G45" s="36">
        <v>247</v>
      </c>
      <c r="H45" s="36">
        <v>310</v>
      </c>
      <c r="I45" s="36">
        <v>228</v>
      </c>
      <c r="J45" s="36">
        <v>162</v>
      </c>
      <c r="K45" s="36">
        <v>185</v>
      </c>
      <c r="L45" s="36">
        <v>151</v>
      </c>
      <c r="M45" s="36">
        <v>236</v>
      </c>
      <c r="N45" s="36">
        <v>229</v>
      </c>
      <c r="O45" s="36">
        <v>253</v>
      </c>
      <c r="P45" s="36">
        <v>203</v>
      </c>
      <c r="Q45" s="36">
        <v>151</v>
      </c>
      <c r="R45" s="36">
        <v>122</v>
      </c>
      <c r="S45" s="36">
        <v>155</v>
      </c>
      <c r="T45" s="36">
        <v>173</v>
      </c>
      <c r="U45" s="36">
        <v>179</v>
      </c>
      <c r="V45" s="36">
        <v>187</v>
      </c>
      <c r="W45" s="36">
        <v>184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578</v>
      </c>
      <c r="D49" s="52">
        <v>627</v>
      </c>
      <c r="E49" s="52">
        <v>542</v>
      </c>
      <c r="F49" s="52">
        <v>756</v>
      </c>
      <c r="G49" s="52">
        <v>642</v>
      </c>
      <c r="H49" s="52">
        <v>852</v>
      </c>
      <c r="I49" s="52">
        <v>755</v>
      </c>
      <c r="J49" s="52">
        <v>630</v>
      </c>
      <c r="K49" s="52">
        <v>325</v>
      </c>
      <c r="L49" s="52">
        <v>130</v>
      </c>
      <c r="M49" s="52">
        <v>0</v>
      </c>
      <c r="N49" s="52">
        <v>0</v>
      </c>
      <c r="O49" s="52">
        <v>48</v>
      </c>
      <c r="P49" s="52">
        <v>129</v>
      </c>
      <c r="Q49" s="52">
        <v>184</v>
      </c>
      <c r="R49" s="52">
        <v>275</v>
      </c>
      <c r="S49" s="52">
        <v>522</v>
      </c>
      <c r="T49" s="52">
        <v>573</v>
      </c>
      <c r="U49" s="52">
        <v>860</v>
      </c>
      <c r="V49" s="52">
        <v>640</v>
      </c>
      <c r="W49" s="52">
        <v>673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17</v>
      </c>
      <c r="D51" s="52">
        <v>16</v>
      </c>
      <c r="E51" s="52">
        <v>9</v>
      </c>
      <c r="F51" s="52">
        <v>16</v>
      </c>
      <c r="G51" s="52">
        <v>21</v>
      </c>
      <c r="H51" s="52">
        <v>24</v>
      </c>
      <c r="I51" s="52">
        <v>16</v>
      </c>
      <c r="J51" s="52">
        <v>25</v>
      </c>
      <c r="K51" s="52">
        <v>6</v>
      </c>
      <c r="L51" s="52">
        <v>3</v>
      </c>
      <c r="M51" s="52">
        <v>0</v>
      </c>
      <c r="N51" s="52">
        <v>0</v>
      </c>
      <c r="O51" s="52">
        <v>2</v>
      </c>
      <c r="P51" s="52">
        <v>2</v>
      </c>
      <c r="Q51" s="52">
        <v>6</v>
      </c>
      <c r="R51" s="52">
        <v>5</v>
      </c>
      <c r="S51" s="52">
        <v>7</v>
      </c>
      <c r="T51" s="52">
        <v>15</v>
      </c>
      <c r="U51" s="52">
        <v>28</v>
      </c>
      <c r="V51" s="52">
        <v>35</v>
      </c>
      <c r="W51" s="52">
        <v>44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547</v>
      </c>
      <c r="D53" s="52">
        <v>595</v>
      </c>
      <c r="E53" s="52">
        <v>513</v>
      </c>
      <c r="F53" s="52">
        <v>719</v>
      </c>
      <c r="G53" s="52">
        <v>609</v>
      </c>
      <c r="H53" s="52">
        <v>808</v>
      </c>
      <c r="I53" s="52">
        <v>720</v>
      </c>
      <c r="J53" s="52">
        <v>602</v>
      </c>
      <c r="K53" s="52">
        <v>300</v>
      </c>
      <c r="L53" s="52">
        <v>111</v>
      </c>
      <c r="M53" s="52">
        <v>0</v>
      </c>
      <c r="N53" s="52">
        <v>0</v>
      </c>
      <c r="O53" s="52">
        <v>35</v>
      </c>
      <c r="P53" s="52">
        <v>95</v>
      </c>
      <c r="Q53" s="52">
        <v>160</v>
      </c>
      <c r="R53" s="52">
        <v>254</v>
      </c>
      <c r="S53" s="52">
        <v>500</v>
      </c>
      <c r="T53" s="52">
        <v>553</v>
      </c>
      <c r="U53" s="52">
        <v>832</v>
      </c>
      <c r="V53" s="52">
        <v>616</v>
      </c>
      <c r="W53" s="52">
        <v>644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1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1</v>
      </c>
      <c r="U54" s="52">
        <v>1</v>
      </c>
      <c r="V54" s="52">
        <v>1</v>
      </c>
      <c r="W54" s="52">
        <v>1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30</v>
      </c>
      <c r="D55" s="52">
        <v>32</v>
      </c>
      <c r="E55" s="52">
        <v>29</v>
      </c>
      <c r="F55" s="52">
        <v>36</v>
      </c>
      <c r="G55" s="52">
        <v>32</v>
      </c>
      <c r="H55" s="52">
        <v>42</v>
      </c>
      <c r="I55" s="52">
        <v>33</v>
      </c>
      <c r="J55" s="52">
        <v>27</v>
      </c>
      <c r="K55" s="52">
        <v>24</v>
      </c>
      <c r="L55" s="52">
        <v>18</v>
      </c>
      <c r="M55" s="52">
        <v>0</v>
      </c>
      <c r="N55" s="52">
        <v>0</v>
      </c>
      <c r="O55" s="52">
        <v>12</v>
      </c>
      <c r="P55" s="52">
        <v>32</v>
      </c>
      <c r="Q55" s="52">
        <v>23</v>
      </c>
      <c r="R55" s="52">
        <v>20</v>
      </c>
      <c r="S55" s="52">
        <v>21</v>
      </c>
      <c r="T55" s="52">
        <v>18</v>
      </c>
      <c r="U55" s="52">
        <v>25</v>
      </c>
      <c r="V55" s="52">
        <v>21</v>
      </c>
      <c r="W55" s="52">
        <v>26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1</v>
      </c>
      <c r="D56" s="52">
        <v>0</v>
      </c>
      <c r="E56" s="52">
        <v>0</v>
      </c>
      <c r="F56" s="52">
        <v>1</v>
      </c>
      <c r="G56" s="52">
        <v>1</v>
      </c>
      <c r="H56" s="52">
        <v>2</v>
      </c>
      <c r="I56" s="52">
        <v>1</v>
      </c>
      <c r="J56" s="52">
        <v>1</v>
      </c>
      <c r="K56" s="52">
        <v>1</v>
      </c>
      <c r="L56" s="52">
        <v>1</v>
      </c>
      <c r="M56" s="52">
        <v>0</v>
      </c>
      <c r="N56" s="52">
        <v>0</v>
      </c>
      <c r="O56" s="52">
        <v>1</v>
      </c>
      <c r="P56" s="52">
        <v>2</v>
      </c>
      <c r="Q56" s="52">
        <v>1</v>
      </c>
      <c r="R56" s="52">
        <v>1</v>
      </c>
      <c r="S56" s="52">
        <v>1</v>
      </c>
      <c r="T56" s="52">
        <v>1</v>
      </c>
      <c r="U56" s="52">
        <v>2</v>
      </c>
      <c r="V56" s="52">
        <v>2</v>
      </c>
      <c r="W56" s="52">
        <v>2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509</v>
      </c>
      <c r="D58" s="52">
        <v>557</v>
      </c>
      <c r="E58" s="52">
        <v>477</v>
      </c>
      <c r="F58" s="52">
        <v>660</v>
      </c>
      <c r="G58" s="52">
        <v>561</v>
      </c>
      <c r="H58" s="52">
        <v>746</v>
      </c>
      <c r="I58" s="52">
        <v>677</v>
      </c>
      <c r="J58" s="52">
        <v>578</v>
      </c>
      <c r="K58" s="52">
        <v>287</v>
      </c>
      <c r="L58" s="52">
        <v>112</v>
      </c>
      <c r="M58" s="52">
        <v>0</v>
      </c>
      <c r="N58" s="52">
        <v>0</v>
      </c>
      <c r="O58" s="52">
        <v>37</v>
      </c>
      <c r="P58" s="52">
        <v>105</v>
      </c>
      <c r="Q58" s="52">
        <v>159</v>
      </c>
      <c r="R58" s="52">
        <v>249</v>
      </c>
      <c r="S58" s="52">
        <v>475</v>
      </c>
      <c r="T58" s="52">
        <v>518</v>
      </c>
      <c r="U58" s="52">
        <v>788</v>
      </c>
      <c r="V58" s="52">
        <v>579</v>
      </c>
      <c r="W58" s="52">
        <v>600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69</v>
      </c>
      <c r="D59" s="36">
        <v>70</v>
      </c>
      <c r="E59" s="36">
        <v>65</v>
      </c>
      <c r="F59" s="36">
        <v>96</v>
      </c>
      <c r="G59" s="36">
        <v>81</v>
      </c>
      <c r="H59" s="36">
        <v>106</v>
      </c>
      <c r="I59" s="36">
        <v>78</v>
      </c>
      <c r="J59" s="36">
        <v>52</v>
      </c>
      <c r="K59" s="36">
        <v>38</v>
      </c>
      <c r="L59" s="36">
        <v>18</v>
      </c>
      <c r="M59" s="36">
        <v>0</v>
      </c>
      <c r="N59" s="36">
        <v>0</v>
      </c>
      <c r="O59" s="36">
        <v>11</v>
      </c>
      <c r="P59" s="36">
        <v>24</v>
      </c>
      <c r="Q59" s="36">
        <v>25</v>
      </c>
      <c r="R59" s="36">
        <v>26</v>
      </c>
      <c r="S59" s="36">
        <v>47</v>
      </c>
      <c r="T59" s="36">
        <v>55</v>
      </c>
      <c r="U59" s="36">
        <v>72</v>
      </c>
      <c r="V59" s="36">
        <v>61</v>
      </c>
      <c r="W59" s="36">
        <v>73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870</v>
      </c>
      <c r="D63" s="52">
        <v>898</v>
      </c>
      <c r="E63" s="52">
        <v>763</v>
      </c>
      <c r="F63" s="52">
        <v>1026</v>
      </c>
      <c r="G63" s="52">
        <v>1322</v>
      </c>
      <c r="H63" s="52">
        <v>1640</v>
      </c>
      <c r="I63" s="52">
        <v>1442</v>
      </c>
      <c r="J63" s="52">
        <v>1141</v>
      </c>
      <c r="K63" s="52">
        <v>676</v>
      </c>
      <c r="L63" s="52">
        <v>279</v>
      </c>
      <c r="M63" s="52">
        <v>0</v>
      </c>
      <c r="N63" s="52">
        <v>0</v>
      </c>
      <c r="O63" s="52">
        <v>114</v>
      </c>
      <c r="P63" s="52">
        <v>113</v>
      </c>
      <c r="Q63" s="52">
        <v>195</v>
      </c>
      <c r="R63" s="52">
        <v>552</v>
      </c>
      <c r="S63" s="52">
        <v>996</v>
      </c>
      <c r="T63" s="52">
        <v>1135</v>
      </c>
      <c r="U63" s="52">
        <v>1278</v>
      </c>
      <c r="V63" s="52">
        <v>1314</v>
      </c>
      <c r="W63" s="52">
        <v>1001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48</v>
      </c>
      <c r="D65" s="52">
        <v>51</v>
      </c>
      <c r="E65" s="52">
        <v>69</v>
      </c>
      <c r="F65" s="52">
        <v>70</v>
      </c>
      <c r="G65" s="52">
        <v>81</v>
      </c>
      <c r="H65" s="52">
        <v>123</v>
      </c>
      <c r="I65" s="52">
        <v>123</v>
      </c>
      <c r="J65" s="52">
        <v>128</v>
      </c>
      <c r="K65" s="52">
        <v>156</v>
      </c>
      <c r="L65" s="52">
        <v>126</v>
      </c>
      <c r="M65" s="52">
        <v>50</v>
      </c>
      <c r="N65" s="52">
        <v>27</v>
      </c>
      <c r="O65" s="52">
        <v>14</v>
      </c>
      <c r="P65" s="52">
        <v>12</v>
      </c>
      <c r="Q65" s="52">
        <v>29</v>
      </c>
      <c r="R65" s="52">
        <v>29</v>
      </c>
      <c r="S65" s="52">
        <v>60</v>
      </c>
      <c r="T65" s="52">
        <v>95</v>
      </c>
      <c r="U65" s="52">
        <v>127</v>
      </c>
      <c r="V65" s="52">
        <v>173</v>
      </c>
      <c r="W65" s="52">
        <v>268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851</v>
      </c>
      <c r="D67" s="52">
        <f t="shared" si="0"/>
        <v>881</v>
      </c>
      <c r="E67" s="52">
        <f t="shared" si="0"/>
        <v>751</v>
      </c>
      <c r="F67" s="52">
        <f t="shared" si="0"/>
        <v>1006</v>
      </c>
      <c r="G67" s="52">
        <f t="shared" si="0"/>
        <v>1293</v>
      </c>
      <c r="H67" s="52">
        <f t="shared" si="0"/>
        <v>1596</v>
      </c>
      <c r="I67" s="52">
        <f t="shared" si="0"/>
        <v>1407</v>
      </c>
      <c r="J67" s="52">
        <f t="shared" si="0"/>
        <v>1136</v>
      </c>
      <c r="K67" s="52">
        <f t="shared" si="0"/>
        <v>692</v>
      </c>
      <c r="L67" s="52">
        <f t="shared" si="0"/>
        <v>315</v>
      </c>
      <c r="M67" s="52">
        <f t="shared" si="0"/>
        <v>584</v>
      </c>
      <c r="N67" s="52">
        <f t="shared" si="0"/>
        <v>440</v>
      </c>
      <c r="O67" s="52">
        <f t="shared" si="0"/>
        <v>403</v>
      </c>
      <c r="P67" s="52">
        <f t="shared" si="0"/>
        <v>323</v>
      </c>
      <c r="Q67" s="52">
        <f t="shared" si="0"/>
        <v>339</v>
      </c>
      <c r="R67" s="52">
        <f t="shared" ref="R67:V67" si="1">R39-R53</f>
        <v>521</v>
      </c>
      <c r="S67" s="52">
        <f t="shared" si="1"/>
        <v>964</v>
      </c>
      <c r="T67" s="52">
        <f t="shared" si="1"/>
        <v>1111</v>
      </c>
      <c r="U67" s="52">
        <f t="shared" si="1"/>
        <v>1248</v>
      </c>
      <c r="V67" s="52">
        <f t="shared" si="1"/>
        <v>1302</v>
      </c>
      <c r="W67" s="52">
        <f t="shared" ref="W67" si="2">W39-W53</f>
        <v>998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1</v>
      </c>
      <c r="J68" s="52">
        <f t="shared" si="3"/>
        <v>1</v>
      </c>
      <c r="K68" s="52">
        <f t="shared" si="3"/>
        <v>0</v>
      </c>
      <c r="L68" s="52">
        <f t="shared" si="3"/>
        <v>1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</v>
      </c>
      <c r="U68" s="52">
        <f t="shared" si="4"/>
        <v>1</v>
      </c>
      <c r="V68" s="52">
        <f t="shared" si="4"/>
        <v>1</v>
      </c>
      <c r="W68" s="52">
        <f t="shared" ref="W68" si="5">W40-W54</f>
        <v>1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45</v>
      </c>
      <c r="D69" s="52">
        <f t="shared" si="6"/>
        <v>44</v>
      </c>
      <c r="E69" s="52">
        <f t="shared" si="6"/>
        <v>40</v>
      </c>
      <c r="F69" s="52">
        <f t="shared" si="6"/>
        <v>49</v>
      </c>
      <c r="G69" s="52">
        <f t="shared" si="6"/>
        <v>67</v>
      </c>
      <c r="H69" s="52">
        <f t="shared" si="6"/>
        <v>81</v>
      </c>
      <c r="I69" s="52">
        <f t="shared" si="6"/>
        <v>62</v>
      </c>
      <c r="J69" s="52">
        <f t="shared" si="6"/>
        <v>49</v>
      </c>
      <c r="K69" s="52">
        <f t="shared" si="6"/>
        <v>51</v>
      </c>
      <c r="L69" s="52">
        <f t="shared" si="6"/>
        <v>39</v>
      </c>
      <c r="M69" s="52">
        <f t="shared" si="6"/>
        <v>30</v>
      </c>
      <c r="N69" s="52">
        <f t="shared" si="6"/>
        <v>67</v>
      </c>
      <c r="O69" s="52">
        <f t="shared" si="6"/>
        <v>48</v>
      </c>
      <c r="P69" s="52">
        <f t="shared" si="6"/>
        <v>42</v>
      </c>
      <c r="Q69" s="52">
        <f t="shared" si="6"/>
        <v>25</v>
      </c>
      <c r="R69" s="52">
        <f t="shared" ref="R69:V69" si="7">R41-R55</f>
        <v>41</v>
      </c>
      <c r="S69" s="52">
        <f t="shared" si="7"/>
        <v>40</v>
      </c>
      <c r="T69" s="52">
        <f t="shared" si="7"/>
        <v>35</v>
      </c>
      <c r="U69" s="52">
        <f t="shared" si="7"/>
        <v>39</v>
      </c>
      <c r="V69" s="52">
        <f t="shared" si="7"/>
        <v>43</v>
      </c>
      <c r="W69" s="52">
        <f t="shared" ref="W69" si="8">W41-W55</f>
        <v>43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</v>
      </c>
      <c r="D70" s="52">
        <f t="shared" si="9"/>
        <v>1</v>
      </c>
      <c r="E70" s="52">
        <f t="shared" si="9"/>
        <v>1</v>
      </c>
      <c r="F70" s="52">
        <f t="shared" si="9"/>
        <v>1</v>
      </c>
      <c r="G70" s="52">
        <f t="shared" si="9"/>
        <v>1</v>
      </c>
      <c r="H70" s="52">
        <f t="shared" si="9"/>
        <v>3</v>
      </c>
      <c r="I70" s="52">
        <f t="shared" si="9"/>
        <v>2</v>
      </c>
      <c r="J70" s="52">
        <f t="shared" si="9"/>
        <v>2</v>
      </c>
      <c r="K70" s="52">
        <f t="shared" si="9"/>
        <v>1</v>
      </c>
      <c r="L70" s="52">
        <f t="shared" si="9"/>
        <v>1</v>
      </c>
      <c r="M70" s="52">
        <f t="shared" si="9"/>
        <v>0</v>
      </c>
      <c r="N70" s="52">
        <f t="shared" si="9"/>
        <v>0</v>
      </c>
      <c r="O70" s="52">
        <f t="shared" si="9"/>
        <v>1</v>
      </c>
      <c r="P70" s="52">
        <f t="shared" si="9"/>
        <v>1</v>
      </c>
      <c r="Q70" s="52">
        <f t="shared" si="9"/>
        <v>1</v>
      </c>
      <c r="R70" s="52">
        <f t="shared" ref="R70:V70" si="10">R42-R56</f>
        <v>1</v>
      </c>
      <c r="S70" s="52">
        <f t="shared" si="10"/>
        <v>1</v>
      </c>
      <c r="T70" s="52">
        <f t="shared" si="10"/>
        <v>1</v>
      </c>
      <c r="U70" s="52">
        <f t="shared" si="10"/>
        <v>1</v>
      </c>
      <c r="V70" s="52">
        <f t="shared" si="10"/>
        <v>2</v>
      </c>
      <c r="W70" s="52">
        <f t="shared" ref="W70" si="11">W42-W56</f>
        <v>1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1568</v>
      </c>
      <c r="D72" s="52">
        <v>1608</v>
      </c>
      <c r="E72" s="52">
        <v>1509</v>
      </c>
      <c r="F72" s="52">
        <v>1808</v>
      </c>
      <c r="G72" s="52">
        <v>2221</v>
      </c>
      <c r="H72" s="52">
        <v>2750</v>
      </c>
      <c r="I72" s="52">
        <v>2036</v>
      </c>
      <c r="J72" s="52">
        <v>1941</v>
      </c>
      <c r="K72" s="52">
        <v>1949</v>
      </c>
      <c r="L72" s="52">
        <v>1650</v>
      </c>
      <c r="M72" s="52">
        <v>975</v>
      </c>
      <c r="N72" s="52">
        <v>1634</v>
      </c>
      <c r="O72" s="52">
        <v>1808</v>
      </c>
      <c r="P72" s="52">
        <v>1747</v>
      </c>
      <c r="Q72" s="52">
        <v>1479</v>
      </c>
      <c r="R72" s="52">
        <v>1404</v>
      </c>
      <c r="S72" s="52">
        <v>1415</v>
      </c>
      <c r="T72" s="52">
        <v>1315</v>
      </c>
      <c r="U72" s="52">
        <v>1419</v>
      </c>
      <c r="V72" s="52">
        <v>1634</v>
      </c>
      <c r="W72" s="52">
        <v>1489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105</v>
      </c>
      <c r="D73" s="36">
        <v>99</v>
      </c>
      <c r="E73" s="36">
        <v>91</v>
      </c>
      <c r="F73" s="36">
        <v>130</v>
      </c>
      <c r="G73" s="36">
        <v>166</v>
      </c>
      <c r="H73" s="36">
        <v>204</v>
      </c>
      <c r="I73" s="36">
        <v>150</v>
      </c>
      <c r="J73" s="36">
        <v>110</v>
      </c>
      <c r="K73" s="36">
        <v>147</v>
      </c>
      <c r="L73" s="36">
        <v>133</v>
      </c>
      <c r="M73" s="36">
        <v>236</v>
      </c>
      <c r="N73" s="36">
        <v>229</v>
      </c>
      <c r="O73" s="36">
        <v>242</v>
      </c>
      <c r="P73" s="36">
        <v>179</v>
      </c>
      <c r="Q73" s="36">
        <v>126</v>
      </c>
      <c r="R73" s="36">
        <v>96</v>
      </c>
      <c r="S73" s="36">
        <v>108</v>
      </c>
      <c r="T73" s="36">
        <v>118</v>
      </c>
      <c r="U73" s="36">
        <v>107</v>
      </c>
      <c r="V73" s="36">
        <v>126</v>
      </c>
      <c r="W73" s="36">
        <v>111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439</v>
      </c>
      <c r="I79" s="52">
        <f>RES_hhdet_numvin!I64</f>
        <v>725</v>
      </c>
      <c r="J79" s="52">
        <f>RES_hhdet_numvin!J64</f>
        <v>821</v>
      </c>
      <c r="K79" s="52">
        <f>RES_hhdet_numvin!K64</f>
        <v>578</v>
      </c>
      <c r="L79" s="52">
        <f>RES_hhdet_numvin!L64</f>
        <v>277</v>
      </c>
      <c r="M79" s="52">
        <f>RES_hhdet_numvin!M64</f>
        <v>0</v>
      </c>
      <c r="N79" s="52">
        <f>RES_hhdet_numvin!N64</f>
        <v>0</v>
      </c>
      <c r="O79" s="52">
        <f>RES_hhdet_numvin!O64</f>
        <v>143</v>
      </c>
      <c r="P79" s="52">
        <f>RES_hhdet_numvin!P64</f>
        <v>222</v>
      </c>
      <c r="Q79" s="52">
        <f>RES_hhdet_numvin!Q64</f>
        <v>361</v>
      </c>
      <c r="R79" s="52">
        <f>RES_hhdet_numvin!R64</f>
        <v>803</v>
      </c>
      <c r="S79" s="52">
        <f>RES_hhdet_numvin!S64</f>
        <v>1496</v>
      </c>
      <c r="T79" s="52">
        <f>RES_hhdet_numvin!T64</f>
        <v>1697</v>
      </c>
      <c r="U79" s="52">
        <f>RES_hhdet_numvin!U64</f>
        <v>2135</v>
      </c>
      <c r="V79" s="52">
        <f>RES_hhdet_numvin!V64</f>
        <v>1954</v>
      </c>
      <c r="W79" s="52">
        <f>RES_hhdet_numvin!W64</f>
        <v>1674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3</v>
      </c>
      <c r="Q82" s="138">
        <f>RES_hhdet_numvin!Q67</f>
        <v>20</v>
      </c>
      <c r="R82" s="138">
        <f>RES_hhdet_numvin!R67</f>
        <v>26</v>
      </c>
      <c r="S82" s="138">
        <f>RES_hhdet_numvin!S67</f>
        <v>59</v>
      </c>
      <c r="T82" s="138">
        <f>RES_hhdet_numvin!T67</f>
        <v>104</v>
      </c>
      <c r="U82" s="138">
        <f>RES_hhdet_numvin!U67</f>
        <v>153</v>
      </c>
      <c r="V82" s="138">
        <f>RES_hhdet_numvin!V67</f>
        <v>208</v>
      </c>
      <c r="W82" s="138">
        <f>RES_hhdet_numvin!W67</f>
        <v>312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316</v>
      </c>
      <c r="I84" s="138">
        <f>RES_hhdet_numvin!I69</f>
        <v>574</v>
      </c>
      <c r="J84" s="138">
        <f>RES_hhdet_numvin!J69</f>
        <v>660</v>
      </c>
      <c r="K84" s="138">
        <f>RES_hhdet_numvin!K69</f>
        <v>457</v>
      </c>
      <c r="L84" s="138">
        <f>RES_hhdet_numvin!L69</f>
        <v>214</v>
      </c>
      <c r="M84" s="138">
        <f>RES_hhdet_numvin!M69</f>
        <v>124</v>
      </c>
      <c r="N84" s="138">
        <f>RES_hhdet_numvin!N69</f>
        <v>123</v>
      </c>
      <c r="O84" s="138">
        <f>RES_hhdet_numvin!O69</f>
        <v>234</v>
      </c>
      <c r="P84" s="138">
        <f>RES_hhdet_numvin!P69</f>
        <v>290</v>
      </c>
      <c r="Q84" s="138">
        <f>RES_hhdet_numvin!Q69</f>
        <v>419</v>
      </c>
      <c r="R84" s="138">
        <f>RES_hhdet_numvin!R69</f>
        <v>751</v>
      </c>
      <c r="S84" s="138">
        <f>RES_hhdet_numvin!S69</f>
        <v>1441</v>
      </c>
      <c r="T84" s="138">
        <f>RES_hhdet_numvin!T69</f>
        <v>1653</v>
      </c>
      <c r="U84" s="138">
        <f>RES_hhdet_numvin!U69</f>
        <v>2077</v>
      </c>
      <c r="V84" s="138">
        <f>RES_hhdet_numvin!V69</f>
        <v>1918</v>
      </c>
      <c r="W84" s="138">
        <f>RES_hhdet_numvin!W69</f>
        <v>1642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1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2</v>
      </c>
      <c r="U85" s="138">
        <f>RES_hhdet_numvin!U70</f>
        <v>2</v>
      </c>
      <c r="V85" s="138">
        <f>RES_hhdet_numvin!V70</f>
        <v>2</v>
      </c>
      <c r="W85" s="138">
        <f>RES_hhdet_numvin!W70</f>
        <v>2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23</v>
      </c>
      <c r="Q88" s="138">
        <f>RES_hhdet_numvin!Q73</f>
        <v>29</v>
      </c>
      <c r="R88" s="138">
        <f>RES_hhdet_numvin!R73</f>
        <v>48</v>
      </c>
      <c r="S88" s="138">
        <f>RES_hhdet_numvin!S73</f>
        <v>56</v>
      </c>
      <c r="T88" s="138">
        <f>RES_hhdet_numvin!T73</f>
        <v>51</v>
      </c>
      <c r="U88" s="138">
        <f>RES_hhdet_numvin!U73</f>
        <v>64</v>
      </c>
      <c r="V88" s="138">
        <f>RES_hhdet_numvin!V73</f>
        <v>64</v>
      </c>
      <c r="W88" s="138">
        <f>RES_hhdet_numvin!W73</f>
        <v>69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1</v>
      </c>
      <c r="Q89" s="138">
        <f>RES_hhdet_numvin!Q74</f>
        <v>2</v>
      </c>
      <c r="R89" s="138">
        <f>RES_hhdet_numvin!R74</f>
        <v>2</v>
      </c>
      <c r="S89" s="138">
        <f>RES_hhdet_numvin!S74</f>
        <v>2</v>
      </c>
      <c r="T89" s="138">
        <f>RES_hhdet_numvin!T74</f>
        <v>2</v>
      </c>
      <c r="U89" s="138">
        <f>RES_hhdet_numvin!U74</f>
        <v>3</v>
      </c>
      <c r="V89" s="138">
        <f>RES_hhdet_numvin!V74</f>
        <v>4</v>
      </c>
      <c r="W89" s="138">
        <f>RES_hhdet_numvin!W74</f>
        <v>3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581</v>
      </c>
      <c r="Q93" s="138">
        <f>RES_hhdet_numvin!Q78</f>
        <v>877</v>
      </c>
      <c r="R93" s="138">
        <f>RES_hhdet_numvin!R78</f>
        <v>1162</v>
      </c>
      <c r="S93" s="138">
        <f>RES_hhdet_numvin!S78</f>
        <v>1557</v>
      </c>
      <c r="T93" s="138">
        <f>RES_hhdet_numvin!T78</f>
        <v>1634</v>
      </c>
      <c r="U93" s="138">
        <f>RES_hhdet_numvin!U78</f>
        <v>2127</v>
      </c>
      <c r="V93" s="138">
        <f>RES_hhdet_numvin!V78</f>
        <v>2196</v>
      </c>
      <c r="W93" s="138">
        <f>RES_hhdet_numvin!W78</f>
        <v>2089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66</v>
      </c>
      <c r="Q94" s="39">
        <f>RES_hhdet_numvin!Q79</f>
        <v>89</v>
      </c>
      <c r="R94" s="39">
        <f>RES_hhdet_numvin!R79</f>
        <v>96</v>
      </c>
      <c r="S94" s="39">
        <f>RES_hhdet_numvin!S79</f>
        <v>138</v>
      </c>
      <c r="T94" s="39">
        <f>RES_hhdet_numvin!T79</f>
        <v>165</v>
      </c>
      <c r="U94" s="39">
        <f>RES_hhdet_numvin!U79</f>
        <v>177</v>
      </c>
      <c r="V94" s="39">
        <f>RES_hhdet_numvin!V79</f>
        <v>187</v>
      </c>
      <c r="W94" s="39">
        <f>RES_hhdet_numvin!W79</f>
        <v>184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22.765405196542922</v>
      </c>
      <c r="C98" s="117">
        <f t="shared" si="12"/>
        <v>26.473683428485717</v>
      </c>
      <c r="D98" s="117">
        <f t="shared" si="12"/>
        <v>29.217930026045632</v>
      </c>
      <c r="E98" s="117">
        <f t="shared" si="12"/>
        <v>28.941776107101436</v>
      </c>
      <c r="F98" s="117">
        <f t="shared" si="12"/>
        <v>30.029806789092756</v>
      </c>
      <c r="G98" s="117">
        <f t="shared" si="12"/>
        <v>30.759559823898471</v>
      </c>
      <c r="H98" s="117">
        <f t="shared" si="12"/>
        <v>36.432207137239743</v>
      </c>
      <c r="I98" s="117">
        <f t="shared" si="12"/>
        <v>39.510093414416737</v>
      </c>
      <c r="J98" s="117">
        <f t="shared" si="12"/>
        <v>39.059137032299247</v>
      </c>
      <c r="K98" s="117">
        <f t="shared" si="12"/>
        <v>41.743339108460454</v>
      </c>
      <c r="L98" s="117">
        <f t="shared" si="12"/>
        <v>46.759273700944242</v>
      </c>
      <c r="M98" s="117">
        <f t="shared" si="12"/>
        <v>31.441402565507197</v>
      </c>
      <c r="N98" s="117">
        <f t="shared" si="12"/>
        <v>33.851703602868156</v>
      </c>
      <c r="O98" s="117">
        <f t="shared" si="12"/>
        <v>29.922607830753982</v>
      </c>
      <c r="P98" s="117">
        <f t="shared" si="12"/>
        <v>29.129262689607057</v>
      </c>
      <c r="Q98" s="117">
        <f t="shared" si="12"/>
        <v>25.766271402077251</v>
      </c>
      <c r="R98" s="117">
        <f t="shared" ref="R98:V98" si="13">R99+R102+R104+R113</f>
        <v>26.636286785308894</v>
      </c>
      <c r="S98" s="117">
        <f t="shared" si="13"/>
        <v>26.28712753501506</v>
      </c>
      <c r="T98" s="117">
        <f t="shared" si="13"/>
        <v>24.881715529889657</v>
      </c>
      <c r="U98" s="117">
        <f t="shared" si="13"/>
        <v>27.057510975068471</v>
      </c>
      <c r="V98" s="117">
        <f t="shared" si="13"/>
        <v>24.337543290613411</v>
      </c>
      <c r="W98" s="117">
        <f t="shared" ref="W98" si="14">W99+W102+W104+W113</f>
        <v>28.528108607009383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20.469461360135345</v>
      </c>
      <c r="C99" s="122">
        <f t="shared" si="15"/>
        <v>23.994487863169319</v>
      </c>
      <c r="D99" s="122">
        <f t="shared" si="15"/>
        <v>26.477047719072868</v>
      </c>
      <c r="E99" s="122">
        <f t="shared" si="15"/>
        <v>26.310068177560407</v>
      </c>
      <c r="F99" s="122">
        <f t="shared" si="15"/>
        <v>27.155968578071278</v>
      </c>
      <c r="G99" s="122">
        <f t="shared" si="15"/>
        <v>27.720552372722764</v>
      </c>
      <c r="H99" s="122">
        <f t="shared" si="15"/>
        <v>32.874127366111438</v>
      </c>
      <c r="I99" s="122">
        <f t="shared" si="15"/>
        <v>35.697829988071838</v>
      </c>
      <c r="J99" s="122">
        <f t="shared" si="15"/>
        <v>35.231967272749259</v>
      </c>
      <c r="K99" s="122">
        <f t="shared" si="15"/>
        <v>37.744950311250598</v>
      </c>
      <c r="L99" s="122">
        <f t="shared" si="15"/>
        <v>42.686810062217589</v>
      </c>
      <c r="M99" s="122">
        <f t="shared" si="15"/>
        <v>28.198170763353293</v>
      </c>
      <c r="N99" s="122">
        <f t="shared" si="15"/>
        <v>30.646819914047253</v>
      </c>
      <c r="O99" s="122">
        <f t="shared" si="15"/>
        <v>26.942660981262634</v>
      </c>
      <c r="P99" s="122">
        <f t="shared" si="15"/>
        <v>26.278930383475014</v>
      </c>
      <c r="Q99" s="122">
        <f t="shared" si="15"/>
        <v>23.179171335102659</v>
      </c>
      <c r="R99" s="122">
        <f t="shared" ref="R99:V99" si="16">SUM(R100:R101)</f>
        <v>24.238606106978725</v>
      </c>
      <c r="S99" s="122">
        <f t="shared" si="16"/>
        <v>23.971291896311687</v>
      </c>
      <c r="T99" s="122">
        <f t="shared" si="16"/>
        <v>22.723571793760318</v>
      </c>
      <c r="U99" s="122">
        <f t="shared" si="16"/>
        <v>24.727240331938074</v>
      </c>
      <c r="V99" s="122">
        <f t="shared" si="16"/>
        <v>21.998875114094961</v>
      </c>
      <c r="W99" s="122">
        <f t="shared" ref="W99" si="17">SUM(W100:W101)</f>
        <v>26.163858577618743</v>
      </c>
      <c r="DA99" s="130" t="s">
        <v>1628</v>
      </c>
    </row>
    <row r="100" spans="1:105" ht="12" customHeight="1" x14ac:dyDescent="0.25">
      <c r="A100" s="97" t="s">
        <v>217</v>
      </c>
      <c r="B100" s="98">
        <v>20.210260202656329</v>
      </c>
      <c r="C100" s="98">
        <v>23.685086324984034</v>
      </c>
      <c r="D100" s="98">
        <v>26.137045047389208</v>
      </c>
      <c r="E100" s="98">
        <v>25.971187518866778</v>
      </c>
      <c r="F100" s="98">
        <v>26.808531530902531</v>
      </c>
      <c r="G100" s="98">
        <v>27.364545160415886</v>
      </c>
      <c r="H100" s="98">
        <v>32.448994705697302</v>
      </c>
      <c r="I100" s="98">
        <v>35.234231359129893</v>
      </c>
      <c r="J100" s="98">
        <v>34.775655931176345</v>
      </c>
      <c r="K100" s="98">
        <v>37.25517420703536</v>
      </c>
      <c r="L100" s="98">
        <v>42.130432170223365</v>
      </c>
      <c r="M100" s="98">
        <v>27.834689668680593</v>
      </c>
      <c r="N100" s="98">
        <v>30.250035855165009</v>
      </c>
      <c r="O100" s="98">
        <v>26.594383069065181</v>
      </c>
      <c r="P100" s="98">
        <v>25.941564526830554</v>
      </c>
      <c r="Q100" s="98">
        <v>22.883199175896277</v>
      </c>
      <c r="R100" s="98">
        <v>23.926284156178461</v>
      </c>
      <c r="S100" s="98">
        <v>23.677206964617266</v>
      </c>
      <c r="T100" s="98">
        <v>22.441544515194717</v>
      </c>
      <c r="U100" s="98">
        <v>24.421686335922494</v>
      </c>
      <c r="V100" s="98">
        <v>21.715509502126917</v>
      </c>
      <c r="W100" s="98">
        <v>25.816625791887031</v>
      </c>
      <c r="DA100" s="63" t="s">
        <v>1629</v>
      </c>
    </row>
    <row r="101" spans="1:105" ht="12" customHeight="1" x14ac:dyDescent="0.25">
      <c r="A101" s="97" t="s">
        <v>53</v>
      </c>
      <c r="B101" s="98">
        <v>0.25920115747901673</v>
      </c>
      <c r="C101" s="98">
        <v>0.30940153818528326</v>
      </c>
      <c r="D101" s="98">
        <v>0.3400026716836605</v>
      </c>
      <c r="E101" s="98">
        <v>0.33888065869362793</v>
      </c>
      <c r="F101" s="98">
        <v>0.34743704716874685</v>
      </c>
      <c r="G101" s="98">
        <v>0.35600721230687654</v>
      </c>
      <c r="H101" s="98">
        <v>0.425132660414139</v>
      </c>
      <c r="I101" s="98">
        <v>0.46359862894194348</v>
      </c>
      <c r="J101" s="98">
        <v>0.45631134157291048</v>
      </c>
      <c r="K101" s="98">
        <v>0.4897761042152356</v>
      </c>
      <c r="L101" s="98">
        <v>0.55637789199422372</v>
      </c>
      <c r="M101" s="98">
        <v>0.36348109467269862</v>
      </c>
      <c r="N101" s="98">
        <v>0.39678405888224211</v>
      </c>
      <c r="O101" s="98">
        <v>0.34827791219745263</v>
      </c>
      <c r="P101" s="98">
        <v>0.33736585664445962</v>
      </c>
      <c r="Q101" s="98">
        <v>0.29597215920638181</v>
      </c>
      <c r="R101" s="98">
        <v>0.31232195080026554</v>
      </c>
      <c r="S101" s="98">
        <v>0.29408493169441985</v>
      </c>
      <c r="T101" s="98">
        <v>0.28202727856560172</v>
      </c>
      <c r="U101" s="98">
        <v>0.30555399601557864</v>
      </c>
      <c r="V101" s="98">
        <v>0.28336561196804377</v>
      </c>
      <c r="W101" s="98">
        <v>0.34723278573171168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8.9190024431379921E-3</v>
      </c>
      <c r="C102" s="122">
        <f t="shared" si="18"/>
        <v>9.619325045540212E-3</v>
      </c>
      <c r="D102" s="122">
        <f t="shared" si="18"/>
        <v>1.036836566023887E-2</v>
      </c>
      <c r="E102" s="122">
        <f t="shared" si="18"/>
        <v>1.3717234284943522E-2</v>
      </c>
      <c r="F102" s="122">
        <f t="shared" si="18"/>
        <v>1.2534920052903286E-2</v>
      </c>
      <c r="G102" s="122">
        <f t="shared" si="18"/>
        <v>1.4026438268449416E-2</v>
      </c>
      <c r="H102" s="122">
        <f t="shared" si="18"/>
        <v>1.6660514873470138E-2</v>
      </c>
      <c r="I102" s="122">
        <f t="shared" si="18"/>
        <v>1.9204375988141724E-2</v>
      </c>
      <c r="J102" s="122">
        <f t="shared" si="18"/>
        <v>2.285262813815165E-2</v>
      </c>
      <c r="K102" s="122">
        <f t="shared" si="18"/>
        <v>2.5140922766262144E-2</v>
      </c>
      <c r="L102" s="122">
        <f t="shared" si="18"/>
        <v>3.463088420156564E-2</v>
      </c>
      <c r="M102" s="122">
        <f t="shared" si="18"/>
        <v>2.6086110818718637E-2</v>
      </c>
      <c r="N102" s="122">
        <f t="shared" si="18"/>
        <v>2.2259656801913535E-2</v>
      </c>
      <c r="O102" s="122">
        <f t="shared" si="18"/>
        <v>1.8277198161907655E-2</v>
      </c>
      <c r="P102" s="122">
        <f t="shared" si="18"/>
        <v>1.5238097302501702E-2</v>
      </c>
      <c r="Q102" s="122">
        <f t="shared" si="18"/>
        <v>1.1243391106190683E-2</v>
      </c>
      <c r="R102" s="122">
        <f t="shared" si="18"/>
        <v>8.6222666665904616E-3</v>
      </c>
      <c r="S102" s="122">
        <f t="shared" si="18"/>
        <v>6.7113921720592263E-3</v>
      </c>
      <c r="T102" s="122">
        <f t="shared" si="18"/>
        <v>7.5969570197727638E-3</v>
      </c>
      <c r="U102" s="122">
        <f t="shared" si="18"/>
        <v>1.0831751156818064E-2</v>
      </c>
      <c r="V102" s="122">
        <f t="shared" si="18"/>
        <v>1.6155867324317116E-2</v>
      </c>
      <c r="W102" s="122">
        <f t="shared" si="18"/>
        <v>2.6350272765154108E-2</v>
      </c>
      <c r="DA102" s="130" t="s">
        <v>1631</v>
      </c>
    </row>
    <row r="103" spans="1:105" ht="12" customHeight="1" x14ac:dyDescent="0.25">
      <c r="A103" s="97" t="s">
        <v>53</v>
      </c>
      <c r="B103" s="98">
        <v>8.9190024431379921E-3</v>
      </c>
      <c r="C103" s="98">
        <v>9.619325045540212E-3</v>
      </c>
      <c r="D103" s="98">
        <v>1.036836566023887E-2</v>
      </c>
      <c r="E103" s="98">
        <v>1.3717234284943522E-2</v>
      </c>
      <c r="F103" s="98">
        <v>1.2534920052903286E-2</v>
      </c>
      <c r="G103" s="98">
        <v>1.4026438268449416E-2</v>
      </c>
      <c r="H103" s="98">
        <v>1.6660514873470138E-2</v>
      </c>
      <c r="I103" s="98">
        <v>1.9204375988141724E-2</v>
      </c>
      <c r="J103" s="98">
        <v>2.285262813815165E-2</v>
      </c>
      <c r="K103" s="98">
        <v>2.5140922766262144E-2</v>
      </c>
      <c r="L103" s="98">
        <v>3.463088420156564E-2</v>
      </c>
      <c r="M103" s="98">
        <v>2.6086110818718637E-2</v>
      </c>
      <c r="N103" s="98">
        <v>2.2259656801913535E-2</v>
      </c>
      <c r="O103" s="98">
        <v>1.8277198161907655E-2</v>
      </c>
      <c r="P103" s="98">
        <v>1.5238097302501702E-2</v>
      </c>
      <c r="Q103" s="98">
        <v>1.1243391106190683E-2</v>
      </c>
      <c r="R103" s="98">
        <v>8.6222666665904616E-3</v>
      </c>
      <c r="S103" s="98">
        <v>6.7113921720592263E-3</v>
      </c>
      <c r="T103" s="98">
        <v>7.5969570197727638E-3</v>
      </c>
      <c r="U103" s="98">
        <v>1.0831751156818064E-2</v>
      </c>
      <c r="V103" s="98">
        <v>1.6155867324317116E-2</v>
      </c>
      <c r="W103" s="98">
        <v>2.6350272765154108E-2</v>
      </c>
      <c r="DA103" s="63" t="s">
        <v>1632</v>
      </c>
    </row>
    <row r="104" spans="1:105" ht="12" customHeight="1" x14ac:dyDescent="0.25">
      <c r="A104" s="121" t="s">
        <v>55</v>
      </c>
      <c r="B104" s="122">
        <v>2.0891225292991256</v>
      </c>
      <c r="C104" s="122">
        <v>2.2518090787197371</v>
      </c>
      <c r="D104" s="122">
        <v>2.4860178971955715</v>
      </c>
      <c r="E104" s="122">
        <v>2.3772356431546098</v>
      </c>
      <c r="F104" s="122">
        <v>2.5970969261938133</v>
      </c>
      <c r="G104" s="122">
        <v>2.7373446952232245</v>
      </c>
      <c r="H104" s="122">
        <v>3.2098200701417183</v>
      </c>
      <c r="I104" s="122">
        <v>3.4252377645975751</v>
      </c>
      <c r="J104" s="122">
        <v>3.407441940508908</v>
      </c>
      <c r="K104" s="122">
        <v>3.5372516512904535</v>
      </c>
      <c r="L104" s="122">
        <v>3.5881478914885174</v>
      </c>
      <c r="M104" s="122">
        <v>2.869900430617228</v>
      </c>
      <c r="N104" s="122">
        <v>2.8249081227243438</v>
      </c>
      <c r="O104" s="122">
        <v>2.6243899764677887</v>
      </c>
      <c r="P104" s="122">
        <v>2.5054842365819003</v>
      </c>
      <c r="Q104" s="122">
        <v>2.2719919474753332</v>
      </c>
      <c r="R104" s="122">
        <v>2.0991306687154299</v>
      </c>
      <c r="S104" s="122">
        <v>2.0159123448821421</v>
      </c>
      <c r="T104" s="122">
        <v>1.8584275449173542</v>
      </c>
      <c r="U104" s="122">
        <v>1.9843202933605688</v>
      </c>
      <c r="V104" s="122">
        <v>1.8883868823728911</v>
      </c>
      <c r="W104" s="122">
        <v>1.8828623063025103</v>
      </c>
      <c r="DA104" s="130" t="s">
        <v>1633</v>
      </c>
    </row>
    <row r="105" spans="1:105" ht="12" customHeight="1" x14ac:dyDescent="0.25">
      <c r="A105" s="97" t="s">
        <v>134</v>
      </c>
      <c r="B105" s="98">
        <v>2.025432141658849</v>
      </c>
      <c r="C105" s="98">
        <v>2.185542210802518</v>
      </c>
      <c r="D105" s="98">
        <v>2.416169249940697</v>
      </c>
      <c r="E105" s="98">
        <v>2.3067356580873781</v>
      </c>
      <c r="F105" s="98">
        <v>2.5223570904030708</v>
      </c>
      <c r="G105" s="98">
        <v>2.6542061841304019</v>
      </c>
      <c r="H105" s="98">
        <v>3.1176044678800636</v>
      </c>
      <c r="I105" s="98">
        <v>3.3281808404860835</v>
      </c>
      <c r="J105" s="98">
        <v>3.3072486899610429</v>
      </c>
      <c r="K105" s="98">
        <v>3.4346774015533765</v>
      </c>
      <c r="L105" s="98">
        <v>3.4895314347835327</v>
      </c>
      <c r="M105" s="98">
        <v>2.7769076167086491</v>
      </c>
      <c r="N105" s="98">
        <v>2.7379341762333653</v>
      </c>
      <c r="O105" s="98">
        <v>2.5444966607361637</v>
      </c>
      <c r="P105" s="98">
        <v>2.4310198409914361</v>
      </c>
      <c r="Q105" s="98">
        <v>2.2031786223876533</v>
      </c>
      <c r="R105" s="98">
        <v>2.0331512613411777</v>
      </c>
      <c r="S105" s="98">
        <v>1.9527151280600588</v>
      </c>
      <c r="T105" s="98">
        <v>1.7969032763952504</v>
      </c>
      <c r="U105" s="98">
        <v>1.9225288081558325</v>
      </c>
      <c r="V105" s="98">
        <v>1.8274039799973758</v>
      </c>
      <c r="W105" s="98">
        <v>1.8228510095817376</v>
      </c>
      <c r="DA105" s="63" t="s">
        <v>1634</v>
      </c>
    </row>
    <row r="106" spans="1:105" ht="12" customHeight="1" x14ac:dyDescent="0.25">
      <c r="A106" s="97" t="s">
        <v>133</v>
      </c>
      <c r="B106" s="98">
        <v>1.8757712506649917E-4</v>
      </c>
      <c r="C106" s="98">
        <v>3.6896581619130276E-4</v>
      </c>
      <c r="D106" s="98">
        <v>3.8784587494830147E-4</v>
      </c>
      <c r="E106" s="98">
        <v>3.5849384947759459E-4</v>
      </c>
      <c r="F106" s="98">
        <v>3.6832696552123879E-4</v>
      </c>
      <c r="G106" s="98">
        <v>3.6224901669866083E-4</v>
      </c>
      <c r="H106" s="98">
        <v>5.6602225497167757E-4</v>
      </c>
      <c r="I106" s="98">
        <v>7.1757567886450305E-4</v>
      </c>
      <c r="J106" s="98">
        <v>8.5438315263734288E-4</v>
      </c>
      <c r="K106" s="98">
        <v>8.9543583204508212E-4</v>
      </c>
      <c r="L106" s="98">
        <v>1.1355606606887171E-3</v>
      </c>
      <c r="M106" s="98">
        <v>1.0140752517509772E-3</v>
      </c>
      <c r="N106" s="98">
        <v>1.0850526673872258E-3</v>
      </c>
      <c r="O106" s="98">
        <v>1.0909849461183453E-3</v>
      </c>
      <c r="P106" s="98">
        <v>9.0361899825362204E-4</v>
      </c>
      <c r="Q106" s="98">
        <v>8.7091217355528337E-4</v>
      </c>
      <c r="R106" s="98">
        <v>8.4970675730383421E-4</v>
      </c>
      <c r="S106" s="98">
        <v>8.4360256355937207E-4</v>
      </c>
      <c r="T106" s="98">
        <v>1.0486124355192305E-3</v>
      </c>
      <c r="U106" s="98">
        <v>1.2065118311278291E-3</v>
      </c>
      <c r="V106" s="98">
        <v>1.0804344607868155E-3</v>
      </c>
      <c r="W106" s="98">
        <v>1.1788461362439704E-3</v>
      </c>
      <c r="DA106" s="63" t="s">
        <v>1635</v>
      </c>
    </row>
    <row r="107" spans="1:105" ht="12" customHeight="1" x14ac:dyDescent="0.25">
      <c r="A107" s="100" t="s">
        <v>217</v>
      </c>
      <c r="B107" s="101">
        <v>1.6400002999394104E-4</v>
      </c>
      <c r="C107" s="101">
        <v>3.1897324859657151E-4</v>
      </c>
      <c r="D107" s="101">
        <v>3.3591050734751353E-4</v>
      </c>
      <c r="E107" s="101">
        <v>3.0956155529655128E-4</v>
      </c>
      <c r="F107" s="101">
        <v>3.1836514083525565E-4</v>
      </c>
      <c r="G107" s="101">
        <v>3.140652154625156E-4</v>
      </c>
      <c r="H107" s="101">
        <v>4.8848157584251747E-4</v>
      </c>
      <c r="I107" s="101">
        <v>6.2054171110624274E-4</v>
      </c>
      <c r="J107" s="101">
        <v>7.3321812447369231E-4</v>
      </c>
      <c r="K107" s="101">
        <v>7.6868468925720421E-4</v>
      </c>
      <c r="L107" s="101">
        <v>9.7161254448459419E-4</v>
      </c>
      <c r="M107" s="101">
        <v>8.6990897398471761E-4</v>
      </c>
      <c r="N107" s="101">
        <v>9.3008628417905214E-4</v>
      </c>
      <c r="O107" s="101">
        <v>9.3420478599369504E-4</v>
      </c>
      <c r="P107" s="101">
        <v>7.7301740364579558E-4</v>
      </c>
      <c r="Q107" s="101">
        <v>7.4408183278196303E-4</v>
      </c>
      <c r="R107" s="101">
        <v>7.2736069594917874E-4</v>
      </c>
      <c r="S107" s="101">
        <v>7.2222732674980363E-4</v>
      </c>
      <c r="T107" s="101">
        <v>8.9078610938279467E-4</v>
      </c>
      <c r="U107" s="101">
        <v>1.0161797481680504E-3</v>
      </c>
      <c r="V107" s="101">
        <v>8.9994302714939932E-4</v>
      </c>
      <c r="W107" s="101">
        <v>9.5555478556325361E-4</v>
      </c>
      <c r="DA107" s="131" t="s">
        <v>1636</v>
      </c>
    </row>
    <row r="108" spans="1:105" ht="12" customHeight="1" x14ac:dyDescent="0.25">
      <c r="A108" s="103" t="s">
        <v>52</v>
      </c>
      <c r="B108" s="104">
        <v>2.3577095072558128E-5</v>
      </c>
      <c r="C108" s="104">
        <v>4.9992567594731244E-5</v>
      </c>
      <c r="D108" s="104">
        <v>5.1935367600787914E-5</v>
      </c>
      <c r="E108" s="104">
        <v>4.893229418104328E-5</v>
      </c>
      <c r="F108" s="104">
        <v>4.996182468598315E-5</v>
      </c>
      <c r="G108" s="104">
        <v>4.8183801236145244E-5</v>
      </c>
      <c r="H108" s="104">
        <v>7.754067912916006E-5</v>
      </c>
      <c r="I108" s="104">
        <v>9.7033967758260306E-5</v>
      </c>
      <c r="J108" s="104">
        <v>1.2116502816365054E-4</v>
      </c>
      <c r="K108" s="104">
        <v>1.2675114278787794E-4</v>
      </c>
      <c r="L108" s="104">
        <v>1.6394811620412295E-4</v>
      </c>
      <c r="M108" s="104">
        <v>1.4416627776625961E-4</v>
      </c>
      <c r="N108" s="104">
        <v>1.549663832081737E-4</v>
      </c>
      <c r="O108" s="104">
        <v>1.5678016012465033E-4</v>
      </c>
      <c r="P108" s="104">
        <v>1.3060159460782651E-4</v>
      </c>
      <c r="Q108" s="104">
        <v>1.268303407733204E-4</v>
      </c>
      <c r="R108" s="104">
        <v>1.223460613546555E-4</v>
      </c>
      <c r="S108" s="104">
        <v>1.2137523680956841E-4</v>
      </c>
      <c r="T108" s="104">
        <v>1.5782632613643583E-4</v>
      </c>
      <c r="U108" s="104">
        <v>1.9033208295977876E-4</v>
      </c>
      <c r="V108" s="104">
        <v>1.8049143363741619E-4</v>
      </c>
      <c r="W108" s="104">
        <v>2.2329135068071681E-4</v>
      </c>
      <c r="DA108" s="132" t="s">
        <v>1637</v>
      </c>
    </row>
    <row r="109" spans="1:105" ht="12" customHeight="1" x14ac:dyDescent="0.25">
      <c r="A109" s="106" t="s">
        <v>122</v>
      </c>
      <c r="B109" s="101">
        <v>6.2495589051946999E-2</v>
      </c>
      <c r="C109" s="101">
        <v>6.474995002388291E-2</v>
      </c>
      <c r="D109" s="101">
        <v>6.8310896634926441E-2</v>
      </c>
      <c r="E109" s="101">
        <v>6.9016174976039985E-2</v>
      </c>
      <c r="F109" s="101">
        <v>7.3094595745673521E-2</v>
      </c>
      <c r="G109" s="101">
        <v>8.1292945532348643E-2</v>
      </c>
      <c r="H109" s="101">
        <v>8.9518784903078005E-2</v>
      </c>
      <c r="I109" s="101">
        <v>9.3775425547566058E-2</v>
      </c>
      <c r="J109" s="101">
        <v>9.6659016220260088E-2</v>
      </c>
      <c r="K109" s="101">
        <v>9.8763489755082617E-2</v>
      </c>
      <c r="L109" s="101">
        <v>9.4402835525053547E-2</v>
      </c>
      <c r="M109" s="101">
        <v>8.9254419248299383E-2</v>
      </c>
      <c r="N109" s="101">
        <v>8.3674257330635077E-2</v>
      </c>
      <c r="O109" s="101">
        <v>7.6609843735858177E-2</v>
      </c>
      <c r="P109" s="101">
        <v>7.1605469273201078E-2</v>
      </c>
      <c r="Q109" s="101">
        <v>6.6029785711477662E-2</v>
      </c>
      <c r="R109" s="101">
        <v>6.3408462275315755E-2</v>
      </c>
      <c r="S109" s="101">
        <v>6.0707385214048649E-2</v>
      </c>
      <c r="T109" s="101">
        <v>5.8589171798275885E-2</v>
      </c>
      <c r="U109" s="101">
        <v>5.8347120900397897E-2</v>
      </c>
      <c r="V109" s="101">
        <v>5.7564325069515379E-2</v>
      </c>
      <c r="W109" s="101">
        <v>5.6325182165646505E-2</v>
      </c>
      <c r="DA109" s="131" t="s">
        <v>1638</v>
      </c>
    </row>
    <row r="110" spans="1:105" ht="12" customHeight="1" x14ac:dyDescent="0.25">
      <c r="A110" s="107" t="s">
        <v>121</v>
      </c>
      <c r="B110" s="104">
        <v>1.0072214632630731E-3</v>
      </c>
      <c r="C110" s="104">
        <v>1.1479520771446824E-3</v>
      </c>
      <c r="D110" s="104">
        <v>1.1499047449998086E-3</v>
      </c>
      <c r="E110" s="104">
        <v>1.1253162417142581E-3</v>
      </c>
      <c r="F110" s="104">
        <v>1.2769130795477303E-3</v>
      </c>
      <c r="G110" s="104">
        <v>1.4833165437751676E-3</v>
      </c>
      <c r="H110" s="104">
        <v>2.1307951036051158E-3</v>
      </c>
      <c r="I110" s="104">
        <v>2.5639228850611795E-3</v>
      </c>
      <c r="J110" s="104">
        <v>2.6798511749673397E-3</v>
      </c>
      <c r="K110" s="104">
        <v>2.9153241499492821E-3</v>
      </c>
      <c r="L110" s="104">
        <v>3.078060519242616E-3</v>
      </c>
      <c r="M110" s="104">
        <v>2.7243194085282947E-3</v>
      </c>
      <c r="N110" s="104">
        <v>2.2146364929559489E-3</v>
      </c>
      <c r="O110" s="104">
        <v>2.1924870496487395E-3</v>
      </c>
      <c r="P110" s="104">
        <v>1.9553073190094498E-3</v>
      </c>
      <c r="Q110" s="104">
        <v>1.9126272026469232E-3</v>
      </c>
      <c r="R110" s="104">
        <v>1.7212383416324196E-3</v>
      </c>
      <c r="S110" s="104">
        <v>1.6462290444754567E-3</v>
      </c>
      <c r="T110" s="104">
        <v>1.8864842883088387E-3</v>
      </c>
      <c r="U110" s="104">
        <v>2.2378524732107564E-3</v>
      </c>
      <c r="V110" s="104">
        <v>2.3381428452130403E-3</v>
      </c>
      <c r="W110" s="104">
        <v>2.5072684188823676E-3</v>
      </c>
      <c r="DA110" s="132" t="s">
        <v>1639</v>
      </c>
    </row>
    <row r="111" spans="1:105" ht="12" customHeight="1" x14ac:dyDescent="0.25">
      <c r="A111" s="108" t="s">
        <v>53</v>
      </c>
      <c r="B111" s="98">
        <v>8.5887864507335268E-4</v>
      </c>
      <c r="C111" s="98">
        <v>9.7184804195744022E-4</v>
      </c>
      <c r="D111" s="98">
        <v>9.7476631051500364E-4</v>
      </c>
      <c r="E111" s="98">
        <v>9.4988940326181021E-4</v>
      </c>
      <c r="F111" s="98">
        <v>1.0778304757171552E-3</v>
      </c>
      <c r="G111" s="98">
        <v>1.2552112848132604E-3</v>
      </c>
      <c r="H111" s="98">
        <v>1.8005146911275814E-3</v>
      </c>
      <c r="I111" s="98">
        <v>2.1901275450348758E-3</v>
      </c>
      <c r="J111" s="98">
        <v>2.2715859912243591E-3</v>
      </c>
      <c r="K111" s="98">
        <v>2.4716052133836658E-3</v>
      </c>
      <c r="L111" s="98">
        <v>2.6027988450463457E-3</v>
      </c>
      <c r="M111" s="98">
        <v>2.3097903913642812E-3</v>
      </c>
      <c r="N111" s="98">
        <v>1.8758784723673079E-3</v>
      </c>
      <c r="O111" s="98">
        <v>1.8536610179607598E-3</v>
      </c>
      <c r="P111" s="98">
        <v>1.6508439950988774E-3</v>
      </c>
      <c r="Q111" s="98">
        <v>1.6100089398600622E-3</v>
      </c>
      <c r="R111" s="98">
        <v>1.448432865905263E-3</v>
      </c>
      <c r="S111" s="98">
        <v>1.3821760443323233E-3</v>
      </c>
      <c r="T111" s="98">
        <v>1.5837634601520371E-3</v>
      </c>
      <c r="U111" s="98">
        <v>1.8748165380783441E-3</v>
      </c>
      <c r="V111" s="98">
        <v>1.9525671070376061E-3</v>
      </c>
      <c r="W111" s="98">
        <v>2.0493598789617386E-3</v>
      </c>
      <c r="DA111" s="63" t="s">
        <v>1640</v>
      </c>
    </row>
    <row r="112" spans="1:105" ht="12" customHeight="1" x14ac:dyDescent="0.25">
      <c r="A112" s="108" t="s">
        <v>52</v>
      </c>
      <c r="B112" s="98">
        <v>1.4834281818972033E-4</v>
      </c>
      <c r="C112" s="98">
        <v>1.7610403518724218E-4</v>
      </c>
      <c r="D112" s="98">
        <v>1.7513843448480485E-4</v>
      </c>
      <c r="E112" s="98">
        <v>1.7542683845244786E-4</v>
      </c>
      <c r="F112" s="98">
        <v>1.9908260383057503E-4</v>
      </c>
      <c r="G112" s="98">
        <v>2.2810525896190724E-4</v>
      </c>
      <c r="H112" s="98">
        <v>3.3028041247753457E-4</v>
      </c>
      <c r="I112" s="98">
        <v>3.7379534002630351E-4</v>
      </c>
      <c r="J112" s="98">
        <v>4.0826518374298041E-4</v>
      </c>
      <c r="K112" s="98">
        <v>4.4371893656561652E-4</v>
      </c>
      <c r="L112" s="98">
        <v>4.7526167419627009E-4</v>
      </c>
      <c r="M112" s="98">
        <v>4.145290171640135E-4</v>
      </c>
      <c r="N112" s="98">
        <v>3.3875802058864097E-4</v>
      </c>
      <c r="O112" s="98">
        <v>3.3882603168797969E-4</v>
      </c>
      <c r="P112" s="98">
        <v>3.0446332391057223E-4</v>
      </c>
      <c r="Q112" s="98">
        <v>3.0261826278686101E-4</v>
      </c>
      <c r="R112" s="98">
        <v>2.7280547572715655E-4</v>
      </c>
      <c r="S112" s="98">
        <v>2.6405300014313338E-4</v>
      </c>
      <c r="T112" s="98">
        <v>3.0272082815680157E-4</v>
      </c>
      <c r="U112" s="98">
        <v>3.6303593513241237E-4</v>
      </c>
      <c r="V112" s="98">
        <v>3.8557573817543401E-4</v>
      </c>
      <c r="W112" s="98">
        <v>4.5790853992062902E-4</v>
      </c>
      <c r="DA112" s="63" t="s">
        <v>1641</v>
      </c>
    </row>
    <row r="113" spans="1:105" ht="12" customHeight="1" x14ac:dyDescent="0.25">
      <c r="A113" s="121" t="s">
        <v>54</v>
      </c>
      <c r="B113" s="122">
        <v>0.19790230466531258</v>
      </c>
      <c r="C113" s="122">
        <v>0.21776716155111817</v>
      </c>
      <c r="D113" s="122">
        <v>0.24449604411695325</v>
      </c>
      <c r="E113" s="122">
        <v>0.24075505210147857</v>
      </c>
      <c r="F113" s="122">
        <v>0.26420636477476117</v>
      </c>
      <c r="G113" s="122">
        <v>0.28763631768403169</v>
      </c>
      <c r="H113" s="122">
        <v>0.3315991861131164</v>
      </c>
      <c r="I113" s="122">
        <v>0.36782128575918593</v>
      </c>
      <c r="J113" s="122">
        <v>0.39687519090292844</v>
      </c>
      <c r="K113" s="122">
        <v>0.43599622315313874</v>
      </c>
      <c r="L113" s="122">
        <v>0.44968486303656713</v>
      </c>
      <c r="M113" s="122">
        <v>0.34724526071795692</v>
      </c>
      <c r="N113" s="122">
        <v>0.35771590929464797</v>
      </c>
      <c r="O113" s="122">
        <v>0.33727967486165111</v>
      </c>
      <c r="P113" s="122">
        <v>0.32960997224764077</v>
      </c>
      <c r="Q113" s="122">
        <v>0.30386472839306961</v>
      </c>
      <c r="R113" s="122">
        <v>0.28992774294814927</v>
      </c>
      <c r="S113" s="122">
        <v>0.29321190164917332</v>
      </c>
      <c r="T113" s="122">
        <v>0.29211923419221342</v>
      </c>
      <c r="U113" s="122">
        <v>0.33511859861301202</v>
      </c>
      <c r="V113" s="122">
        <v>0.43412542682123889</v>
      </c>
      <c r="W113" s="122">
        <v>0.45503745032297777</v>
      </c>
      <c r="DA113" s="130" t="s">
        <v>1642</v>
      </c>
    </row>
    <row r="114" spans="1:105" ht="12" customHeight="1" x14ac:dyDescent="0.25">
      <c r="A114" s="97" t="s">
        <v>175</v>
      </c>
      <c r="B114" s="98">
        <v>0.18460797207786914</v>
      </c>
      <c r="C114" s="98">
        <v>0.20385902578857862</v>
      </c>
      <c r="D114" s="98">
        <v>0.22976879474228759</v>
      </c>
      <c r="E114" s="98">
        <v>0.22563656501591206</v>
      </c>
      <c r="F114" s="98">
        <v>0.24746885190266393</v>
      </c>
      <c r="G114" s="98">
        <v>0.26898274157101215</v>
      </c>
      <c r="H114" s="98">
        <v>0.309954477262954</v>
      </c>
      <c r="I114" s="98">
        <v>0.34453389667807927</v>
      </c>
      <c r="J114" s="98">
        <v>0.37251005411734384</v>
      </c>
      <c r="K114" s="98">
        <v>0.4100675829043034</v>
      </c>
      <c r="L114" s="98">
        <v>0.42351878072892046</v>
      </c>
      <c r="M114" s="98">
        <v>0.32063684690935429</v>
      </c>
      <c r="N114" s="98">
        <v>0.32993049280754777</v>
      </c>
      <c r="O114" s="98">
        <v>0.30954118149177018</v>
      </c>
      <c r="P114" s="98">
        <v>0.30273891743988335</v>
      </c>
      <c r="Q114" s="98">
        <v>0.27831234172334213</v>
      </c>
      <c r="R114" s="98">
        <v>0.26546060957461942</v>
      </c>
      <c r="S114" s="98">
        <v>0.26969961808707499</v>
      </c>
      <c r="T114" s="98">
        <v>0.26874396744253487</v>
      </c>
      <c r="U114" s="98">
        <v>0.31263626000841599</v>
      </c>
      <c r="V114" s="98">
        <v>0.40528373735932155</v>
      </c>
      <c r="W114" s="98">
        <v>0.42732344770097835</v>
      </c>
      <c r="DA114" s="63" t="s">
        <v>1643</v>
      </c>
    </row>
    <row r="115" spans="1:105" ht="12" customHeight="1" x14ac:dyDescent="0.25">
      <c r="A115" s="109" t="s">
        <v>120</v>
      </c>
      <c r="B115" s="33">
        <v>1.3294332587443444E-2</v>
      </c>
      <c r="C115" s="33">
        <v>1.3908135762539556E-2</v>
      </c>
      <c r="D115" s="33">
        <v>1.472724937466565E-2</v>
      </c>
      <c r="E115" s="33">
        <v>1.5118487085566524E-2</v>
      </c>
      <c r="F115" s="33">
        <v>1.6737512872097248E-2</v>
      </c>
      <c r="G115" s="33">
        <v>1.8653576113019533E-2</v>
      </c>
      <c r="H115" s="33">
        <v>2.1644708850162397E-2</v>
      </c>
      <c r="I115" s="33">
        <v>2.3287389081106662E-2</v>
      </c>
      <c r="J115" s="33">
        <v>2.4365136785584607E-2</v>
      </c>
      <c r="K115" s="33">
        <v>2.5928640248835334E-2</v>
      </c>
      <c r="L115" s="33">
        <v>2.6166082307646672E-2</v>
      </c>
      <c r="M115" s="33">
        <v>2.6608413808602602E-2</v>
      </c>
      <c r="N115" s="33">
        <v>2.7785416487100201E-2</v>
      </c>
      <c r="O115" s="33">
        <v>2.7738493369880917E-2</v>
      </c>
      <c r="P115" s="33">
        <v>2.6871054807757418E-2</v>
      </c>
      <c r="Q115" s="33">
        <v>2.5552386669727457E-2</v>
      </c>
      <c r="R115" s="33">
        <v>2.4467133373529862E-2</v>
      </c>
      <c r="S115" s="33">
        <v>2.3512283562098307E-2</v>
      </c>
      <c r="T115" s="33">
        <v>2.3375266749678526E-2</v>
      </c>
      <c r="U115" s="33">
        <v>2.2482338604596037E-2</v>
      </c>
      <c r="V115" s="33">
        <v>2.8841689461917331E-2</v>
      </c>
      <c r="W115" s="33">
        <v>2.7714002621999419E-2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12.793669938809453</v>
      </c>
      <c r="C117" s="117">
        <f t="shared" si="19"/>
        <v>15.167604454435597</v>
      </c>
      <c r="D117" s="117">
        <f t="shared" si="19"/>
        <v>17.073828705961855</v>
      </c>
      <c r="E117" s="117">
        <f t="shared" si="19"/>
        <v>17.206424877956891</v>
      </c>
      <c r="F117" s="117">
        <f t="shared" si="19"/>
        <v>18.22734941159699</v>
      </c>
      <c r="G117" s="117">
        <f t="shared" si="19"/>
        <v>19.072445716354487</v>
      </c>
      <c r="H117" s="117">
        <f t="shared" si="19"/>
        <v>23.098644123083687</v>
      </c>
      <c r="I117" s="117">
        <f t="shared" si="19"/>
        <v>25.513589763779915</v>
      </c>
      <c r="J117" s="117">
        <f t="shared" si="19"/>
        <v>25.607897511745232</v>
      </c>
      <c r="K117" s="117">
        <f t="shared" si="19"/>
        <v>27.690171755784778</v>
      </c>
      <c r="L117" s="117">
        <f t="shared" si="19"/>
        <v>31.346714605618903</v>
      </c>
      <c r="M117" s="117">
        <f t="shared" si="19"/>
        <v>21.283749619006382</v>
      </c>
      <c r="N117" s="117">
        <f t="shared" si="19"/>
        <v>23.150579381715655</v>
      </c>
      <c r="O117" s="117">
        <f t="shared" si="19"/>
        <v>20.705040142816578</v>
      </c>
      <c r="P117" s="117">
        <f t="shared" si="19"/>
        <v>20.221346096688155</v>
      </c>
      <c r="Q117" s="117">
        <f t="shared" si="19"/>
        <v>17.982491726119445</v>
      </c>
      <c r="R117" s="117">
        <f t="shared" ref="R117:V117" si="20">R118+R121+R123+R132</f>
        <v>18.801814968199164</v>
      </c>
      <c r="S117" s="117">
        <f t="shared" si="20"/>
        <v>18.929515136976761</v>
      </c>
      <c r="T117" s="117">
        <f t="shared" si="20"/>
        <v>18.332827807042971</v>
      </c>
      <c r="U117" s="117">
        <f t="shared" si="20"/>
        <v>20.429690586630514</v>
      </c>
      <c r="V117" s="117">
        <f t="shared" si="20"/>
        <v>18.824279780167927</v>
      </c>
      <c r="W117" s="117">
        <f t="shared" ref="W117" si="21">W118+W121+W123+W132</f>
        <v>22.537343559173252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11.412834166517557</v>
      </c>
      <c r="C118" s="122">
        <f t="shared" si="22"/>
        <v>13.658811659691665</v>
      </c>
      <c r="D118" s="122">
        <f t="shared" si="22"/>
        <v>15.386074163726065</v>
      </c>
      <c r="E118" s="122">
        <f t="shared" si="22"/>
        <v>15.561228067962679</v>
      </c>
      <c r="F118" s="122">
        <f t="shared" si="22"/>
        <v>16.411229288624252</v>
      </c>
      <c r="G118" s="122">
        <f t="shared" si="22"/>
        <v>17.123814610115652</v>
      </c>
      <c r="H118" s="122">
        <f t="shared" si="22"/>
        <v>20.783489194589496</v>
      </c>
      <c r="I118" s="122">
        <f t="shared" si="22"/>
        <v>23.000415033562817</v>
      </c>
      <c r="J118" s="122">
        <f t="shared" si="22"/>
        <v>23.051096486828275</v>
      </c>
      <c r="K118" s="122">
        <f t="shared" si="22"/>
        <v>24.994480354617391</v>
      </c>
      <c r="L118" s="122">
        <f t="shared" si="22"/>
        <v>28.560396069028794</v>
      </c>
      <c r="M118" s="122">
        <f t="shared" si="22"/>
        <v>19.047839553388474</v>
      </c>
      <c r="N118" s="122">
        <f t="shared" si="22"/>
        <v>20.931306266335259</v>
      </c>
      <c r="O118" s="122">
        <f t="shared" si="22"/>
        <v>18.628510783167478</v>
      </c>
      <c r="P118" s="122">
        <f t="shared" si="22"/>
        <v>18.230581504352678</v>
      </c>
      <c r="Q118" s="122">
        <f t="shared" si="22"/>
        <v>16.168152827255913</v>
      </c>
      <c r="R118" s="122">
        <f t="shared" ref="R118:V118" si="23">SUM(R119:R120)</f>
        <v>17.102998618128904</v>
      </c>
      <c r="S118" s="122">
        <f t="shared" si="23"/>
        <v>17.25405258452211</v>
      </c>
      <c r="T118" s="122">
        <f t="shared" si="23"/>
        <v>16.72484560808342</v>
      </c>
      <c r="U118" s="122">
        <f t="shared" si="23"/>
        <v>18.633422408752402</v>
      </c>
      <c r="V118" s="122">
        <f t="shared" si="23"/>
        <v>16.96610631355313</v>
      </c>
      <c r="W118" s="122">
        <f t="shared" ref="W118" si="24">SUM(W119:W120)</f>
        <v>20.580829407062307</v>
      </c>
      <c r="DA118" s="130" t="s">
        <v>1796</v>
      </c>
    </row>
    <row r="119" spans="1:105" ht="12" customHeight="1" x14ac:dyDescent="0.25">
      <c r="A119" s="97" t="s">
        <v>217</v>
      </c>
      <c r="B119" s="98">
        <v>11.15363300903854</v>
      </c>
      <c r="C119" s="98">
        <v>13.349410121506381</v>
      </c>
      <c r="D119" s="98">
        <v>15.046071492042405</v>
      </c>
      <c r="E119" s="98">
        <v>15.222347409269052</v>
      </c>
      <c r="F119" s="98">
        <v>16.063792241455506</v>
      </c>
      <c r="G119" s="98">
        <v>16.767807397808774</v>
      </c>
      <c r="H119" s="98">
        <v>20.358356534175357</v>
      </c>
      <c r="I119" s="98">
        <v>22.536816404620872</v>
      </c>
      <c r="J119" s="98">
        <v>22.594785145255365</v>
      </c>
      <c r="K119" s="98">
        <v>24.504704250402156</v>
      </c>
      <c r="L119" s="98">
        <v>28.00401817703457</v>
      </c>
      <c r="M119" s="98">
        <v>18.684358458715774</v>
      </c>
      <c r="N119" s="98">
        <v>20.534522207453016</v>
      </c>
      <c r="O119" s="98">
        <v>18.280232870970025</v>
      </c>
      <c r="P119" s="98">
        <v>17.893215647708217</v>
      </c>
      <c r="Q119" s="98">
        <v>15.872180668049531</v>
      </c>
      <c r="R119" s="98">
        <v>16.79067666732864</v>
      </c>
      <c r="S119" s="98">
        <v>16.959967652827689</v>
      </c>
      <c r="T119" s="98">
        <v>16.44281832951782</v>
      </c>
      <c r="U119" s="98">
        <v>18.327868412736823</v>
      </c>
      <c r="V119" s="98">
        <v>16.682740701585086</v>
      </c>
      <c r="W119" s="98">
        <v>20.233596621330594</v>
      </c>
      <c r="DA119" s="63" t="s">
        <v>1797</v>
      </c>
    </row>
    <row r="120" spans="1:105" ht="12" customHeight="1" x14ac:dyDescent="0.25">
      <c r="A120" s="97" t="s">
        <v>53</v>
      </c>
      <c r="B120" s="98">
        <v>0.25920115747901673</v>
      </c>
      <c r="C120" s="98">
        <v>0.30940153818528326</v>
      </c>
      <c r="D120" s="98">
        <v>0.3400026716836605</v>
      </c>
      <c r="E120" s="98">
        <v>0.33888065869362793</v>
      </c>
      <c r="F120" s="98">
        <v>0.34743704716874685</v>
      </c>
      <c r="G120" s="98">
        <v>0.35600721230687654</v>
      </c>
      <c r="H120" s="98">
        <v>0.425132660414139</v>
      </c>
      <c r="I120" s="98">
        <v>0.46359862894194348</v>
      </c>
      <c r="J120" s="98">
        <v>0.45631134157291048</v>
      </c>
      <c r="K120" s="98">
        <v>0.4897761042152356</v>
      </c>
      <c r="L120" s="98">
        <v>0.55637789199422372</v>
      </c>
      <c r="M120" s="98">
        <v>0.36348109467269862</v>
      </c>
      <c r="N120" s="98">
        <v>0.39678405888224211</v>
      </c>
      <c r="O120" s="98">
        <v>0.34827791219745263</v>
      </c>
      <c r="P120" s="98">
        <v>0.33736585664445962</v>
      </c>
      <c r="Q120" s="98">
        <v>0.29597215920638181</v>
      </c>
      <c r="R120" s="98">
        <v>0.31232195080026554</v>
      </c>
      <c r="S120" s="98">
        <v>0.29408493169441985</v>
      </c>
      <c r="T120" s="98">
        <v>0.28202727856560172</v>
      </c>
      <c r="U120" s="98">
        <v>0.30555399601557864</v>
      </c>
      <c r="V120" s="98">
        <v>0.28336561196804377</v>
      </c>
      <c r="W120" s="98">
        <v>0.34723278573171168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1.7615386982081448E-2</v>
      </c>
      <c r="C121" s="122">
        <f t="shared" si="25"/>
        <v>2.007635441756872E-2</v>
      </c>
      <c r="D121" s="122">
        <f t="shared" si="25"/>
        <v>2.2864536315933617E-2</v>
      </c>
      <c r="E121" s="122">
        <f t="shared" si="25"/>
        <v>3.2103144391201571E-2</v>
      </c>
      <c r="F121" s="122">
        <f t="shared" si="25"/>
        <v>3.1093367083741354E-2</v>
      </c>
      <c r="G121" s="122">
        <f t="shared" si="25"/>
        <v>3.6889285121468891E-2</v>
      </c>
      <c r="H121" s="122">
        <f t="shared" si="25"/>
        <v>4.6559363499219707E-2</v>
      </c>
      <c r="I121" s="122">
        <f t="shared" si="25"/>
        <v>5.5677277391345863E-2</v>
      </c>
      <c r="J121" s="122">
        <f t="shared" si="25"/>
        <v>6.7962058625591043E-2</v>
      </c>
      <c r="K121" s="122">
        <f t="shared" si="25"/>
        <v>7.6930815341433104E-2</v>
      </c>
      <c r="L121" s="122">
        <f t="shared" si="25"/>
        <v>0.10833831904578535</v>
      </c>
      <c r="M121" s="122">
        <f t="shared" si="25"/>
        <v>8.2937635023025799E-2</v>
      </c>
      <c r="N121" s="122">
        <f t="shared" si="25"/>
        <v>7.1844106409725703E-2</v>
      </c>
      <c r="O121" s="122">
        <f t="shared" si="25"/>
        <v>5.996268218167556E-2</v>
      </c>
      <c r="P121" s="122">
        <f t="shared" si="25"/>
        <v>5.1008843556207654E-2</v>
      </c>
      <c r="Q121" s="122">
        <f t="shared" si="25"/>
        <v>3.8952472891865035E-2</v>
      </c>
      <c r="R121" s="122">
        <f t="shared" si="25"/>
        <v>3.1284734134750171E-2</v>
      </c>
      <c r="S121" s="122">
        <f t="shared" si="25"/>
        <v>2.637190006029607E-2</v>
      </c>
      <c r="T121" s="122">
        <f t="shared" si="25"/>
        <v>3.1950524808161025E-2</v>
      </c>
      <c r="U121" s="122">
        <f t="shared" si="25"/>
        <v>4.7287598798078909E-2</v>
      </c>
      <c r="V121" s="122">
        <f t="shared" si="25"/>
        <v>7.1869129157128689E-2</v>
      </c>
      <c r="W121" s="122">
        <f t="shared" si="25"/>
        <v>0.11897830467378784</v>
      </c>
      <c r="DA121" s="130" t="s">
        <v>1799</v>
      </c>
    </row>
    <row r="122" spans="1:105" ht="12" customHeight="1" x14ac:dyDescent="0.25">
      <c r="A122" s="97" t="s">
        <v>53</v>
      </c>
      <c r="B122" s="98">
        <v>1.7615386982081448E-2</v>
      </c>
      <c r="C122" s="98">
        <v>2.007635441756872E-2</v>
      </c>
      <c r="D122" s="98">
        <v>2.2864536315933617E-2</v>
      </c>
      <c r="E122" s="98">
        <v>3.2103144391201571E-2</v>
      </c>
      <c r="F122" s="98">
        <v>3.1093367083741354E-2</v>
      </c>
      <c r="G122" s="98">
        <v>3.6889285121468891E-2</v>
      </c>
      <c r="H122" s="98">
        <v>4.6559363499219707E-2</v>
      </c>
      <c r="I122" s="98">
        <v>5.5677277391345863E-2</v>
      </c>
      <c r="J122" s="98">
        <v>6.7962058625591043E-2</v>
      </c>
      <c r="K122" s="98">
        <v>7.6930815341433104E-2</v>
      </c>
      <c r="L122" s="98">
        <v>0.10833831904578535</v>
      </c>
      <c r="M122" s="98">
        <v>8.2937635023025799E-2</v>
      </c>
      <c r="N122" s="98">
        <v>7.1844106409725703E-2</v>
      </c>
      <c r="O122" s="98">
        <v>5.996268218167556E-2</v>
      </c>
      <c r="P122" s="98">
        <v>5.1008843556207654E-2</v>
      </c>
      <c r="Q122" s="98">
        <v>3.8952472891865035E-2</v>
      </c>
      <c r="R122" s="98">
        <v>3.1284734134750171E-2</v>
      </c>
      <c r="S122" s="98">
        <v>2.637190006029607E-2</v>
      </c>
      <c r="T122" s="98">
        <v>3.1950524808161025E-2</v>
      </c>
      <c r="U122" s="98">
        <v>4.7287598798078909E-2</v>
      </c>
      <c r="V122" s="98">
        <v>7.1869129157128689E-2</v>
      </c>
      <c r="W122" s="98">
        <v>0.11897830467378784</v>
      </c>
      <c r="DA122" s="63" t="s">
        <v>1800</v>
      </c>
    </row>
    <row r="123" spans="1:105" ht="12" customHeight="1" x14ac:dyDescent="0.25">
      <c r="A123" s="121" t="s">
        <v>55</v>
      </c>
      <c r="B123" s="122">
        <v>1.2392435364699872</v>
      </c>
      <c r="C123" s="122">
        <v>1.3520864640894577</v>
      </c>
      <c r="D123" s="122">
        <v>1.5112835331513668</v>
      </c>
      <c r="E123" s="122">
        <v>1.4614507136540771</v>
      </c>
      <c r="F123" s="122">
        <v>1.6182429791319821</v>
      </c>
      <c r="G123" s="122">
        <v>1.7297433002189109</v>
      </c>
      <c r="H123" s="122">
        <v>2.0583607694818324</v>
      </c>
      <c r="I123" s="122">
        <v>2.2242040228130286</v>
      </c>
      <c r="J123" s="122">
        <v>2.2371394084392353</v>
      </c>
      <c r="K123" s="122">
        <v>2.3422511169737033</v>
      </c>
      <c r="L123" s="122">
        <v>2.3927566258686888</v>
      </c>
      <c r="M123" s="122">
        <v>1.9315939737685768</v>
      </c>
      <c r="N123" s="122">
        <v>1.9191770908266386</v>
      </c>
      <c r="O123" s="122">
        <v>1.8009492938529077</v>
      </c>
      <c r="P123" s="122">
        <v>1.7289401397406581</v>
      </c>
      <c r="Q123" s="122">
        <v>1.5807847126555474</v>
      </c>
      <c r="R123" s="122">
        <v>1.4816885458021947</v>
      </c>
      <c r="S123" s="122">
        <v>1.4610941492398615</v>
      </c>
      <c r="T123" s="122">
        <v>1.3883649811576346</v>
      </c>
      <c r="U123" s="122">
        <v>1.5339543336548978</v>
      </c>
      <c r="V123" s="122">
        <v>1.5069367513760032</v>
      </c>
      <c r="W123" s="122">
        <v>1.544328521973843</v>
      </c>
      <c r="DA123" s="130" t="s">
        <v>1801</v>
      </c>
    </row>
    <row r="124" spans="1:105" ht="12" customHeight="1" x14ac:dyDescent="0.25">
      <c r="A124" s="97" t="s">
        <v>134</v>
      </c>
      <c r="B124" s="98">
        <v>1.1940981774038752</v>
      </c>
      <c r="C124" s="98">
        <v>1.3047832333036138</v>
      </c>
      <c r="D124" s="98">
        <v>1.4611004209481218</v>
      </c>
      <c r="E124" s="98">
        <v>1.4105006385169987</v>
      </c>
      <c r="F124" s="98">
        <v>1.5638888750495055</v>
      </c>
      <c r="G124" s="98">
        <v>1.6689067903491794</v>
      </c>
      <c r="H124" s="98">
        <v>1.9904605964371211</v>
      </c>
      <c r="I124" s="98">
        <v>2.1525172985148777</v>
      </c>
      <c r="J124" s="98">
        <v>2.1630429843046857</v>
      </c>
      <c r="K124" s="98">
        <v>2.266270229538355</v>
      </c>
      <c r="L124" s="98">
        <v>2.3195821666645382</v>
      </c>
      <c r="M124" s="98">
        <v>1.8625032729780566</v>
      </c>
      <c r="N124" s="98">
        <v>1.8543529305003017</v>
      </c>
      <c r="O124" s="98">
        <v>1.7410979638648594</v>
      </c>
      <c r="P124" s="98">
        <v>1.6726725382382506</v>
      </c>
      <c r="Q124" s="98">
        <v>1.528362845942608</v>
      </c>
      <c r="R124" s="98">
        <v>1.4308864417960783</v>
      </c>
      <c r="S124" s="98">
        <v>1.4118862528613301</v>
      </c>
      <c r="T124" s="98">
        <v>1.3399545250861533</v>
      </c>
      <c r="U124" s="98">
        <v>1.4847940986278887</v>
      </c>
      <c r="V124" s="98">
        <v>1.4578086600680984</v>
      </c>
      <c r="W124" s="98">
        <v>1.4954403421807076</v>
      </c>
      <c r="DA124" s="63" t="s">
        <v>1802</v>
      </c>
    </row>
    <row r="125" spans="1:105" ht="12" customHeight="1" x14ac:dyDescent="0.25">
      <c r="A125" s="97" t="s">
        <v>133</v>
      </c>
      <c r="B125" s="98">
        <v>1.202636899389541E-4</v>
      </c>
      <c r="C125" s="98">
        <v>2.4734935953530263E-4</v>
      </c>
      <c r="D125" s="98">
        <v>2.5977166861009947E-4</v>
      </c>
      <c r="E125" s="98">
        <v>2.4046583415740424E-4</v>
      </c>
      <c r="F125" s="98">
        <v>2.4694236502095595E-4</v>
      </c>
      <c r="G125" s="98">
        <v>2.4250386931872186E-4</v>
      </c>
      <c r="H125" s="98">
        <v>3.8924599880476717E-4</v>
      </c>
      <c r="I125" s="98">
        <v>5.1664329365227882E-4</v>
      </c>
      <c r="J125" s="98">
        <v>6.1957595939133529E-4</v>
      </c>
      <c r="K125" s="98">
        <v>6.4927075735435184E-4</v>
      </c>
      <c r="L125" s="98">
        <v>8.2913972010566792E-4</v>
      </c>
      <c r="M125" s="98">
        <v>7.3972893176657215E-4</v>
      </c>
      <c r="N125" s="98">
        <v>7.9172801278149549E-4</v>
      </c>
      <c r="O125" s="98">
        <v>7.9636142479151348E-4</v>
      </c>
      <c r="P125" s="98">
        <v>6.6538658401752858E-4</v>
      </c>
      <c r="Q125" s="98">
        <v>6.4159726993625872E-4</v>
      </c>
      <c r="R125" s="98">
        <v>6.2554505822801749E-4</v>
      </c>
      <c r="S125" s="98">
        <v>6.2102289217370128E-4</v>
      </c>
      <c r="T125" s="98">
        <v>8.0934701376190858E-4</v>
      </c>
      <c r="U125" s="98">
        <v>9.7135149830881919E-4</v>
      </c>
      <c r="V125" s="98">
        <v>9.169280671513084E-4</v>
      </c>
      <c r="W125" s="98">
        <v>1.0347639164022468E-3</v>
      </c>
      <c r="DA125" s="63" t="s">
        <v>1803</v>
      </c>
    </row>
    <row r="126" spans="1:105" ht="12" customHeight="1" x14ac:dyDescent="0.25">
      <c r="A126" s="100" t="s">
        <v>217</v>
      </c>
      <c r="B126" s="101">
        <v>9.6686594866395972E-5</v>
      </c>
      <c r="C126" s="101">
        <v>1.9735679194057137E-4</v>
      </c>
      <c r="D126" s="101">
        <v>2.0783630100931153E-4</v>
      </c>
      <c r="E126" s="101">
        <v>1.9153353997636096E-4</v>
      </c>
      <c r="F126" s="101">
        <v>1.9698054033497278E-4</v>
      </c>
      <c r="G126" s="101">
        <v>1.943200680825766E-4</v>
      </c>
      <c r="H126" s="101">
        <v>3.1170531967560712E-4</v>
      </c>
      <c r="I126" s="101">
        <v>4.1960932589401852E-4</v>
      </c>
      <c r="J126" s="101">
        <v>4.9841093122768472E-4</v>
      </c>
      <c r="K126" s="101">
        <v>5.2251961456647393E-4</v>
      </c>
      <c r="L126" s="101">
        <v>6.6519160390154496E-4</v>
      </c>
      <c r="M126" s="101">
        <v>5.9556265400031257E-4</v>
      </c>
      <c r="N126" s="101">
        <v>6.3676162957332176E-4</v>
      </c>
      <c r="O126" s="101">
        <v>6.3958126466686315E-4</v>
      </c>
      <c r="P126" s="101">
        <v>5.3478498940970213E-4</v>
      </c>
      <c r="Q126" s="101">
        <v>5.1476692916293837E-4</v>
      </c>
      <c r="R126" s="101">
        <v>5.0319899687336202E-4</v>
      </c>
      <c r="S126" s="101">
        <v>4.9964765536413284E-4</v>
      </c>
      <c r="T126" s="101">
        <v>6.5152068762547278E-4</v>
      </c>
      <c r="U126" s="101">
        <v>7.8101941534904041E-4</v>
      </c>
      <c r="V126" s="101">
        <v>7.3643663351389221E-4</v>
      </c>
      <c r="W126" s="101">
        <v>8.1147256572152988E-4</v>
      </c>
      <c r="DA126" s="131" t="s">
        <v>1804</v>
      </c>
    </row>
    <row r="127" spans="1:105" ht="12" customHeight="1" x14ac:dyDescent="0.25">
      <c r="A127" s="103" t="s">
        <v>52</v>
      </c>
      <c r="B127" s="104">
        <v>2.3577095072558128E-5</v>
      </c>
      <c r="C127" s="104">
        <v>4.9992567594731244E-5</v>
      </c>
      <c r="D127" s="104">
        <v>5.1935367600787914E-5</v>
      </c>
      <c r="E127" s="104">
        <v>4.893229418104328E-5</v>
      </c>
      <c r="F127" s="104">
        <v>4.996182468598315E-5</v>
      </c>
      <c r="G127" s="104">
        <v>4.8183801236145244E-5</v>
      </c>
      <c r="H127" s="104">
        <v>7.754067912916006E-5</v>
      </c>
      <c r="I127" s="104">
        <v>9.7033967758260306E-5</v>
      </c>
      <c r="J127" s="104">
        <v>1.2116502816365054E-4</v>
      </c>
      <c r="K127" s="104">
        <v>1.2675114278787794E-4</v>
      </c>
      <c r="L127" s="104">
        <v>1.6394811620412295E-4</v>
      </c>
      <c r="M127" s="104">
        <v>1.4416627776625961E-4</v>
      </c>
      <c r="N127" s="104">
        <v>1.549663832081737E-4</v>
      </c>
      <c r="O127" s="104">
        <v>1.5678016012465033E-4</v>
      </c>
      <c r="P127" s="104">
        <v>1.3060159460782651E-4</v>
      </c>
      <c r="Q127" s="104">
        <v>1.268303407733204E-4</v>
      </c>
      <c r="R127" s="104">
        <v>1.223460613546555E-4</v>
      </c>
      <c r="S127" s="104">
        <v>1.2137523680956841E-4</v>
      </c>
      <c r="T127" s="104">
        <v>1.5782632613643583E-4</v>
      </c>
      <c r="U127" s="104">
        <v>1.9033208295977876E-4</v>
      </c>
      <c r="V127" s="104">
        <v>1.8049143363741619E-4</v>
      </c>
      <c r="W127" s="104">
        <v>2.2329135068071681E-4</v>
      </c>
      <c r="DA127" s="132" t="s">
        <v>1805</v>
      </c>
    </row>
    <row r="128" spans="1:105" ht="12" customHeight="1" x14ac:dyDescent="0.25">
      <c r="A128" s="106" t="s">
        <v>122</v>
      </c>
      <c r="B128" s="101">
        <v>4.4268371084136615E-2</v>
      </c>
      <c r="C128" s="101">
        <v>4.6184581362856705E-2</v>
      </c>
      <c r="D128" s="101">
        <v>4.9047312173845482E-2</v>
      </c>
      <c r="E128" s="101">
        <v>4.9847475325377519E-2</v>
      </c>
      <c r="F128" s="101">
        <v>5.3123151563795996E-2</v>
      </c>
      <c r="G128" s="101">
        <v>5.9446185615336579E-2</v>
      </c>
      <c r="H128" s="101">
        <v>6.5853191731714292E-2</v>
      </c>
      <c r="I128" s="101">
        <v>6.9180100572889577E-2</v>
      </c>
      <c r="J128" s="101">
        <v>7.1389266323991507E-2</v>
      </c>
      <c r="K128" s="101">
        <v>7.3058698932294872E-2</v>
      </c>
      <c r="L128" s="101">
        <v>6.9941478954840069E-2</v>
      </c>
      <c r="M128" s="101">
        <v>6.6223566121847433E-2</v>
      </c>
      <c r="N128" s="101">
        <v>6.230127663815932E-2</v>
      </c>
      <c r="O128" s="101">
        <v>5.7333395304040267E-2</v>
      </c>
      <c r="P128" s="101">
        <v>5.4051123885377493E-2</v>
      </c>
      <c r="Q128" s="101">
        <v>5.024959081078726E-2</v>
      </c>
      <c r="R128" s="101">
        <v>4.8782363491296755E-2</v>
      </c>
      <c r="S128" s="101">
        <v>4.7237825112786298E-2</v>
      </c>
      <c r="T128" s="101">
        <v>4.604869491463795E-2</v>
      </c>
      <c r="U128" s="101">
        <v>4.6336216829349026E-2</v>
      </c>
      <c r="V128" s="101">
        <v>4.6250549398968117E-2</v>
      </c>
      <c r="W128" s="101">
        <v>4.573113753606909E-2</v>
      </c>
      <c r="DA128" s="131" t="s">
        <v>1806</v>
      </c>
    </row>
    <row r="129" spans="1:105" ht="12" customHeight="1" x14ac:dyDescent="0.25">
      <c r="A129" s="107" t="s">
        <v>121</v>
      </c>
      <c r="B129" s="104">
        <v>7.5672429203652329E-4</v>
      </c>
      <c r="C129" s="104">
        <v>8.7130006345166925E-4</v>
      </c>
      <c r="D129" s="104">
        <v>8.7602836078933888E-4</v>
      </c>
      <c r="E129" s="104">
        <v>8.6213397754331567E-4</v>
      </c>
      <c r="F129" s="104">
        <v>9.8401015365969131E-4</v>
      </c>
      <c r="G129" s="104">
        <v>1.1478203850761341E-3</v>
      </c>
      <c r="H129" s="104">
        <v>1.6577353141922152E-3</v>
      </c>
      <c r="I129" s="104">
        <v>1.9899804316094575E-3</v>
      </c>
      <c r="J129" s="104">
        <v>2.0875818511667931E-3</v>
      </c>
      <c r="K129" s="104">
        <v>2.2729177456990253E-3</v>
      </c>
      <c r="L129" s="104">
        <v>2.4038405292045968E-3</v>
      </c>
      <c r="M129" s="104">
        <v>2.1274057369061626E-3</v>
      </c>
      <c r="N129" s="104">
        <v>1.7311556753960957E-3</v>
      </c>
      <c r="O129" s="104">
        <v>1.7215732592165268E-3</v>
      </c>
      <c r="P129" s="104">
        <v>1.5510910330122868E-3</v>
      </c>
      <c r="Q129" s="104">
        <v>1.5306786322160104E-3</v>
      </c>
      <c r="R129" s="104">
        <v>1.3941954565917329E-3</v>
      </c>
      <c r="S129" s="104">
        <v>1.3490483735713629E-3</v>
      </c>
      <c r="T129" s="104">
        <v>1.5524141430813825E-3</v>
      </c>
      <c r="U129" s="104">
        <v>1.8526666993513197E-3</v>
      </c>
      <c r="V129" s="104">
        <v>1.9606138417853406E-3</v>
      </c>
      <c r="W129" s="104">
        <v>2.1222783406638752E-3</v>
      </c>
      <c r="DA129" s="132" t="s">
        <v>1807</v>
      </c>
    </row>
    <row r="130" spans="1:105" ht="12" customHeight="1" x14ac:dyDescent="0.25">
      <c r="A130" s="108" t="s">
        <v>53</v>
      </c>
      <c r="B130" s="98">
        <v>6.0838147384680301E-4</v>
      </c>
      <c r="C130" s="98">
        <v>6.9519602826442707E-4</v>
      </c>
      <c r="D130" s="98">
        <v>7.0088992630453406E-4</v>
      </c>
      <c r="E130" s="98">
        <v>6.8670713909086778E-4</v>
      </c>
      <c r="F130" s="98">
        <v>7.849275498291162E-4</v>
      </c>
      <c r="G130" s="98">
        <v>9.1971512611422679E-4</v>
      </c>
      <c r="H130" s="98">
        <v>1.3274549017146806E-3</v>
      </c>
      <c r="I130" s="98">
        <v>1.6161850915831538E-3</v>
      </c>
      <c r="J130" s="98">
        <v>1.6793166674238125E-3</v>
      </c>
      <c r="K130" s="98">
        <v>1.8291988091334089E-3</v>
      </c>
      <c r="L130" s="98">
        <v>1.9285788550083267E-3</v>
      </c>
      <c r="M130" s="98">
        <v>1.712876719742149E-3</v>
      </c>
      <c r="N130" s="98">
        <v>1.3923976548074546E-3</v>
      </c>
      <c r="O130" s="98">
        <v>1.3827472275285471E-3</v>
      </c>
      <c r="P130" s="98">
        <v>1.2466277091017146E-3</v>
      </c>
      <c r="Q130" s="98">
        <v>1.2280603694291494E-3</v>
      </c>
      <c r="R130" s="98">
        <v>1.1213899808645764E-3</v>
      </c>
      <c r="S130" s="98">
        <v>1.0849953734282296E-3</v>
      </c>
      <c r="T130" s="98">
        <v>1.2496933149245808E-3</v>
      </c>
      <c r="U130" s="98">
        <v>1.4896307642189074E-3</v>
      </c>
      <c r="V130" s="98">
        <v>1.5750381036099066E-3</v>
      </c>
      <c r="W130" s="98">
        <v>1.6643698007432462E-3</v>
      </c>
      <c r="DA130" s="63" t="s">
        <v>1808</v>
      </c>
    </row>
    <row r="131" spans="1:105" ht="12" customHeight="1" x14ac:dyDescent="0.25">
      <c r="A131" s="108" t="s">
        <v>52</v>
      </c>
      <c r="B131" s="98">
        <v>1.4834281818972033E-4</v>
      </c>
      <c r="C131" s="98">
        <v>1.7610403518724218E-4</v>
      </c>
      <c r="D131" s="98">
        <v>1.7513843448480485E-4</v>
      </c>
      <c r="E131" s="98">
        <v>1.7542683845244786E-4</v>
      </c>
      <c r="F131" s="98">
        <v>1.9908260383057503E-4</v>
      </c>
      <c r="G131" s="98">
        <v>2.2810525896190724E-4</v>
      </c>
      <c r="H131" s="98">
        <v>3.3028041247753457E-4</v>
      </c>
      <c r="I131" s="98">
        <v>3.7379534002630351E-4</v>
      </c>
      <c r="J131" s="98">
        <v>4.0826518374298041E-4</v>
      </c>
      <c r="K131" s="98">
        <v>4.4371893656561652E-4</v>
      </c>
      <c r="L131" s="98">
        <v>4.7526167419627009E-4</v>
      </c>
      <c r="M131" s="98">
        <v>4.145290171640135E-4</v>
      </c>
      <c r="N131" s="98">
        <v>3.3875802058864097E-4</v>
      </c>
      <c r="O131" s="98">
        <v>3.3882603168797969E-4</v>
      </c>
      <c r="P131" s="98">
        <v>3.0446332391057223E-4</v>
      </c>
      <c r="Q131" s="98">
        <v>3.0261826278686101E-4</v>
      </c>
      <c r="R131" s="98">
        <v>2.7280547572715655E-4</v>
      </c>
      <c r="S131" s="98">
        <v>2.6405300014313338E-4</v>
      </c>
      <c r="T131" s="98">
        <v>3.0272082815680157E-4</v>
      </c>
      <c r="U131" s="98">
        <v>3.6303593513241237E-4</v>
      </c>
      <c r="V131" s="98">
        <v>3.8557573817543401E-4</v>
      </c>
      <c r="W131" s="98">
        <v>4.5790853992062902E-4</v>
      </c>
      <c r="DA131" s="63" t="s">
        <v>1809</v>
      </c>
    </row>
    <row r="132" spans="1:105" ht="12" customHeight="1" x14ac:dyDescent="0.25">
      <c r="A132" s="121" t="s">
        <v>54</v>
      </c>
      <c r="B132" s="122">
        <v>0.12397684883982783</v>
      </c>
      <c r="C132" s="122">
        <v>0.13662997623690604</v>
      </c>
      <c r="D132" s="122">
        <v>0.15360647276849268</v>
      </c>
      <c r="E132" s="122">
        <v>0.15164295194893265</v>
      </c>
      <c r="F132" s="122">
        <v>0.16678377675701447</v>
      </c>
      <c r="G132" s="122">
        <v>0.18199852089845669</v>
      </c>
      <c r="H132" s="122">
        <v>0.21023479551313723</v>
      </c>
      <c r="I132" s="122">
        <v>0.23329343001272118</v>
      </c>
      <c r="J132" s="122">
        <v>0.25169955785212944</v>
      </c>
      <c r="K132" s="122">
        <v>0.27650946885224942</v>
      </c>
      <c r="L132" s="122">
        <v>0.28522359167563333</v>
      </c>
      <c r="M132" s="122">
        <v>0.22137845682630347</v>
      </c>
      <c r="N132" s="122">
        <v>0.22825191814403378</v>
      </c>
      <c r="O132" s="122">
        <v>0.21561738361451344</v>
      </c>
      <c r="P132" s="122">
        <v>0.21081560903861268</v>
      </c>
      <c r="Q132" s="122">
        <v>0.19460171331612164</v>
      </c>
      <c r="R132" s="122">
        <v>0.18584307013331375</v>
      </c>
      <c r="S132" s="122">
        <v>0.18799650315449151</v>
      </c>
      <c r="T132" s="122">
        <v>0.18766669299375432</v>
      </c>
      <c r="U132" s="122">
        <v>0.21502624542513482</v>
      </c>
      <c r="V132" s="122">
        <v>0.27936758608166584</v>
      </c>
      <c r="W132" s="122">
        <v>0.29320732546331524</v>
      </c>
      <c r="DA132" s="130" t="s">
        <v>1810</v>
      </c>
    </row>
    <row r="133" spans="1:105" ht="12" customHeight="1" x14ac:dyDescent="0.25">
      <c r="A133" s="97" t="s">
        <v>175</v>
      </c>
      <c r="B133" s="98">
        <v>0.11385530536380191</v>
      </c>
      <c r="C133" s="98">
        <v>0.12600009507279653</v>
      </c>
      <c r="D133" s="98">
        <v>0.14230846228666219</v>
      </c>
      <c r="E133" s="98">
        <v>0.14000361621514462</v>
      </c>
      <c r="F133" s="98">
        <v>0.15384253100981798</v>
      </c>
      <c r="G133" s="98">
        <v>0.16751621852384516</v>
      </c>
      <c r="H133" s="98">
        <v>0.19336038936268246</v>
      </c>
      <c r="I133" s="98">
        <v>0.21509885614509577</v>
      </c>
      <c r="J133" s="98">
        <v>0.23264076571803982</v>
      </c>
      <c r="K133" s="98">
        <v>0.25619320320790323</v>
      </c>
      <c r="L133" s="98">
        <v>0.26468748626776528</v>
      </c>
      <c r="M133" s="98">
        <v>0.20044368704559826</v>
      </c>
      <c r="N133" s="98">
        <v>0.20632374592013</v>
      </c>
      <c r="O133" s="98">
        <v>0.19363823953697734</v>
      </c>
      <c r="P133" s="98">
        <v>0.18942944410213763</v>
      </c>
      <c r="Q133" s="98">
        <v>0.17417597588658859</v>
      </c>
      <c r="R133" s="98">
        <v>0.16618718256964929</v>
      </c>
      <c r="S133" s="98">
        <v>0.16895746155588365</v>
      </c>
      <c r="T133" s="98">
        <v>0.16853226851831643</v>
      </c>
      <c r="U133" s="98">
        <v>0.1963645245964579</v>
      </c>
      <c r="V133" s="98">
        <v>0.25503674530634496</v>
      </c>
      <c r="W133" s="98">
        <v>0.26945288801565792</v>
      </c>
      <c r="DA133" s="63" t="s">
        <v>1811</v>
      </c>
    </row>
    <row r="134" spans="1:105" ht="12" customHeight="1" x14ac:dyDescent="0.25">
      <c r="A134" s="109" t="s">
        <v>120</v>
      </c>
      <c r="B134" s="33">
        <v>1.0121543476025924E-2</v>
      </c>
      <c r="C134" s="33">
        <v>1.062988116410951E-2</v>
      </c>
      <c r="D134" s="33">
        <v>1.1298010481830479E-2</v>
      </c>
      <c r="E134" s="33">
        <v>1.1639335733788038E-2</v>
      </c>
      <c r="F134" s="33">
        <v>1.2941245747196488E-2</v>
      </c>
      <c r="G134" s="33">
        <v>1.4482302374611542E-2</v>
      </c>
      <c r="H134" s="33">
        <v>1.6874406150454779E-2</v>
      </c>
      <c r="I134" s="33">
        <v>1.8194573867625411E-2</v>
      </c>
      <c r="J134" s="33">
        <v>1.9058792134089605E-2</v>
      </c>
      <c r="K134" s="33">
        <v>2.0316265644346188E-2</v>
      </c>
      <c r="L134" s="33">
        <v>2.053610540786804E-2</v>
      </c>
      <c r="M134" s="33">
        <v>2.0934769780705211E-2</v>
      </c>
      <c r="N134" s="33">
        <v>2.1928172223903787E-2</v>
      </c>
      <c r="O134" s="33">
        <v>2.1979144077536102E-2</v>
      </c>
      <c r="P134" s="33">
        <v>2.1386164936475063E-2</v>
      </c>
      <c r="Q134" s="33">
        <v>2.0425737429533037E-2</v>
      </c>
      <c r="R134" s="33">
        <v>1.9655887563664449E-2</v>
      </c>
      <c r="S134" s="33">
        <v>1.9039041598607864E-2</v>
      </c>
      <c r="T134" s="33">
        <v>1.9134424475437891E-2</v>
      </c>
      <c r="U134" s="33">
        <v>1.8661720828676929E-2</v>
      </c>
      <c r="V134" s="33">
        <v>2.4330840775320876E-2</v>
      </c>
      <c r="W134" s="33">
        <v>2.375443744765731E-2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0.56197857355740177</v>
      </c>
      <c r="C136" s="119">
        <f t="shared" si="26"/>
        <v>0.57293139790722269</v>
      </c>
      <c r="D136" s="119">
        <f t="shared" si="26"/>
        <v>0.58436133876499108</v>
      </c>
      <c r="E136" s="119">
        <f t="shared" si="26"/>
        <v>0.59451862298578684</v>
      </c>
      <c r="F136" s="119">
        <f t="shared" si="26"/>
        <v>0.60697524761356159</v>
      </c>
      <c r="G136" s="119">
        <f t="shared" si="26"/>
        <v>0.62004937084750655</v>
      </c>
      <c r="H136" s="119">
        <f t="shared" si="26"/>
        <v>0.63401714960807443</v>
      </c>
      <c r="I136" s="119">
        <f t="shared" si="26"/>
        <v>0.64574865708797158</v>
      </c>
      <c r="J136" s="119">
        <f t="shared" si="26"/>
        <v>0.65561861980128344</v>
      </c>
      <c r="K136" s="119">
        <f t="shared" si="26"/>
        <v>0.66334347819752137</v>
      </c>
      <c r="L136" s="119">
        <f t="shared" si="26"/>
        <v>0.67038497659526086</v>
      </c>
      <c r="M136" s="119">
        <f t="shared" si="26"/>
        <v>0.67693384780346055</v>
      </c>
      <c r="N136" s="119">
        <f t="shared" si="26"/>
        <v>0.68388225459217877</v>
      </c>
      <c r="O136" s="119">
        <f t="shared" si="26"/>
        <v>0.69195306304607129</v>
      </c>
      <c r="P136" s="119">
        <f t="shared" si="26"/>
        <v>0.69419354386552556</v>
      </c>
      <c r="Q136" s="119">
        <f t="shared" si="26"/>
        <v>0.69790818568610258</v>
      </c>
      <c r="R136" s="119">
        <f t="shared" ref="R136:V136" si="27">IF(R117=0,"",R117/R98)</f>
        <v>0.70587222309714759</v>
      </c>
      <c r="S136" s="119">
        <f t="shared" si="27"/>
        <v>0.72010588116796748</v>
      </c>
      <c r="T136" s="119">
        <f t="shared" si="27"/>
        <v>0.73679918834456148</v>
      </c>
      <c r="U136" s="119">
        <f t="shared" si="27"/>
        <v>0.75504692968451492</v>
      </c>
      <c r="V136" s="119">
        <f t="shared" si="27"/>
        <v>0.77346671993093652</v>
      </c>
      <c r="W136" s="119">
        <f t="shared" ref="W136" si="28">IF(W117=0,"",W117/W98)</f>
        <v>0.79000482890883994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0.55755420065641115</v>
      </c>
      <c r="C137" s="124">
        <f t="shared" si="29"/>
        <v>0.5692478929986855</v>
      </c>
      <c r="D137" s="124">
        <f t="shared" si="29"/>
        <v>0.58110988532315222</v>
      </c>
      <c r="E137" s="124">
        <f t="shared" si="29"/>
        <v>0.59145525442745506</v>
      </c>
      <c r="F137" s="124">
        <f t="shared" si="29"/>
        <v>0.60433231248752028</v>
      </c>
      <c r="G137" s="124">
        <f t="shared" si="29"/>
        <v>0.61772992038086572</v>
      </c>
      <c r="H137" s="124">
        <f t="shared" si="29"/>
        <v>0.632214171440314</v>
      </c>
      <c r="I137" s="124">
        <f t="shared" si="29"/>
        <v>0.64430849273606361</v>
      </c>
      <c r="J137" s="124">
        <f t="shared" si="29"/>
        <v>0.65426651621175647</v>
      </c>
      <c r="K137" s="124">
        <f t="shared" si="29"/>
        <v>0.66219401929288835</v>
      </c>
      <c r="L137" s="124">
        <f t="shared" si="29"/>
        <v>0.66906840842407689</v>
      </c>
      <c r="M137" s="124">
        <f t="shared" si="29"/>
        <v>0.67549912060761375</v>
      </c>
      <c r="N137" s="124">
        <f t="shared" si="29"/>
        <v>0.68298460737654554</v>
      </c>
      <c r="O137" s="124">
        <f t="shared" si="29"/>
        <v>0.69141317541436387</v>
      </c>
      <c r="P137" s="124">
        <f t="shared" si="29"/>
        <v>0.69373377220165011</v>
      </c>
      <c r="Q137" s="124">
        <f t="shared" si="29"/>
        <v>0.69752937210359967</v>
      </c>
      <c r="R137" s="124">
        <f t="shared" ref="R137:V137" si="30">IF(R118=0,"",R118/R99)</f>
        <v>0.70560982519554405</v>
      </c>
      <c r="S137" s="124">
        <f t="shared" si="30"/>
        <v>0.71977983744701235</v>
      </c>
      <c r="T137" s="124">
        <f t="shared" si="30"/>
        <v>0.73601305991322663</v>
      </c>
      <c r="U137" s="124">
        <f t="shared" si="30"/>
        <v>0.75355851112447814</v>
      </c>
      <c r="V137" s="124">
        <f t="shared" si="30"/>
        <v>0.77122608431386241</v>
      </c>
      <c r="W137" s="124">
        <f t="shared" ref="W137" si="31">IF(W118=0,"",W118/W99)</f>
        <v>0.78661292813544303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0.55187973322444239</v>
      </c>
      <c r="C138" s="111">
        <f t="shared" si="32"/>
        <v>0.56362091901792466</v>
      </c>
      <c r="D138" s="111">
        <f t="shared" si="32"/>
        <v>0.57566077055620846</v>
      </c>
      <c r="E138" s="111">
        <f t="shared" si="32"/>
        <v>0.58612442724117919</v>
      </c>
      <c r="F138" s="111">
        <f t="shared" si="32"/>
        <v>0.5992044817127925</v>
      </c>
      <c r="G138" s="111">
        <f t="shared" si="32"/>
        <v>0.61275666376009064</v>
      </c>
      <c r="H138" s="111">
        <f t="shared" si="32"/>
        <v>0.62739560096759772</v>
      </c>
      <c r="I138" s="111">
        <f t="shared" si="32"/>
        <v>0.63962843902882904</v>
      </c>
      <c r="J138" s="111">
        <f t="shared" si="32"/>
        <v>0.64972994873115131</v>
      </c>
      <c r="K138" s="111">
        <f t="shared" si="32"/>
        <v>0.65775304429457282</v>
      </c>
      <c r="L138" s="111">
        <f t="shared" si="32"/>
        <v>0.66469809908161925</v>
      </c>
      <c r="M138" s="111">
        <f t="shared" si="32"/>
        <v>0.67126160489366937</v>
      </c>
      <c r="N138" s="111">
        <f t="shared" si="32"/>
        <v>0.67882637580235694</v>
      </c>
      <c r="O138" s="111">
        <f t="shared" si="32"/>
        <v>0.68737194705726234</v>
      </c>
      <c r="P138" s="111">
        <f t="shared" si="32"/>
        <v>0.68975082937660992</v>
      </c>
      <c r="Q138" s="111">
        <f t="shared" si="32"/>
        <v>0.69361720562080709</v>
      </c>
      <c r="R138" s="111">
        <f t="shared" ref="R138:V138" si="33">IF(R119=0,"",R119/R100)</f>
        <v>0.70176700058094055</v>
      </c>
      <c r="S138" s="111">
        <f t="shared" si="33"/>
        <v>0.71629933708702709</v>
      </c>
      <c r="T138" s="111">
        <f t="shared" si="33"/>
        <v>0.73269548441216781</v>
      </c>
      <c r="U138" s="111">
        <f t="shared" si="33"/>
        <v>0.75047513757384898</v>
      </c>
      <c r="V138" s="111">
        <f t="shared" si="33"/>
        <v>0.76824081424159552</v>
      </c>
      <c r="W138" s="111">
        <f t="shared" ref="W138" si="34">IF(W119=0,"",W119/W100)</f>
        <v>0.7837428788888855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1.9750400444877316</v>
      </c>
      <c r="C140" s="124">
        <f t="shared" si="38"/>
        <v>2.0870855618790718</v>
      </c>
      <c r="D140" s="124">
        <f t="shared" si="38"/>
        <v>2.2052208675100737</v>
      </c>
      <c r="E140" s="124">
        <f t="shared" si="38"/>
        <v>2.3403511031694646</v>
      </c>
      <c r="F140" s="124">
        <f t="shared" si="38"/>
        <v>2.4805397204379966</v>
      </c>
      <c r="G140" s="124">
        <f t="shared" si="38"/>
        <v>2.6299823530002175</v>
      </c>
      <c r="H140" s="124">
        <f t="shared" si="38"/>
        <v>2.7945933155619267</v>
      </c>
      <c r="I140" s="124">
        <f t="shared" si="38"/>
        <v>2.8991974238436775</v>
      </c>
      <c r="J140" s="124">
        <f t="shared" si="38"/>
        <v>2.9739274719186808</v>
      </c>
      <c r="K140" s="124">
        <f t="shared" si="38"/>
        <v>3.0599837586180567</v>
      </c>
      <c r="L140" s="124">
        <f t="shared" si="38"/>
        <v>3.1283728828641184</v>
      </c>
      <c r="M140" s="124">
        <f t="shared" si="38"/>
        <v>3.1793790802848294</v>
      </c>
      <c r="N140" s="124">
        <f t="shared" si="38"/>
        <v>3.2275478031426648</v>
      </c>
      <c r="O140" s="124">
        <f t="shared" si="38"/>
        <v>3.2807371048067164</v>
      </c>
      <c r="P140" s="124">
        <f t="shared" si="38"/>
        <v>3.3474549048740698</v>
      </c>
      <c r="Q140" s="124">
        <f t="shared" si="38"/>
        <v>3.4644772670424633</v>
      </c>
      <c r="R140" s="124">
        <f t="shared" ref="R140:V140" si="39">IF(R121=0,"",R121/R102)</f>
        <v>3.628365410683966</v>
      </c>
      <c r="S140" s="124">
        <f t="shared" si="39"/>
        <v>3.9294231933110981</v>
      </c>
      <c r="T140" s="124">
        <f t="shared" si="39"/>
        <v>4.2057003514700302</v>
      </c>
      <c r="U140" s="124">
        <f t="shared" si="39"/>
        <v>4.3656467097024887</v>
      </c>
      <c r="V140" s="124">
        <f t="shared" si="39"/>
        <v>4.448484734023185</v>
      </c>
      <c r="W140" s="124">
        <f t="shared" ref="W140" si="40">IF(W121=0,"",W121/W102)</f>
        <v>4.5152589399805407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1.9750400444877316</v>
      </c>
      <c r="C141" s="111">
        <f t="shared" si="41"/>
        <v>2.0870855618790718</v>
      </c>
      <c r="D141" s="111">
        <f t="shared" si="41"/>
        <v>2.2052208675100737</v>
      </c>
      <c r="E141" s="111">
        <f t="shared" si="41"/>
        <v>2.3403511031694646</v>
      </c>
      <c r="F141" s="111">
        <f t="shared" si="41"/>
        <v>2.4805397204379966</v>
      </c>
      <c r="G141" s="111">
        <f t="shared" si="41"/>
        <v>2.6299823530002175</v>
      </c>
      <c r="H141" s="111">
        <f t="shared" si="41"/>
        <v>2.7945933155619267</v>
      </c>
      <c r="I141" s="111">
        <f t="shared" si="41"/>
        <v>2.8991974238436775</v>
      </c>
      <c r="J141" s="111">
        <f t="shared" si="41"/>
        <v>2.9739274719186808</v>
      </c>
      <c r="K141" s="111">
        <f t="shared" si="41"/>
        <v>3.0599837586180567</v>
      </c>
      <c r="L141" s="111">
        <f t="shared" si="41"/>
        <v>3.1283728828641184</v>
      </c>
      <c r="M141" s="111">
        <f t="shared" si="41"/>
        <v>3.1793790802848294</v>
      </c>
      <c r="N141" s="111">
        <f t="shared" si="41"/>
        <v>3.2275478031426648</v>
      </c>
      <c r="O141" s="111">
        <f t="shared" si="41"/>
        <v>3.2807371048067164</v>
      </c>
      <c r="P141" s="111">
        <f t="shared" si="41"/>
        <v>3.3474549048740698</v>
      </c>
      <c r="Q141" s="111">
        <f t="shared" si="41"/>
        <v>3.4644772670424633</v>
      </c>
      <c r="R141" s="111">
        <f t="shared" ref="R141:V141" si="42">IF(R122=0,"",R122/R103)</f>
        <v>3.628365410683966</v>
      </c>
      <c r="S141" s="111">
        <f t="shared" si="42"/>
        <v>3.9294231933110981</v>
      </c>
      <c r="T141" s="111">
        <f t="shared" si="42"/>
        <v>4.2057003514700302</v>
      </c>
      <c r="U141" s="111">
        <f t="shared" si="42"/>
        <v>4.3656467097024887</v>
      </c>
      <c r="V141" s="111">
        <f t="shared" si="42"/>
        <v>4.448484734023185</v>
      </c>
      <c r="W141" s="111">
        <f t="shared" ref="W141" si="43">IF(W122=0,"",W122/W103)</f>
        <v>4.5152589399805407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0.593188536857021</v>
      </c>
      <c r="C142" s="124">
        <f t="shared" si="44"/>
        <v>0.60044453895628869</v>
      </c>
      <c r="D142" s="124">
        <f t="shared" si="44"/>
        <v>0.60791337618937347</v>
      </c>
      <c r="E142" s="124">
        <f t="shared" si="44"/>
        <v>0.61476897246699569</v>
      </c>
      <c r="F142" s="124">
        <f t="shared" si="44"/>
        <v>0.62309687513419265</v>
      </c>
      <c r="G142" s="124">
        <f t="shared" si="44"/>
        <v>0.63190554818959477</v>
      </c>
      <c r="H142" s="124">
        <f t="shared" si="44"/>
        <v>0.6412698296172572</v>
      </c>
      <c r="I142" s="124">
        <f t="shared" si="44"/>
        <v>0.64935755578834864</v>
      </c>
      <c r="J142" s="124">
        <f t="shared" si="44"/>
        <v>0.65654512901402928</v>
      </c>
      <c r="K142" s="124">
        <f t="shared" si="44"/>
        <v>0.66216694424871003</v>
      </c>
      <c r="L142" s="124">
        <f t="shared" si="44"/>
        <v>0.66685005697356325</v>
      </c>
      <c r="M142" s="124">
        <f t="shared" si="44"/>
        <v>0.67305260947786605</v>
      </c>
      <c r="N142" s="124">
        <f t="shared" si="44"/>
        <v>0.67937681774081293</v>
      </c>
      <c r="O142" s="124">
        <f t="shared" si="44"/>
        <v>0.68623539565443548</v>
      </c>
      <c r="P142" s="124">
        <f t="shared" si="44"/>
        <v>0.69006226999829767</v>
      </c>
      <c r="Q142" s="124">
        <f t="shared" si="44"/>
        <v>0.69577038528333512</v>
      </c>
      <c r="R142" s="124">
        <f t="shared" ref="R142:V142" si="45">IF(R123=0,"",R123/R104)</f>
        <v>0.70585817637971005</v>
      </c>
      <c r="S142" s="124">
        <f t="shared" si="45"/>
        <v>0.72478059522239924</v>
      </c>
      <c r="T142" s="124">
        <f t="shared" si="45"/>
        <v>0.74706435822838413</v>
      </c>
      <c r="U142" s="124">
        <f t="shared" si="45"/>
        <v>0.77303766876115121</v>
      </c>
      <c r="V142" s="124">
        <f t="shared" si="45"/>
        <v>0.79800212839989182</v>
      </c>
      <c r="W142" s="124">
        <f t="shared" ref="W142" si="46">IF(W123=0,"",W123/W104)</f>
        <v>0.82020258029729931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0.58955229989877467</v>
      </c>
      <c r="C143" s="111">
        <f t="shared" si="47"/>
        <v>0.59700664981643403</v>
      </c>
      <c r="D143" s="111">
        <f t="shared" si="47"/>
        <v>0.60471774524238453</v>
      </c>
      <c r="E143" s="111">
        <f t="shared" si="47"/>
        <v>0.61147042729920353</v>
      </c>
      <c r="F143" s="111">
        <f t="shared" si="47"/>
        <v>0.62001089417501831</v>
      </c>
      <c r="G143" s="111">
        <f t="shared" si="47"/>
        <v>0.62877812595254867</v>
      </c>
      <c r="H143" s="111">
        <f t="shared" si="47"/>
        <v>0.63845834740883989</v>
      </c>
      <c r="I143" s="111">
        <f t="shared" si="47"/>
        <v>0.64675490956810533</v>
      </c>
      <c r="J143" s="111">
        <f t="shared" si="47"/>
        <v>0.65403094447371746</v>
      </c>
      <c r="K143" s="111">
        <f t="shared" si="47"/>
        <v>0.65982040366102668</v>
      </c>
      <c r="L143" s="111">
        <f t="shared" si="47"/>
        <v>0.66472596966544584</v>
      </c>
      <c r="M143" s="111">
        <f t="shared" si="47"/>
        <v>0.67071128393734714</v>
      </c>
      <c r="N143" s="111">
        <f t="shared" si="47"/>
        <v>0.67728177930536471</v>
      </c>
      <c r="O143" s="111">
        <f t="shared" si="47"/>
        <v>0.68426026676770402</v>
      </c>
      <c r="P143" s="111">
        <f t="shared" si="47"/>
        <v>0.68805384062850317</v>
      </c>
      <c r="Q143" s="111">
        <f t="shared" si="47"/>
        <v>0.69370809539095546</v>
      </c>
      <c r="R143" s="111">
        <f t="shared" ref="R143:V143" si="48">IF(R124=0,"",R124/R105)</f>
        <v>0.70377766229364913</v>
      </c>
      <c r="S143" s="111">
        <f t="shared" si="48"/>
        <v>0.72303749408854134</v>
      </c>
      <c r="T143" s="111">
        <f t="shared" si="48"/>
        <v>0.74570208796893211</v>
      </c>
      <c r="U143" s="111">
        <f t="shared" si="48"/>
        <v>0.77231305576750409</v>
      </c>
      <c r="V143" s="111">
        <f t="shared" si="48"/>
        <v>0.79774843221595249</v>
      </c>
      <c r="W143" s="111">
        <f t="shared" ref="W143" si="49">IF(W124=0,"",W124/W105)</f>
        <v>0.82038539316707182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0.64114262278152867</v>
      </c>
      <c r="C144" s="111">
        <f t="shared" si="50"/>
        <v>0.67038557145645172</v>
      </c>
      <c r="D144" s="111">
        <f t="shared" si="50"/>
        <v>0.6697806664689322</v>
      </c>
      <c r="E144" s="111">
        <f t="shared" si="50"/>
        <v>0.67076697273277219</v>
      </c>
      <c r="F144" s="111">
        <f t="shared" si="50"/>
        <v>0.67044335098163355</v>
      </c>
      <c r="G144" s="111">
        <f t="shared" si="50"/>
        <v>0.6694396896609115</v>
      </c>
      <c r="H144" s="111">
        <f t="shared" si="50"/>
        <v>0.68768673914463685</v>
      </c>
      <c r="I144" s="111">
        <f t="shared" si="50"/>
        <v>0.71998439867669273</v>
      </c>
      <c r="J144" s="111">
        <f t="shared" si="50"/>
        <v>0.7251734277283024</v>
      </c>
      <c r="K144" s="111">
        <f t="shared" si="50"/>
        <v>0.72508909529729793</v>
      </c>
      <c r="L144" s="111">
        <f t="shared" si="50"/>
        <v>0.73015889754651675</v>
      </c>
      <c r="M144" s="111">
        <f t="shared" si="50"/>
        <v>0.72946157643557674</v>
      </c>
      <c r="N144" s="111">
        <f t="shared" si="50"/>
        <v>0.72966781851055462</v>
      </c>
      <c r="O144" s="111">
        <f t="shared" si="50"/>
        <v>0.72994721661826456</v>
      </c>
      <c r="P144" s="111">
        <f t="shared" si="50"/>
        <v>0.73635745297906197</v>
      </c>
      <c r="Q144" s="111">
        <f t="shared" si="50"/>
        <v>0.73669571906096654</v>
      </c>
      <c r="R144" s="111">
        <f t="shared" ref="R144:V144" si="51">IF(R125=0,"",R125/R106)</f>
        <v>0.73618934161816718</v>
      </c>
      <c r="S144" s="111">
        <f t="shared" si="51"/>
        <v>0.73615576694486207</v>
      </c>
      <c r="T144" s="111">
        <f t="shared" si="51"/>
        <v>0.77182664094685538</v>
      </c>
      <c r="U144" s="111">
        <f t="shared" si="51"/>
        <v>0.80509073616030313</v>
      </c>
      <c r="V144" s="111">
        <f t="shared" si="51"/>
        <v>0.84866606946576362</v>
      </c>
      <c r="W144" s="111">
        <f t="shared" ref="W144" si="52">IF(W125=0,"",W125/W106)</f>
        <v>0.87777690793406071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0.58955229989877467</v>
      </c>
      <c r="C145" s="112">
        <f t="shared" si="53"/>
        <v>0.61872521538689518</v>
      </c>
      <c r="D145" s="112">
        <f t="shared" si="53"/>
        <v>0.61872521538689518</v>
      </c>
      <c r="E145" s="112">
        <f t="shared" si="53"/>
        <v>0.61872521538689518</v>
      </c>
      <c r="F145" s="112">
        <f t="shared" si="53"/>
        <v>0.61872521538689518</v>
      </c>
      <c r="G145" s="112">
        <f t="shared" si="53"/>
        <v>0.61872521538689518</v>
      </c>
      <c r="H145" s="112">
        <f t="shared" si="53"/>
        <v>0.63811069872591963</v>
      </c>
      <c r="I145" s="112">
        <f t="shared" si="53"/>
        <v>0.67619842209475156</v>
      </c>
      <c r="J145" s="112">
        <f t="shared" si="53"/>
        <v>0.67975806188021692</v>
      </c>
      <c r="K145" s="112">
        <f t="shared" si="53"/>
        <v>0.67975806188021692</v>
      </c>
      <c r="L145" s="112">
        <f t="shared" si="53"/>
        <v>0.68462640553329346</v>
      </c>
      <c r="M145" s="112">
        <f t="shared" si="53"/>
        <v>0.68462640553329357</v>
      </c>
      <c r="N145" s="112">
        <f t="shared" si="53"/>
        <v>0.68462640553329346</v>
      </c>
      <c r="O145" s="112">
        <f t="shared" si="53"/>
        <v>0.68462640553329357</v>
      </c>
      <c r="P145" s="112">
        <f t="shared" si="53"/>
        <v>0.69181494088941109</v>
      </c>
      <c r="Q145" s="112">
        <f t="shared" si="53"/>
        <v>0.69181494088941098</v>
      </c>
      <c r="R145" s="112">
        <f t="shared" ref="R145:V145" si="54">IF(R126=0,"",R126/R107)</f>
        <v>0.69181494088941109</v>
      </c>
      <c r="S145" s="112">
        <f t="shared" si="54"/>
        <v>0.6918149408894112</v>
      </c>
      <c r="T145" s="112">
        <f t="shared" si="54"/>
        <v>0.73139969377934799</v>
      </c>
      <c r="U145" s="112">
        <f t="shared" si="54"/>
        <v>0.76858392106027251</v>
      </c>
      <c r="V145" s="112">
        <f t="shared" si="54"/>
        <v>0.81831472804070804</v>
      </c>
      <c r="W145" s="112">
        <f t="shared" ref="W145" si="55">IF(W126=0,"",W126/W107)</f>
        <v>0.84921616005847933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0.70834392883856612</v>
      </c>
      <c r="C147" s="112">
        <f t="shared" si="59"/>
        <v>0.71327593837248682</v>
      </c>
      <c r="D147" s="112">
        <f t="shared" si="59"/>
        <v>0.71800129393658485</v>
      </c>
      <c r="E147" s="112">
        <f t="shared" si="59"/>
        <v>0.72225786698093353</v>
      </c>
      <c r="F147" s="112">
        <f t="shared" si="59"/>
        <v>0.72677262965696565</v>
      </c>
      <c r="G147" s="112">
        <f t="shared" si="59"/>
        <v>0.73125884695224075</v>
      </c>
      <c r="H147" s="112">
        <f t="shared" si="59"/>
        <v>0.73563545129677022</v>
      </c>
      <c r="I147" s="112">
        <f t="shared" si="59"/>
        <v>0.73772099853387596</v>
      </c>
      <c r="J147" s="112">
        <f t="shared" si="59"/>
        <v>0.73856810378986715</v>
      </c>
      <c r="K147" s="112">
        <f t="shared" si="59"/>
        <v>0.73973387446584316</v>
      </c>
      <c r="L147" s="112">
        <f t="shared" si="59"/>
        <v>0.74088324323985288</v>
      </c>
      <c r="M147" s="112">
        <f t="shared" si="59"/>
        <v>0.74196400222624526</v>
      </c>
      <c r="N147" s="112">
        <f t="shared" si="59"/>
        <v>0.74456922147487514</v>
      </c>
      <c r="O147" s="112">
        <f t="shared" si="59"/>
        <v>0.74838157223919088</v>
      </c>
      <c r="P147" s="112">
        <f t="shared" si="59"/>
        <v>0.7548463048144084</v>
      </c>
      <c r="Q147" s="112">
        <f t="shared" si="59"/>
        <v>0.76101399193322838</v>
      </c>
      <c r="R147" s="112">
        <f t="shared" ref="R147:V147" si="60">IF(R128=0,"",R128/R109)</f>
        <v>0.76933522341996952</v>
      </c>
      <c r="S147" s="112">
        <f t="shared" si="60"/>
        <v>0.77812320438823179</v>
      </c>
      <c r="T147" s="112">
        <f t="shared" si="60"/>
        <v>0.78595913717956045</v>
      </c>
      <c r="U147" s="112">
        <f t="shared" si="60"/>
        <v>0.79414744231249701</v>
      </c>
      <c r="V147" s="112">
        <f t="shared" si="60"/>
        <v>0.8034585542888828</v>
      </c>
      <c r="W147" s="112">
        <f t="shared" ref="W147" si="61">IF(W128=0,"",W128/W109)</f>
        <v>0.81191282083346961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0.75129881524265807</v>
      </c>
      <c r="C148" s="113">
        <f t="shared" si="62"/>
        <v>0.75900386505581863</v>
      </c>
      <c r="D148" s="113">
        <f t="shared" si="62"/>
        <v>0.76182689444375218</v>
      </c>
      <c r="E148" s="113">
        <f t="shared" si="62"/>
        <v>0.76612595249667603</v>
      </c>
      <c r="F148" s="113">
        <f t="shared" si="62"/>
        <v>0.77061639466346266</v>
      </c>
      <c r="G148" s="113">
        <f t="shared" si="62"/>
        <v>0.77382025427615941</v>
      </c>
      <c r="H148" s="113">
        <f t="shared" si="62"/>
        <v>0.77798907618450719</v>
      </c>
      <c r="I148" s="113">
        <f t="shared" si="62"/>
        <v>0.77614675667672173</v>
      </c>
      <c r="J148" s="113">
        <f t="shared" si="62"/>
        <v>0.77899171068417083</v>
      </c>
      <c r="K148" s="113">
        <f t="shared" si="62"/>
        <v>0.77964494814018104</v>
      </c>
      <c r="L148" s="113">
        <f t="shared" si="62"/>
        <v>0.78095947567531354</v>
      </c>
      <c r="M148" s="113">
        <f t="shared" si="62"/>
        <v>0.78089438787774479</v>
      </c>
      <c r="N148" s="113">
        <f t="shared" si="62"/>
        <v>0.78168840841481158</v>
      </c>
      <c r="O148" s="113">
        <f t="shared" si="62"/>
        <v>0.78521479043278353</v>
      </c>
      <c r="P148" s="113">
        <f t="shared" si="62"/>
        <v>0.79327224827147003</v>
      </c>
      <c r="Q148" s="113">
        <f t="shared" si="62"/>
        <v>0.80030161136350753</v>
      </c>
      <c r="R148" s="113">
        <f t="shared" ref="R148:V148" si="63">IF(R129=0,"",R129/R110)</f>
        <v>0.80999558449847242</v>
      </c>
      <c r="S148" s="113">
        <f t="shared" si="63"/>
        <v>0.81947793236828392</v>
      </c>
      <c r="T148" s="113">
        <f t="shared" si="63"/>
        <v>0.82291390005323739</v>
      </c>
      <c r="U148" s="113">
        <f t="shared" si="63"/>
        <v>0.82787704798663875</v>
      </c>
      <c r="V148" s="113">
        <f t="shared" si="63"/>
        <v>0.83853467113840896</v>
      </c>
      <c r="W148" s="113">
        <f t="shared" ref="W148" si="64">IF(W129=0,"",W129/W110)</f>
        <v>0.84645039385527598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0.70834392883856612</v>
      </c>
      <c r="C149" s="111">
        <f t="shared" si="65"/>
        <v>0.71533408336575266</v>
      </c>
      <c r="D149" s="111">
        <f t="shared" si="65"/>
        <v>0.71903380199324807</v>
      </c>
      <c r="E149" s="111">
        <f t="shared" si="65"/>
        <v>0.72293378232538963</v>
      </c>
      <c r="F149" s="111">
        <f t="shared" si="65"/>
        <v>0.72824768598869838</v>
      </c>
      <c r="G149" s="111">
        <f t="shared" si="65"/>
        <v>0.73271738172036438</v>
      </c>
      <c r="H149" s="111">
        <f t="shared" si="65"/>
        <v>0.73726413244834743</v>
      </c>
      <c r="I149" s="111">
        <f t="shared" si="65"/>
        <v>0.73794108258540603</v>
      </c>
      <c r="J149" s="111">
        <f t="shared" si="65"/>
        <v>0.73927056862975271</v>
      </c>
      <c r="K149" s="111">
        <f t="shared" si="65"/>
        <v>0.74008534988854768</v>
      </c>
      <c r="L149" s="111">
        <f t="shared" si="65"/>
        <v>0.74096346656938306</v>
      </c>
      <c r="M149" s="111">
        <f t="shared" si="65"/>
        <v>0.74157236351236</v>
      </c>
      <c r="N149" s="111">
        <f t="shared" si="65"/>
        <v>0.74226431792795533</v>
      </c>
      <c r="O149" s="111">
        <f t="shared" si="65"/>
        <v>0.74595474260430206</v>
      </c>
      <c r="P149" s="111">
        <f t="shared" si="65"/>
        <v>0.75514567869694293</v>
      </c>
      <c r="Q149" s="111">
        <f t="shared" si="65"/>
        <v>0.76276618037654453</v>
      </c>
      <c r="R149" s="111">
        <f t="shared" ref="R149:V149" si="66">IF(R130=0,"",R130/R111)</f>
        <v>0.77420915201597107</v>
      </c>
      <c r="S149" s="111">
        <f t="shared" si="66"/>
        <v>0.78499072377741108</v>
      </c>
      <c r="T149" s="111">
        <f t="shared" si="66"/>
        <v>0.78906563155877685</v>
      </c>
      <c r="U149" s="111">
        <f t="shared" si="66"/>
        <v>0.79454748449453849</v>
      </c>
      <c r="V149" s="111">
        <f t="shared" si="66"/>
        <v>0.80664992149720349</v>
      </c>
      <c r="W149" s="111">
        <f t="shared" ref="W149" si="67">IF(W130=0,"",W130/W111)</f>
        <v>0.8121413021838122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0.62645480076391413</v>
      </c>
      <c r="C151" s="124">
        <f t="shared" si="71"/>
        <v>0.62741312906736779</v>
      </c>
      <c r="D151" s="124">
        <f t="shared" si="71"/>
        <v>0.62825749726656488</v>
      </c>
      <c r="E151" s="124">
        <f t="shared" si="71"/>
        <v>0.62986404906267535</v>
      </c>
      <c r="F151" s="124">
        <f t="shared" si="71"/>
        <v>0.63126328125819176</v>
      </c>
      <c r="G151" s="124">
        <f t="shared" si="71"/>
        <v>0.63273832165513244</v>
      </c>
      <c r="H151" s="124">
        <f t="shared" si="71"/>
        <v>0.63400274885301178</v>
      </c>
      <c r="I151" s="124">
        <f t="shared" si="71"/>
        <v>0.63425755671317874</v>
      </c>
      <c r="J151" s="124">
        <f t="shared" si="71"/>
        <v>0.634203305274611</v>
      </c>
      <c r="K151" s="124">
        <f t="shared" si="71"/>
        <v>0.63420152324376577</v>
      </c>
      <c r="L151" s="124">
        <f t="shared" si="71"/>
        <v>0.63427438884559417</v>
      </c>
      <c r="M151" s="124">
        <f t="shared" si="71"/>
        <v>0.63752765514664211</v>
      </c>
      <c r="N151" s="124">
        <f t="shared" si="71"/>
        <v>0.63808153960528591</v>
      </c>
      <c r="O151" s="124">
        <f t="shared" si="71"/>
        <v>0.6392836559242937</v>
      </c>
      <c r="P151" s="124">
        <f t="shared" si="71"/>
        <v>0.63959111309964811</v>
      </c>
      <c r="Q151" s="124">
        <f t="shared" si="71"/>
        <v>0.64042218504673287</v>
      </c>
      <c r="R151" s="124">
        <f t="shared" ref="R151:V151" si="72">IF(R132=0,"",R132/R113)</f>
        <v>0.64099788534741897</v>
      </c>
      <c r="S151" s="124">
        <f t="shared" si="72"/>
        <v>0.64116259298174205</v>
      </c>
      <c r="T151" s="124">
        <f t="shared" si="72"/>
        <v>0.64243182586967318</v>
      </c>
      <c r="U151" s="124">
        <f t="shared" si="72"/>
        <v>0.64164223148188393</v>
      </c>
      <c r="V151" s="124">
        <f t="shared" si="72"/>
        <v>0.64351813743612363</v>
      </c>
      <c r="W151" s="124">
        <f t="shared" ref="W151" si="73">IF(W132=0,"",W132/W113)</f>
        <v>0.64435866818258958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0.61674100030618839</v>
      </c>
      <c r="C152" s="111">
        <f t="shared" si="74"/>
        <v>0.61807464538494716</v>
      </c>
      <c r="D152" s="111">
        <f t="shared" si="74"/>
        <v>0.61935504534581243</v>
      </c>
      <c r="E152" s="111">
        <f t="shared" si="74"/>
        <v>0.62048283798892023</v>
      </c>
      <c r="F152" s="111">
        <f t="shared" si="74"/>
        <v>0.6216642208787081</v>
      </c>
      <c r="G152" s="111">
        <f t="shared" si="74"/>
        <v>0.62277682778253796</v>
      </c>
      <c r="H152" s="111">
        <f t="shared" si="74"/>
        <v>0.62383480009757242</v>
      </c>
      <c r="I152" s="111">
        <f t="shared" si="74"/>
        <v>0.62431841458571147</v>
      </c>
      <c r="J152" s="111">
        <f t="shared" si="74"/>
        <v>0.62452211194481211</v>
      </c>
      <c r="K152" s="111">
        <f t="shared" si="74"/>
        <v>0.6247584883287165</v>
      </c>
      <c r="L152" s="111">
        <f t="shared" si="74"/>
        <v>0.62497225226283992</v>
      </c>
      <c r="M152" s="111">
        <f t="shared" si="74"/>
        <v>0.62514239700674434</v>
      </c>
      <c r="N152" s="111">
        <f t="shared" si="74"/>
        <v>0.6253551897080365</v>
      </c>
      <c r="O152" s="111">
        <f t="shared" si="74"/>
        <v>0.62556535645363109</v>
      </c>
      <c r="P152" s="111">
        <f t="shared" si="74"/>
        <v>0.62571883953358509</v>
      </c>
      <c r="Q152" s="111">
        <f t="shared" si="74"/>
        <v>0.62582914867544448</v>
      </c>
      <c r="R152" s="111">
        <f t="shared" ref="R152:V152" si="75">IF(R133=0,"",R133/R114)</f>
        <v>0.62603330428552728</v>
      </c>
      <c r="S152" s="111">
        <f t="shared" si="75"/>
        <v>0.62646533485759026</v>
      </c>
      <c r="T152" s="111">
        <f t="shared" si="75"/>
        <v>0.62711088967737827</v>
      </c>
      <c r="U152" s="111">
        <f t="shared" si="75"/>
        <v>0.62809261021473284</v>
      </c>
      <c r="V152" s="111">
        <f t="shared" si="75"/>
        <v>0.62927949433172359</v>
      </c>
      <c r="W152" s="111">
        <f t="shared" ref="W152" si="76">IF(W133=0,"",W133/W114)</f>
        <v>0.63055956668263358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0.76134273078031511</v>
      </c>
      <c r="C153" s="45">
        <f t="shared" si="77"/>
        <v>0.764292306718794</v>
      </c>
      <c r="D153" s="45">
        <f t="shared" si="77"/>
        <v>0.76715007632489252</v>
      </c>
      <c r="E153" s="45">
        <f t="shared" si="77"/>
        <v>0.76987437088860566</v>
      </c>
      <c r="F153" s="45">
        <f t="shared" si="77"/>
        <v>0.77318809826103629</v>
      </c>
      <c r="G153" s="45">
        <f t="shared" si="77"/>
        <v>0.77638208817790222</v>
      </c>
      <c r="H153" s="45">
        <f t="shared" si="77"/>
        <v>0.77960883037371842</v>
      </c>
      <c r="I153" s="45">
        <f t="shared" si="77"/>
        <v>0.78130587350330682</v>
      </c>
      <c r="J153" s="45">
        <f t="shared" si="77"/>
        <v>0.78221568390149787</v>
      </c>
      <c r="K153" s="45">
        <f t="shared" si="77"/>
        <v>0.78354535561342276</v>
      </c>
      <c r="L153" s="45">
        <f t="shared" si="77"/>
        <v>0.78483684207729676</v>
      </c>
      <c r="M153" s="45">
        <f t="shared" si="77"/>
        <v>0.78677255740576768</v>
      </c>
      <c r="N153" s="45">
        <f t="shared" si="77"/>
        <v>0.78919717593883365</v>
      </c>
      <c r="O153" s="45">
        <f t="shared" si="77"/>
        <v>0.79236978679604686</v>
      </c>
      <c r="P153" s="45">
        <f t="shared" si="77"/>
        <v>0.79588111034260856</v>
      </c>
      <c r="Q153" s="45">
        <f t="shared" si="77"/>
        <v>0.7993671077986586</v>
      </c>
      <c r="R153" s="45">
        <f t="shared" ref="R153:V153" si="78">IF(R134=0,"",R134/R115)</f>
        <v>0.80335882686320204</v>
      </c>
      <c r="S153" s="45">
        <f t="shared" si="78"/>
        <v>0.8097487233991475</v>
      </c>
      <c r="T153" s="45">
        <f t="shared" si="78"/>
        <v>0.81857566291520678</v>
      </c>
      <c r="U153" s="45">
        <f t="shared" si="78"/>
        <v>0.83006137203457719</v>
      </c>
      <c r="V153" s="45">
        <f t="shared" si="78"/>
        <v>0.84359970685654195</v>
      </c>
      <c r="W153" s="45">
        <f t="shared" ref="W153" si="79">IF(W134=0,"",W134/W115)</f>
        <v>0.85712763225334332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52.661070000000002</v>
      </c>
      <c r="C155" s="117">
        <f t="shared" si="80"/>
        <v>61.244369999999996</v>
      </c>
      <c r="D155" s="117">
        <f t="shared" si="80"/>
        <v>67.606110000000015</v>
      </c>
      <c r="E155" s="117">
        <f t="shared" si="80"/>
        <v>66.949740000000006</v>
      </c>
      <c r="F155" s="117">
        <f t="shared" si="80"/>
        <v>69.474240000000009</v>
      </c>
      <c r="G155" s="117">
        <f t="shared" si="80"/>
        <v>71.140410000000017</v>
      </c>
      <c r="H155" s="117">
        <f t="shared" si="80"/>
        <v>84.267809999999997</v>
      </c>
      <c r="I155" s="117">
        <f t="shared" si="80"/>
        <v>91.38589020000002</v>
      </c>
      <c r="J155" s="117">
        <f t="shared" si="80"/>
        <v>90.325600200000054</v>
      </c>
      <c r="K155" s="117">
        <f t="shared" si="80"/>
        <v>96.537081960000023</v>
      </c>
      <c r="L155" s="117">
        <f t="shared" si="80"/>
        <v>108.14897411999999</v>
      </c>
      <c r="M155" s="117">
        <f t="shared" si="80"/>
        <v>72.655513920000033</v>
      </c>
      <c r="N155" s="117">
        <f t="shared" si="80"/>
        <v>78.259096079999992</v>
      </c>
      <c r="O155" s="117">
        <f t="shared" si="80"/>
        <v>69.170492160000009</v>
      </c>
      <c r="P155" s="117">
        <f t="shared" si="80"/>
        <v>67.35426588</v>
      </c>
      <c r="Q155" s="117">
        <f t="shared" si="80"/>
        <v>59.578199999999974</v>
      </c>
      <c r="R155" s="117">
        <f t="shared" ref="R155:V155" si="81">R156+R159+R161+R170</f>
        <v>61.598607840000028</v>
      </c>
      <c r="S155" s="117">
        <f t="shared" si="81"/>
        <v>60.834593160000026</v>
      </c>
      <c r="T155" s="117">
        <f t="shared" si="81"/>
        <v>57.564456840000027</v>
      </c>
      <c r="U155" s="117">
        <f t="shared" si="81"/>
        <v>62.613860760000016</v>
      </c>
      <c r="V155" s="117">
        <f t="shared" si="81"/>
        <v>56.251514880000045</v>
      </c>
      <c r="W155" s="117">
        <f t="shared" ref="W155" si="82">W156+W159+W161+W170</f>
        <v>65.92539888000006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47.46975407064614</v>
      </c>
      <c r="C156" s="122">
        <f t="shared" si="83"/>
        <v>55.631407597673615</v>
      </c>
      <c r="D156" s="122">
        <f t="shared" si="83"/>
        <v>61.390555494673535</v>
      </c>
      <c r="E156" s="122">
        <f t="shared" si="83"/>
        <v>61.000990194139199</v>
      </c>
      <c r="F156" s="122">
        <f t="shared" si="83"/>
        <v>62.96773945541991</v>
      </c>
      <c r="G156" s="122">
        <f t="shared" si="83"/>
        <v>64.273701377150005</v>
      </c>
      <c r="H156" s="122">
        <f t="shared" si="83"/>
        <v>76.21603002996936</v>
      </c>
      <c r="I156" s="122">
        <f t="shared" si="83"/>
        <v>82.75797939832124</v>
      </c>
      <c r="J156" s="122">
        <f t="shared" si="83"/>
        <v>81.680879817736169</v>
      </c>
      <c r="K156" s="122">
        <f t="shared" si="83"/>
        <v>87.504759450578788</v>
      </c>
      <c r="L156" s="122">
        <f t="shared" si="83"/>
        <v>98.955740003173361</v>
      </c>
      <c r="M156" s="122">
        <f t="shared" si="83"/>
        <v>65.377974353410707</v>
      </c>
      <c r="N156" s="122">
        <f t="shared" si="83"/>
        <v>71.051126916425133</v>
      </c>
      <c r="O156" s="122">
        <f t="shared" si="83"/>
        <v>62.464748661828345</v>
      </c>
      <c r="P156" s="122">
        <f t="shared" si="83"/>
        <v>60.931411864484076</v>
      </c>
      <c r="Q156" s="122">
        <f t="shared" si="83"/>
        <v>53.747939231709466</v>
      </c>
      <c r="R156" s="122">
        <f t="shared" ref="R156:V156" si="84">SUM(R157:R158)</f>
        <v>56.197931809354365</v>
      </c>
      <c r="S156" s="122">
        <f t="shared" si="84"/>
        <v>55.612900597016825</v>
      </c>
      <c r="T156" s="122">
        <f t="shared" si="84"/>
        <v>52.710583061257879</v>
      </c>
      <c r="U156" s="122">
        <f t="shared" si="84"/>
        <v>57.361529873045818</v>
      </c>
      <c r="V156" s="122">
        <f t="shared" si="84"/>
        <v>51.005275797946297</v>
      </c>
      <c r="W156" s="122">
        <f t="shared" ref="W156" si="85">SUM(W157:W158)</f>
        <v>60.637956413530148</v>
      </c>
      <c r="DA156" s="130" t="s">
        <v>2132</v>
      </c>
    </row>
    <row r="157" spans="1:105" ht="12" customHeight="1" x14ac:dyDescent="0.25">
      <c r="A157" s="97" t="s">
        <v>217</v>
      </c>
      <c r="B157" s="98">
        <v>47.46975407064614</v>
      </c>
      <c r="C157" s="98">
        <v>55.631407597673615</v>
      </c>
      <c r="D157" s="98">
        <v>61.390555494673535</v>
      </c>
      <c r="E157" s="98">
        <v>61.000990194139199</v>
      </c>
      <c r="F157" s="98">
        <v>62.96773945541991</v>
      </c>
      <c r="G157" s="98">
        <v>64.273701377150005</v>
      </c>
      <c r="H157" s="98">
        <v>76.21603002996936</v>
      </c>
      <c r="I157" s="98">
        <v>82.75797939832124</v>
      </c>
      <c r="J157" s="98">
        <v>81.680879817736169</v>
      </c>
      <c r="K157" s="98">
        <v>87.504759450578788</v>
      </c>
      <c r="L157" s="98">
        <v>98.955740003173361</v>
      </c>
      <c r="M157" s="98">
        <v>65.377974353410707</v>
      </c>
      <c r="N157" s="98">
        <v>71.051126916425133</v>
      </c>
      <c r="O157" s="98">
        <v>62.464748661828345</v>
      </c>
      <c r="P157" s="98">
        <v>60.931411864484076</v>
      </c>
      <c r="Q157" s="98">
        <v>53.747939231709466</v>
      </c>
      <c r="R157" s="98">
        <v>56.197931809354365</v>
      </c>
      <c r="S157" s="98">
        <v>55.612900597016825</v>
      </c>
      <c r="T157" s="98">
        <v>52.710583061257879</v>
      </c>
      <c r="U157" s="98">
        <v>57.361529873045818</v>
      </c>
      <c r="V157" s="98">
        <v>51.005275797946297</v>
      </c>
      <c r="W157" s="98">
        <v>60.637956413530148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4.7577096844988178</v>
      </c>
      <c r="C161" s="122">
        <v>5.1341393826211013</v>
      </c>
      <c r="D161" s="122">
        <v>5.6758747550335329</v>
      </c>
      <c r="E161" s="122">
        <v>5.4187758152615721</v>
      </c>
      <c r="F161" s="122">
        <v>5.9252469920691588</v>
      </c>
      <c r="G161" s="122">
        <v>6.2349233581582704</v>
      </c>
      <c r="H161" s="122">
        <v>7.3237605055986954</v>
      </c>
      <c r="I161" s="122">
        <v>7.8186713767375728</v>
      </c>
      <c r="J161" s="122">
        <v>7.7697707042053406</v>
      </c>
      <c r="K161" s="122">
        <v>8.0691579030470493</v>
      </c>
      <c r="L161" s="122">
        <v>8.1984754069482015</v>
      </c>
      <c r="M161" s="122">
        <v>6.5244294078802376</v>
      </c>
      <c r="N161" s="122">
        <v>6.4330301377070436</v>
      </c>
      <c r="O161" s="122">
        <v>5.9786947806979436</v>
      </c>
      <c r="P161" s="122">
        <v>5.7117824204755054</v>
      </c>
      <c r="Q161" s="122">
        <v>5.1765621872748966</v>
      </c>
      <c r="R161" s="122">
        <v>4.7771635312719694</v>
      </c>
      <c r="S161" s="122">
        <v>4.5882235024582885</v>
      </c>
      <c r="T161" s="122">
        <v>4.2226493454817575</v>
      </c>
      <c r="U161" s="122">
        <v>4.5180124651549791</v>
      </c>
      <c r="V161" s="122">
        <v>4.2943107472196056</v>
      </c>
      <c r="W161" s="122">
        <v>4.2837473745917825</v>
      </c>
      <c r="DA161" s="130" t="s">
        <v>2137</v>
      </c>
    </row>
    <row r="162" spans="1:105" ht="12" customHeight="1" x14ac:dyDescent="0.25">
      <c r="A162" s="97" t="s">
        <v>134</v>
      </c>
      <c r="B162" s="98">
        <v>4.7573244820811684</v>
      </c>
      <c r="C162" s="98">
        <v>5.1333901799134587</v>
      </c>
      <c r="D162" s="98">
        <v>5.6750857701806101</v>
      </c>
      <c r="E162" s="98">
        <v>5.418048718690212</v>
      </c>
      <c r="F162" s="98">
        <v>5.9244992176818636</v>
      </c>
      <c r="G162" s="98">
        <v>6.2341856834133313</v>
      </c>
      <c r="H162" s="98">
        <v>7.322613162613461</v>
      </c>
      <c r="I162" s="98">
        <v>7.8172138515933431</v>
      </c>
      <c r="J162" s="98">
        <v>7.7680485252873108</v>
      </c>
      <c r="K162" s="98">
        <v>8.0673524204460829</v>
      </c>
      <c r="L162" s="98">
        <v>8.1961932884561008</v>
      </c>
      <c r="M162" s="98">
        <v>6.5223861702056691</v>
      </c>
      <c r="N162" s="98">
        <v>6.4308455558792126</v>
      </c>
      <c r="O162" s="98">
        <v>5.9765005253544663</v>
      </c>
      <c r="P162" s="98">
        <v>5.7099667612175127</v>
      </c>
      <c r="Q162" s="98">
        <v>5.1748144917352841</v>
      </c>
      <c r="R162" s="98">
        <v>4.7754551102515999</v>
      </c>
      <c r="S162" s="98">
        <v>4.5865271386688002</v>
      </c>
      <c r="T162" s="98">
        <v>4.2205570717001271</v>
      </c>
      <c r="U162" s="98">
        <v>4.5156256674466171</v>
      </c>
      <c r="V162" s="98">
        <v>4.2921969657171406</v>
      </c>
      <c r="W162" s="98">
        <v>4.281502972480336</v>
      </c>
      <c r="DA162" s="63" t="s">
        <v>2138</v>
      </c>
    </row>
    <row r="163" spans="1:105" ht="12" customHeight="1" x14ac:dyDescent="0.25">
      <c r="A163" s="97" t="s">
        <v>133</v>
      </c>
      <c r="B163" s="98">
        <v>3.8520241764961277E-4</v>
      </c>
      <c r="C163" s="98">
        <v>7.4920270764273459E-4</v>
      </c>
      <c r="D163" s="98">
        <v>7.8898485292320164E-4</v>
      </c>
      <c r="E163" s="98">
        <v>7.2709657136045222E-4</v>
      </c>
      <c r="F163" s="98">
        <v>7.4777438729511621E-4</v>
      </c>
      <c r="G163" s="98">
        <v>7.3767474493923629E-4</v>
      </c>
      <c r="H163" s="98">
        <v>1.1473429852347109E-3</v>
      </c>
      <c r="I163" s="98">
        <v>1.4575251442294453E-3</v>
      </c>
      <c r="J163" s="98">
        <v>1.7221789180295614E-3</v>
      </c>
      <c r="K163" s="98">
        <v>1.8054826009669374E-3</v>
      </c>
      <c r="L163" s="98">
        <v>2.2821184921001836E-3</v>
      </c>
      <c r="M163" s="98">
        <v>2.0432376745686404E-3</v>
      </c>
      <c r="N163" s="98">
        <v>2.1845818278310803E-3</v>
      </c>
      <c r="O163" s="98">
        <v>2.194255343477104E-3</v>
      </c>
      <c r="P163" s="98">
        <v>1.8156592579927459E-3</v>
      </c>
      <c r="Q163" s="98">
        <v>1.7476955396127445E-3</v>
      </c>
      <c r="R163" s="98">
        <v>1.7084210203698123E-3</v>
      </c>
      <c r="S163" s="98">
        <v>1.6963637894878399E-3</v>
      </c>
      <c r="T163" s="98">
        <v>2.0922737816305398E-3</v>
      </c>
      <c r="U163" s="98">
        <v>2.3867977083624264E-3</v>
      </c>
      <c r="V163" s="98">
        <v>2.1137815024647681E-3</v>
      </c>
      <c r="W163" s="98">
        <v>2.2444021114460854E-3</v>
      </c>
      <c r="DA163" s="63" t="s">
        <v>2139</v>
      </c>
    </row>
    <row r="164" spans="1:105" ht="12" customHeight="1" x14ac:dyDescent="0.25">
      <c r="A164" s="100" t="s">
        <v>217</v>
      </c>
      <c r="B164" s="101">
        <v>3.8520241764961277E-4</v>
      </c>
      <c r="C164" s="101">
        <v>7.4920270764273459E-4</v>
      </c>
      <c r="D164" s="101">
        <v>7.8898485292320164E-4</v>
      </c>
      <c r="E164" s="101">
        <v>7.2709657136045222E-4</v>
      </c>
      <c r="F164" s="101">
        <v>7.4777438729511621E-4</v>
      </c>
      <c r="G164" s="101">
        <v>7.3767474493923629E-4</v>
      </c>
      <c r="H164" s="101">
        <v>1.1473429852347109E-3</v>
      </c>
      <c r="I164" s="101">
        <v>1.4575251442294453E-3</v>
      </c>
      <c r="J164" s="101">
        <v>1.7221789180295614E-3</v>
      </c>
      <c r="K164" s="101">
        <v>1.8054826009669374E-3</v>
      </c>
      <c r="L164" s="101">
        <v>2.2821184921001836E-3</v>
      </c>
      <c r="M164" s="101">
        <v>2.0432376745686404E-3</v>
      </c>
      <c r="N164" s="101">
        <v>2.1845818278310803E-3</v>
      </c>
      <c r="O164" s="101">
        <v>2.194255343477104E-3</v>
      </c>
      <c r="P164" s="101">
        <v>1.8156592579927459E-3</v>
      </c>
      <c r="Q164" s="101">
        <v>1.7476955396127445E-3</v>
      </c>
      <c r="R164" s="101">
        <v>1.7084210203698123E-3</v>
      </c>
      <c r="S164" s="101">
        <v>1.6963637894878399E-3</v>
      </c>
      <c r="T164" s="101">
        <v>2.0922737816305398E-3</v>
      </c>
      <c r="U164" s="101">
        <v>2.3867977083624264E-3</v>
      </c>
      <c r="V164" s="101">
        <v>2.1137815024647681E-3</v>
      </c>
      <c r="W164" s="101">
        <v>2.2444021114460854E-3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0.43360624485504429</v>
      </c>
      <c r="C170" s="122">
        <v>0.47882301970527941</v>
      </c>
      <c r="D170" s="122">
        <v>0.53967975029295245</v>
      </c>
      <c r="E170" s="122">
        <v>0.52997399059923622</v>
      </c>
      <c r="F170" s="122">
        <v>0.58125355251094724</v>
      </c>
      <c r="G170" s="122">
        <v>0.63178526469173724</v>
      </c>
      <c r="H170" s="122">
        <v>0.72801946443194465</v>
      </c>
      <c r="I170" s="122">
        <v>0.80923942494120993</v>
      </c>
      <c r="J170" s="122">
        <v>0.87494967805853585</v>
      </c>
      <c r="K170" s="122">
        <v>0.96316460637419687</v>
      </c>
      <c r="L170" s="122">
        <v>0.99475870987842874</v>
      </c>
      <c r="M170" s="122">
        <v>0.75311015870908748</v>
      </c>
      <c r="N170" s="122">
        <v>0.77493902586780572</v>
      </c>
      <c r="O170" s="122">
        <v>0.72704871747372612</v>
      </c>
      <c r="P170" s="122">
        <v>0.71107159504042738</v>
      </c>
      <c r="Q170" s="122">
        <v>0.65369858101560907</v>
      </c>
      <c r="R170" s="122">
        <v>0.62351249937369635</v>
      </c>
      <c r="S170" s="122">
        <v>0.63346906052490781</v>
      </c>
      <c r="T170" s="122">
        <v>0.63122443326039523</v>
      </c>
      <c r="U170" s="122">
        <v>0.73431842179921547</v>
      </c>
      <c r="V170" s="122">
        <v>0.9519283348341403</v>
      </c>
      <c r="W170" s="122">
        <v>1.00369509187813</v>
      </c>
      <c r="DA170" s="130" t="s">
        <v>2146</v>
      </c>
    </row>
    <row r="171" spans="1:105" ht="12" customHeight="1" x14ac:dyDescent="0.25">
      <c r="A171" s="97" t="s">
        <v>175</v>
      </c>
      <c r="B171" s="98">
        <v>0.43360624485504429</v>
      </c>
      <c r="C171" s="98">
        <v>0.47882301970527941</v>
      </c>
      <c r="D171" s="98">
        <v>0.53967975029295245</v>
      </c>
      <c r="E171" s="98">
        <v>0.52997399059923622</v>
      </c>
      <c r="F171" s="98">
        <v>0.58125355251094724</v>
      </c>
      <c r="G171" s="98">
        <v>0.63178526469173724</v>
      </c>
      <c r="H171" s="98">
        <v>0.72801946443194465</v>
      </c>
      <c r="I171" s="98">
        <v>0.80923942494120993</v>
      </c>
      <c r="J171" s="98">
        <v>0.87494967805853585</v>
      </c>
      <c r="K171" s="98">
        <v>0.96316460637419687</v>
      </c>
      <c r="L171" s="98">
        <v>0.99475870987842874</v>
      </c>
      <c r="M171" s="98">
        <v>0.75311015870908748</v>
      </c>
      <c r="N171" s="98">
        <v>0.77493902586780572</v>
      </c>
      <c r="O171" s="98">
        <v>0.72704871747372612</v>
      </c>
      <c r="P171" s="98">
        <v>0.71107159504042738</v>
      </c>
      <c r="Q171" s="98">
        <v>0.65369858101560907</v>
      </c>
      <c r="R171" s="98">
        <v>0.62351249937369635</v>
      </c>
      <c r="S171" s="98">
        <v>0.63346906052490781</v>
      </c>
      <c r="T171" s="98">
        <v>0.63122443326039523</v>
      </c>
      <c r="U171" s="98">
        <v>0.73431842179921547</v>
      </c>
      <c r="V171" s="98">
        <v>0.9519283348341403</v>
      </c>
      <c r="W171" s="98">
        <v>1.00369509187813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25737.499993758542</v>
      </c>
      <c r="C174" s="117">
        <f t="shared" si="87"/>
        <v>28166.584783943723</v>
      </c>
      <c r="D174" s="117">
        <f t="shared" si="87"/>
        <v>29160.261409328985</v>
      </c>
      <c r="E174" s="117">
        <f t="shared" si="87"/>
        <v>27700.835826317969</v>
      </c>
      <c r="F174" s="117">
        <f t="shared" si="87"/>
        <v>26621.438597236731</v>
      </c>
      <c r="G174" s="117">
        <f t="shared" si="87"/>
        <v>25090.032315327484</v>
      </c>
      <c r="H174" s="117">
        <f t="shared" si="87"/>
        <v>26648.211887175989</v>
      </c>
      <c r="I174" s="117">
        <f t="shared" si="87"/>
        <v>26690.426719892348</v>
      </c>
      <c r="J174" s="117">
        <f t="shared" si="87"/>
        <v>25159.665670763789</v>
      </c>
      <c r="K174" s="117">
        <f t="shared" si="87"/>
        <v>26887.186189155684</v>
      </c>
      <c r="L174" s="117">
        <f t="shared" si="87"/>
        <v>31293.034477038873</v>
      </c>
      <c r="M174" s="117">
        <f t="shared" si="87"/>
        <v>23375.536139925116</v>
      </c>
      <c r="N174" s="117">
        <f t="shared" si="87"/>
        <v>27043.227977837385</v>
      </c>
      <c r="O174" s="117">
        <f t="shared" si="87"/>
        <v>25607.058798503956</v>
      </c>
      <c r="P174" s="117">
        <f t="shared" si="87"/>
        <v>26017.458342687201</v>
      </c>
      <c r="Q174" s="117">
        <f t="shared" si="87"/>
        <v>24271.969577689812</v>
      </c>
      <c r="R174" s="117">
        <f t="shared" ref="R174:V174" si="88">R175+R178+R180+R189</f>
        <v>26086.738131633047</v>
      </c>
      <c r="S174" s="117">
        <f t="shared" si="88"/>
        <v>25833.977795523504</v>
      </c>
      <c r="T174" s="117">
        <f t="shared" si="88"/>
        <v>24110.510882570969</v>
      </c>
      <c r="U174" s="117">
        <f t="shared" si="88"/>
        <v>24927.032053235609</v>
      </c>
      <c r="V174" s="117">
        <f t="shared" si="88"/>
        <v>21669.394309434538</v>
      </c>
      <c r="W174" s="117">
        <f t="shared" ref="W174" si="89">W175+W178+W180+W189</f>
        <v>24899.20473542358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23141.813513986006</v>
      </c>
      <c r="C175" s="122">
        <f t="shared" si="90"/>
        <v>25528.853156038713</v>
      </c>
      <c r="D175" s="122">
        <f t="shared" si="90"/>
        <v>26424.788893230707</v>
      </c>
      <c r="E175" s="122">
        <f t="shared" si="90"/>
        <v>25181.967978357952</v>
      </c>
      <c r="F175" s="122">
        <f t="shared" si="90"/>
        <v>24073.779599281115</v>
      </c>
      <c r="G175" s="122">
        <f t="shared" si="90"/>
        <v>22611.167351295117</v>
      </c>
      <c r="H175" s="122">
        <f t="shared" si="90"/>
        <v>24045.6667464073</v>
      </c>
      <c r="I175" s="122">
        <f t="shared" si="90"/>
        <v>24115.111684553642</v>
      </c>
      <c r="J175" s="122">
        <f t="shared" si="90"/>
        <v>22694.421455667343</v>
      </c>
      <c r="K175" s="122">
        <f t="shared" si="90"/>
        <v>24311.795088604587</v>
      </c>
      <c r="L175" s="122">
        <f t="shared" si="90"/>
        <v>28567.591266175081</v>
      </c>
      <c r="M175" s="122">
        <f t="shared" si="90"/>
        <v>20964.311575643977</v>
      </c>
      <c r="N175" s="122">
        <f t="shared" si="90"/>
        <v>24482.931419176366</v>
      </c>
      <c r="O175" s="122">
        <f t="shared" si="90"/>
        <v>23056.890891249772</v>
      </c>
      <c r="P175" s="122">
        <f t="shared" si="90"/>
        <v>23471.619718901347</v>
      </c>
      <c r="Q175" s="122">
        <f t="shared" si="90"/>
        <v>21834.907065223062</v>
      </c>
      <c r="R175" s="122">
        <f t="shared" ref="R175:V175" si="91">SUM(R176:R177)</f>
        <v>23738.525391508425</v>
      </c>
      <c r="S175" s="122">
        <f t="shared" si="91"/>
        <v>23558.063609439319</v>
      </c>
      <c r="T175" s="122">
        <f t="shared" si="91"/>
        <v>22019.258453710427</v>
      </c>
      <c r="U175" s="122">
        <f t="shared" si="91"/>
        <v>22780.244380579832</v>
      </c>
      <c r="V175" s="122">
        <f t="shared" si="91"/>
        <v>19587.116641932658</v>
      </c>
      <c r="W175" s="122">
        <f t="shared" ref="W175" si="92">SUM(W176:W177)</f>
        <v>22835.697955550168</v>
      </c>
      <c r="DA175" s="130" t="s">
        <v>2300</v>
      </c>
    </row>
    <row r="176" spans="1:105" ht="12" customHeight="1" x14ac:dyDescent="0.25">
      <c r="A176" s="97" t="s">
        <v>217</v>
      </c>
      <c r="B176" s="98">
        <v>22848.772835315747</v>
      </c>
      <c r="C176" s="98">
        <v>25199.666449507302</v>
      </c>
      <c r="D176" s="98">
        <v>26085.457298647256</v>
      </c>
      <c r="E176" s="98">
        <v>24857.617549536713</v>
      </c>
      <c r="F176" s="98">
        <v>23765.776484823265</v>
      </c>
      <c r="G176" s="98">
        <v>22320.778525433918</v>
      </c>
      <c r="H176" s="98">
        <v>23734.704932532051</v>
      </c>
      <c r="I176" s="98">
        <v>23801.934869114819</v>
      </c>
      <c r="J176" s="98">
        <v>22400.491746307445</v>
      </c>
      <c r="K176" s="98">
        <v>23996.326762728248</v>
      </c>
      <c r="L176" s="98">
        <v>28195.242613632046</v>
      </c>
      <c r="M176" s="98">
        <v>20694.076637905469</v>
      </c>
      <c r="N176" s="98">
        <v>24165.951160569381</v>
      </c>
      <c r="O176" s="98">
        <v>22758.842906050628</v>
      </c>
      <c r="P176" s="98">
        <v>23170.293790572105</v>
      </c>
      <c r="Q176" s="98">
        <v>21556.09966107838</v>
      </c>
      <c r="R176" s="98">
        <v>23432.647135693092</v>
      </c>
      <c r="S176" s="98">
        <v>23269.048250675918</v>
      </c>
      <c r="T176" s="98">
        <v>21745.972563882235</v>
      </c>
      <c r="U176" s="98">
        <v>22498.749373160535</v>
      </c>
      <c r="V176" s="98">
        <v>19334.816682723627</v>
      </c>
      <c r="W176" s="98">
        <v>22532.634743688268</v>
      </c>
      <c r="DA176" s="63" t="s">
        <v>2301</v>
      </c>
    </row>
    <row r="177" spans="1:105" ht="12" customHeight="1" x14ac:dyDescent="0.25">
      <c r="A177" s="97" t="s">
        <v>53</v>
      </c>
      <c r="B177" s="98">
        <v>293.04067867025998</v>
      </c>
      <c r="C177" s="98">
        <v>329.18670653141015</v>
      </c>
      <c r="D177" s="98">
        <v>339.33159458345244</v>
      </c>
      <c r="E177" s="98">
        <v>324.35042882124043</v>
      </c>
      <c r="F177" s="98">
        <v>308.00311445784939</v>
      </c>
      <c r="G177" s="98">
        <v>290.38882586119888</v>
      </c>
      <c r="H177" s="98">
        <v>310.96181387524757</v>
      </c>
      <c r="I177" s="98">
        <v>313.17681543882452</v>
      </c>
      <c r="J177" s="98">
        <v>293.92970935989746</v>
      </c>
      <c r="K177" s="98">
        <v>315.46832587633975</v>
      </c>
      <c r="L177" s="98">
        <v>372.34865254303264</v>
      </c>
      <c r="M177" s="98">
        <v>270.23493773850828</v>
      </c>
      <c r="N177" s="98">
        <v>316.98025860698419</v>
      </c>
      <c r="O177" s="98">
        <v>298.04798519914453</v>
      </c>
      <c r="P177" s="98">
        <v>301.3259283292424</v>
      </c>
      <c r="Q177" s="98">
        <v>278.80740414468011</v>
      </c>
      <c r="R177" s="98">
        <v>305.87825581533377</v>
      </c>
      <c r="S177" s="98">
        <v>289.01535876340228</v>
      </c>
      <c r="T177" s="98">
        <v>273.28588982819099</v>
      </c>
      <c r="U177" s="98">
        <v>281.49500741929495</v>
      </c>
      <c r="V177" s="98">
        <v>252.29995920902994</v>
      </c>
      <c r="W177" s="98">
        <v>303.06321186189922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10.083406086681721</v>
      </c>
      <c r="C178" s="122">
        <f t="shared" si="93"/>
        <v>10.23444792604818</v>
      </c>
      <c r="D178" s="122">
        <f t="shared" si="93"/>
        <v>10.347901195278302</v>
      </c>
      <c r="E178" s="122">
        <f t="shared" si="93"/>
        <v>13.129078654752133</v>
      </c>
      <c r="F178" s="122">
        <f t="shared" si="93"/>
        <v>11.112212837507828</v>
      </c>
      <c r="G178" s="122">
        <f t="shared" si="93"/>
        <v>11.441119165525789</v>
      </c>
      <c r="H178" s="122">
        <f t="shared" si="93"/>
        <v>12.186275973487906</v>
      </c>
      <c r="I178" s="122">
        <f t="shared" si="93"/>
        <v>12.973216353513489</v>
      </c>
      <c r="J178" s="122">
        <f t="shared" si="93"/>
        <v>14.720358086220088</v>
      </c>
      <c r="K178" s="122">
        <f t="shared" si="93"/>
        <v>16.193449920892153</v>
      </c>
      <c r="L178" s="122">
        <f t="shared" si="93"/>
        <v>23.176267882622192</v>
      </c>
      <c r="M178" s="122">
        <f t="shared" si="93"/>
        <v>19.394072033605941</v>
      </c>
      <c r="N178" s="122">
        <f t="shared" si="93"/>
        <v>17.782649306653003</v>
      </c>
      <c r="O178" s="122">
        <f t="shared" si="93"/>
        <v>15.64119312899088</v>
      </c>
      <c r="P178" s="122">
        <f t="shared" si="93"/>
        <v>13.61025048983141</v>
      </c>
      <c r="Q178" s="122">
        <f t="shared" si="93"/>
        <v>10.591336349019736</v>
      </c>
      <c r="R178" s="122">
        <f t="shared" si="93"/>
        <v>8.4443756911534358</v>
      </c>
      <c r="S178" s="122">
        <f t="shared" si="93"/>
        <v>6.5956980700565158</v>
      </c>
      <c r="T178" s="122">
        <f t="shared" si="93"/>
        <v>7.3614905965636757</v>
      </c>
      <c r="U178" s="122">
        <f t="shared" si="93"/>
        <v>9.9788708772016861</v>
      </c>
      <c r="V178" s="122">
        <f t="shared" si="93"/>
        <v>14.384683584581843</v>
      </c>
      <c r="W178" s="122">
        <f t="shared" si="93"/>
        <v>22.99839941904257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10.083406086681721</v>
      </c>
      <c r="C179" s="98">
        <f>RES_hhdet_fech!C67</f>
        <v>10.23444792604818</v>
      </c>
      <c r="D179" s="98">
        <f>RES_hhdet_fech!D67</f>
        <v>10.347901195278302</v>
      </c>
      <c r="E179" s="98">
        <f>RES_hhdet_fech!E67</f>
        <v>13.129078654752133</v>
      </c>
      <c r="F179" s="98">
        <f>RES_hhdet_fech!F67</f>
        <v>11.112212837507828</v>
      </c>
      <c r="G179" s="98">
        <f>RES_hhdet_fech!G67</f>
        <v>11.441119165525789</v>
      </c>
      <c r="H179" s="98">
        <f>RES_hhdet_fech!H67</f>
        <v>12.186275973487906</v>
      </c>
      <c r="I179" s="98">
        <f>RES_hhdet_fech!I67</f>
        <v>12.973216353513489</v>
      </c>
      <c r="J179" s="98">
        <f>RES_hhdet_fech!J67</f>
        <v>14.720358086220088</v>
      </c>
      <c r="K179" s="98">
        <f>RES_hhdet_fech!K67</f>
        <v>16.193449920892153</v>
      </c>
      <c r="L179" s="98">
        <f>RES_hhdet_fech!L67</f>
        <v>23.176267882622192</v>
      </c>
      <c r="M179" s="98">
        <f>RES_hhdet_fech!M67</f>
        <v>19.394072033605941</v>
      </c>
      <c r="N179" s="98">
        <f>RES_hhdet_fech!N67</f>
        <v>17.782649306653003</v>
      </c>
      <c r="O179" s="98">
        <f>RES_hhdet_fech!O67</f>
        <v>15.64119312899088</v>
      </c>
      <c r="P179" s="98">
        <f>RES_hhdet_fech!P67</f>
        <v>13.61025048983141</v>
      </c>
      <c r="Q179" s="98">
        <f>RES_hhdet_fech!Q67</f>
        <v>10.591336349019736</v>
      </c>
      <c r="R179" s="98">
        <f>RES_hhdet_fech!R67</f>
        <v>8.4443756911534358</v>
      </c>
      <c r="S179" s="98">
        <f>RES_hhdet_fech!S67</f>
        <v>6.5956980700565158</v>
      </c>
      <c r="T179" s="98">
        <f>RES_hhdet_fech!T67</f>
        <v>7.3614905965636757</v>
      </c>
      <c r="U179" s="98">
        <f>RES_hhdet_fech!U67</f>
        <v>9.9788708772016861</v>
      </c>
      <c r="V179" s="98">
        <f>RES_hhdet_fech!V67</f>
        <v>14.384683584581843</v>
      </c>
      <c r="W179" s="98">
        <f>RES_hhdet_fech!W67</f>
        <v>22.99839941904257</v>
      </c>
      <c r="DA179" s="63" t="s">
        <v>2304</v>
      </c>
    </row>
    <row r="180" spans="1:105" ht="12" customHeight="1" x14ac:dyDescent="0.25">
      <c r="A180" s="121" t="s">
        <v>55</v>
      </c>
      <c r="B180" s="122">
        <v>2361.8640046416672</v>
      </c>
      <c r="C180" s="122">
        <v>2395.8045545247955</v>
      </c>
      <c r="D180" s="122">
        <v>2481.111142571398</v>
      </c>
      <c r="E180" s="122">
        <v>2275.3066027395366</v>
      </c>
      <c r="F180" s="122">
        <v>2302.3277118403876</v>
      </c>
      <c r="G180" s="122">
        <v>2232.803956055976</v>
      </c>
      <c r="H180" s="122">
        <v>2347.8117871539739</v>
      </c>
      <c r="I180" s="122">
        <v>2313.865892325151</v>
      </c>
      <c r="J180" s="122">
        <v>2194.8795219118583</v>
      </c>
      <c r="K180" s="122">
        <v>2278.369334542976</v>
      </c>
      <c r="L180" s="122">
        <v>2401.3212094608966</v>
      </c>
      <c r="M180" s="122">
        <v>2133.6663049337312</v>
      </c>
      <c r="N180" s="122">
        <v>2256.7441590386125</v>
      </c>
      <c r="O180" s="122">
        <v>2245.8907598469746</v>
      </c>
      <c r="P180" s="122">
        <v>2237.8297881458798</v>
      </c>
      <c r="Q180" s="122">
        <v>2140.2289283280516</v>
      </c>
      <c r="R180" s="122">
        <v>2055.8222886029853</v>
      </c>
      <c r="S180" s="122">
        <v>1981.1611095977109</v>
      </c>
      <c r="T180" s="122">
        <v>1800.8258913005191</v>
      </c>
      <c r="U180" s="122">
        <v>1828.0770763453274</v>
      </c>
      <c r="V180" s="122">
        <v>1681.3611577091351</v>
      </c>
      <c r="W180" s="122">
        <v>1643.3537427615906</v>
      </c>
      <c r="DA180" s="130" t="s">
        <v>2305</v>
      </c>
    </row>
    <row r="181" spans="1:105" ht="12" customHeight="1" x14ac:dyDescent="0.25">
      <c r="A181" s="97" t="s">
        <v>134</v>
      </c>
      <c r="B181" s="98">
        <v>2372.4217753542566</v>
      </c>
      <c r="C181" s="98">
        <v>2409.0470961646556</v>
      </c>
      <c r="D181" s="98">
        <v>2497.3381067197215</v>
      </c>
      <c r="E181" s="98">
        <v>2285.706373311426</v>
      </c>
      <c r="F181" s="98">
        <v>2314.034311066318</v>
      </c>
      <c r="G181" s="98">
        <v>2239.9258342236826</v>
      </c>
      <c r="H181" s="98">
        <v>2359.3011427280808</v>
      </c>
      <c r="I181" s="98">
        <v>2326.1263927195405</v>
      </c>
      <c r="J181" s="98">
        <v>2203.94810132059</v>
      </c>
      <c r="K181" s="98">
        <v>2288.4731125789617</v>
      </c>
      <c r="L181" s="98">
        <v>2415.5258964664299</v>
      </c>
      <c r="M181" s="98">
        <v>2135.3765923248866</v>
      </c>
      <c r="N181" s="98">
        <v>2262.8037570774613</v>
      </c>
      <c r="O181" s="98">
        <v>2252.0925543654171</v>
      </c>
      <c r="P181" s="98">
        <v>2245.8305465668759</v>
      </c>
      <c r="Q181" s="98">
        <v>2146.336687750746</v>
      </c>
      <c r="R181" s="98">
        <v>2060.0757248125019</v>
      </c>
      <c r="S181" s="98">
        <v>1985.6673025564819</v>
      </c>
      <c r="T181" s="98">
        <v>1801.5504400411</v>
      </c>
      <c r="U181" s="98">
        <v>1832.1050507089749</v>
      </c>
      <c r="V181" s="98">
        <v>1681.3851493172058</v>
      </c>
      <c r="W181" s="98">
        <v>1644.2842815043516</v>
      </c>
      <c r="DA181" s="63" t="s">
        <v>2306</v>
      </c>
    </row>
    <row r="182" spans="1:105" ht="12" customHeight="1" x14ac:dyDescent="0.25">
      <c r="A182" s="97" t="s">
        <v>133</v>
      </c>
      <c r="B182" s="98">
        <v>2181.5219645233851</v>
      </c>
      <c r="C182" s="98">
        <v>2145.5362211524257</v>
      </c>
      <c r="D182" s="98">
        <v>2255.3237628243733</v>
      </c>
      <c r="E182" s="98">
        <v>2084.6417347122124</v>
      </c>
      <c r="F182" s="98">
        <v>2141.8213045060038</v>
      </c>
      <c r="G182" s="98">
        <v>2106.4780321027124</v>
      </c>
      <c r="H182" s="98">
        <v>2194.279608440203</v>
      </c>
      <c r="I182" s="98">
        <v>2086.3512862985426</v>
      </c>
      <c r="J182" s="98">
        <v>1987.2952130344597</v>
      </c>
      <c r="K182" s="98">
        <v>2082.7837453368606</v>
      </c>
      <c r="L182" s="98">
        <v>2201.0950806349633</v>
      </c>
      <c r="M182" s="98">
        <v>1965.6158629773108</v>
      </c>
      <c r="N182" s="98">
        <v>2103.1937536189062</v>
      </c>
      <c r="O182" s="98">
        <v>2114.6924872260593</v>
      </c>
      <c r="P182" s="98">
        <v>2101.8177899379252</v>
      </c>
      <c r="Q182" s="98">
        <v>2025.7417156895892</v>
      </c>
      <c r="R182" s="98">
        <v>1976.4179174887183</v>
      </c>
      <c r="S182" s="98">
        <v>1962.2195628390994</v>
      </c>
      <c r="T182" s="98">
        <v>1742.1946607269499</v>
      </c>
      <c r="U182" s="98">
        <v>1753.9665745020816</v>
      </c>
      <c r="V182" s="98">
        <v>1570.6815973688331</v>
      </c>
      <c r="W182" s="98">
        <v>1523.3311738352641</v>
      </c>
      <c r="DA182" s="63" t="s">
        <v>2307</v>
      </c>
    </row>
    <row r="183" spans="1:105" ht="12" customHeight="1" x14ac:dyDescent="0.25">
      <c r="A183" s="100" t="s">
        <v>217</v>
      </c>
      <c r="B183" s="101">
        <v>1907.3203488295342</v>
      </c>
      <c r="C183" s="101">
        <v>1854.8294405890633</v>
      </c>
      <c r="D183" s="101">
        <v>1953.3196002257912</v>
      </c>
      <c r="E183" s="101">
        <v>1800.1004440494457</v>
      </c>
      <c r="F183" s="101">
        <v>1851.2932939570117</v>
      </c>
      <c r="G183" s="101">
        <v>1826.2892279145283</v>
      </c>
      <c r="H183" s="101">
        <v>1893.6802423494926</v>
      </c>
      <c r="I183" s="101">
        <v>1804.2250250414006</v>
      </c>
      <c r="J183" s="101">
        <v>1705.4653575258083</v>
      </c>
      <c r="K183" s="101">
        <v>1787.960587212257</v>
      </c>
      <c r="L183" s="101">
        <v>1883.308982059305</v>
      </c>
      <c r="M183" s="101">
        <v>1686.1735612403775</v>
      </c>
      <c r="N183" s="101">
        <v>1802.817247500396</v>
      </c>
      <c r="O183" s="101">
        <v>1810.8002768511124</v>
      </c>
      <c r="P183" s="101">
        <v>1798.0384808801205</v>
      </c>
      <c r="Q183" s="101">
        <v>1730.7343430508458</v>
      </c>
      <c r="R183" s="101">
        <v>1691.8409787777896</v>
      </c>
      <c r="S183" s="101">
        <v>1679.9007620200432</v>
      </c>
      <c r="T183" s="101">
        <v>1479.9774931602715</v>
      </c>
      <c r="U183" s="101">
        <v>1477.2713088993032</v>
      </c>
      <c r="V183" s="101">
        <v>1308.2921757184395</v>
      </c>
      <c r="W183" s="101">
        <v>1234.7891284556267</v>
      </c>
      <c r="DA183" s="131" t="s">
        <v>2308</v>
      </c>
    </row>
    <row r="184" spans="1:105" ht="12" customHeight="1" x14ac:dyDescent="0.25">
      <c r="A184" s="103" t="s">
        <v>52</v>
      </c>
      <c r="B184" s="104">
        <v>274.20161569385107</v>
      </c>
      <c r="C184" s="104">
        <v>290.7067805633622</v>
      </c>
      <c r="D184" s="104">
        <v>302.00416259858173</v>
      </c>
      <c r="E184" s="104">
        <v>284.5412906627667</v>
      </c>
      <c r="F184" s="104">
        <v>290.52801054899203</v>
      </c>
      <c r="G184" s="104">
        <v>280.18880418818458</v>
      </c>
      <c r="H184" s="104">
        <v>300.59936609071048</v>
      </c>
      <c r="I184" s="104">
        <v>282.12626125714183</v>
      </c>
      <c r="J184" s="104">
        <v>281.82985550865112</v>
      </c>
      <c r="K184" s="104">
        <v>294.82315812460411</v>
      </c>
      <c r="L184" s="104">
        <v>317.78609857565829</v>
      </c>
      <c r="M184" s="104">
        <v>279.44230173693319</v>
      </c>
      <c r="N184" s="104">
        <v>300.37650611851001</v>
      </c>
      <c r="O184" s="104">
        <v>303.89221037494718</v>
      </c>
      <c r="P184" s="104">
        <v>303.77930905780448</v>
      </c>
      <c r="Q184" s="104">
        <v>295.00737263874328</v>
      </c>
      <c r="R184" s="104">
        <v>284.57693871092869</v>
      </c>
      <c r="S184" s="104">
        <v>282.31880081905609</v>
      </c>
      <c r="T184" s="104">
        <v>262.21716756667837</v>
      </c>
      <c r="U184" s="104">
        <v>276.69526560277836</v>
      </c>
      <c r="V184" s="104">
        <v>262.38942165039379</v>
      </c>
      <c r="W184" s="104">
        <v>288.54204537963744</v>
      </c>
      <c r="DA184" s="132" t="s">
        <v>2309</v>
      </c>
    </row>
    <row r="185" spans="1:105" ht="12" customHeight="1" x14ac:dyDescent="0.25">
      <c r="A185" s="106" t="s">
        <v>122</v>
      </c>
      <c r="B185" s="101">
        <v>2070.7227939434292</v>
      </c>
      <c r="C185" s="101">
        <v>2029.762584306626</v>
      </c>
      <c r="D185" s="101">
        <v>2026.6727751637616</v>
      </c>
      <c r="E185" s="101">
        <v>1981.8718888181359</v>
      </c>
      <c r="F185" s="101">
        <v>1967.8012697272757</v>
      </c>
      <c r="G185" s="101">
        <v>2028.8346706893019</v>
      </c>
      <c r="H185" s="101">
        <v>2017.6423806643359</v>
      </c>
      <c r="I185" s="101">
        <v>1961.525537982362</v>
      </c>
      <c r="J185" s="101">
        <v>1934.8439907773234</v>
      </c>
      <c r="K185" s="101">
        <v>1987.2307713695686</v>
      </c>
      <c r="L185" s="101">
        <v>1988.9582919499505</v>
      </c>
      <c r="M185" s="101">
        <v>2088.5893276815332</v>
      </c>
      <c r="N185" s="101">
        <v>2083.7936033303768</v>
      </c>
      <c r="O185" s="101">
        <v>2067.2215374664283</v>
      </c>
      <c r="P185" s="101">
        <v>2006.6785726441651</v>
      </c>
      <c r="Q185" s="101">
        <v>1964.0061581188879</v>
      </c>
      <c r="R185" s="101">
        <v>1935.5391502937591</v>
      </c>
      <c r="S185" s="101">
        <v>1853.0889502346083</v>
      </c>
      <c r="T185" s="101">
        <v>1783.7488691464623</v>
      </c>
      <c r="U185" s="101">
        <v>1713.5783234132007</v>
      </c>
      <c r="V185" s="101">
        <v>1686.3302281069621</v>
      </c>
      <c r="W185" s="101">
        <v>1621.4402687783884</v>
      </c>
      <c r="DA185" s="131" t="s">
        <v>2310</v>
      </c>
    </row>
    <row r="186" spans="1:105" ht="12" customHeight="1" x14ac:dyDescent="0.25">
      <c r="A186" s="107" t="s">
        <v>121</v>
      </c>
      <c r="B186" s="104">
        <v>1952.33093629159</v>
      </c>
      <c r="C186" s="104">
        <v>1907.2403795989508</v>
      </c>
      <c r="D186" s="104">
        <v>1910.4845977639675</v>
      </c>
      <c r="E186" s="104">
        <v>1869.6325558766889</v>
      </c>
      <c r="F186" s="104">
        <v>1856.3123893925131</v>
      </c>
      <c r="G186" s="104">
        <v>1916.7746004561332</v>
      </c>
      <c r="H186" s="104">
        <v>1906.2420811482689</v>
      </c>
      <c r="I186" s="104">
        <v>1863.6514470788447</v>
      </c>
      <c r="J186" s="104">
        <v>1833.3334802864799</v>
      </c>
      <c r="K186" s="104">
        <v>1883.6233257727861</v>
      </c>
      <c r="L186" s="104">
        <v>1884.0970441469276</v>
      </c>
      <c r="M186" s="104">
        <v>1980.2396700740042</v>
      </c>
      <c r="N186" s="104">
        <v>1981.2478779290529</v>
      </c>
      <c r="O186" s="104">
        <v>1961.4326451857569</v>
      </c>
      <c r="P186" s="104">
        <v>1895.018676673325</v>
      </c>
      <c r="Q186" s="104">
        <v>1853.6545305653096</v>
      </c>
      <c r="R186" s="104">
        <v>1819.8183557440943</v>
      </c>
      <c r="S186" s="104">
        <v>1740.5130715681421</v>
      </c>
      <c r="T186" s="104">
        <v>1687.677867156292</v>
      </c>
      <c r="U186" s="104">
        <v>1626.6390164650686</v>
      </c>
      <c r="V186" s="104">
        <v>1599.564781754568</v>
      </c>
      <c r="W186" s="104">
        <v>1534.7121953474702</v>
      </c>
      <c r="DA186" s="132" t="s">
        <v>2311</v>
      </c>
    </row>
    <row r="187" spans="1:105" ht="12" customHeight="1" x14ac:dyDescent="0.25">
      <c r="A187" s="108" t="s">
        <v>53</v>
      </c>
      <c r="B187" s="98">
        <v>1664.7931070338484</v>
      </c>
      <c r="C187" s="98">
        <v>1614.6561039950043</v>
      </c>
      <c r="D187" s="98">
        <v>1619.5045987556418</v>
      </c>
      <c r="E187" s="98">
        <v>1578.1733942764074</v>
      </c>
      <c r="F187" s="98">
        <v>1566.8960540738144</v>
      </c>
      <c r="G187" s="98">
        <v>1622.0119158198022</v>
      </c>
      <c r="H187" s="98">
        <v>1610.7681429087518</v>
      </c>
      <c r="I187" s="98">
        <v>1591.9489592972254</v>
      </c>
      <c r="J187" s="98">
        <v>1554.0320634081938</v>
      </c>
      <c r="K187" s="98">
        <v>1596.9315906473353</v>
      </c>
      <c r="L187" s="98">
        <v>1593.1868719941579</v>
      </c>
      <c r="M187" s="98">
        <v>1678.9288907229118</v>
      </c>
      <c r="N187" s="98">
        <v>1678.1897410485992</v>
      </c>
      <c r="O187" s="98">
        <v>1658.3136645295103</v>
      </c>
      <c r="P187" s="98">
        <v>1599.9429719166619</v>
      </c>
      <c r="Q187" s="98">
        <v>1560.3669975477103</v>
      </c>
      <c r="R187" s="98">
        <v>1531.3885664071097</v>
      </c>
      <c r="S187" s="98">
        <v>1461.3370359622654</v>
      </c>
      <c r="T187" s="98">
        <v>1416.859157043707</v>
      </c>
      <c r="U187" s="98">
        <v>1362.7572711156963</v>
      </c>
      <c r="V187" s="98">
        <v>1335.785614991021</v>
      </c>
      <c r="W187" s="98">
        <v>1254.4239680171063</v>
      </c>
      <c r="DA187" s="63" t="s">
        <v>2312</v>
      </c>
    </row>
    <row r="188" spans="1:105" ht="12" customHeight="1" x14ac:dyDescent="0.25">
      <c r="A188" s="108" t="s">
        <v>52</v>
      </c>
      <c r="B188" s="98">
        <v>287.53782925774129</v>
      </c>
      <c r="C188" s="98">
        <v>292.58427560394659</v>
      </c>
      <c r="D188" s="98">
        <v>290.97999900832576</v>
      </c>
      <c r="E188" s="98">
        <v>291.45916160028122</v>
      </c>
      <c r="F188" s="98">
        <v>289.41633531869849</v>
      </c>
      <c r="G188" s="98">
        <v>294.76268463633124</v>
      </c>
      <c r="H188" s="98">
        <v>295.47393823951745</v>
      </c>
      <c r="I188" s="98">
        <v>271.70248778161937</v>
      </c>
      <c r="J188" s="98">
        <v>279.30141687828603</v>
      </c>
      <c r="K188" s="98">
        <v>286.69173512545115</v>
      </c>
      <c r="L188" s="98">
        <v>290.91017215276958</v>
      </c>
      <c r="M188" s="98">
        <v>301.31077935109232</v>
      </c>
      <c r="N188" s="98">
        <v>303.05813688045339</v>
      </c>
      <c r="O188" s="98">
        <v>303.11898065624644</v>
      </c>
      <c r="P188" s="98">
        <v>295.0757047566629</v>
      </c>
      <c r="Q188" s="98">
        <v>293.28753301759946</v>
      </c>
      <c r="R188" s="98">
        <v>288.42978933698464</v>
      </c>
      <c r="S188" s="98">
        <v>279.17603560587645</v>
      </c>
      <c r="T188" s="98">
        <v>270.81871011258477</v>
      </c>
      <c r="U188" s="98">
        <v>263.88174534937224</v>
      </c>
      <c r="V188" s="98">
        <v>263.77916676354698</v>
      </c>
      <c r="W188" s="98">
        <v>280.28822733036395</v>
      </c>
      <c r="DA188" s="63" t="s">
        <v>2313</v>
      </c>
    </row>
    <row r="189" spans="1:105" ht="12" customHeight="1" x14ac:dyDescent="0.25">
      <c r="A189" s="121" t="s">
        <v>54</v>
      </c>
      <c r="B189" s="122">
        <v>223.73906904419024</v>
      </c>
      <c r="C189" s="122">
        <v>231.69262545416746</v>
      </c>
      <c r="D189" s="122">
        <v>244.01347233160274</v>
      </c>
      <c r="E189" s="122">
        <v>230.43216656573085</v>
      </c>
      <c r="F189" s="122">
        <v>234.21907327772487</v>
      </c>
      <c r="G189" s="122">
        <v>234.61988881086327</v>
      </c>
      <c r="H189" s="122">
        <v>242.54707764122915</v>
      </c>
      <c r="I189" s="122">
        <v>248.47592666004488</v>
      </c>
      <c r="J189" s="122">
        <v>255.64433509836928</v>
      </c>
      <c r="K189" s="122">
        <v>280.82831608722881</v>
      </c>
      <c r="L189" s="122">
        <v>300.94573352027135</v>
      </c>
      <c r="M189" s="122">
        <v>258.16418731380418</v>
      </c>
      <c r="N189" s="122">
        <v>285.76975031575461</v>
      </c>
      <c r="O189" s="122">
        <v>288.63595427821946</v>
      </c>
      <c r="P189" s="122">
        <v>294.3985851501468</v>
      </c>
      <c r="Q189" s="122">
        <v>286.24224778968085</v>
      </c>
      <c r="R189" s="122">
        <v>283.94607583048219</v>
      </c>
      <c r="S189" s="122">
        <v>288.1573784164176</v>
      </c>
      <c r="T189" s="122">
        <v>283.06504696345957</v>
      </c>
      <c r="U189" s="122">
        <v>308.73172543324853</v>
      </c>
      <c r="V189" s="122">
        <v>386.5318262081617</v>
      </c>
      <c r="W189" s="122">
        <v>397.15463769277534</v>
      </c>
      <c r="DA189" s="130" t="s">
        <v>2314</v>
      </c>
    </row>
    <row r="190" spans="1:105" ht="12" customHeight="1" x14ac:dyDescent="0.25">
      <c r="A190" s="97" t="s">
        <v>175</v>
      </c>
      <c r="B190" s="98">
        <v>226.30870826031597</v>
      </c>
      <c r="C190" s="98">
        <v>235.15973714750737</v>
      </c>
      <c r="D190" s="98">
        <v>248.34675491197069</v>
      </c>
      <c r="E190" s="98">
        <v>233.67348629875843</v>
      </c>
      <c r="F190" s="98">
        <v>237.71890209201135</v>
      </c>
      <c r="G190" s="98">
        <v>237.99979340161832</v>
      </c>
      <c r="H190" s="98">
        <v>246.1770518724411</v>
      </c>
      <c r="I190" s="98">
        <v>252.72338179539966</v>
      </c>
      <c r="J190" s="98">
        <v>260.11959948272045</v>
      </c>
      <c r="K190" s="98">
        <v>286.31121985814065</v>
      </c>
      <c r="L190" s="98">
        <v>307.34577685494475</v>
      </c>
      <c r="M190" s="98">
        <v>261.15319907246936</v>
      </c>
      <c r="N190" s="98">
        <v>290.77687415518193</v>
      </c>
      <c r="O190" s="98">
        <v>294.69252953088466</v>
      </c>
      <c r="P190" s="98">
        <v>301.39133794092135</v>
      </c>
      <c r="Q190" s="98">
        <v>292.76162574552001</v>
      </c>
      <c r="R190" s="98">
        <v>289.83354199707321</v>
      </c>
      <c r="S190" s="98">
        <v>294.65538359348818</v>
      </c>
      <c r="T190" s="98">
        <v>288.54249827886639</v>
      </c>
      <c r="U190" s="98">
        <v>316.55578129008165</v>
      </c>
      <c r="V190" s="98">
        <v>394.43095108693802</v>
      </c>
      <c r="W190" s="98">
        <v>406.59181025626918</v>
      </c>
      <c r="DA190" s="63" t="s">
        <v>2315</v>
      </c>
    </row>
    <row r="191" spans="1:105" ht="12" customHeight="1" x14ac:dyDescent="0.25">
      <c r="A191" s="109" t="s">
        <v>120</v>
      </c>
      <c r="B191" s="33">
        <v>193.26635998995908</v>
      </c>
      <c r="C191" s="33">
        <v>190.52016362583632</v>
      </c>
      <c r="D191" s="33">
        <v>191.80057136322677</v>
      </c>
      <c r="E191" s="33">
        <v>190.90988578190954</v>
      </c>
      <c r="F191" s="33">
        <v>192.34908567439822</v>
      </c>
      <c r="G191" s="33">
        <v>194.74065547075151</v>
      </c>
      <c r="H191" s="33">
        <v>200.26091004565527</v>
      </c>
      <c r="I191" s="33">
        <v>198.9951028752906</v>
      </c>
      <c r="J191" s="33">
        <v>202.40467201167783</v>
      </c>
      <c r="K191" s="33">
        <v>215.54688069617936</v>
      </c>
      <c r="L191" s="33">
        <v>225.08249795704941</v>
      </c>
      <c r="M191" s="33">
        <v>226.87379222437559</v>
      </c>
      <c r="N191" s="33">
        <v>237.25726412993782</v>
      </c>
      <c r="O191" s="33">
        <v>234.78797517592074</v>
      </c>
      <c r="P191" s="33">
        <v>233.39086438701926</v>
      </c>
      <c r="Q191" s="33">
        <v>230.36764106118628</v>
      </c>
      <c r="R191" s="33">
        <v>232.66783412440907</v>
      </c>
      <c r="S191" s="33">
        <v>229.98137748292964</v>
      </c>
      <c r="T191" s="33">
        <v>232.35414726389857</v>
      </c>
      <c r="U191" s="33">
        <v>229.76238837561675</v>
      </c>
      <c r="V191" s="33">
        <v>301.64464787958508</v>
      </c>
      <c r="W191" s="33">
        <v>292.48080807064719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14463.923533426065</v>
      </c>
      <c r="C193" s="117">
        <f t="shared" si="94"/>
        <v>16137.520794537186</v>
      </c>
      <c r="D193" s="117">
        <f t="shared" si="94"/>
        <v>17040.129395892593</v>
      </c>
      <c r="E193" s="117">
        <f t="shared" si="94"/>
        <v>16468.662771017909</v>
      </c>
      <c r="F193" s="117">
        <f t="shared" si="94"/>
        <v>16158.554284386997</v>
      </c>
      <c r="G193" s="117">
        <f t="shared" si="94"/>
        <v>15557.058751662413</v>
      </c>
      <c r="H193" s="117">
        <f t="shared" si="94"/>
        <v>16895.423342859325</v>
      </c>
      <c r="I193" s="117">
        <f t="shared" si="94"/>
        <v>17235.307211475392</v>
      </c>
      <c r="J193" s="117">
        <f t="shared" si="94"/>
        <v>16495.145281727888</v>
      </c>
      <c r="K193" s="117">
        <f t="shared" si="94"/>
        <v>17835.439605658888</v>
      </c>
      <c r="L193" s="117">
        <f t="shared" si="94"/>
        <v>20978.380185484395</v>
      </c>
      <c r="M193" s="117">
        <f t="shared" si="94"/>
        <v>15823.691623668363</v>
      </c>
      <c r="N193" s="117">
        <f t="shared" si="94"/>
        <v>18494.383720933718</v>
      </c>
      <c r="O193" s="117">
        <f t="shared" si="94"/>
        <v>17718.882771225664</v>
      </c>
      <c r="P193" s="117">
        <f t="shared" si="94"/>
        <v>18061.151609283716</v>
      </c>
      <c r="Q193" s="117">
        <f t="shared" si="94"/>
        <v>16939.606250993773</v>
      </c>
      <c r="R193" s="117">
        <f t="shared" ref="R193:V193" si="95">R194+R197+R199+R208</f>
        <v>18413.903838328944</v>
      </c>
      <c r="S193" s="117">
        <f t="shared" si="95"/>
        <v>18603.199344519155</v>
      </c>
      <c r="T193" s="117">
        <f t="shared" si="95"/>
        <v>17764.604848851002</v>
      </c>
      <c r="U193" s="117">
        <f t="shared" si="95"/>
        <v>18821.079017943037</v>
      </c>
      <c r="V193" s="117">
        <f t="shared" si="95"/>
        <v>16760.555339408435</v>
      </c>
      <c r="W193" s="117">
        <f t="shared" ref="W193" si="96">W194+W197+W199+W208</f>
        <v>19670.491976974485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12902.8153355302</v>
      </c>
      <c r="C194" s="122">
        <f t="shared" si="97"/>
        <v>14532.245869747878</v>
      </c>
      <c r="D194" s="122">
        <f t="shared" si="97"/>
        <v>15355.706043433805</v>
      </c>
      <c r="E194" s="122">
        <f t="shared" si="97"/>
        <v>14894.007277623732</v>
      </c>
      <c r="F194" s="122">
        <f t="shared" si="97"/>
        <v>14548.562895548446</v>
      </c>
      <c r="G194" s="122">
        <f t="shared" si="97"/>
        <v>13967.594607633961</v>
      </c>
      <c r="H194" s="122">
        <f t="shared" si="97"/>
        <v>15202.011278809801</v>
      </c>
      <c r="I194" s="122">
        <f t="shared" si="97"/>
        <v>15537.571261636591</v>
      </c>
      <c r="J194" s="122">
        <f t="shared" si="97"/>
        <v>14848.200063240811</v>
      </c>
      <c r="K194" s="122">
        <f t="shared" si="97"/>
        <v>16099.125305948175</v>
      </c>
      <c r="L194" s="122">
        <f t="shared" si="97"/>
        <v>19113.672820969321</v>
      </c>
      <c r="M194" s="122">
        <f t="shared" si="97"/>
        <v>14161.374033491527</v>
      </c>
      <c r="N194" s="122">
        <f t="shared" si="97"/>
        <v>16721.465302753062</v>
      </c>
      <c r="O194" s="122">
        <f t="shared" si="97"/>
        <v>15941.838146301528</v>
      </c>
      <c r="P194" s="122">
        <f t="shared" si="97"/>
        <v>16283.055287276065</v>
      </c>
      <c r="Q194" s="122">
        <f t="shared" si="97"/>
        <v>15230.489015145493</v>
      </c>
      <c r="R194" s="122">
        <f t="shared" ref="R194:V194" si="98">SUM(R195:R196)</f>
        <v>16750.136751902242</v>
      </c>
      <c r="S194" s="122">
        <f t="shared" si="98"/>
        <v>16956.61919536861</v>
      </c>
      <c r="T194" s="122">
        <f t="shared" si="98"/>
        <v>16206.461791535592</v>
      </c>
      <c r="U194" s="122">
        <f t="shared" si="98"/>
        <v>17166.247038481502</v>
      </c>
      <c r="V194" s="122">
        <f t="shared" si="98"/>
        <v>15106.095270756614</v>
      </c>
      <c r="W194" s="122">
        <f t="shared" ref="W194" si="99">SUM(W195:W196)</f>
        <v>17962.85523483187</v>
      </c>
      <c r="DA194" s="130" t="s">
        <v>2468</v>
      </c>
    </row>
    <row r="195" spans="1:105" ht="12" customHeight="1" x14ac:dyDescent="0.25">
      <c r="A195" s="97" t="s">
        <v>217</v>
      </c>
      <c r="B195" s="98">
        <v>12609.77465685994</v>
      </c>
      <c r="C195" s="98">
        <v>14203.059163216467</v>
      </c>
      <c r="D195" s="98">
        <v>15016.374448850353</v>
      </c>
      <c r="E195" s="98">
        <v>14569.656848802491</v>
      </c>
      <c r="F195" s="98">
        <v>14240.559781090597</v>
      </c>
      <c r="G195" s="98">
        <v>13677.205781772762</v>
      </c>
      <c r="H195" s="98">
        <v>14891.049464934555</v>
      </c>
      <c r="I195" s="98">
        <v>15224.394446197766</v>
      </c>
      <c r="J195" s="98">
        <v>14554.270353880913</v>
      </c>
      <c r="K195" s="98">
        <v>15783.656980071835</v>
      </c>
      <c r="L195" s="98">
        <v>18741.324168426287</v>
      </c>
      <c r="M195" s="98">
        <v>13891.139095753018</v>
      </c>
      <c r="N195" s="98">
        <v>16404.485044146077</v>
      </c>
      <c r="O195" s="98">
        <v>15643.790161102384</v>
      </c>
      <c r="P195" s="98">
        <v>15981.729358946823</v>
      </c>
      <c r="Q195" s="98">
        <v>14951.681611000813</v>
      </c>
      <c r="R195" s="98">
        <v>16444.25849608691</v>
      </c>
      <c r="S195" s="98">
        <v>16667.603836605209</v>
      </c>
      <c r="T195" s="98">
        <v>15933.175901707402</v>
      </c>
      <c r="U195" s="98">
        <v>16884.752031062206</v>
      </c>
      <c r="V195" s="98">
        <v>14853.795311547585</v>
      </c>
      <c r="W195" s="98">
        <v>17659.79202296997</v>
      </c>
      <c r="DA195" s="63" t="s">
        <v>2469</v>
      </c>
    </row>
    <row r="196" spans="1:105" ht="12" customHeight="1" x14ac:dyDescent="0.25">
      <c r="A196" s="97" t="s">
        <v>53</v>
      </c>
      <c r="B196" s="98">
        <v>293.04067867025998</v>
      </c>
      <c r="C196" s="98">
        <v>329.18670653141015</v>
      </c>
      <c r="D196" s="98">
        <v>339.33159458345244</v>
      </c>
      <c r="E196" s="98">
        <v>324.35042882124043</v>
      </c>
      <c r="F196" s="98">
        <v>308.00311445784939</v>
      </c>
      <c r="G196" s="98">
        <v>290.38882586119888</v>
      </c>
      <c r="H196" s="98">
        <v>310.96181387524757</v>
      </c>
      <c r="I196" s="98">
        <v>313.17681543882452</v>
      </c>
      <c r="J196" s="98">
        <v>293.92970935989746</v>
      </c>
      <c r="K196" s="98">
        <v>315.46832587633975</v>
      </c>
      <c r="L196" s="98">
        <v>372.34865254303264</v>
      </c>
      <c r="M196" s="98">
        <v>270.23493773850828</v>
      </c>
      <c r="N196" s="98">
        <v>316.98025860698419</v>
      </c>
      <c r="O196" s="98">
        <v>298.04798519914453</v>
      </c>
      <c r="P196" s="98">
        <v>301.3259283292424</v>
      </c>
      <c r="Q196" s="98">
        <v>278.80740414468011</v>
      </c>
      <c r="R196" s="98">
        <v>305.87825581533377</v>
      </c>
      <c r="S196" s="98">
        <v>289.01535876340228</v>
      </c>
      <c r="T196" s="98">
        <v>273.28588982819099</v>
      </c>
      <c r="U196" s="98">
        <v>281.49500741929495</v>
      </c>
      <c r="V196" s="98">
        <v>252.29995920902994</v>
      </c>
      <c r="W196" s="98">
        <v>303.06321186189922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19.915130806027726</v>
      </c>
      <c r="C197" s="122">
        <f t="shared" si="100"/>
        <v>21.360168500258368</v>
      </c>
      <c r="D197" s="122">
        <f t="shared" si="100"/>
        <v>22.819407650760144</v>
      </c>
      <c r="E197" s="122">
        <f t="shared" si="100"/>
        <v>30.726653713247824</v>
      </c>
      <c r="F197" s="122">
        <f t="shared" si="100"/>
        <v>27.56428532539919</v>
      </c>
      <c r="G197" s="122">
        <f t="shared" si="100"/>
        <v>30.089941503905404</v>
      </c>
      <c r="H197" s="122">
        <f t="shared" si="100"/>
        <v>34.055685377102215</v>
      </c>
      <c r="I197" s="122">
        <f t="shared" si="100"/>
        <v>37.611915431072973</v>
      </c>
      <c r="J197" s="122">
        <f t="shared" si="100"/>
        <v>43.777277309090216</v>
      </c>
      <c r="K197" s="122">
        <f t="shared" si="100"/>
        <v>49.551693753924845</v>
      </c>
      <c r="L197" s="122">
        <f t="shared" si="100"/>
        <v>72.504007969989843</v>
      </c>
      <c r="M197" s="122">
        <f t="shared" si="100"/>
        <v>61.6611069051838</v>
      </c>
      <c r="N197" s="122">
        <f t="shared" si="100"/>
        <v>57.39435070374433</v>
      </c>
      <c r="O197" s="122">
        <f t="shared" si="100"/>
        <v>51.314642661728243</v>
      </c>
      <c r="P197" s="122">
        <f t="shared" si="100"/>
        <v>45.559699758750867</v>
      </c>
      <c r="Q197" s="122">
        <f t="shared" si="100"/>
        <v>36.693444008779387</v>
      </c>
      <c r="R197" s="122">
        <f t="shared" si="100"/>
        <v>30.63928067260164</v>
      </c>
      <c r="S197" s="122">
        <f t="shared" si="100"/>
        <v>25.917288972557316</v>
      </c>
      <c r="T197" s="122">
        <f t="shared" si="100"/>
        <v>30.960223589311173</v>
      </c>
      <c r="U197" s="122">
        <f t="shared" si="100"/>
        <v>43.564224811601534</v>
      </c>
      <c r="V197" s="122">
        <f t="shared" si="100"/>
        <v>63.990045329766239</v>
      </c>
      <c r="W197" s="122">
        <f t="shared" si="100"/>
        <v>103.84372858207523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19.915130806027726</v>
      </c>
      <c r="C198" s="98">
        <f>RES_hhdet_tesh!C67</f>
        <v>21.360168500258368</v>
      </c>
      <c r="D198" s="98">
        <f>RES_hhdet_tesh!D67</f>
        <v>22.819407650760144</v>
      </c>
      <c r="E198" s="98">
        <f>RES_hhdet_tesh!E67</f>
        <v>30.726653713247824</v>
      </c>
      <c r="F198" s="98">
        <f>RES_hhdet_tesh!F67</f>
        <v>27.56428532539919</v>
      </c>
      <c r="G198" s="98">
        <f>RES_hhdet_tesh!G67</f>
        <v>30.089941503905404</v>
      </c>
      <c r="H198" s="98">
        <f>RES_hhdet_tesh!H67</f>
        <v>34.055685377102215</v>
      </c>
      <c r="I198" s="98">
        <f>RES_hhdet_tesh!I67</f>
        <v>37.611915431072973</v>
      </c>
      <c r="J198" s="98">
        <f>RES_hhdet_tesh!J67</f>
        <v>43.777277309090216</v>
      </c>
      <c r="K198" s="98">
        <f>RES_hhdet_tesh!K67</f>
        <v>49.551693753924845</v>
      </c>
      <c r="L198" s="98">
        <f>RES_hhdet_tesh!L67</f>
        <v>72.504007969989843</v>
      </c>
      <c r="M198" s="98">
        <f>RES_hhdet_tesh!M67</f>
        <v>61.6611069051838</v>
      </c>
      <c r="N198" s="98">
        <f>RES_hhdet_tesh!N67</f>
        <v>57.39435070374433</v>
      </c>
      <c r="O198" s="98">
        <f>RES_hhdet_tesh!O67</f>
        <v>51.314642661728243</v>
      </c>
      <c r="P198" s="98">
        <f>RES_hhdet_tesh!P67</f>
        <v>45.559699758750867</v>
      </c>
      <c r="Q198" s="98">
        <f>RES_hhdet_tesh!Q67</f>
        <v>36.693444008779387</v>
      </c>
      <c r="R198" s="98">
        <f>RES_hhdet_tesh!R67</f>
        <v>30.63928067260164</v>
      </c>
      <c r="S198" s="98">
        <f>RES_hhdet_tesh!S67</f>
        <v>25.917288972557316</v>
      </c>
      <c r="T198" s="98">
        <f>RES_hhdet_tesh!T67</f>
        <v>30.960223589311173</v>
      </c>
      <c r="U198" s="98">
        <f>RES_hhdet_tesh!U67</f>
        <v>43.564224811601534</v>
      </c>
      <c r="V198" s="98">
        <f>RES_hhdet_tesh!V67</f>
        <v>63.990045329766239</v>
      </c>
      <c r="W198" s="98">
        <f>RES_hhdet_tesh!W67</f>
        <v>103.84372858207523</v>
      </c>
      <c r="DA198" s="63" t="s">
        <v>2472</v>
      </c>
    </row>
    <row r="199" spans="1:105" ht="12" customHeight="1" x14ac:dyDescent="0.25">
      <c r="A199" s="121" t="s">
        <v>55</v>
      </c>
      <c r="B199" s="122">
        <v>1401.0306531686547</v>
      </c>
      <c r="C199" s="122">
        <v>1438.5477611710176</v>
      </c>
      <c r="D199" s="122">
        <v>1508.3006513816524</v>
      </c>
      <c r="E199" s="122">
        <v>1398.7879022135558</v>
      </c>
      <c r="F199" s="122">
        <v>1434.573202782602</v>
      </c>
      <c r="G199" s="122">
        <v>1410.9212078514472</v>
      </c>
      <c r="H199" s="122">
        <v>1505.5808647216172</v>
      </c>
      <c r="I199" s="122">
        <v>1502.5263002622864</v>
      </c>
      <c r="J199" s="122">
        <v>1441.0374588838718</v>
      </c>
      <c r="K199" s="122">
        <v>1508.6608601242892</v>
      </c>
      <c r="L199" s="122">
        <v>1601.3211853408245</v>
      </c>
      <c r="M199" s="122">
        <v>1436.0696742906443</v>
      </c>
      <c r="N199" s="122">
        <v>1533.1796652228195</v>
      </c>
      <c r="O199" s="122">
        <v>1541.2097341802294</v>
      </c>
      <c r="P199" s="122">
        <v>1544.2419034777554</v>
      </c>
      <c r="Q199" s="122">
        <v>1489.1079060573477</v>
      </c>
      <c r="R199" s="122">
        <v>1451.1189715940652</v>
      </c>
      <c r="S199" s="122">
        <v>1435.9071282456978</v>
      </c>
      <c r="T199" s="122">
        <v>1345.3328387654801</v>
      </c>
      <c r="U199" s="122">
        <v>1413.1724414136932</v>
      </c>
      <c r="V199" s="122">
        <v>1341.7297824607958</v>
      </c>
      <c r="W199" s="122">
        <v>1347.8829801542809</v>
      </c>
      <c r="DA199" s="130" t="s">
        <v>2473</v>
      </c>
    </row>
    <row r="200" spans="1:105" ht="12" customHeight="1" x14ac:dyDescent="0.25">
      <c r="A200" s="97" t="s">
        <v>134</v>
      </c>
      <c r="B200" s="98">
        <v>1398.6667139900362</v>
      </c>
      <c r="C200" s="98">
        <v>1438.2171361312699</v>
      </c>
      <c r="D200" s="98">
        <v>1510.1846690034356</v>
      </c>
      <c r="E200" s="98">
        <v>1397.6418527692506</v>
      </c>
      <c r="F200" s="98">
        <v>1434.7264823559003</v>
      </c>
      <c r="G200" s="98">
        <v>1408.4163683158663</v>
      </c>
      <c r="H200" s="98">
        <v>1506.3155086259578</v>
      </c>
      <c r="I200" s="98">
        <v>1504.4336647673094</v>
      </c>
      <c r="J200" s="98">
        <v>1441.4502582777616</v>
      </c>
      <c r="K200" s="98">
        <v>1509.9812529092562</v>
      </c>
      <c r="L200" s="98">
        <v>1605.6627937806429</v>
      </c>
      <c r="M200" s="98">
        <v>1432.2211759279819</v>
      </c>
      <c r="N200" s="98">
        <v>1532.5557548122874</v>
      </c>
      <c r="O200" s="98">
        <v>1541.0174520356402</v>
      </c>
      <c r="P200" s="98">
        <v>1545.2523329661492</v>
      </c>
      <c r="Q200" s="98">
        <v>1488.931135727302</v>
      </c>
      <c r="R200" s="98">
        <v>1449.8352777564376</v>
      </c>
      <c r="S200" s="98">
        <v>1435.7119105339923</v>
      </c>
      <c r="T200" s="98">
        <v>1343.4199247199967</v>
      </c>
      <c r="U200" s="98">
        <v>1414.9586502001266</v>
      </c>
      <c r="V200" s="98">
        <v>1341.322366818986</v>
      </c>
      <c r="W200" s="98">
        <v>1348.9468067603839</v>
      </c>
      <c r="DA200" s="63" t="s">
        <v>2474</v>
      </c>
    </row>
    <row r="201" spans="1:105" ht="12" customHeight="1" x14ac:dyDescent="0.25">
      <c r="A201" s="97" t="s">
        <v>133</v>
      </c>
      <c r="B201" s="98">
        <v>1398.6667139900362</v>
      </c>
      <c r="C201" s="98">
        <v>1438.3365256977847</v>
      </c>
      <c r="D201" s="98">
        <v>1510.5722529677284</v>
      </c>
      <c r="E201" s="98">
        <v>1398.3088256253056</v>
      </c>
      <c r="F201" s="98">
        <v>1435.969852596859</v>
      </c>
      <c r="G201" s="98">
        <v>1410.1600000883677</v>
      </c>
      <c r="H201" s="98">
        <v>1508.976988699814</v>
      </c>
      <c r="I201" s="98">
        <v>1502.1403762940006</v>
      </c>
      <c r="J201" s="98">
        <v>1441.133681544246</v>
      </c>
      <c r="K201" s="98">
        <v>1510.2037816062225</v>
      </c>
      <c r="L201" s="98">
        <v>1607.1491574714862</v>
      </c>
      <c r="M201" s="98">
        <v>1433.8412460742056</v>
      </c>
      <c r="N201" s="98">
        <v>1534.6327981081322</v>
      </c>
      <c r="O201" s="98">
        <v>1543.6138950542172</v>
      </c>
      <c r="P201" s="98">
        <v>1547.6891944247714</v>
      </c>
      <c r="Q201" s="98">
        <v>1492.3552498717377</v>
      </c>
      <c r="R201" s="98">
        <v>1455.0178054383689</v>
      </c>
      <c r="S201" s="98">
        <v>1444.499247196029</v>
      </c>
      <c r="T201" s="98">
        <v>1344.6722528644279</v>
      </c>
      <c r="U201" s="98">
        <v>1412.1022406664458</v>
      </c>
      <c r="V201" s="98">
        <v>1332.9841776212145</v>
      </c>
      <c r="W201" s="98">
        <v>1337.1449275286811</v>
      </c>
      <c r="DA201" s="63" t="s">
        <v>2475</v>
      </c>
    </row>
    <row r="202" spans="1:105" ht="12" customHeight="1" x14ac:dyDescent="0.25">
      <c r="A202" s="100" t="s">
        <v>217</v>
      </c>
      <c r="B202" s="101">
        <v>1124.4650982961853</v>
      </c>
      <c r="C202" s="101">
        <v>1147.6297451344226</v>
      </c>
      <c r="D202" s="101">
        <v>1208.5680903691464</v>
      </c>
      <c r="E202" s="101">
        <v>1113.7675349625388</v>
      </c>
      <c r="F202" s="101">
        <v>1145.4418420478667</v>
      </c>
      <c r="G202" s="101">
        <v>1129.9711959001829</v>
      </c>
      <c r="H202" s="101">
        <v>1208.3776226091036</v>
      </c>
      <c r="I202" s="101">
        <v>1220.0141150368588</v>
      </c>
      <c r="J202" s="101">
        <v>1159.3038260355947</v>
      </c>
      <c r="K202" s="101">
        <v>1215.3806234816184</v>
      </c>
      <c r="L202" s="101">
        <v>1289.3630588958281</v>
      </c>
      <c r="M202" s="101">
        <v>1154.3989443372725</v>
      </c>
      <c r="N202" s="101">
        <v>1234.256291989622</v>
      </c>
      <c r="O202" s="101">
        <v>1239.7216846792696</v>
      </c>
      <c r="P202" s="101">
        <v>1243.909885366967</v>
      </c>
      <c r="Q202" s="101">
        <v>1197.3478772329945</v>
      </c>
      <c r="R202" s="101">
        <v>1170.4408667274399</v>
      </c>
      <c r="S202" s="101">
        <v>1162.1804463769729</v>
      </c>
      <c r="T202" s="101">
        <v>1082.4550852977497</v>
      </c>
      <c r="U202" s="101">
        <v>1135.4069750636675</v>
      </c>
      <c r="V202" s="101">
        <v>1070.5947559708209</v>
      </c>
      <c r="W202" s="101">
        <v>1048.6028821490438</v>
      </c>
      <c r="DA202" s="131" t="s">
        <v>2476</v>
      </c>
    </row>
    <row r="203" spans="1:105" ht="12" customHeight="1" x14ac:dyDescent="0.25">
      <c r="A203" s="103" t="s">
        <v>52</v>
      </c>
      <c r="B203" s="104">
        <v>274.20161569385107</v>
      </c>
      <c r="C203" s="104">
        <v>290.7067805633622</v>
      </c>
      <c r="D203" s="104">
        <v>302.00416259858173</v>
      </c>
      <c r="E203" s="104">
        <v>284.5412906627667</v>
      </c>
      <c r="F203" s="104">
        <v>290.52801054899203</v>
      </c>
      <c r="G203" s="104">
        <v>280.18880418818458</v>
      </c>
      <c r="H203" s="104">
        <v>300.59936609071048</v>
      </c>
      <c r="I203" s="104">
        <v>282.12626125714183</v>
      </c>
      <c r="J203" s="104">
        <v>281.82985550865112</v>
      </c>
      <c r="K203" s="104">
        <v>294.82315812460411</v>
      </c>
      <c r="L203" s="104">
        <v>317.78609857565829</v>
      </c>
      <c r="M203" s="104">
        <v>279.44230173693319</v>
      </c>
      <c r="N203" s="104">
        <v>300.37650611851001</v>
      </c>
      <c r="O203" s="104">
        <v>303.89221037494718</v>
      </c>
      <c r="P203" s="104">
        <v>303.77930905780448</v>
      </c>
      <c r="Q203" s="104">
        <v>295.00737263874328</v>
      </c>
      <c r="R203" s="104">
        <v>284.57693871092869</v>
      </c>
      <c r="S203" s="104">
        <v>282.31880081905609</v>
      </c>
      <c r="T203" s="104">
        <v>262.21716756667837</v>
      </c>
      <c r="U203" s="104">
        <v>276.69526560277836</v>
      </c>
      <c r="V203" s="104">
        <v>262.38942165039379</v>
      </c>
      <c r="W203" s="104">
        <v>288.54204537963744</v>
      </c>
      <c r="DA203" s="132" t="s">
        <v>2477</v>
      </c>
    </row>
    <row r="204" spans="1:105" ht="12" customHeight="1" x14ac:dyDescent="0.25">
      <c r="A204" s="106" t="s">
        <v>122</v>
      </c>
      <c r="B204" s="101">
        <v>1466.7839193974612</v>
      </c>
      <c r="C204" s="101">
        <v>1447.7808119946724</v>
      </c>
      <c r="D204" s="101">
        <v>1455.1536749536301</v>
      </c>
      <c r="E204" s="101">
        <v>1431.4225630472604</v>
      </c>
      <c r="F204" s="101">
        <v>1430.1441034420079</v>
      </c>
      <c r="G204" s="101">
        <v>1483.6033019449881</v>
      </c>
      <c r="H204" s="101">
        <v>1484.2492632554984</v>
      </c>
      <c r="I204" s="101">
        <v>1447.0585785300466</v>
      </c>
      <c r="J204" s="101">
        <v>1429.0140573976269</v>
      </c>
      <c r="K204" s="101">
        <v>1470.0219179629573</v>
      </c>
      <c r="L204" s="101">
        <v>1473.5858700086776</v>
      </c>
      <c r="M204" s="101">
        <v>1549.658096573613</v>
      </c>
      <c r="N204" s="101">
        <v>1551.5285809460231</v>
      </c>
      <c r="O204" s="101">
        <v>1547.0705043758428</v>
      </c>
      <c r="P204" s="101">
        <v>1514.7339055106995</v>
      </c>
      <c r="Q204" s="101">
        <v>1494.6361665714983</v>
      </c>
      <c r="R204" s="101">
        <v>1489.0784446293471</v>
      </c>
      <c r="S204" s="101">
        <v>1441.9315119729781</v>
      </c>
      <c r="T204" s="101">
        <v>1401.95372213937</v>
      </c>
      <c r="U204" s="101">
        <v>1360.8338427407305</v>
      </c>
      <c r="V204" s="101">
        <v>1354.8964471284614</v>
      </c>
      <c r="W204" s="101">
        <v>1316.4681424368403</v>
      </c>
      <c r="DA204" s="131" t="s">
        <v>2478</v>
      </c>
    </row>
    <row r="205" spans="1:105" ht="12" customHeight="1" x14ac:dyDescent="0.25">
      <c r="A205" s="107" t="s">
        <v>121</v>
      </c>
      <c r="B205" s="104">
        <v>1466.7839193974612</v>
      </c>
      <c r="C205" s="104">
        <v>1447.6028197061303</v>
      </c>
      <c r="D205" s="104">
        <v>1455.4585479971445</v>
      </c>
      <c r="E205" s="104">
        <v>1432.3740226898228</v>
      </c>
      <c r="F205" s="104">
        <v>1430.5047608827763</v>
      </c>
      <c r="G205" s="104">
        <v>1483.2390087150488</v>
      </c>
      <c r="H205" s="104">
        <v>1483.0355156965743</v>
      </c>
      <c r="I205" s="104">
        <v>1446.4670262261243</v>
      </c>
      <c r="J205" s="104">
        <v>1428.1515840629297</v>
      </c>
      <c r="K205" s="104">
        <v>1468.5574101377592</v>
      </c>
      <c r="L205" s="104">
        <v>1471.4034397183925</v>
      </c>
      <c r="M205" s="104">
        <v>1546.3580450136669</v>
      </c>
      <c r="N205" s="104">
        <v>1548.7185003735842</v>
      </c>
      <c r="O205" s="104">
        <v>1540.1459234375543</v>
      </c>
      <c r="P205" s="104">
        <v>1503.2657261610746</v>
      </c>
      <c r="Q205" s="104">
        <v>1483.4827077226835</v>
      </c>
      <c r="R205" s="104">
        <v>1474.0448327419867</v>
      </c>
      <c r="S205" s="104">
        <v>1426.312053148632</v>
      </c>
      <c r="T205" s="104">
        <v>1388.8135756951137</v>
      </c>
      <c r="U205" s="104">
        <v>1346.6571070909906</v>
      </c>
      <c r="V205" s="104">
        <v>1341.2905282331478</v>
      </c>
      <c r="W205" s="104">
        <v>1299.0577422063614</v>
      </c>
      <c r="DA205" s="132" t="s">
        <v>2479</v>
      </c>
    </row>
    <row r="206" spans="1:105" ht="12" customHeight="1" x14ac:dyDescent="0.25">
      <c r="A206" s="108" t="s">
        <v>53</v>
      </c>
      <c r="B206" s="98">
        <v>1179.2460901397199</v>
      </c>
      <c r="C206" s="98">
        <v>1155.0185441021838</v>
      </c>
      <c r="D206" s="98">
        <v>1164.4785489888186</v>
      </c>
      <c r="E206" s="98">
        <v>1140.9148610895418</v>
      </c>
      <c r="F206" s="98">
        <v>1141.0884255640776</v>
      </c>
      <c r="G206" s="98">
        <v>1188.4763240787174</v>
      </c>
      <c r="H206" s="98">
        <v>1187.5615774570565</v>
      </c>
      <c r="I206" s="98">
        <v>1174.764538444505</v>
      </c>
      <c r="J206" s="98">
        <v>1148.8501671846434</v>
      </c>
      <c r="K206" s="98">
        <v>1181.8656750123082</v>
      </c>
      <c r="L206" s="98">
        <v>1180.4932675656232</v>
      </c>
      <c r="M206" s="98">
        <v>1245.0472656625745</v>
      </c>
      <c r="N206" s="98">
        <v>1245.6603634931305</v>
      </c>
      <c r="O206" s="98">
        <v>1237.0269427813078</v>
      </c>
      <c r="P206" s="98">
        <v>1208.1900214044117</v>
      </c>
      <c r="Q206" s="98">
        <v>1190.1951747050841</v>
      </c>
      <c r="R206" s="98">
        <v>1185.6150434050021</v>
      </c>
      <c r="S206" s="98">
        <v>1147.1360175427553</v>
      </c>
      <c r="T206" s="98">
        <v>1117.9948655825287</v>
      </c>
      <c r="U206" s="98">
        <v>1082.7753617416183</v>
      </c>
      <c r="V206" s="98">
        <v>1077.5113614696006</v>
      </c>
      <c r="W206" s="98">
        <v>1018.7695148759975</v>
      </c>
      <c r="DA206" s="63" t="s">
        <v>2480</v>
      </c>
    </row>
    <row r="207" spans="1:105" ht="12" customHeight="1" x14ac:dyDescent="0.25">
      <c r="A207" s="108" t="s">
        <v>52</v>
      </c>
      <c r="B207" s="98">
        <v>287.53782925774129</v>
      </c>
      <c r="C207" s="98">
        <v>292.58427560394659</v>
      </c>
      <c r="D207" s="98">
        <v>290.97999900832576</v>
      </c>
      <c r="E207" s="98">
        <v>291.45916160028122</v>
      </c>
      <c r="F207" s="98">
        <v>289.41633531869849</v>
      </c>
      <c r="G207" s="98">
        <v>294.76268463633124</v>
      </c>
      <c r="H207" s="98">
        <v>295.47393823951745</v>
      </c>
      <c r="I207" s="98">
        <v>271.70248778161937</v>
      </c>
      <c r="J207" s="98">
        <v>279.30141687828603</v>
      </c>
      <c r="K207" s="98">
        <v>286.69173512545115</v>
      </c>
      <c r="L207" s="98">
        <v>290.91017215276958</v>
      </c>
      <c r="M207" s="98">
        <v>301.31077935109232</v>
      </c>
      <c r="N207" s="98">
        <v>303.05813688045339</v>
      </c>
      <c r="O207" s="98">
        <v>303.11898065624644</v>
      </c>
      <c r="P207" s="98">
        <v>295.0757047566629</v>
      </c>
      <c r="Q207" s="98">
        <v>293.28753301759946</v>
      </c>
      <c r="R207" s="98">
        <v>288.42978933698464</v>
      </c>
      <c r="S207" s="98">
        <v>279.17603560587645</v>
      </c>
      <c r="T207" s="98">
        <v>270.81871011258477</v>
      </c>
      <c r="U207" s="98">
        <v>263.88174534937224</v>
      </c>
      <c r="V207" s="98">
        <v>263.77916676354698</v>
      </c>
      <c r="W207" s="98">
        <v>280.28822733036395</v>
      </c>
      <c r="DA207" s="63" t="s">
        <v>2481</v>
      </c>
    </row>
    <row r="208" spans="1:105" ht="12" customHeight="1" x14ac:dyDescent="0.25">
      <c r="A208" s="121" t="s">
        <v>54</v>
      </c>
      <c r="B208" s="122">
        <v>140.16241392118187</v>
      </c>
      <c r="C208" s="122">
        <v>145.36699511803286</v>
      </c>
      <c r="D208" s="122">
        <v>153.30329342637688</v>
      </c>
      <c r="E208" s="122">
        <v>145.14093746737609</v>
      </c>
      <c r="F208" s="122">
        <v>147.85390073054947</v>
      </c>
      <c r="G208" s="122">
        <v>148.4529946730994</v>
      </c>
      <c r="H208" s="122">
        <v>153.77551395080414</v>
      </c>
      <c r="I208" s="122">
        <v>157.59773414544304</v>
      </c>
      <c r="J208" s="122">
        <v>162.13048229411606</v>
      </c>
      <c r="K208" s="122">
        <v>178.10174583250225</v>
      </c>
      <c r="L208" s="122">
        <v>190.88217120425915</v>
      </c>
      <c r="M208" s="122">
        <v>164.58680898100806</v>
      </c>
      <c r="N208" s="122">
        <v>182.34440225409486</v>
      </c>
      <c r="O208" s="122">
        <v>184.52024808217743</v>
      </c>
      <c r="P208" s="122">
        <v>188.29471877114395</v>
      </c>
      <c r="Q208" s="122">
        <v>183.3158857821557</v>
      </c>
      <c r="R208" s="122">
        <v>182.00883416003694</v>
      </c>
      <c r="S208" s="122">
        <v>184.75573193229141</v>
      </c>
      <c r="T208" s="122">
        <v>181.84999496062011</v>
      </c>
      <c r="U208" s="122">
        <v>198.09531323624194</v>
      </c>
      <c r="V208" s="122">
        <v>248.74024086125968</v>
      </c>
      <c r="W208" s="122">
        <v>255.91003340625562</v>
      </c>
      <c r="DA208" s="130" t="s">
        <v>2482</v>
      </c>
    </row>
    <row r="209" spans="1:105" ht="12" customHeight="1" x14ac:dyDescent="0.25">
      <c r="A209" s="97" t="s">
        <v>175</v>
      </c>
      <c r="B209" s="98">
        <v>139.57385911046867</v>
      </c>
      <c r="C209" s="98">
        <v>145.34627114626298</v>
      </c>
      <c r="D209" s="98">
        <v>153.81481564998899</v>
      </c>
      <c r="E209" s="98">
        <v>144.9903879414187</v>
      </c>
      <c r="F209" s="98">
        <v>147.78133605717215</v>
      </c>
      <c r="G209" s="98">
        <v>148.22075634755927</v>
      </c>
      <c r="H209" s="98">
        <v>153.57381194345399</v>
      </c>
      <c r="I209" s="98">
        <v>157.77986105124339</v>
      </c>
      <c r="J209" s="98">
        <v>162.45044162718722</v>
      </c>
      <c r="K209" s="98">
        <v>178.87536491012276</v>
      </c>
      <c r="L209" s="98">
        <v>192.08258238450705</v>
      </c>
      <c r="M209" s="98">
        <v>163.257936854143</v>
      </c>
      <c r="N209" s="98">
        <v>181.83882730002364</v>
      </c>
      <c r="O209" s="98">
        <v>184.34943728021011</v>
      </c>
      <c r="P209" s="98">
        <v>188.58623822186789</v>
      </c>
      <c r="Q209" s="98">
        <v>183.21875900515786</v>
      </c>
      <c r="R209" s="98">
        <v>181.44544998920591</v>
      </c>
      <c r="S209" s="98">
        <v>184.59138355048634</v>
      </c>
      <c r="T209" s="98">
        <v>180.94814280539327</v>
      </c>
      <c r="U209" s="98">
        <v>198.8263469490515</v>
      </c>
      <c r="V209" s="98">
        <v>248.20730944876922</v>
      </c>
      <c r="W209" s="98">
        <v>256.3803556919006</v>
      </c>
      <c r="DA209" s="63" t="s">
        <v>2483</v>
      </c>
    </row>
    <row r="210" spans="1:105" ht="12" customHeight="1" x14ac:dyDescent="0.25">
      <c r="A210" s="109" t="s">
        <v>120</v>
      </c>
      <c r="B210" s="33">
        <v>147.14193828272687</v>
      </c>
      <c r="C210" s="33">
        <v>145.61309533403252</v>
      </c>
      <c r="D210" s="33">
        <v>147.13982296045745</v>
      </c>
      <c r="E210" s="33">
        <v>146.97662821276319</v>
      </c>
      <c r="F210" s="33">
        <v>148.7220237548371</v>
      </c>
      <c r="G210" s="33">
        <v>151.19315674751547</v>
      </c>
      <c r="H210" s="33">
        <v>156.12517385026976</v>
      </c>
      <c r="I210" s="33">
        <v>155.47604267485931</v>
      </c>
      <c r="J210" s="33">
        <v>158.32410894247295</v>
      </c>
      <c r="K210" s="33">
        <v>168.89075728645187</v>
      </c>
      <c r="L210" s="33">
        <v>176.65303690348026</v>
      </c>
      <c r="M210" s="33">
        <v>178.4980737167167</v>
      </c>
      <c r="N210" s="33">
        <v>187.24276282232088</v>
      </c>
      <c r="O210" s="33">
        <v>186.03889783241982</v>
      </c>
      <c r="P210" s="33">
        <v>185.75138029216205</v>
      </c>
      <c r="Q210" s="33">
        <v>184.14831496548001</v>
      </c>
      <c r="R210" s="33">
        <v>186.91575827098737</v>
      </c>
      <c r="S210" s="33">
        <v>186.22712682237969</v>
      </c>
      <c r="T210" s="33">
        <v>190.1994501276433</v>
      </c>
      <c r="U210" s="33">
        <v>190.71688333700587</v>
      </c>
      <c r="V210" s="33">
        <v>254.46733652606272</v>
      </c>
      <c r="W210" s="33">
        <v>250.69338250113842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5119.1863517060365</v>
      </c>
      <c r="C212" s="117">
        <f t="shared" si="101"/>
        <v>5602.8149300155519</v>
      </c>
      <c r="D212" s="117">
        <f t="shared" si="101"/>
        <v>5801.6055951257204</v>
      </c>
      <c r="E212" s="117">
        <f t="shared" si="101"/>
        <v>5509.813184100075</v>
      </c>
      <c r="F212" s="117">
        <f t="shared" si="101"/>
        <v>5295.6963183169464</v>
      </c>
      <c r="G212" s="117">
        <f t="shared" si="101"/>
        <v>4989.5083461916129</v>
      </c>
      <c r="H212" s="117">
        <f t="shared" si="101"/>
        <v>5299.8622641509437</v>
      </c>
      <c r="I212" s="117">
        <f t="shared" si="101"/>
        <v>5308.1952950743507</v>
      </c>
      <c r="J212" s="117">
        <f t="shared" si="101"/>
        <v>5002.8025588479668</v>
      </c>
      <c r="K212" s="117">
        <f t="shared" si="101"/>
        <v>5346.5375476295994</v>
      </c>
      <c r="L212" s="117">
        <f t="shared" si="101"/>
        <v>6223.3268569455631</v>
      </c>
      <c r="M212" s="117">
        <f t="shared" si="101"/>
        <v>4644.6023090200115</v>
      </c>
      <c r="N212" s="117">
        <f t="shared" si="101"/>
        <v>5375.6763346613534</v>
      </c>
      <c r="O212" s="117">
        <f t="shared" si="101"/>
        <v>5089.8081059602655</v>
      </c>
      <c r="P212" s="117">
        <f t="shared" si="101"/>
        <v>5172.7414084939728</v>
      </c>
      <c r="Q212" s="117">
        <f t="shared" si="101"/>
        <v>4825.7087315729768</v>
      </c>
      <c r="R212" s="117">
        <f t="shared" ref="R212:V212" si="102">R213+R216+R218+R227</f>
        <v>5187.2511865263186</v>
      </c>
      <c r="S212" s="117">
        <f t="shared" si="102"/>
        <v>5140.6619198918388</v>
      </c>
      <c r="T212" s="117">
        <f t="shared" si="102"/>
        <v>4796.2386968838555</v>
      </c>
      <c r="U212" s="117">
        <f t="shared" si="102"/>
        <v>4959.9065874524731</v>
      </c>
      <c r="V212" s="117">
        <f t="shared" si="102"/>
        <v>4306.5009095085006</v>
      </c>
      <c r="W212" s="117">
        <f t="shared" ref="W212" si="103">W213+W216+W218+W227</f>
        <v>4947.4971016885602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4614.5381618203692</v>
      </c>
      <c r="C213" s="122">
        <f t="shared" si="104"/>
        <v>5089.3246361424954</v>
      </c>
      <c r="D213" s="122">
        <f t="shared" si="104"/>
        <v>5268.2189560348006</v>
      </c>
      <c r="E213" s="122">
        <f t="shared" si="104"/>
        <v>5020.2444403044356</v>
      </c>
      <c r="F213" s="122">
        <f t="shared" si="104"/>
        <v>4799.7362188749075</v>
      </c>
      <c r="G213" s="122">
        <f t="shared" si="104"/>
        <v>4507.9044309966339</v>
      </c>
      <c r="H213" s="122">
        <f t="shared" si="104"/>
        <v>4793.4610081741739</v>
      </c>
      <c r="I213" s="122">
        <f t="shared" si="104"/>
        <v>4807.038766166429</v>
      </c>
      <c r="J213" s="122">
        <f t="shared" si="104"/>
        <v>4524.0033130842521</v>
      </c>
      <c r="K213" s="122">
        <f t="shared" si="104"/>
        <v>4846.2981530005982</v>
      </c>
      <c r="L213" s="122">
        <f t="shared" si="104"/>
        <v>5694.3111982491291</v>
      </c>
      <c r="M213" s="122">
        <f t="shared" si="104"/>
        <v>4179.3757177913894</v>
      </c>
      <c r="N213" s="122">
        <f t="shared" si="104"/>
        <v>4880.5554963885934</v>
      </c>
      <c r="O213" s="122">
        <f t="shared" si="104"/>
        <v>4596.3759133059857</v>
      </c>
      <c r="P213" s="122">
        <f t="shared" si="104"/>
        <v>4679.4725339439428</v>
      </c>
      <c r="Q213" s="122">
        <f t="shared" si="104"/>
        <v>4353.4698875513905</v>
      </c>
      <c r="R213" s="122">
        <f t="shared" ref="R213:V213" si="105">SUM(R214:R215)</f>
        <v>4732.4574155245782</v>
      </c>
      <c r="S213" s="122">
        <f t="shared" si="105"/>
        <v>4699.4169847065086</v>
      </c>
      <c r="T213" s="122">
        <f t="shared" si="105"/>
        <v>4391.8166190016564</v>
      </c>
      <c r="U213" s="122">
        <f t="shared" si="105"/>
        <v>4543.8474234035029</v>
      </c>
      <c r="V213" s="122">
        <f t="shared" si="105"/>
        <v>3904.8595772428644</v>
      </c>
      <c r="W213" s="122">
        <f t="shared" ref="W213" si="106">SUM(W214:W215)</f>
        <v>4550.6909128352836</v>
      </c>
      <c r="DA213" s="130" t="s">
        <v>2636</v>
      </c>
    </row>
    <row r="214" spans="1:105" ht="12" customHeight="1" x14ac:dyDescent="0.25">
      <c r="A214" s="97" t="s">
        <v>217</v>
      </c>
      <c r="B214" s="98">
        <v>4614.5381618203692</v>
      </c>
      <c r="C214" s="98">
        <v>5089.3246361424954</v>
      </c>
      <c r="D214" s="98">
        <v>5268.2189560348006</v>
      </c>
      <c r="E214" s="98">
        <v>5020.2444403044356</v>
      </c>
      <c r="F214" s="98">
        <v>4799.7362188749075</v>
      </c>
      <c r="G214" s="98">
        <v>4507.9044309966339</v>
      </c>
      <c r="H214" s="98">
        <v>4793.4610081741739</v>
      </c>
      <c r="I214" s="98">
        <v>4807.038766166429</v>
      </c>
      <c r="J214" s="98">
        <v>4524.0033130842521</v>
      </c>
      <c r="K214" s="98">
        <v>4846.2981530005982</v>
      </c>
      <c r="L214" s="98">
        <v>5694.3111982491291</v>
      </c>
      <c r="M214" s="98">
        <v>4179.3757177913894</v>
      </c>
      <c r="N214" s="98">
        <v>4880.5554963885934</v>
      </c>
      <c r="O214" s="98">
        <v>4596.3759133059857</v>
      </c>
      <c r="P214" s="98">
        <v>4679.4725339439428</v>
      </c>
      <c r="Q214" s="98">
        <v>4353.4698875513905</v>
      </c>
      <c r="R214" s="98">
        <v>4732.4574155245782</v>
      </c>
      <c r="S214" s="98">
        <v>4699.4169847065086</v>
      </c>
      <c r="T214" s="98">
        <v>4391.8166190016564</v>
      </c>
      <c r="U214" s="98">
        <v>4543.8474234035029</v>
      </c>
      <c r="V214" s="98">
        <v>3904.8595772428644</v>
      </c>
      <c r="W214" s="98">
        <v>4550.6909128352836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462.49729605315616</v>
      </c>
      <c r="C218" s="122">
        <v>469.68615704154251</v>
      </c>
      <c r="D218" s="122">
        <v>487.07412297550269</v>
      </c>
      <c r="E218" s="122">
        <v>445.95307507707781</v>
      </c>
      <c r="F218" s="122">
        <v>451.65386020803101</v>
      </c>
      <c r="G218" s="122">
        <v>437.2929834589894</v>
      </c>
      <c r="H218" s="122">
        <v>460.61386827664751</v>
      </c>
      <c r="I218" s="122">
        <v>454.15145078633674</v>
      </c>
      <c r="J218" s="122">
        <v>430.33900327916592</v>
      </c>
      <c r="K218" s="122">
        <v>446.89620641598634</v>
      </c>
      <c r="L218" s="122">
        <v>471.77324242998054</v>
      </c>
      <c r="M218" s="122">
        <v>417.08300248547192</v>
      </c>
      <c r="N218" s="122">
        <v>441.88969210791618</v>
      </c>
      <c r="O218" s="122">
        <v>439.93339077983399</v>
      </c>
      <c r="P218" s="122">
        <v>438.65927505379813</v>
      </c>
      <c r="Q218" s="122">
        <v>419.29063561274069</v>
      </c>
      <c r="R218" s="122">
        <v>402.28745526500791</v>
      </c>
      <c r="S218" s="122">
        <v>387.71535427229071</v>
      </c>
      <c r="T218" s="122">
        <v>351.82880732225937</v>
      </c>
      <c r="U218" s="122">
        <v>357.89072125752369</v>
      </c>
      <c r="V218" s="122">
        <v>328.76364624250539</v>
      </c>
      <c r="W218" s="122">
        <v>321.48197933146588</v>
      </c>
      <c r="DA218" s="130" t="s">
        <v>2641</v>
      </c>
    </row>
    <row r="219" spans="1:105" ht="12" customHeight="1" x14ac:dyDescent="0.25">
      <c r="A219" s="97" t="s">
        <v>134</v>
      </c>
      <c r="B219" s="98">
        <v>479.13430175054572</v>
      </c>
      <c r="C219" s="98">
        <v>486.53115154141392</v>
      </c>
      <c r="D219" s="98">
        <v>504.36240403311501</v>
      </c>
      <c r="E219" s="98">
        <v>461.62125915397564</v>
      </c>
      <c r="F219" s="98">
        <v>467.34236946295363</v>
      </c>
      <c r="G219" s="98">
        <v>452.37542147981509</v>
      </c>
      <c r="H219" s="98">
        <v>476.48445878536313</v>
      </c>
      <c r="I219" s="98">
        <v>469.78448627363844</v>
      </c>
      <c r="J219" s="98">
        <v>445.10935854270633</v>
      </c>
      <c r="K219" s="98">
        <v>462.18002981644702</v>
      </c>
      <c r="L219" s="98">
        <v>487.83961005036014</v>
      </c>
      <c r="M219" s="98">
        <v>431.26065658593421</v>
      </c>
      <c r="N219" s="98">
        <v>456.99584677936417</v>
      </c>
      <c r="O219" s="98">
        <v>454.83261227963976</v>
      </c>
      <c r="P219" s="98">
        <v>453.56793718464638</v>
      </c>
      <c r="Q219" s="98">
        <v>433.47415745814072</v>
      </c>
      <c r="R219" s="98">
        <v>416.05289338313293</v>
      </c>
      <c r="S219" s="98">
        <v>401.02536842430715</v>
      </c>
      <c r="T219" s="98">
        <v>363.84112687070058</v>
      </c>
      <c r="U219" s="98">
        <v>370.01193604118464</v>
      </c>
      <c r="V219" s="98">
        <v>339.5725447561029</v>
      </c>
      <c r="W219" s="98">
        <v>332.07965349261895</v>
      </c>
      <c r="DA219" s="63" t="s">
        <v>2642</v>
      </c>
    </row>
    <row r="220" spans="1:105" ht="12" customHeight="1" x14ac:dyDescent="0.25">
      <c r="A220" s="97" t="s">
        <v>133</v>
      </c>
      <c r="B220" s="98">
        <v>385.20241764961276</v>
      </c>
      <c r="C220" s="98">
        <v>374.6013538213673</v>
      </c>
      <c r="D220" s="98">
        <v>394.49242646160081</v>
      </c>
      <c r="E220" s="98">
        <v>363.54828568022612</v>
      </c>
      <c r="F220" s="98">
        <v>373.88719364755809</v>
      </c>
      <c r="G220" s="98">
        <v>368.83737246961812</v>
      </c>
      <c r="H220" s="98">
        <v>382.4476617449036</v>
      </c>
      <c r="I220" s="98">
        <v>364.38128605736131</v>
      </c>
      <c r="J220" s="98">
        <v>344.43578360591226</v>
      </c>
      <c r="K220" s="98">
        <v>361.09652019338751</v>
      </c>
      <c r="L220" s="98">
        <v>380.35308201669727</v>
      </c>
      <c r="M220" s="98">
        <v>340.53961242810675</v>
      </c>
      <c r="N220" s="98">
        <v>364.09697130518003</v>
      </c>
      <c r="O220" s="98">
        <v>365.70922391285063</v>
      </c>
      <c r="P220" s="98">
        <v>363.13185159854919</v>
      </c>
      <c r="Q220" s="98">
        <v>349.53910792254891</v>
      </c>
      <c r="R220" s="98">
        <v>341.68420407396246</v>
      </c>
      <c r="S220" s="98">
        <v>339.272757897568</v>
      </c>
      <c r="T220" s="98">
        <v>298.89625451864856</v>
      </c>
      <c r="U220" s="98">
        <v>298.3497135453033</v>
      </c>
      <c r="V220" s="98">
        <v>264.222687808096</v>
      </c>
      <c r="W220" s="98">
        <v>249.37801238289836</v>
      </c>
      <c r="DA220" s="63" t="s">
        <v>2643</v>
      </c>
    </row>
    <row r="221" spans="1:105" ht="12" customHeight="1" x14ac:dyDescent="0.25">
      <c r="A221" s="100" t="s">
        <v>217</v>
      </c>
      <c r="B221" s="101">
        <v>385.20241764961276</v>
      </c>
      <c r="C221" s="101">
        <v>374.6013538213673</v>
      </c>
      <c r="D221" s="101">
        <v>394.49242646160081</v>
      </c>
      <c r="E221" s="101">
        <v>363.54828568022612</v>
      </c>
      <c r="F221" s="101">
        <v>373.88719364755809</v>
      </c>
      <c r="G221" s="101">
        <v>368.83737246961812</v>
      </c>
      <c r="H221" s="101">
        <v>382.4476617449036</v>
      </c>
      <c r="I221" s="101">
        <v>364.38128605736131</v>
      </c>
      <c r="J221" s="101">
        <v>344.43578360591226</v>
      </c>
      <c r="K221" s="101">
        <v>361.09652019338751</v>
      </c>
      <c r="L221" s="101">
        <v>380.35308201669727</v>
      </c>
      <c r="M221" s="101">
        <v>340.53961242810675</v>
      </c>
      <c r="N221" s="101">
        <v>364.09697130518003</v>
      </c>
      <c r="O221" s="101">
        <v>365.70922391285063</v>
      </c>
      <c r="P221" s="101">
        <v>363.13185159854919</v>
      </c>
      <c r="Q221" s="101">
        <v>349.53910792254891</v>
      </c>
      <c r="R221" s="101">
        <v>341.68420407396246</v>
      </c>
      <c r="S221" s="101">
        <v>339.272757897568</v>
      </c>
      <c r="T221" s="101">
        <v>298.89625451864856</v>
      </c>
      <c r="U221" s="101">
        <v>298.3497135453033</v>
      </c>
      <c r="V221" s="101">
        <v>264.222687808096</v>
      </c>
      <c r="W221" s="101">
        <v>249.37801238289836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42.15089383251135</v>
      </c>
      <c r="C227" s="122">
        <v>43.804136831513986</v>
      </c>
      <c r="D227" s="122">
        <v>46.312516115416834</v>
      </c>
      <c r="E227" s="122">
        <v>43.615668718561125</v>
      </c>
      <c r="F227" s="122">
        <v>44.306239234007712</v>
      </c>
      <c r="G227" s="122">
        <v>44.310931735989428</v>
      </c>
      <c r="H227" s="122">
        <v>45.787387700122302</v>
      </c>
      <c r="I227" s="122">
        <v>47.00507812158515</v>
      </c>
      <c r="J227" s="122">
        <v>48.460242484549205</v>
      </c>
      <c r="K227" s="122">
        <v>53.343188213014891</v>
      </c>
      <c r="L227" s="122">
        <v>57.242416266453489</v>
      </c>
      <c r="M227" s="122">
        <v>48.143588743149493</v>
      </c>
      <c r="N227" s="122">
        <v>53.231146164844461</v>
      </c>
      <c r="O227" s="122">
        <v>53.498801874446364</v>
      </c>
      <c r="P227" s="122">
        <v>54.609599496231276</v>
      </c>
      <c r="Q227" s="122">
        <v>52.948208408845709</v>
      </c>
      <c r="R227" s="122">
        <v>52.506315736732326</v>
      </c>
      <c r="S227" s="122">
        <v>53.529580913039361</v>
      </c>
      <c r="T227" s="122">
        <v>52.593270559939612</v>
      </c>
      <c r="U227" s="122">
        <v>58.168442791446097</v>
      </c>
      <c r="V227" s="122">
        <v>72.877686023131247</v>
      </c>
      <c r="W227" s="122">
        <v>75.324209521810886</v>
      </c>
      <c r="DA227" s="130" t="s">
        <v>2650</v>
      </c>
    </row>
    <row r="228" spans="1:105" ht="12" customHeight="1" x14ac:dyDescent="0.25">
      <c r="A228" s="97" t="s">
        <v>175</v>
      </c>
      <c r="B228" s="98">
        <v>45.705306720253432</v>
      </c>
      <c r="C228" s="98">
        <v>47.492860514310593</v>
      </c>
      <c r="D228" s="98">
        <v>50.1561106220216</v>
      </c>
      <c r="E228" s="98">
        <v>47.192697292897257</v>
      </c>
      <c r="F228" s="98">
        <v>48.009709466502621</v>
      </c>
      <c r="G228" s="98">
        <v>48.066438275390844</v>
      </c>
      <c r="H228" s="98">
        <v>49.717917396158207</v>
      </c>
      <c r="I228" s="98">
        <v>51.040014187398924</v>
      </c>
      <c r="J228" s="98">
        <v>52.533754311530224</v>
      </c>
      <c r="K228" s="98">
        <v>57.823413962550092</v>
      </c>
      <c r="L228" s="98">
        <v>62.071553093624658</v>
      </c>
      <c r="M228" s="98">
        <v>52.742500084675925</v>
      </c>
      <c r="N228" s="98">
        <v>58.725297504380549</v>
      </c>
      <c r="O228" s="98">
        <v>59.516103264057477</v>
      </c>
      <c r="P228" s="98">
        <v>60.868994610548484</v>
      </c>
      <c r="Q228" s="98">
        <v>59.126137935565218</v>
      </c>
      <c r="R228" s="98">
        <v>58.534782141728911</v>
      </c>
      <c r="S228" s="98">
        <v>59.508601270540893</v>
      </c>
      <c r="T228" s="98">
        <v>58.274042952399853</v>
      </c>
      <c r="U228" s="98">
        <v>63.931605589344898</v>
      </c>
      <c r="V228" s="98">
        <v>79.659274881518016</v>
      </c>
      <c r="W228" s="98">
        <v>82.115281999356128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249.59142749762015</v>
      </c>
      <c r="C231" s="118">
        <f t="shared" si="108"/>
        <v>272.64682548135011</v>
      </c>
      <c r="D231" s="118">
        <f t="shared" si="108"/>
        <v>281.60556355621503</v>
      </c>
      <c r="E231" s="118">
        <f t="shared" si="108"/>
        <v>266.68990574997179</v>
      </c>
      <c r="F231" s="118">
        <f t="shared" si="108"/>
        <v>255.3975756294592</v>
      </c>
      <c r="G231" s="118">
        <f t="shared" si="108"/>
        <v>239.14076235206213</v>
      </c>
      <c r="H231" s="118">
        <f t="shared" si="108"/>
        <v>252.21904628040326</v>
      </c>
      <c r="I231" s="118">
        <f t="shared" si="108"/>
        <v>250.71875015416256</v>
      </c>
      <c r="J231" s="118">
        <f t="shared" si="108"/>
        <v>235.61367062212642</v>
      </c>
      <c r="K231" s="118">
        <f t="shared" si="108"/>
        <v>251.39273842477536</v>
      </c>
      <c r="L231" s="118">
        <f t="shared" si="108"/>
        <v>291.80232592080813</v>
      </c>
      <c r="M231" s="118">
        <f t="shared" si="108"/>
        <v>216.27826870853445</v>
      </c>
      <c r="N231" s="118">
        <f t="shared" si="108"/>
        <v>248.92709013360002</v>
      </c>
      <c r="O231" s="118">
        <f t="shared" si="108"/>
        <v>234.89432511172603</v>
      </c>
      <c r="P231" s="118">
        <f t="shared" si="108"/>
        <v>237.19158490066349</v>
      </c>
      <c r="Q231" s="118">
        <f t="shared" si="108"/>
        <v>220.12240192938827</v>
      </c>
      <c r="R231" s="118">
        <f t="shared" ref="R231:V231" si="109">R232+R235+R237+R246</f>
        <v>235.65309913366877</v>
      </c>
      <c r="S231" s="118">
        <f t="shared" si="109"/>
        <v>233.05085750417538</v>
      </c>
      <c r="T231" s="118">
        <f t="shared" si="109"/>
        <v>216.84621656309631</v>
      </c>
      <c r="U231" s="118">
        <f t="shared" si="109"/>
        <v>225.51626691184342</v>
      </c>
      <c r="V231" s="118">
        <f t="shared" si="109"/>
        <v>195.22211990524627</v>
      </c>
      <c r="W231" s="118">
        <f t="shared" ref="W231" si="110">W232+W235+W237+W246</f>
        <v>224.3306438352989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224.41955400641822</v>
      </c>
      <c r="C232" s="123">
        <f t="shared" si="111"/>
        <v>247.11411854025104</v>
      </c>
      <c r="D232" s="123">
        <f t="shared" si="111"/>
        <v>255.18864401371908</v>
      </c>
      <c r="E232" s="123">
        <f t="shared" si="111"/>
        <v>242.43949564751307</v>
      </c>
      <c r="F232" s="123">
        <f t="shared" si="111"/>
        <v>230.95614924929427</v>
      </c>
      <c r="G232" s="123">
        <f t="shared" si="111"/>
        <v>215.51394315086179</v>
      </c>
      <c r="H232" s="123">
        <f t="shared" si="111"/>
        <v>227.58656977182881</v>
      </c>
      <c r="I232" s="123">
        <f t="shared" si="111"/>
        <v>226.52731351324442</v>
      </c>
      <c r="J232" s="123">
        <f t="shared" si="111"/>
        <v>212.52730508374032</v>
      </c>
      <c r="K232" s="123">
        <f t="shared" si="111"/>
        <v>227.31306654213469</v>
      </c>
      <c r="L232" s="123">
        <f t="shared" si="111"/>
        <v>266.38802266176594</v>
      </c>
      <c r="M232" s="123">
        <f t="shared" si="111"/>
        <v>193.96881359663618</v>
      </c>
      <c r="N232" s="123">
        <f t="shared" si="111"/>
        <v>225.360111637214</v>
      </c>
      <c r="O232" s="123">
        <f t="shared" si="111"/>
        <v>211.50155774200954</v>
      </c>
      <c r="P232" s="123">
        <f t="shared" si="111"/>
        <v>213.98211185669805</v>
      </c>
      <c r="Q232" s="123">
        <f t="shared" si="111"/>
        <v>198.020691057546</v>
      </c>
      <c r="R232" s="123">
        <f t="shared" ref="R232:V232" si="112">SUM(R233:R234)</f>
        <v>214.44064984839318</v>
      </c>
      <c r="S232" s="123">
        <f t="shared" si="112"/>
        <v>212.51961152761714</v>
      </c>
      <c r="T232" s="123">
        <f t="shared" si="112"/>
        <v>198.03781473015934</v>
      </c>
      <c r="U232" s="123">
        <f t="shared" si="112"/>
        <v>206.09415758267227</v>
      </c>
      <c r="V232" s="123">
        <f t="shared" si="112"/>
        <v>176.46263569095603</v>
      </c>
      <c r="W232" s="123">
        <f t="shared" ref="W232" si="113">SUM(W233:W234)</f>
        <v>205.73937518209021</v>
      </c>
      <c r="DA232" s="130" t="s">
        <v>2804</v>
      </c>
    </row>
    <row r="233" spans="1:105" ht="12" customHeight="1" x14ac:dyDescent="0.25">
      <c r="A233" s="97" t="s">
        <v>217</v>
      </c>
      <c r="B233" s="99">
        <v>221.57776901090901</v>
      </c>
      <c r="C233" s="99">
        <v>243.92765801566475</v>
      </c>
      <c r="D233" s="99">
        <v>251.91166156202777</v>
      </c>
      <c r="E233" s="99">
        <v>239.31681061971631</v>
      </c>
      <c r="F233" s="99">
        <v>228.00126578454331</v>
      </c>
      <c r="G233" s="99">
        <v>212.74615854531768</v>
      </c>
      <c r="H233" s="99">
        <v>224.64338947675682</v>
      </c>
      <c r="I233" s="99">
        <v>223.58546096932977</v>
      </c>
      <c r="J233" s="99">
        <v>209.77473044171495</v>
      </c>
      <c r="K233" s="99">
        <v>224.36346646980289</v>
      </c>
      <c r="L233" s="99">
        <v>262.9159335952595</v>
      </c>
      <c r="M233" s="99">
        <v>191.46850968365692</v>
      </c>
      <c r="N233" s="99">
        <v>222.44237661425382</v>
      </c>
      <c r="O233" s="99">
        <v>208.7675545562023</v>
      </c>
      <c r="P233" s="99">
        <v>211.23503435317375</v>
      </c>
      <c r="Q233" s="99">
        <v>195.49218774513102</v>
      </c>
      <c r="R233" s="99">
        <v>211.67751562376284</v>
      </c>
      <c r="S233" s="99">
        <v>209.91237551755296</v>
      </c>
      <c r="T233" s="99">
        <v>195.57992358310111</v>
      </c>
      <c r="U233" s="99">
        <v>203.54745635117604</v>
      </c>
      <c r="V233" s="99">
        <v>174.1896357083331</v>
      </c>
      <c r="W233" s="99">
        <v>203.00891185355465</v>
      </c>
      <c r="DA233" s="63" t="s">
        <v>2805</v>
      </c>
    </row>
    <row r="234" spans="1:105" ht="12" customHeight="1" x14ac:dyDescent="0.25">
      <c r="A234" s="97" t="s">
        <v>53</v>
      </c>
      <c r="B234" s="99">
        <v>2.8417849955092169</v>
      </c>
      <c r="C234" s="99">
        <v>3.1864605245862996</v>
      </c>
      <c r="D234" s="99">
        <v>3.2769824516913033</v>
      </c>
      <c r="E234" s="99">
        <v>3.1226850277967717</v>
      </c>
      <c r="F234" s="99">
        <v>2.9548834647509503</v>
      </c>
      <c r="G234" s="99">
        <v>2.7677846055440969</v>
      </c>
      <c r="H234" s="99">
        <v>2.9431802950719779</v>
      </c>
      <c r="I234" s="99">
        <v>2.9418525439146523</v>
      </c>
      <c r="J234" s="99">
        <v>2.7525746420253538</v>
      </c>
      <c r="K234" s="99">
        <v>2.9496000723318105</v>
      </c>
      <c r="L234" s="99">
        <v>3.4720890665064412</v>
      </c>
      <c r="M234" s="99">
        <v>2.5003039129792728</v>
      </c>
      <c r="N234" s="99">
        <v>2.9177350229601742</v>
      </c>
      <c r="O234" s="99">
        <v>2.7340031858072251</v>
      </c>
      <c r="P234" s="99">
        <v>2.7470775035243036</v>
      </c>
      <c r="Q234" s="99">
        <v>2.5285033124149945</v>
      </c>
      <c r="R234" s="99">
        <v>2.7631342246303379</v>
      </c>
      <c r="S234" s="99">
        <v>2.6072360100641983</v>
      </c>
      <c r="T234" s="99">
        <v>2.4578911470582336</v>
      </c>
      <c r="U234" s="99">
        <v>2.5467012314962276</v>
      </c>
      <c r="V234" s="99">
        <v>2.2729999826229239</v>
      </c>
      <c r="W234" s="99">
        <v>2.7304633285355768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9.778462243121519E-2</v>
      </c>
      <c r="C235" s="123">
        <f t="shared" si="114"/>
        <v>9.9067379272118103E-2</v>
      </c>
      <c r="D235" s="123">
        <f t="shared" si="114"/>
        <v>9.9931427459292885E-2</v>
      </c>
      <c r="E235" s="123">
        <f t="shared" si="114"/>
        <v>0.12640025633064886</v>
      </c>
      <c r="F235" s="123">
        <f t="shared" si="114"/>
        <v>0.10660701930934101</v>
      </c>
      <c r="G235" s="123">
        <f t="shared" si="114"/>
        <v>0.10904880173204012</v>
      </c>
      <c r="H235" s="123">
        <f t="shared" si="114"/>
        <v>0.11534023058492854</v>
      </c>
      <c r="I235" s="123">
        <f t="shared" si="114"/>
        <v>0.12186499016174451</v>
      </c>
      <c r="J235" s="123">
        <f t="shared" si="114"/>
        <v>0.13785229291010387</v>
      </c>
      <c r="K235" s="123">
        <f t="shared" si="114"/>
        <v>0.15140727971748297</v>
      </c>
      <c r="L235" s="123">
        <f t="shared" si="114"/>
        <v>0.21611483153783376</v>
      </c>
      <c r="M235" s="123">
        <f t="shared" si="114"/>
        <v>0.17944043283237124</v>
      </c>
      <c r="N235" s="123">
        <f t="shared" si="114"/>
        <v>0.16368545760879985</v>
      </c>
      <c r="O235" s="123">
        <f t="shared" si="114"/>
        <v>0.14347713780354682</v>
      </c>
      <c r="P235" s="123">
        <f t="shared" si="114"/>
        <v>0.12407964075728067</v>
      </c>
      <c r="Q235" s="123">
        <f t="shared" si="114"/>
        <v>9.6052790002308569E-2</v>
      </c>
      <c r="R235" s="123">
        <f t="shared" si="114"/>
        <v>7.6281798507276677E-2</v>
      </c>
      <c r="S235" s="123">
        <f t="shared" si="114"/>
        <v>5.950044175278571E-2</v>
      </c>
      <c r="T235" s="123">
        <f t="shared" si="114"/>
        <v>6.6208111138930159E-2</v>
      </c>
      <c r="U235" s="123">
        <f t="shared" si="114"/>
        <v>9.0279408451666335E-2</v>
      </c>
      <c r="V235" s="123">
        <f t="shared" si="114"/>
        <v>0.1295933048911114</v>
      </c>
      <c r="W235" s="123">
        <f t="shared" si="114"/>
        <v>0.20720524224274658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9.778462243121519E-2</v>
      </c>
      <c r="C236" s="99">
        <f>RES_hhdet_fecs!C67</f>
        <v>9.9067379272118103E-2</v>
      </c>
      <c r="D236" s="99">
        <f>RES_hhdet_fecs!D67</f>
        <v>9.9931427459292885E-2</v>
      </c>
      <c r="E236" s="99">
        <f>RES_hhdet_fecs!E67</f>
        <v>0.12640025633064886</v>
      </c>
      <c r="F236" s="99">
        <f>RES_hhdet_fecs!F67</f>
        <v>0.10660701930934101</v>
      </c>
      <c r="G236" s="99">
        <f>RES_hhdet_fecs!G67</f>
        <v>0.10904880173204012</v>
      </c>
      <c r="H236" s="99">
        <f>RES_hhdet_fecs!H67</f>
        <v>0.11534023058492854</v>
      </c>
      <c r="I236" s="99">
        <f>RES_hhdet_fecs!I67</f>
        <v>0.12186499016174451</v>
      </c>
      <c r="J236" s="99">
        <f>RES_hhdet_fecs!J67</f>
        <v>0.13785229291010387</v>
      </c>
      <c r="K236" s="99">
        <f>RES_hhdet_fecs!K67</f>
        <v>0.15140727971748297</v>
      </c>
      <c r="L236" s="99">
        <f>RES_hhdet_fecs!L67</f>
        <v>0.21611483153783376</v>
      </c>
      <c r="M236" s="99">
        <f>RES_hhdet_fecs!M67</f>
        <v>0.17944043283237124</v>
      </c>
      <c r="N236" s="99">
        <f>RES_hhdet_fecs!N67</f>
        <v>0.16368545760879985</v>
      </c>
      <c r="O236" s="99">
        <f>RES_hhdet_fecs!O67</f>
        <v>0.14347713780354682</v>
      </c>
      <c r="P236" s="99">
        <f>RES_hhdet_fecs!P67</f>
        <v>0.12407964075728067</v>
      </c>
      <c r="Q236" s="99">
        <f>RES_hhdet_fecs!Q67</f>
        <v>9.6052790002308569E-2</v>
      </c>
      <c r="R236" s="99">
        <f>RES_hhdet_fecs!R67</f>
        <v>7.6281798507276677E-2</v>
      </c>
      <c r="S236" s="99">
        <f>RES_hhdet_fecs!S67</f>
        <v>5.950044175278571E-2</v>
      </c>
      <c r="T236" s="99">
        <f>RES_hhdet_fecs!T67</f>
        <v>6.6208111138930159E-2</v>
      </c>
      <c r="U236" s="99">
        <f>RES_hhdet_fecs!U67</f>
        <v>9.0279408451666335E-2</v>
      </c>
      <c r="V236" s="99">
        <f>RES_hhdet_fecs!V67</f>
        <v>0.1295933048911114</v>
      </c>
      <c r="W236" s="99">
        <f>RES_hhdet_fecs!W67</f>
        <v>0.20720524224274658</v>
      </c>
      <c r="DA236" s="63" t="s">
        <v>2808</v>
      </c>
    </row>
    <row r="237" spans="1:105" ht="12" customHeight="1" x14ac:dyDescent="0.25">
      <c r="A237" s="121" t="s">
        <v>55</v>
      </c>
      <c r="B237" s="123">
        <v>22.904361675248801</v>
      </c>
      <c r="C237" s="123">
        <v>23.19090195973298</v>
      </c>
      <c r="D237" s="123">
        <v>23.960508849412982</v>
      </c>
      <c r="E237" s="123">
        <v>21.905523257185855</v>
      </c>
      <c r="F237" s="123">
        <v>22.087796411182286</v>
      </c>
      <c r="G237" s="123">
        <v>21.281536568916014</v>
      </c>
      <c r="H237" s="123">
        <v>22.221485340516711</v>
      </c>
      <c r="I237" s="123">
        <v>21.73549230352836</v>
      </c>
      <c r="J237" s="123">
        <v>20.554471092671381</v>
      </c>
      <c r="K237" s="123">
        <v>21.302545462522342</v>
      </c>
      <c r="L237" s="123">
        <v>22.391919668826031</v>
      </c>
      <c r="M237" s="123">
        <v>19.741393381118044</v>
      </c>
      <c r="N237" s="123">
        <v>20.772844023866551</v>
      </c>
      <c r="O237" s="123">
        <v>20.601623890508559</v>
      </c>
      <c r="P237" s="123">
        <v>20.401469935952793</v>
      </c>
      <c r="Q237" s="123">
        <v>19.409728200028972</v>
      </c>
      <c r="R237" s="123">
        <v>18.571156391143546</v>
      </c>
      <c r="S237" s="123">
        <v>17.872249449934696</v>
      </c>
      <c r="T237" s="123">
        <v>16.196350343603459</v>
      </c>
      <c r="U237" s="123">
        <v>16.538716562969331</v>
      </c>
      <c r="V237" s="123">
        <v>15.147580262149093</v>
      </c>
      <c r="W237" s="123">
        <v>14.805878624644533</v>
      </c>
      <c r="DA237" s="130" t="s">
        <v>2809</v>
      </c>
    </row>
    <row r="238" spans="1:105" ht="12" customHeight="1" x14ac:dyDescent="0.25">
      <c r="A238" s="97" t="s">
        <v>134</v>
      </c>
      <c r="B238" s="99">
        <v>23.006746485894233</v>
      </c>
      <c r="C238" s="99">
        <v>23.319087075788321</v>
      </c>
      <c r="D238" s="99">
        <v>24.117215379565458</v>
      </c>
      <c r="E238" s="99">
        <v>22.005647089225736</v>
      </c>
      <c r="F238" s="99">
        <v>22.200105783579563</v>
      </c>
      <c r="G238" s="99">
        <v>21.349417365281646</v>
      </c>
      <c r="H238" s="99">
        <v>22.330229383739823</v>
      </c>
      <c r="I238" s="99">
        <v>21.850662336866755</v>
      </c>
      <c r="J238" s="99">
        <v>20.639395960504675</v>
      </c>
      <c r="K238" s="99">
        <v>21.397014865569322</v>
      </c>
      <c r="L238" s="99">
        <v>22.524376005402562</v>
      </c>
      <c r="M238" s="99">
        <v>19.757217531363796</v>
      </c>
      <c r="N238" s="99">
        <v>20.828621318959655</v>
      </c>
      <c r="O238" s="99">
        <v>20.658513139264308</v>
      </c>
      <c r="P238" s="99">
        <v>20.474409903619417</v>
      </c>
      <c r="Q238" s="99">
        <v>19.465119447542982</v>
      </c>
      <c r="R238" s="99">
        <v>18.609579570756196</v>
      </c>
      <c r="S238" s="99">
        <v>17.912900260329945</v>
      </c>
      <c r="T238" s="99">
        <v>16.202866823236587</v>
      </c>
      <c r="U238" s="99">
        <v>16.57515787454491</v>
      </c>
      <c r="V238" s="99">
        <v>15.147796405365678</v>
      </c>
      <c r="W238" s="99">
        <v>14.814262360490533</v>
      </c>
      <c r="DA238" s="63" t="s">
        <v>2810</v>
      </c>
    </row>
    <row r="239" spans="1:105" ht="12" customHeight="1" x14ac:dyDescent="0.25">
      <c r="A239" s="97" t="s">
        <v>133</v>
      </c>
      <c r="B239" s="99">
        <v>21.155480577944452</v>
      </c>
      <c r="C239" s="99">
        <v>20.768355274151777</v>
      </c>
      <c r="D239" s="99">
        <v>21.780042034489284</v>
      </c>
      <c r="E239" s="99">
        <v>20.069896491161419</v>
      </c>
      <c r="F239" s="99">
        <v>20.547949225371255</v>
      </c>
      <c r="G239" s="99">
        <v>20.077485598421369</v>
      </c>
      <c r="H239" s="99">
        <v>20.768339446432357</v>
      </c>
      <c r="I239" s="99">
        <v>19.598314870456655</v>
      </c>
      <c r="J239" s="99">
        <v>18.610498481183324</v>
      </c>
      <c r="K239" s="99">
        <v>19.473838043269243</v>
      </c>
      <c r="L239" s="99">
        <v>20.524844420997418</v>
      </c>
      <c r="M239" s="99">
        <v>18.186534556726816</v>
      </c>
      <c r="N239" s="99">
        <v>19.359445607032338</v>
      </c>
      <c r="O239" s="99">
        <v>19.39813816629432</v>
      </c>
      <c r="P239" s="99">
        <v>19.161498644540362</v>
      </c>
      <c r="Q239" s="99">
        <v>18.371444093932229</v>
      </c>
      <c r="R239" s="99">
        <v>17.853861417604989</v>
      </c>
      <c r="S239" s="99">
        <v>17.701375891495903</v>
      </c>
      <c r="T239" s="99">
        <v>15.669030097913117</v>
      </c>
      <c r="U239" s="99">
        <v>15.868234666891269</v>
      </c>
      <c r="V239" s="99">
        <v>14.150455096061412</v>
      </c>
      <c r="W239" s="99">
        <v>13.724529222199397</v>
      </c>
      <c r="DA239" s="63" t="s">
        <v>2811</v>
      </c>
    </row>
    <row r="240" spans="1:105" ht="12" customHeight="1" x14ac:dyDescent="0.25">
      <c r="A240" s="100" t="s">
        <v>217</v>
      </c>
      <c r="B240" s="102">
        <v>18.496388875184717</v>
      </c>
      <c r="C240" s="102">
        <v>17.954372625048848</v>
      </c>
      <c r="D240" s="102">
        <v>18.86353689034512</v>
      </c>
      <c r="E240" s="102">
        <v>17.330474097389008</v>
      </c>
      <c r="F240" s="102">
        <v>17.760716323751719</v>
      </c>
      <c r="G240" s="102">
        <v>17.406920515285069</v>
      </c>
      <c r="H240" s="102">
        <v>17.923237277893296</v>
      </c>
      <c r="I240" s="102">
        <v>16.948138297770424</v>
      </c>
      <c r="J240" s="102">
        <v>15.971235797162091</v>
      </c>
      <c r="K240" s="102">
        <v>16.717268406321594</v>
      </c>
      <c r="L240" s="102">
        <v>17.561542067634495</v>
      </c>
      <c r="M240" s="102">
        <v>15.601041036414967</v>
      </c>
      <c r="N240" s="102">
        <v>16.594544550329502</v>
      </c>
      <c r="O240" s="102">
        <v>16.610525726129808</v>
      </c>
      <c r="P240" s="102">
        <v>16.392054572548542</v>
      </c>
      <c r="Q240" s="102">
        <v>15.696023327427669</v>
      </c>
      <c r="R240" s="102">
        <v>15.28315145721009</v>
      </c>
      <c r="S240" s="102">
        <v>15.154550190041892</v>
      </c>
      <c r="T240" s="102">
        <v>13.310689331860363</v>
      </c>
      <c r="U240" s="102">
        <v>13.36495697070762</v>
      </c>
      <c r="V240" s="102">
        <v>11.786557960597911</v>
      </c>
      <c r="W240" s="102">
        <v>11.124895077198783</v>
      </c>
      <c r="DA240" s="131" t="s">
        <v>2812</v>
      </c>
    </row>
    <row r="241" spans="1:105" ht="12" customHeight="1" x14ac:dyDescent="0.25">
      <c r="A241" s="103" t="s">
        <v>52</v>
      </c>
      <c r="B241" s="105">
        <v>2.6590917027597372</v>
      </c>
      <c r="C241" s="105">
        <v>2.8139826491029272</v>
      </c>
      <c r="D241" s="105">
        <v>2.9165051441441592</v>
      </c>
      <c r="E241" s="105">
        <v>2.7394223937724123</v>
      </c>
      <c r="F241" s="105">
        <v>2.7872329016195381</v>
      </c>
      <c r="G241" s="105">
        <v>2.6705650831363053</v>
      </c>
      <c r="H241" s="105">
        <v>2.8451021685390607</v>
      </c>
      <c r="I241" s="105">
        <v>2.6501765726862314</v>
      </c>
      <c r="J241" s="105">
        <v>2.6392626840212285</v>
      </c>
      <c r="K241" s="105">
        <v>2.7565696369476509</v>
      </c>
      <c r="L241" s="105">
        <v>2.9633023533629212</v>
      </c>
      <c r="M241" s="105">
        <v>2.5854935203118474</v>
      </c>
      <c r="N241" s="105">
        <v>2.7649010567028327</v>
      </c>
      <c r="O241" s="105">
        <v>2.7876124401645166</v>
      </c>
      <c r="P241" s="105">
        <v>2.7694440719918165</v>
      </c>
      <c r="Q241" s="105">
        <v>2.6754207665045611</v>
      </c>
      <c r="R241" s="105">
        <v>2.5707099603948977</v>
      </c>
      <c r="S241" s="105">
        <v>2.5468257014540119</v>
      </c>
      <c r="T241" s="105">
        <v>2.3583407660527529</v>
      </c>
      <c r="U241" s="105">
        <v>2.5032776961836474</v>
      </c>
      <c r="V241" s="105">
        <v>2.3638971354635014</v>
      </c>
      <c r="W241" s="105">
        <v>2.5996341450006142</v>
      </c>
      <c r="DA241" s="132" t="s">
        <v>2813</v>
      </c>
    </row>
    <row r="242" spans="1:105" ht="12" customHeight="1" x14ac:dyDescent="0.25">
      <c r="A242" s="106" t="s">
        <v>122</v>
      </c>
      <c r="B242" s="102">
        <v>20.080996919573987</v>
      </c>
      <c r="C242" s="102">
        <v>19.647689960889103</v>
      </c>
      <c r="D242" s="102">
        <v>19.571920874874021</v>
      </c>
      <c r="E242" s="102">
        <v>19.080479396050126</v>
      </c>
      <c r="F242" s="102">
        <v>18.878456615830064</v>
      </c>
      <c r="G242" s="102">
        <v>19.337443002755332</v>
      </c>
      <c r="H242" s="102">
        <v>19.096509707316422</v>
      </c>
      <c r="I242" s="102">
        <v>18.425753789536738</v>
      </c>
      <c r="J242" s="102">
        <v>18.119306540625008</v>
      </c>
      <c r="K242" s="102">
        <v>18.580426452287764</v>
      </c>
      <c r="L242" s="102">
        <v>18.54670425702329</v>
      </c>
      <c r="M242" s="102">
        <v>19.324326130109931</v>
      </c>
      <c r="N242" s="102">
        <v>19.180871401192864</v>
      </c>
      <c r="O242" s="102">
        <v>18.962685707894348</v>
      </c>
      <c r="P242" s="102">
        <v>18.294149442366727</v>
      </c>
      <c r="Q242" s="102">
        <v>17.811564551671935</v>
      </c>
      <c r="R242" s="102">
        <v>17.484585345999296</v>
      </c>
      <c r="S242" s="102">
        <v>16.716897889357199</v>
      </c>
      <c r="T242" s="102">
        <v>16.042762239962393</v>
      </c>
      <c r="U242" s="102">
        <v>15.50283987808486</v>
      </c>
      <c r="V242" s="102">
        <v>15.192347201324676</v>
      </c>
      <c r="W242" s="102">
        <v>14.608448072964055</v>
      </c>
      <c r="DA242" s="131" t="s">
        <v>2814</v>
      </c>
    </row>
    <row r="243" spans="1:105" ht="12" customHeight="1" x14ac:dyDescent="0.25">
      <c r="A243" s="107" t="s">
        <v>121</v>
      </c>
      <c r="B243" s="105">
        <v>18.932882582028245</v>
      </c>
      <c r="C243" s="105">
        <v>18.461699880062323</v>
      </c>
      <c r="D243" s="105">
        <v>18.449872045614523</v>
      </c>
      <c r="E243" s="105">
        <v>17.999894777186192</v>
      </c>
      <c r="F243" s="105">
        <v>17.808867921622653</v>
      </c>
      <c r="G243" s="105">
        <v>18.269364241915529</v>
      </c>
      <c r="H243" s="105">
        <v>18.042132122124109</v>
      </c>
      <c r="I243" s="105">
        <v>17.506365351077793</v>
      </c>
      <c r="J243" s="105">
        <v>17.16868723206774</v>
      </c>
      <c r="K243" s="105">
        <v>17.611706286237951</v>
      </c>
      <c r="L243" s="105">
        <v>17.568890615130169</v>
      </c>
      <c r="M243" s="105">
        <v>18.321838904908091</v>
      </c>
      <c r="N243" s="105">
        <v>18.236960080742868</v>
      </c>
      <c r="O243" s="105">
        <v>17.992280998313365</v>
      </c>
      <c r="P243" s="105">
        <v>17.276187297628212</v>
      </c>
      <c r="Q243" s="105">
        <v>16.810786051346255</v>
      </c>
      <c r="R243" s="105">
        <v>16.439227979653396</v>
      </c>
      <c r="S243" s="105">
        <v>15.70133980282621</v>
      </c>
      <c r="T243" s="105">
        <v>15.17871446409989</v>
      </c>
      <c r="U243" s="105">
        <v>14.716295057627557</v>
      </c>
      <c r="V243" s="105">
        <v>14.410667098523442</v>
      </c>
      <c r="W243" s="105">
        <v>13.827067110877598</v>
      </c>
      <c r="DA243" s="132" t="s">
        <v>2815</v>
      </c>
    </row>
    <row r="244" spans="1:105" ht="12" customHeight="1" x14ac:dyDescent="0.25">
      <c r="A244" s="108" t="s">
        <v>53</v>
      </c>
      <c r="B244" s="99">
        <v>16.144461900866109</v>
      </c>
      <c r="C244" s="99">
        <v>15.629543459925426</v>
      </c>
      <c r="D244" s="99">
        <v>15.639829108958558</v>
      </c>
      <c r="E244" s="99">
        <v>15.193870553783661</v>
      </c>
      <c r="F244" s="99">
        <v>15.032300076952131</v>
      </c>
      <c r="G244" s="99">
        <v>15.459891052285139</v>
      </c>
      <c r="H244" s="99">
        <v>15.245540920470189</v>
      </c>
      <c r="I244" s="99">
        <v>14.954105364180926</v>
      </c>
      <c r="J244" s="99">
        <v>14.553102712710494</v>
      </c>
      <c r="K244" s="99">
        <v>14.931164712646064</v>
      </c>
      <c r="L244" s="99">
        <v>14.856201791983686</v>
      </c>
      <c r="M244" s="99">
        <v>15.534010924784498</v>
      </c>
      <c r="N244" s="99">
        <v>15.447375190330153</v>
      </c>
      <c r="O244" s="99">
        <v>15.211761417752902</v>
      </c>
      <c r="P244" s="99">
        <v>14.586090780318509</v>
      </c>
      <c r="Q244" s="99">
        <v>14.150962503976624</v>
      </c>
      <c r="R244" s="99">
        <v>13.833713507251373</v>
      </c>
      <c r="S244" s="99">
        <v>13.182865295820955</v>
      </c>
      <c r="T244" s="99">
        <v>12.743012750916204</v>
      </c>
      <c r="U244" s="99">
        <v>12.328942002908489</v>
      </c>
      <c r="V244" s="99">
        <v>12.034249586013702</v>
      </c>
      <c r="W244" s="99">
        <v>11.301796156861101</v>
      </c>
      <c r="DA244" s="63" t="s">
        <v>2816</v>
      </c>
    </row>
    <row r="245" spans="1:105" ht="12" customHeight="1" x14ac:dyDescent="0.25">
      <c r="A245" s="108" t="s">
        <v>52</v>
      </c>
      <c r="B245" s="99">
        <v>2.7884206811621342</v>
      </c>
      <c r="C245" s="99">
        <v>2.8321564201368976</v>
      </c>
      <c r="D245" s="99">
        <v>2.8100429366559658</v>
      </c>
      <c r="E245" s="99">
        <v>2.8060242234025274</v>
      </c>
      <c r="F245" s="99">
        <v>2.7765678446705211</v>
      </c>
      <c r="G245" s="99">
        <v>2.8094731896303928</v>
      </c>
      <c r="H245" s="99">
        <v>2.7965912016539236</v>
      </c>
      <c r="I245" s="99">
        <v>2.5522599868968663</v>
      </c>
      <c r="J245" s="99">
        <v>2.6155845193572458</v>
      </c>
      <c r="K245" s="99">
        <v>2.6805415735918903</v>
      </c>
      <c r="L245" s="99">
        <v>2.7126888231464825</v>
      </c>
      <c r="M245" s="99">
        <v>2.787827980123593</v>
      </c>
      <c r="N245" s="99">
        <v>2.7895848904127125</v>
      </c>
      <c r="O245" s="99">
        <v>2.7805195805604628</v>
      </c>
      <c r="P245" s="99">
        <v>2.6900965173097022</v>
      </c>
      <c r="Q245" s="99">
        <v>2.6598235473696339</v>
      </c>
      <c r="R245" s="99">
        <v>2.6055144724020241</v>
      </c>
      <c r="S245" s="99">
        <v>2.5184745070052528</v>
      </c>
      <c r="T245" s="99">
        <v>2.4357017131836836</v>
      </c>
      <c r="U245" s="99">
        <v>2.3873530547190667</v>
      </c>
      <c r="V245" s="99">
        <v>2.3764175125097395</v>
      </c>
      <c r="W245" s="99">
        <v>2.5252709540164973</v>
      </c>
      <c r="DA245" s="63" t="s">
        <v>2817</v>
      </c>
    </row>
    <row r="246" spans="1:105" ht="12" customHeight="1" x14ac:dyDescent="0.25">
      <c r="A246" s="121" t="s">
        <v>54</v>
      </c>
      <c r="B246" s="123">
        <v>2.1697271935219153</v>
      </c>
      <c r="C246" s="123">
        <v>2.2427376020939613</v>
      </c>
      <c r="D246" s="123">
        <v>2.3564792656236717</v>
      </c>
      <c r="E246" s="123">
        <v>2.2184865889422185</v>
      </c>
      <c r="F246" s="123">
        <v>2.2470229496733021</v>
      </c>
      <c r="G246" s="123">
        <v>2.2362338305523051</v>
      </c>
      <c r="H246" s="123">
        <v>2.2956509374728138</v>
      </c>
      <c r="I246" s="123">
        <v>2.3340793472280263</v>
      </c>
      <c r="J246" s="123">
        <v>2.3940421528046141</v>
      </c>
      <c r="K246" s="123">
        <v>2.6257191404008267</v>
      </c>
      <c r="L246" s="123">
        <v>2.8062687586783572</v>
      </c>
      <c r="M246" s="123">
        <v>2.388621297947874</v>
      </c>
      <c r="N246" s="123">
        <v>2.6304490149106403</v>
      </c>
      <c r="O246" s="123">
        <v>2.6476663414043622</v>
      </c>
      <c r="P246" s="123">
        <v>2.6839234672553336</v>
      </c>
      <c r="Q246" s="123">
        <v>2.595929881810966</v>
      </c>
      <c r="R246" s="123">
        <v>2.5650110956247816</v>
      </c>
      <c r="S246" s="123">
        <v>2.5994960848707516</v>
      </c>
      <c r="T246" s="123">
        <v>2.5458433781945682</v>
      </c>
      <c r="U246" s="123">
        <v>2.7931133577501459</v>
      </c>
      <c r="V246" s="123">
        <v>3.4823106472500513</v>
      </c>
      <c r="W246" s="123">
        <v>3.5781847863214309</v>
      </c>
      <c r="DA246" s="130" t="s">
        <v>2818</v>
      </c>
    </row>
    <row r="247" spans="1:105" ht="12" customHeight="1" x14ac:dyDescent="0.25">
      <c r="A247" s="97" t="s">
        <v>175</v>
      </c>
      <c r="B247" s="99">
        <v>2.1946464716282668</v>
      </c>
      <c r="C247" s="99">
        <v>2.2762985397805662</v>
      </c>
      <c r="D247" s="99">
        <v>2.3983265064958834</v>
      </c>
      <c r="E247" s="99">
        <v>2.2496924074065618</v>
      </c>
      <c r="F247" s="99">
        <v>2.2805991890272366</v>
      </c>
      <c r="G247" s="99">
        <v>2.2684487336800552</v>
      </c>
      <c r="H247" s="99">
        <v>2.3300077882249388</v>
      </c>
      <c r="I247" s="99">
        <v>2.37397817140375</v>
      </c>
      <c r="J247" s="99">
        <v>2.4359518300793295</v>
      </c>
      <c r="K247" s="99">
        <v>2.6769837905502345</v>
      </c>
      <c r="L247" s="99">
        <v>2.8659480950630072</v>
      </c>
      <c r="M247" s="99">
        <v>2.4162766331857006</v>
      </c>
      <c r="N247" s="99">
        <v>2.6765385116345035</v>
      </c>
      <c r="O247" s="99">
        <v>2.7032234894414611</v>
      </c>
      <c r="P247" s="99">
        <v>2.7476738188621632</v>
      </c>
      <c r="Q247" s="99">
        <v>2.6550540962728979</v>
      </c>
      <c r="R247" s="99">
        <v>2.6181951940429515</v>
      </c>
      <c r="S247" s="99">
        <v>2.6581152294163228</v>
      </c>
      <c r="T247" s="99">
        <v>2.5951067305946678</v>
      </c>
      <c r="U247" s="99">
        <v>2.8638980330044839</v>
      </c>
      <c r="V247" s="99">
        <v>3.5534747915823912</v>
      </c>
      <c r="W247" s="99">
        <v>3.6632094696255333</v>
      </c>
      <c r="DA247" s="63" t="s">
        <v>2819</v>
      </c>
    </row>
    <row r="248" spans="1:105" ht="12" customHeight="1" x14ac:dyDescent="0.25">
      <c r="A248" s="109" t="s">
        <v>120</v>
      </c>
      <c r="B248" s="110">
        <v>1.874215704278219</v>
      </c>
      <c r="C248" s="110">
        <v>1.8441965258202901</v>
      </c>
      <c r="D248" s="110">
        <v>1.8522504730312839</v>
      </c>
      <c r="E248" s="110">
        <v>1.8379856754193415</v>
      </c>
      <c r="F248" s="110">
        <v>1.8453356672048369</v>
      </c>
      <c r="G248" s="110">
        <v>1.8561326755153662</v>
      </c>
      <c r="H248" s="110">
        <v>1.8954223252505626</v>
      </c>
      <c r="I248" s="110">
        <v>1.8692771008605695</v>
      </c>
      <c r="J248" s="110">
        <v>1.8954666706543422</v>
      </c>
      <c r="K248" s="110">
        <v>2.0153436739686019</v>
      </c>
      <c r="L248" s="110">
        <v>2.0988567432194758</v>
      </c>
      <c r="M248" s="110">
        <v>2.0991121103665482</v>
      </c>
      <c r="N248" s="110">
        <v>2.1839020260941244</v>
      </c>
      <c r="O248" s="110">
        <v>2.1537171999042166</v>
      </c>
      <c r="P248" s="110">
        <v>2.1277385475608006</v>
      </c>
      <c r="Q248" s="110">
        <v>2.0892032809651346</v>
      </c>
      <c r="R248" s="110">
        <v>2.101791948976913</v>
      </c>
      <c r="S248" s="110">
        <v>2.0746846519963924</v>
      </c>
      <c r="T248" s="110">
        <v>2.0897573669143346</v>
      </c>
      <c r="U248" s="110">
        <v>2.0786733050512702</v>
      </c>
      <c r="V248" s="110">
        <v>2.7175520818080874</v>
      </c>
      <c r="W248" s="110">
        <v>2.635120626588181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140.26503439726824</v>
      </c>
      <c r="C250" s="118">
        <f t="shared" si="115"/>
        <v>156.20792685799648</v>
      </c>
      <c r="D250" s="118">
        <f t="shared" si="115"/>
        <v>164.55940412337961</v>
      </c>
      <c r="E250" s="118">
        <f t="shared" si="115"/>
        <v>158.5521155306825</v>
      </c>
      <c r="F250" s="118">
        <f t="shared" si="115"/>
        <v>155.02000670759438</v>
      </c>
      <c r="G250" s="118">
        <f t="shared" si="115"/>
        <v>148.27907924038922</v>
      </c>
      <c r="H250" s="118">
        <f t="shared" si="115"/>
        <v>159.91120079956826</v>
      </c>
      <c r="I250" s="118">
        <f t="shared" si="115"/>
        <v>161.90129621882505</v>
      </c>
      <c r="J250" s="118">
        <f t="shared" si="115"/>
        <v>154.4727095395927</v>
      </c>
      <c r="K250" s="118">
        <f t="shared" si="115"/>
        <v>166.75973350029017</v>
      </c>
      <c r="L250" s="118">
        <f t="shared" si="115"/>
        <v>195.61989543286364</v>
      </c>
      <c r="M250" s="118">
        <f t="shared" si="115"/>
        <v>146.40608063313903</v>
      </c>
      <c r="N250" s="118">
        <f t="shared" si="115"/>
        <v>170.2368196296369</v>
      </c>
      <c r="O250" s="118">
        <f t="shared" si="115"/>
        <v>162.53584775319848</v>
      </c>
      <c r="P250" s="118">
        <f t="shared" si="115"/>
        <v>164.65686689727224</v>
      </c>
      <c r="Q250" s="118">
        <f t="shared" si="115"/>
        <v>153.62522615940637</v>
      </c>
      <c r="R250" s="118">
        <f t="shared" ref="R250:V250" si="116">R251+R254+R256+R265</f>
        <v>166.3409769652153</v>
      </c>
      <c r="S250" s="118">
        <f t="shared" si="116"/>
        <v>167.82129309999462</v>
      </c>
      <c r="T250" s="118">
        <f t="shared" si="116"/>
        <v>159.77211635927833</v>
      </c>
      <c r="U250" s="118">
        <f t="shared" si="116"/>
        <v>170.27536492570098</v>
      </c>
      <c r="V250" s="118">
        <f t="shared" si="116"/>
        <v>150.99781274107488</v>
      </c>
      <c r="W250" s="118">
        <f t="shared" ref="W250" si="117">W251+W254+W256+W265</f>
        <v>177.22229190211527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125.1260650457168</v>
      </c>
      <c r="C251" s="123">
        <f t="shared" si="118"/>
        <v>140.66919130926527</v>
      </c>
      <c r="D251" s="123">
        <f t="shared" si="118"/>
        <v>148.29264365858302</v>
      </c>
      <c r="E251" s="123">
        <f t="shared" si="118"/>
        <v>143.39211358146375</v>
      </c>
      <c r="F251" s="123">
        <f t="shared" si="118"/>
        <v>139.5742637590389</v>
      </c>
      <c r="G251" s="123">
        <f t="shared" si="118"/>
        <v>133.12941094354827</v>
      </c>
      <c r="H251" s="123">
        <f t="shared" si="118"/>
        <v>143.88345463923997</v>
      </c>
      <c r="I251" s="123">
        <f t="shared" si="118"/>
        <v>145.95347193326822</v>
      </c>
      <c r="J251" s="123">
        <f t="shared" si="118"/>
        <v>139.04949949701188</v>
      </c>
      <c r="K251" s="123">
        <f t="shared" si="118"/>
        <v>150.52535317132796</v>
      </c>
      <c r="L251" s="123">
        <f t="shared" si="118"/>
        <v>178.23181034554466</v>
      </c>
      <c r="M251" s="123">
        <f t="shared" si="118"/>
        <v>131.02576300982992</v>
      </c>
      <c r="N251" s="123">
        <f t="shared" si="118"/>
        <v>153.9174873648771</v>
      </c>
      <c r="O251" s="123">
        <f t="shared" si="118"/>
        <v>146.23496364348722</v>
      </c>
      <c r="P251" s="123">
        <f t="shared" si="118"/>
        <v>148.44661764202257</v>
      </c>
      <c r="Q251" s="123">
        <f t="shared" si="118"/>
        <v>138.12524829689093</v>
      </c>
      <c r="R251" s="123">
        <f t="shared" ref="R251:V251" si="119">SUM(R252:R253)</f>
        <v>151.31142945434357</v>
      </c>
      <c r="S251" s="123">
        <f t="shared" si="119"/>
        <v>152.96733143965048</v>
      </c>
      <c r="T251" s="123">
        <f t="shared" si="119"/>
        <v>145.75841799807324</v>
      </c>
      <c r="U251" s="123">
        <f t="shared" si="119"/>
        <v>155.30400653945213</v>
      </c>
      <c r="V251" s="123">
        <f t="shared" si="119"/>
        <v>136.09258755163967</v>
      </c>
      <c r="W251" s="123">
        <f t="shared" ref="W251" si="120">SUM(W252:W253)</f>
        <v>161.83725234474051</v>
      </c>
      <c r="DA251" s="130" t="s">
        <v>2972</v>
      </c>
    </row>
    <row r="252" spans="1:105" ht="12" customHeight="1" x14ac:dyDescent="0.25">
      <c r="A252" s="97" t="s">
        <v>217</v>
      </c>
      <c r="B252" s="99">
        <v>122.28428005020758</v>
      </c>
      <c r="C252" s="99">
        <v>137.48273078467898</v>
      </c>
      <c r="D252" s="99">
        <v>145.01566120689171</v>
      </c>
      <c r="E252" s="99">
        <v>140.26942855366698</v>
      </c>
      <c r="F252" s="99">
        <v>136.61938029428794</v>
      </c>
      <c r="G252" s="99">
        <v>130.36162633800416</v>
      </c>
      <c r="H252" s="99">
        <v>140.94027434416799</v>
      </c>
      <c r="I252" s="99">
        <v>143.01161938935357</v>
      </c>
      <c r="J252" s="99">
        <v>136.29692485498651</v>
      </c>
      <c r="K252" s="99">
        <v>147.57575309899616</v>
      </c>
      <c r="L252" s="99">
        <v>174.75972127903822</v>
      </c>
      <c r="M252" s="99">
        <v>128.52545909685065</v>
      </c>
      <c r="N252" s="99">
        <v>150.99975234191692</v>
      </c>
      <c r="O252" s="99">
        <v>143.50096045768001</v>
      </c>
      <c r="P252" s="99">
        <v>145.69954013849826</v>
      </c>
      <c r="Q252" s="99">
        <v>135.59674498447595</v>
      </c>
      <c r="R252" s="99">
        <v>148.54829522971323</v>
      </c>
      <c r="S252" s="99">
        <v>150.36009542958629</v>
      </c>
      <c r="T252" s="99">
        <v>143.30052685101501</v>
      </c>
      <c r="U252" s="99">
        <v>152.7573053079559</v>
      </c>
      <c r="V252" s="99">
        <v>133.81958756901673</v>
      </c>
      <c r="W252" s="99">
        <v>159.10678901620494</v>
      </c>
      <c r="DA252" s="63" t="s">
        <v>2973</v>
      </c>
    </row>
    <row r="253" spans="1:105" ht="12" customHeight="1" x14ac:dyDescent="0.25">
      <c r="A253" s="97" t="s">
        <v>53</v>
      </c>
      <c r="B253" s="99">
        <v>2.8417849955092169</v>
      </c>
      <c r="C253" s="99">
        <v>3.1864605245862996</v>
      </c>
      <c r="D253" s="99">
        <v>3.2769824516913033</v>
      </c>
      <c r="E253" s="99">
        <v>3.1226850277967717</v>
      </c>
      <c r="F253" s="99">
        <v>2.9548834647509503</v>
      </c>
      <c r="G253" s="99">
        <v>2.7677846055440969</v>
      </c>
      <c r="H253" s="99">
        <v>2.9431802950719779</v>
      </c>
      <c r="I253" s="99">
        <v>2.9418525439146523</v>
      </c>
      <c r="J253" s="99">
        <v>2.7525746420253538</v>
      </c>
      <c r="K253" s="99">
        <v>2.9496000723318105</v>
      </c>
      <c r="L253" s="99">
        <v>3.4720890665064412</v>
      </c>
      <c r="M253" s="99">
        <v>2.5003039129792728</v>
      </c>
      <c r="N253" s="99">
        <v>2.9177350229601742</v>
      </c>
      <c r="O253" s="99">
        <v>2.7340031858072251</v>
      </c>
      <c r="P253" s="99">
        <v>2.7470775035243036</v>
      </c>
      <c r="Q253" s="99">
        <v>2.5285033124149945</v>
      </c>
      <c r="R253" s="99">
        <v>2.7631342246303379</v>
      </c>
      <c r="S253" s="99">
        <v>2.6072360100641983</v>
      </c>
      <c r="T253" s="99">
        <v>2.4578911470582336</v>
      </c>
      <c r="U253" s="99">
        <v>2.5467012314962276</v>
      </c>
      <c r="V253" s="99">
        <v>2.2729999826229239</v>
      </c>
      <c r="W253" s="99">
        <v>2.7304633285355768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0.19312854503676324</v>
      </c>
      <c r="C254" s="123">
        <f t="shared" si="121"/>
        <v>0.20676209693203573</v>
      </c>
      <c r="D254" s="123">
        <f t="shared" si="121"/>
        <v>0.22037086915330184</v>
      </c>
      <c r="E254" s="123">
        <f t="shared" si="121"/>
        <v>0.29582097934433715</v>
      </c>
      <c r="F254" s="123">
        <f t="shared" si="121"/>
        <v>0.26444294587432093</v>
      </c>
      <c r="G254" s="123">
        <f t="shared" si="121"/>
        <v>0.28679642417108514</v>
      </c>
      <c r="H254" s="123">
        <f t="shared" si="121"/>
        <v>0.32232903740801261</v>
      </c>
      <c r="I254" s="123">
        <f t="shared" si="121"/>
        <v>0.35331066553366475</v>
      </c>
      <c r="J254" s="123">
        <f t="shared" si="121"/>
        <v>0.40996272095233866</v>
      </c>
      <c r="K254" s="123">
        <f t="shared" si="121"/>
        <v>0.46330381687203903</v>
      </c>
      <c r="L254" s="123">
        <f t="shared" si="121"/>
        <v>0.67608777856770608</v>
      </c>
      <c r="M254" s="123">
        <f t="shared" si="121"/>
        <v>0.57050915830449633</v>
      </c>
      <c r="N254" s="123">
        <f t="shared" si="121"/>
        <v>0.52830263911168374</v>
      </c>
      <c r="O254" s="123">
        <f t="shared" si="121"/>
        <v>0.47071076968356246</v>
      </c>
      <c r="P254" s="123">
        <f t="shared" si="121"/>
        <v>0.41535100204797176</v>
      </c>
      <c r="Q254" s="123">
        <f t="shared" si="121"/>
        <v>0.33277270739900155</v>
      </c>
      <c r="R254" s="123">
        <f t="shared" si="121"/>
        <v>0.27677823916856653</v>
      </c>
      <c r="S254" s="123">
        <f t="shared" si="121"/>
        <v>0.23380241583565217</v>
      </c>
      <c r="T254" s="123">
        <f t="shared" si="121"/>
        <v>0.27845147628716538</v>
      </c>
      <c r="U254" s="123">
        <f t="shared" si="121"/>
        <v>0.39412800246090424</v>
      </c>
      <c r="V254" s="123">
        <f t="shared" si="121"/>
        <v>0.57649383843972124</v>
      </c>
      <c r="W254" s="123">
        <f t="shared" si="121"/>
        <v>0.93558532244739501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0.19312854503676324</v>
      </c>
      <c r="C255" s="99">
        <f>RES_hhdet_tess!C67</f>
        <v>0.20676209693203573</v>
      </c>
      <c r="D255" s="99">
        <f>RES_hhdet_tess!D67</f>
        <v>0.22037086915330184</v>
      </c>
      <c r="E255" s="99">
        <f>RES_hhdet_tess!E67</f>
        <v>0.29582097934433715</v>
      </c>
      <c r="F255" s="99">
        <f>RES_hhdet_tess!F67</f>
        <v>0.26444294587432093</v>
      </c>
      <c r="G255" s="99">
        <f>RES_hhdet_tess!G67</f>
        <v>0.28679642417108514</v>
      </c>
      <c r="H255" s="99">
        <f>RES_hhdet_tess!H67</f>
        <v>0.32232903740801261</v>
      </c>
      <c r="I255" s="99">
        <f>RES_hhdet_tess!I67</f>
        <v>0.35331066553366475</v>
      </c>
      <c r="J255" s="99">
        <f>RES_hhdet_tess!J67</f>
        <v>0.40996272095233866</v>
      </c>
      <c r="K255" s="99">
        <f>RES_hhdet_tess!K67</f>
        <v>0.46330381687203903</v>
      </c>
      <c r="L255" s="99">
        <f>RES_hhdet_tess!L67</f>
        <v>0.67608777856770608</v>
      </c>
      <c r="M255" s="99">
        <f>RES_hhdet_tess!M67</f>
        <v>0.57050915830449633</v>
      </c>
      <c r="N255" s="99">
        <f>RES_hhdet_tess!N67</f>
        <v>0.52830263911168374</v>
      </c>
      <c r="O255" s="99">
        <f>RES_hhdet_tess!O67</f>
        <v>0.47071076968356246</v>
      </c>
      <c r="P255" s="99">
        <f>RES_hhdet_tess!P67</f>
        <v>0.41535100204797176</v>
      </c>
      <c r="Q255" s="99">
        <f>RES_hhdet_tess!Q67</f>
        <v>0.33277270739900155</v>
      </c>
      <c r="R255" s="99">
        <f>RES_hhdet_tess!R67</f>
        <v>0.27677823916856653</v>
      </c>
      <c r="S255" s="99">
        <f>RES_hhdet_tess!S67</f>
        <v>0.23380241583565217</v>
      </c>
      <c r="T255" s="99">
        <f>RES_hhdet_tess!T67</f>
        <v>0.27845147628716538</v>
      </c>
      <c r="U255" s="99">
        <f>RES_hhdet_tess!U67</f>
        <v>0.39412800246090424</v>
      </c>
      <c r="V255" s="99">
        <f>RES_hhdet_tess!V67</f>
        <v>0.57649383843972124</v>
      </c>
      <c r="W255" s="99">
        <f>RES_hhdet_tess!W67</f>
        <v>0.93558532244739501</v>
      </c>
      <c r="DA255" s="63" t="s">
        <v>2976</v>
      </c>
    </row>
    <row r="256" spans="1:105" ht="12" customHeight="1" x14ac:dyDescent="0.25">
      <c r="A256" s="121" t="s">
        <v>55</v>
      </c>
      <c r="B256" s="123">
        <v>13.586604789784861</v>
      </c>
      <c r="C256" s="123">
        <v>13.924850435192363</v>
      </c>
      <c r="D256" s="123">
        <v>14.565913829862005</v>
      </c>
      <c r="E256" s="123">
        <v>13.466836024172025</v>
      </c>
      <c r="F256" s="123">
        <v>13.762836922407923</v>
      </c>
      <c r="G256" s="123">
        <v>13.44792103189778</v>
      </c>
      <c r="H256" s="123">
        <v>14.249968118155532</v>
      </c>
      <c r="I256" s="123">
        <v>14.114106156075641</v>
      </c>
      <c r="J256" s="123">
        <v>13.494937875353067</v>
      </c>
      <c r="K256" s="123">
        <v>14.105841433637641</v>
      </c>
      <c r="L256" s="123">
        <v>14.932052906904088</v>
      </c>
      <c r="M256" s="123">
        <v>13.286996329890576</v>
      </c>
      <c r="N256" s="123">
        <v>14.112588668360718</v>
      </c>
      <c r="O256" s="123">
        <v>14.137563521627012</v>
      </c>
      <c r="P256" s="123">
        <v>14.078284655305609</v>
      </c>
      <c r="Q256" s="123">
        <v>13.50471406797897</v>
      </c>
      <c r="R256" s="123">
        <v>13.108602583514982</v>
      </c>
      <c r="S256" s="123">
        <v>12.953459594286866</v>
      </c>
      <c r="T256" s="123">
        <v>12.099716075086189</v>
      </c>
      <c r="U256" s="123">
        <v>12.785050896139253</v>
      </c>
      <c r="V256" s="123">
        <v>12.087801289303167</v>
      </c>
      <c r="W256" s="123">
        <v>12.143819851502075</v>
      </c>
      <c r="DA256" s="130" t="s">
        <v>2977</v>
      </c>
    </row>
    <row r="257" spans="1:105" ht="12" customHeight="1" x14ac:dyDescent="0.25">
      <c r="A257" s="97" t="s">
        <v>134</v>
      </c>
      <c r="B257" s="99">
        <v>13.563680303946997</v>
      </c>
      <c r="C257" s="99">
        <v>13.921650051894092</v>
      </c>
      <c r="D257" s="99">
        <v>14.584108105855785</v>
      </c>
      <c r="E257" s="99">
        <v>13.455802428644335</v>
      </c>
      <c r="F257" s="99">
        <v>13.764307437657161</v>
      </c>
      <c r="G257" s="99">
        <v>13.424046641120592</v>
      </c>
      <c r="H257" s="99">
        <v>14.256921349602843</v>
      </c>
      <c r="I257" s="99">
        <v>14.132023143683462</v>
      </c>
      <c r="J257" s="99">
        <v>13.4988036334159</v>
      </c>
      <c r="K257" s="99">
        <v>14.118186985740936</v>
      </c>
      <c r="L257" s="99">
        <v>14.97253768130032</v>
      </c>
      <c r="M257" s="99">
        <v>13.251388737490476</v>
      </c>
      <c r="N257" s="99">
        <v>14.106845707382648</v>
      </c>
      <c r="O257" s="99">
        <v>14.135799711697112</v>
      </c>
      <c r="P257" s="99">
        <v>14.087496368787599</v>
      </c>
      <c r="Q257" s="99">
        <v>13.50311093851249</v>
      </c>
      <c r="R257" s="99">
        <v>13.097006406574449</v>
      </c>
      <c r="S257" s="99">
        <v>12.951698516086944</v>
      </c>
      <c r="T257" s="99">
        <v>12.082511621170061</v>
      </c>
      <c r="U257" s="99">
        <v>12.80121082791859</v>
      </c>
      <c r="V257" s="99">
        <v>12.08413083390691</v>
      </c>
      <c r="W257" s="99">
        <v>12.153404451091181</v>
      </c>
      <c r="DA257" s="63" t="s">
        <v>2978</v>
      </c>
    </row>
    <row r="258" spans="1:105" ht="12" customHeight="1" x14ac:dyDescent="0.25">
      <c r="A258" s="97" t="s">
        <v>133</v>
      </c>
      <c r="B258" s="99">
        <v>13.563680303946997</v>
      </c>
      <c r="C258" s="99">
        <v>13.92280571867285</v>
      </c>
      <c r="D258" s="99">
        <v>14.587851069581587</v>
      </c>
      <c r="E258" s="99">
        <v>13.462223712436433</v>
      </c>
      <c r="F258" s="99">
        <v>13.776235934458368</v>
      </c>
      <c r="G258" s="99">
        <v>13.440665728178624</v>
      </c>
      <c r="H258" s="99">
        <v>14.282111631366002</v>
      </c>
      <c r="I258" s="99">
        <v>14.110480947082221</v>
      </c>
      <c r="J258" s="99">
        <v>13.495838975332076</v>
      </c>
      <c r="K258" s="99">
        <v>14.120267608760201</v>
      </c>
      <c r="L258" s="99">
        <v>14.98639777474925</v>
      </c>
      <c r="M258" s="99">
        <v>13.266378167650036</v>
      </c>
      <c r="N258" s="99">
        <v>14.125964443657026</v>
      </c>
      <c r="O258" s="99">
        <v>14.159616962063069</v>
      </c>
      <c r="P258" s="99">
        <v>14.109712337155486</v>
      </c>
      <c r="Q258" s="99">
        <v>13.534164216967749</v>
      </c>
      <c r="R258" s="99">
        <v>13.143822482368616</v>
      </c>
      <c r="S258" s="99">
        <v>13.030969945383458</v>
      </c>
      <c r="T258" s="99">
        <v>12.093774867367456</v>
      </c>
      <c r="U258" s="99">
        <v>12.775368729531932</v>
      </c>
      <c r="V258" s="99">
        <v>12.009011107526222</v>
      </c>
      <c r="W258" s="99">
        <v>12.047074823512846</v>
      </c>
      <c r="DA258" s="63" t="s">
        <v>2979</v>
      </c>
    </row>
    <row r="259" spans="1:105" ht="12" customHeight="1" x14ac:dyDescent="0.25">
      <c r="A259" s="100" t="s">
        <v>217</v>
      </c>
      <c r="B259" s="102">
        <v>10.904588601187262</v>
      </c>
      <c r="C259" s="102">
        <v>11.108823069569924</v>
      </c>
      <c r="D259" s="102">
        <v>11.671345925437425</v>
      </c>
      <c r="E259" s="102">
        <v>10.72280131866402</v>
      </c>
      <c r="F259" s="102">
        <v>10.989003032838827</v>
      </c>
      <c r="G259" s="102">
        <v>10.770100645042318</v>
      </c>
      <c r="H259" s="102">
        <v>11.437009462826941</v>
      </c>
      <c r="I259" s="102">
        <v>11.46030437439599</v>
      </c>
      <c r="J259" s="102">
        <v>10.856576291310846</v>
      </c>
      <c r="K259" s="102">
        <v>11.363697971812551</v>
      </c>
      <c r="L259" s="102">
        <v>12.02309542138633</v>
      </c>
      <c r="M259" s="102">
        <v>10.680884647338187</v>
      </c>
      <c r="N259" s="102">
        <v>11.361063386954191</v>
      </c>
      <c r="O259" s="102">
        <v>11.372004521898548</v>
      </c>
      <c r="P259" s="102">
        <v>11.340268265163671</v>
      </c>
      <c r="Q259" s="102">
        <v>10.858743450463189</v>
      </c>
      <c r="R259" s="102">
        <v>10.573112521973716</v>
      </c>
      <c r="S259" s="102">
        <v>10.484144243929446</v>
      </c>
      <c r="T259" s="102">
        <v>9.7354341013147057</v>
      </c>
      <c r="U259" s="102">
        <v>10.272091033348284</v>
      </c>
      <c r="V259" s="102">
        <v>9.6451139720627204</v>
      </c>
      <c r="W259" s="102">
        <v>9.4474406785122316</v>
      </c>
      <c r="DA259" s="131" t="s">
        <v>2980</v>
      </c>
    </row>
    <row r="260" spans="1:105" ht="12" customHeight="1" x14ac:dyDescent="0.25">
      <c r="A260" s="103" t="s">
        <v>52</v>
      </c>
      <c r="B260" s="105">
        <v>2.6590917027597372</v>
      </c>
      <c r="C260" s="105">
        <v>2.8139826491029272</v>
      </c>
      <c r="D260" s="105">
        <v>2.9165051441441592</v>
      </c>
      <c r="E260" s="105">
        <v>2.7394223937724123</v>
      </c>
      <c r="F260" s="105">
        <v>2.7872329016195381</v>
      </c>
      <c r="G260" s="105">
        <v>2.6705650831363053</v>
      </c>
      <c r="H260" s="105">
        <v>2.8451021685390607</v>
      </c>
      <c r="I260" s="105">
        <v>2.6501765726862314</v>
      </c>
      <c r="J260" s="105">
        <v>2.6392626840212285</v>
      </c>
      <c r="K260" s="105">
        <v>2.7565696369476509</v>
      </c>
      <c r="L260" s="105">
        <v>2.9633023533629212</v>
      </c>
      <c r="M260" s="105">
        <v>2.5854935203118474</v>
      </c>
      <c r="N260" s="105">
        <v>2.7649010567028327</v>
      </c>
      <c r="O260" s="105">
        <v>2.7876124401645166</v>
      </c>
      <c r="P260" s="105">
        <v>2.7694440719918165</v>
      </c>
      <c r="Q260" s="105">
        <v>2.6754207665045611</v>
      </c>
      <c r="R260" s="105">
        <v>2.5707099603948977</v>
      </c>
      <c r="S260" s="105">
        <v>2.5468257014540119</v>
      </c>
      <c r="T260" s="105">
        <v>2.3583407660527529</v>
      </c>
      <c r="U260" s="105">
        <v>2.5032776961836474</v>
      </c>
      <c r="V260" s="105">
        <v>2.3638971354635014</v>
      </c>
      <c r="W260" s="105">
        <v>2.5996341450006142</v>
      </c>
      <c r="DA260" s="132" t="s">
        <v>2981</v>
      </c>
    </row>
    <row r="261" spans="1:105" ht="12" customHeight="1" x14ac:dyDescent="0.25">
      <c r="A261" s="106" t="s">
        <v>122</v>
      </c>
      <c r="B261" s="102">
        <v>14.224252253006181</v>
      </c>
      <c r="C261" s="102">
        <v>14.014224493704862</v>
      </c>
      <c r="D261" s="102">
        <v>14.052664512984002</v>
      </c>
      <c r="E261" s="102">
        <v>13.781026349564812</v>
      </c>
      <c r="F261" s="102">
        <v>13.720345558551756</v>
      </c>
      <c r="G261" s="102">
        <v>14.140676273199542</v>
      </c>
      <c r="H261" s="102">
        <v>14.048069536734866</v>
      </c>
      <c r="I261" s="102">
        <v>13.593065484356393</v>
      </c>
      <c r="J261" s="102">
        <v>13.382341873696749</v>
      </c>
      <c r="K261" s="102">
        <v>13.744570848778469</v>
      </c>
      <c r="L261" s="102">
        <v>13.7409424013538</v>
      </c>
      <c r="M261" s="102">
        <v>14.337954355821573</v>
      </c>
      <c r="N261" s="102">
        <v>14.281486486395865</v>
      </c>
      <c r="O261" s="102">
        <v>14.191324543951605</v>
      </c>
      <c r="P261" s="102">
        <v>13.809271106293094</v>
      </c>
      <c r="Q261" s="102">
        <v>13.554849842044243</v>
      </c>
      <c r="R261" s="102">
        <v>13.451507373569894</v>
      </c>
      <c r="S261" s="102">
        <v>13.007806153097494</v>
      </c>
      <c r="T261" s="102">
        <v>12.608955568097674</v>
      </c>
      <c r="U261" s="102">
        <v>12.311540637761277</v>
      </c>
      <c r="V261" s="102">
        <v>12.206421318631078</v>
      </c>
      <c r="W261" s="102">
        <v>11.860786282919507</v>
      </c>
      <c r="DA261" s="131" t="s">
        <v>2982</v>
      </c>
    </row>
    <row r="262" spans="1:105" ht="12" customHeight="1" x14ac:dyDescent="0.25">
      <c r="A262" s="107" t="s">
        <v>121</v>
      </c>
      <c r="B262" s="105">
        <v>14.224252253006181</v>
      </c>
      <c r="C262" s="105">
        <v>14.012501564467845</v>
      </c>
      <c r="D262" s="105">
        <v>14.05560872339511</v>
      </c>
      <c r="E262" s="105">
        <v>13.790186531011713</v>
      </c>
      <c r="F262" s="105">
        <v>13.723805590798642</v>
      </c>
      <c r="G262" s="105">
        <v>14.13720408314285</v>
      </c>
      <c r="H262" s="105">
        <v>14.03658170209016</v>
      </c>
      <c r="I262" s="105">
        <v>13.587508688436765</v>
      </c>
      <c r="J262" s="105">
        <v>13.374265037109932</v>
      </c>
      <c r="K262" s="105">
        <v>13.730877834194089</v>
      </c>
      <c r="L262" s="105">
        <v>13.720591602988993</v>
      </c>
      <c r="M262" s="105">
        <v>14.307421176442856</v>
      </c>
      <c r="N262" s="105">
        <v>14.255620299840345</v>
      </c>
      <c r="O262" s="105">
        <v>14.127805153498382</v>
      </c>
      <c r="P262" s="105">
        <v>13.704719939148546</v>
      </c>
      <c r="Q262" s="105">
        <v>13.453699165179586</v>
      </c>
      <c r="R262" s="105">
        <v>13.315702076082996</v>
      </c>
      <c r="S262" s="105">
        <v>12.86690147703186</v>
      </c>
      <c r="T262" s="105">
        <v>12.490775117446926</v>
      </c>
      <c r="U262" s="105">
        <v>12.183282909609064</v>
      </c>
      <c r="V262" s="105">
        <v>12.083843996345447</v>
      </c>
      <c r="W262" s="105">
        <v>11.703926401865674</v>
      </c>
      <c r="DA262" s="132" t="s">
        <v>2983</v>
      </c>
    </row>
    <row r="263" spans="1:105" ht="12" customHeight="1" x14ac:dyDescent="0.25">
      <c r="A263" s="108" t="s">
        <v>53</v>
      </c>
      <c r="B263" s="99">
        <v>11.435831571844046</v>
      </c>
      <c r="C263" s="99">
        <v>11.180345144330948</v>
      </c>
      <c r="D263" s="99">
        <v>11.245565786739142</v>
      </c>
      <c r="E263" s="99">
        <v>10.984162307609187</v>
      </c>
      <c r="F263" s="99">
        <v>10.947237746128121</v>
      </c>
      <c r="G263" s="99">
        <v>11.327730893512454</v>
      </c>
      <c r="H263" s="99">
        <v>11.239990500436233</v>
      </c>
      <c r="I263" s="99">
        <v>11.035248701539899</v>
      </c>
      <c r="J263" s="99">
        <v>10.758680517752685</v>
      </c>
      <c r="K263" s="99">
        <v>11.050336260602199</v>
      </c>
      <c r="L263" s="99">
        <v>11.007902779842514</v>
      </c>
      <c r="M263" s="99">
        <v>11.519593196319262</v>
      </c>
      <c r="N263" s="99">
        <v>11.466035409427629</v>
      </c>
      <c r="O263" s="99">
        <v>11.347285572937919</v>
      </c>
      <c r="P263" s="99">
        <v>11.014623421838843</v>
      </c>
      <c r="Q263" s="99">
        <v>10.793875617809952</v>
      </c>
      <c r="R263" s="99">
        <v>10.710187603680971</v>
      </c>
      <c r="S263" s="99">
        <v>10.348426970026605</v>
      </c>
      <c r="T263" s="99">
        <v>10.05507340426324</v>
      </c>
      <c r="U263" s="99">
        <v>9.7959298548899962</v>
      </c>
      <c r="V263" s="99">
        <v>9.7074264838357056</v>
      </c>
      <c r="W263" s="99">
        <v>9.1786554478491791</v>
      </c>
      <c r="DA263" s="63" t="s">
        <v>2984</v>
      </c>
    </row>
    <row r="264" spans="1:105" ht="12" customHeight="1" x14ac:dyDescent="0.25">
      <c r="A264" s="108" t="s">
        <v>52</v>
      </c>
      <c r="B264" s="99">
        <v>2.7884206811621342</v>
      </c>
      <c r="C264" s="99">
        <v>2.8321564201368976</v>
      </c>
      <c r="D264" s="99">
        <v>2.8100429366559658</v>
      </c>
      <c r="E264" s="99">
        <v>2.8060242234025274</v>
      </c>
      <c r="F264" s="99">
        <v>2.7765678446705211</v>
      </c>
      <c r="G264" s="99">
        <v>2.8094731896303928</v>
      </c>
      <c r="H264" s="99">
        <v>2.7965912016539236</v>
      </c>
      <c r="I264" s="99">
        <v>2.5522599868968663</v>
      </c>
      <c r="J264" s="99">
        <v>2.6155845193572458</v>
      </c>
      <c r="K264" s="99">
        <v>2.6805415735918903</v>
      </c>
      <c r="L264" s="99">
        <v>2.7126888231464825</v>
      </c>
      <c r="M264" s="99">
        <v>2.787827980123593</v>
      </c>
      <c r="N264" s="99">
        <v>2.7895848904127125</v>
      </c>
      <c r="O264" s="99">
        <v>2.7805195805604628</v>
      </c>
      <c r="P264" s="99">
        <v>2.6900965173097022</v>
      </c>
      <c r="Q264" s="99">
        <v>2.6598235473696339</v>
      </c>
      <c r="R264" s="99">
        <v>2.6055144724020241</v>
      </c>
      <c r="S264" s="99">
        <v>2.5184745070052528</v>
      </c>
      <c r="T264" s="99">
        <v>2.4357017131836836</v>
      </c>
      <c r="U264" s="99">
        <v>2.3873530547190667</v>
      </c>
      <c r="V264" s="99">
        <v>2.3764175125097395</v>
      </c>
      <c r="W264" s="99">
        <v>2.5252709540164973</v>
      </c>
      <c r="DA264" s="63" t="s">
        <v>2985</v>
      </c>
    </row>
    <row r="265" spans="1:105" ht="12" customHeight="1" x14ac:dyDescent="0.25">
      <c r="A265" s="121" t="s">
        <v>54</v>
      </c>
      <c r="B265" s="123">
        <v>1.3592360167298183</v>
      </c>
      <c r="C265" s="123">
        <v>1.4071230166068176</v>
      </c>
      <c r="D265" s="123">
        <v>1.4804757657812806</v>
      </c>
      <c r="E265" s="123">
        <v>1.397344945702389</v>
      </c>
      <c r="F265" s="123">
        <v>1.4184630802732294</v>
      </c>
      <c r="G265" s="123">
        <v>1.4149508407720932</v>
      </c>
      <c r="H265" s="123">
        <v>1.4554490047647572</v>
      </c>
      <c r="I265" s="123">
        <v>1.4804074639475389</v>
      </c>
      <c r="J265" s="123">
        <v>1.5183094462754316</v>
      </c>
      <c r="K265" s="123">
        <v>1.6652350784525156</v>
      </c>
      <c r="L265" s="123">
        <v>1.779944401847199</v>
      </c>
      <c r="M265" s="123">
        <v>1.5228121351140367</v>
      </c>
      <c r="N265" s="123">
        <v>1.6784409572873891</v>
      </c>
      <c r="O265" s="123">
        <v>1.6926098184006799</v>
      </c>
      <c r="P265" s="123">
        <v>1.7166135978961059</v>
      </c>
      <c r="Q265" s="123">
        <v>1.6624910871374852</v>
      </c>
      <c r="R265" s="123">
        <v>1.6441666881881511</v>
      </c>
      <c r="S265" s="123">
        <v>1.666699650221618</v>
      </c>
      <c r="T265" s="123">
        <v>1.6355308098317534</v>
      </c>
      <c r="U265" s="123">
        <v>1.7921794876486619</v>
      </c>
      <c r="V265" s="123">
        <v>2.2409300616923353</v>
      </c>
      <c r="W265" s="123">
        <v>2.3056343834252813</v>
      </c>
      <c r="DA265" s="130" t="s">
        <v>2986</v>
      </c>
    </row>
    <row r="266" spans="1:105" ht="12" customHeight="1" x14ac:dyDescent="0.25">
      <c r="A266" s="97" t="s">
        <v>175</v>
      </c>
      <c r="B266" s="99">
        <v>1.3535284602304645</v>
      </c>
      <c r="C266" s="99">
        <v>1.4069224127651461</v>
      </c>
      <c r="D266" s="99">
        <v>1.4854156221848218</v>
      </c>
      <c r="E266" s="99">
        <v>1.3958955295497495</v>
      </c>
      <c r="F266" s="99">
        <v>1.4177669179832308</v>
      </c>
      <c r="G266" s="99">
        <v>1.4127373063485802</v>
      </c>
      <c r="H266" s="99">
        <v>1.4535399427930915</v>
      </c>
      <c r="I266" s="99">
        <v>1.4821182882318757</v>
      </c>
      <c r="J266" s="99">
        <v>1.5213057815169728</v>
      </c>
      <c r="K266" s="99">
        <v>1.6724683462646419</v>
      </c>
      <c r="L266" s="99">
        <v>1.7911380358399236</v>
      </c>
      <c r="M266" s="99">
        <v>1.5105169663010949</v>
      </c>
      <c r="N266" s="99">
        <v>1.6737872487040604</v>
      </c>
      <c r="O266" s="99">
        <v>1.6910429657462764</v>
      </c>
      <c r="P266" s="99">
        <v>1.7192712733552469</v>
      </c>
      <c r="Q266" s="99">
        <v>1.661610244757719</v>
      </c>
      <c r="R266" s="99">
        <v>1.6390773885911964</v>
      </c>
      <c r="S266" s="99">
        <v>1.6652170472863577</v>
      </c>
      <c r="T266" s="99">
        <v>1.6274196906309744</v>
      </c>
      <c r="U266" s="99">
        <v>1.7987931909386257</v>
      </c>
      <c r="V266" s="99">
        <v>2.2361288199674947</v>
      </c>
      <c r="W266" s="99">
        <v>2.3098717758347957</v>
      </c>
      <c r="DA266" s="63" t="s">
        <v>2987</v>
      </c>
    </row>
    <row r="267" spans="1:105" ht="12" customHeight="1" x14ac:dyDescent="0.25">
      <c r="A267" s="109" t="s">
        <v>120</v>
      </c>
      <c r="B267" s="110">
        <v>1.4269205023665308</v>
      </c>
      <c r="C267" s="110">
        <v>1.4095052167619755</v>
      </c>
      <c r="D267" s="110">
        <v>1.4209540917587682</v>
      </c>
      <c r="E267" s="110">
        <v>1.4150180655657347</v>
      </c>
      <c r="F267" s="110">
        <v>1.4267915751793683</v>
      </c>
      <c r="G267" s="110">
        <v>1.4410681625518567</v>
      </c>
      <c r="H267" s="110">
        <v>1.477687982052825</v>
      </c>
      <c r="I267" s="110">
        <v>1.4604771781075963</v>
      </c>
      <c r="J267" s="110">
        <v>1.4826637580983815</v>
      </c>
      <c r="K267" s="110">
        <v>1.5791131757029904</v>
      </c>
      <c r="L267" s="110">
        <v>1.6472600983210128</v>
      </c>
      <c r="M267" s="110">
        <v>1.6515238033545065</v>
      </c>
      <c r="N267" s="110">
        <v>1.7235293115205801</v>
      </c>
      <c r="O267" s="110">
        <v>1.7065404385070828</v>
      </c>
      <c r="P267" s="110">
        <v>1.6934269177514591</v>
      </c>
      <c r="Q267" s="110">
        <v>1.6700403843085683</v>
      </c>
      <c r="R267" s="110">
        <v>1.6884931144406159</v>
      </c>
      <c r="S267" s="110">
        <v>1.6799732484098828</v>
      </c>
      <c r="T267" s="110">
        <v>1.7106245219538381</v>
      </c>
      <c r="U267" s="110">
        <v>1.725426415602507</v>
      </c>
      <c r="V267" s="110">
        <v>2.2925261395806875</v>
      </c>
      <c r="W267" s="110">
        <v>2.2586347033694745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49.643711683671405</v>
      </c>
      <c r="C269" s="118">
        <f t="shared" si="122"/>
        <v>54.234111666212762</v>
      </c>
      <c r="D269" s="118">
        <f t="shared" si="122"/>
        <v>56.027083921257052</v>
      </c>
      <c r="E269" s="118">
        <f t="shared" si="122"/>
        <v>53.045748077086692</v>
      </c>
      <c r="F269" s="118">
        <f t="shared" si="122"/>
        <v>50.805218359175718</v>
      </c>
      <c r="G269" s="118">
        <f t="shared" si="122"/>
        <v>47.556528213051244</v>
      </c>
      <c r="H269" s="118">
        <f t="shared" si="122"/>
        <v>50.161947501060169</v>
      </c>
      <c r="I269" s="118">
        <f t="shared" si="122"/>
        <v>49.862975362748905</v>
      </c>
      <c r="J269" s="118">
        <f t="shared" si="122"/>
        <v>46.84993392649293</v>
      </c>
      <c r="K269" s="118">
        <f t="shared" si="122"/>
        <v>49.989638400004509</v>
      </c>
      <c r="L269" s="118">
        <f t="shared" si="122"/>
        <v>58.031484711225957</v>
      </c>
      <c r="M269" s="118">
        <f t="shared" si="122"/>
        <v>42.973412041608377</v>
      </c>
      <c r="N269" s="118">
        <f t="shared" si="122"/>
        <v>49.481943079574542</v>
      </c>
      <c r="O269" s="118">
        <f t="shared" si="122"/>
        <v>46.688963750400639</v>
      </c>
      <c r="P269" s="118">
        <f t="shared" si="122"/>
        <v>47.157978185322321</v>
      </c>
      <c r="Q269" s="118">
        <f t="shared" si="122"/>
        <v>43.76433455906502</v>
      </c>
      <c r="R269" s="118">
        <f t="shared" ref="R269:V269" si="123">R270+R273+R275+R284</f>
        <v>46.858745310416658</v>
      </c>
      <c r="S269" s="118">
        <f t="shared" si="123"/>
        <v>46.374417368178136</v>
      </c>
      <c r="T269" s="118">
        <f t="shared" si="123"/>
        <v>43.136631165480985</v>
      </c>
      <c r="U269" s="118">
        <f t="shared" si="123"/>
        <v>44.872555041648134</v>
      </c>
      <c r="V269" s="118">
        <f t="shared" si="123"/>
        <v>38.79777279063503</v>
      </c>
      <c r="W269" s="118">
        <f t="shared" ref="W269" si="124">W270+W273+W275+W284</f>
        <v>44.574725256830149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44.749846229443193</v>
      </c>
      <c r="C270" s="123">
        <f t="shared" si="125"/>
        <v>49.263629812843661</v>
      </c>
      <c r="D270" s="123">
        <f t="shared" si="125"/>
        <v>50.876079169067133</v>
      </c>
      <c r="E270" s="123">
        <f t="shared" si="125"/>
        <v>48.332423072757912</v>
      </c>
      <c r="F270" s="123">
        <f t="shared" si="125"/>
        <v>46.047135637846374</v>
      </c>
      <c r="G270" s="123">
        <f t="shared" si="125"/>
        <v>42.966214179812354</v>
      </c>
      <c r="H270" s="123">
        <f t="shared" si="125"/>
        <v>45.368978938725817</v>
      </c>
      <c r="I270" s="123">
        <f t="shared" si="125"/>
        <v>45.15531969736584</v>
      </c>
      <c r="J270" s="123">
        <f t="shared" si="125"/>
        <v>42.366104560008758</v>
      </c>
      <c r="K270" s="123">
        <f t="shared" si="125"/>
        <v>45.312445688241404</v>
      </c>
      <c r="L270" s="123">
        <f t="shared" si="125"/>
        <v>53.098501948898615</v>
      </c>
      <c r="M270" s="123">
        <f t="shared" si="125"/>
        <v>38.668980215711365</v>
      </c>
      <c r="N270" s="123">
        <f t="shared" si="125"/>
        <v>44.924462381014713</v>
      </c>
      <c r="O270" s="123">
        <f t="shared" si="125"/>
        <v>42.16269531817062</v>
      </c>
      <c r="P270" s="123">
        <f t="shared" si="125"/>
        <v>42.661027537966973</v>
      </c>
      <c r="Q270" s="123">
        <f t="shared" si="125"/>
        <v>39.481602237006662</v>
      </c>
      <c r="R270" s="123">
        <f t="shared" ref="R270:V270" si="126">SUM(R271:R272)</f>
        <v>42.750391055375154</v>
      </c>
      <c r="S270" s="123">
        <f t="shared" si="126"/>
        <v>42.393903359524998</v>
      </c>
      <c r="T270" s="123">
        <f t="shared" si="126"/>
        <v>39.499321366843098</v>
      </c>
      <c r="U270" s="123">
        <f t="shared" si="126"/>
        <v>41.108444284683522</v>
      </c>
      <c r="V270" s="123">
        <f t="shared" si="126"/>
        <v>35.179338827654959</v>
      </c>
      <c r="W270" s="123">
        <f t="shared" ref="W270" si="127">SUM(W271:W272)</f>
        <v>40.999679837943901</v>
      </c>
      <c r="DA270" s="130" t="s">
        <v>3140</v>
      </c>
    </row>
    <row r="271" spans="1:105" ht="12" customHeight="1" x14ac:dyDescent="0.25">
      <c r="A271" s="97" t="s">
        <v>217</v>
      </c>
      <c r="B271" s="99">
        <v>44.749846229443193</v>
      </c>
      <c r="C271" s="99">
        <v>49.263629812843661</v>
      </c>
      <c r="D271" s="99">
        <v>50.876079169067133</v>
      </c>
      <c r="E271" s="99">
        <v>48.332423072757912</v>
      </c>
      <c r="F271" s="99">
        <v>46.047135637846374</v>
      </c>
      <c r="G271" s="99">
        <v>42.966214179812354</v>
      </c>
      <c r="H271" s="99">
        <v>45.368978938725817</v>
      </c>
      <c r="I271" s="99">
        <v>45.15531969736584</v>
      </c>
      <c r="J271" s="99">
        <v>42.366104560008758</v>
      </c>
      <c r="K271" s="99">
        <v>45.312445688241404</v>
      </c>
      <c r="L271" s="99">
        <v>53.098501948898615</v>
      </c>
      <c r="M271" s="99">
        <v>38.668980215711365</v>
      </c>
      <c r="N271" s="99">
        <v>44.924462381014713</v>
      </c>
      <c r="O271" s="99">
        <v>42.16269531817062</v>
      </c>
      <c r="P271" s="99">
        <v>42.661027537966973</v>
      </c>
      <c r="Q271" s="99">
        <v>39.481602237006662</v>
      </c>
      <c r="R271" s="99">
        <v>42.750391055375154</v>
      </c>
      <c r="S271" s="99">
        <v>42.393903359524998</v>
      </c>
      <c r="T271" s="99">
        <v>39.499321366843098</v>
      </c>
      <c r="U271" s="99">
        <v>41.108444284683522</v>
      </c>
      <c r="V271" s="99">
        <v>35.179338827654959</v>
      </c>
      <c r="W271" s="99">
        <v>40.999679837943901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4.485103850944741</v>
      </c>
      <c r="C275" s="123">
        <v>4.5464666970526997</v>
      </c>
      <c r="D275" s="123">
        <v>4.703756971475034</v>
      </c>
      <c r="E275" s="123">
        <v>4.2934149823819396</v>
      </c>
      <c r="F275" s="123">
        <v>4.3330228191646665</v>
      </c>
      <c r="G275" s="123">
        <v>4.1679730070218319</v>
      </c>
      <c r="H275" s="123">
        <v>4.3596017268299683</v>
      </c>
      <c r="I275" s="123">
        <v>4.2661095424520532</v>
      </c>
      <c r="J275" s="123">
        <v>4.0300119048200962</v>
      </c>
      <c r="K275" s="123">
        <v>4.1784387675297454</v>
      </c>
      <c r="L275" s="123">
        <v>4.3992067803229622</v>
      </c>
      <c r="M275" s="123">
        <v>3.8589912610066115</v>
      </c>
      <c r="N275" s="123">
        <v>4.067499460737543</v>
      </c>
      <c r="O275" s="123">
        <v>4.0355223040054735</v>
      </c>
      <c r="P275" s="123">
        <v>3.9990950426804854</v>
      </c>
      <c r="Q275" s="123">
        <v>3.802545216701815</v>
      </c>
      <c r="R275" s="123">
        <v>3.634041369888267</v>
      </c>
      <c r="S275" s="123">
        <v>3.4976183883052485</v>
      </c>
      <c r="T275" s="123">
        <v>3.1642940341379955</v>
      </c>
      <c r="U275" s="123">
        <v>3.2378575695660254</v>
      </c>
      <c r="V275" s="123">
        <v>2.9618703250647149</v>
      </c>
      <c r="W275" s="123">
        <v>2.8964081452076607</v>
      </c>
      <c r="DA275" s="130" t="s">
        <v>3145</v>
      </c>
    </row>
    <row r="276" spans="1:105" ht="12" customHeight="1" x14ac:dyDescent="0.25">
      <c r="A276" s="97" t="s">
        <v>134</v>
      </c>
      <c r="B276" s="99">
        <v>4.6464425202911999</v>
      </c>
      <c r="C276" s="99">
        <v>4.7095228258262107</v>
      </c>
      <c r="D276" s="99">
        <v>4.8707128180570409</v>
      </c>
      <c r="E276" s="99">
        <v>4.4442604861400294</v>
      </c>
      <c r="F276" s="99">
        <v>4.4835333640517288</v>
      </c>
      <c r="G276" s="99">
        <v>4.3117283310922829</v>
      </c>
      <c r="H276" s="99">
        <v>4.5098131263400942</v>
      </c>
      <c r="I276" s="99">
        <v>4.4129597655536097</v>
      </c>
      <c r="J276" s="99">
        <v>4.1683324081835238</v>
      </c>
      <c r="K276" s="99">
        <v>4.3213411222503799</v>
      </c>
      <c r="L276" s="99">
        <v>4.5490229780511013</v>
      </c>
      <c r="M276" s="99">
        <v>3.9901676526342333</v>
      </c>
      <c r="N276" s="99">
        <v>4.2065483615770924</v>
      </c>
      <c r="O276" s="99">
        <v>4.1721933136058205</v>
      </c>
      <c r="P276" s="99">
        <v>4.1350118241349785</v>
      </c>
      <c r="Q276" s="99">
        <v>3.931175523625781</v>
      </c>
      <c r="R276" s="99">
        <v>3.758390690109922</v>
      </c>
      <c r="S276" s="99">
        <v>3.6176893365762361</v>
      </c>
      <c r="T276" s="99">
        <v>3.2723309836208609</v>
      </c>
      <c r="U276" s="99">
        <v>3.3475188843430908</v>
      </c>
      <c r="V276" s="99">
        <v>3.0592489620276524</v>
      </c>
      <c r="W276" s="99">
        <v>2.9918884263246688</v>
      </c>
      <c r="DA276" s="63" t="s">
        <v>3146</v>
      </c>
    </row>
    <row r="277" spans="1:105" ht="12" customHeight="1" x14ac:dyDescent="0.25">
      <c r="A277" s="97" t="s">
        <v>133</v>
      </c>
      <c r="B277" s="99">
        <v>3.7355306972323059</v>
      </c>
      <c r="C277" s="99">
        <v>3.6260650953548659</v>
      </c>
      <c r="D277" s="99">
        <v>3.809679910374101</v>
      </c>
      <c r="E277" s="99">
        <v>3.5000625487086845</v>
      </c>
      <c r="F277" s="99">
        <v>3.586954268744897</v>
      </c>
      <c r="G277" s="99">
        <v>3.5155016672669723</v>
      </c>
      <c r="H277" s="99">
        <v>3.6197770006433307</v>
      </c>
      <c r="I277" s="99">
        <v>3.422846010617715</v>
      </c>
      <c r="J277" s="99">
        <v>3.2255507815948561</v>
      </c>
      <c r="K277" s="99">
        <v>3.3762195273407101</v>
      </c>
      <c r="L277" s="99">
        <v>3.546729035979463</v>
      </c>
      <c r="M277" s="99">
        <v>3.1507862477143678</v>
      </c>
      <c r="N277" s="99">
        <v>3.3514342173845471</v>
      </c>
      <c r="O277" s="99">
        <v>3.3546617756491757</v>
      </c>
      <c r="P277" s="99">
        <v>3.3105393414719044</v>
      </c>
      <c r="Q277" s="99">
        <v>3.1699688712072929</v>
      </c>
      <c r="R277" s="99">
        <v>3.0865852682981507</v>
      </c>
      <c r="S277" s="99">
        <v>3.0606129563808611</v>
      </c>
      <c r="T277" s="99">
        <v>2.6882268174625201</v>
      </c>
      <c r="U277" s="99">
        <v>2.6991867098041111</v>
      </c>
      <c r="V277" s="99">
        <v>2.3804132457223539</v>
      </c>
      <c r="W277" s="99">
        <v>2.2467838097910664</v>
      </c>
      <c r="DA277" s="63" t="s">
        <v>3147</v>
      </c>
    </row>
    <row r="278" spans="1:105" ht="12" customHeight="1" x14ac:dyDescent="0.25">
      <c r="A278" s="100" t="s">
        <v>217</v>
      </c>
      <c r="B278" s="102">
        <v>3.7355306972323059</v>
      </c>
      <c r="C278" s="102">
        <v>3.6260650953548659</v>
      </c>
      <c r="D278" s="102">
        <v>3.809679910374101</v>
      </c>
      <c r="E278" s="102">
        <v>3.5000625487086845</v>
      </c>
      <c r="F278" s="102">
        <v>3.586954268744897</v>
      </c>
      <c r="G278" s="102">
        <v>3.5155016672669723</v>
      </c>
      <c r="H278" s="102">
        <v>3.6197770006433307</v>
      </c>
      <c r="I278" s="102">
        <v>3.422846010617715</v>
      </c>
      <c r="J278" s="102">
        <v>3.2255507815948561</v>
      </c>
      <c r="K278" s="102">
        <v>3.3762195273407101</v>
      </c>
      <c r="L278" s="102">
        <v>3.546729035979463</v>
      </c>
      <c r="M278" s="102">
        <v>3.1507862477143678</v>
      </c>
      <c r="N278" s="102">
        <v>3.3514342173845471</v>
      </c>
      <c r="O278" s="102">
        <v>3.3546617756491757</v>
      </c>
      <c r="P278" s="102">
        <v>3.3105393414719044</v>
      </c>
      <c r="Q278" s="102">
        <v>3.1699688712072929</v>
      </c>
      <c r="R278" s="102">
        <v>3.0865852682981507</v>
      </c>
      <c r="S278" s="102">
        <v>3.0606129563808611</v>
      </c>
      <c r="T278" s="102">
        <v>2.6882268174625201</v>
      </c>
      <c r="U278" s="102">
        <v>2.6991867098041111</v>
      </c>
      <c r="V278" s="102">
        <v>2.3804132457223539</v>
      </c>
      <c r="W278" s="102">
        <v>2.2467838097910664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0.40876160328347388</v>
      </c>
      <c r="C284" s="123">
        <v>0.42401515631639797</v>
      </c>
      <c r="D284" s="123">
        <v>0.44724778071488341</v>
      </c>
      <c r="E284" s="123">
        <v>0.41991002194684246</v>
      </c>
      <c r="F284" s="123">
        <v>0.42505990216467676</v>
      </c>
      <c r="G284" s="123">
        <v>0.42234102621706354</v>
      </c>
      <c r="H284" s="123">
        <v>0.43336683550438948</v>
      </c>
      <c r="I284" s="123">
        <v>0.44154612293100615</v>
      </c>
      <c r="J284" s="123">
        <v>0.45381746166408143</v>
      </c>
      <c r="K284" s="123">
        <v>0.49875394423335589</v>
      </c>
      <c r="L284" s="123">
        <v>0.53377598200437648</v>
      </c>
      <c r="M284" s="123">
        <v>0.44544056489039391</v>
      </c>
      <c r="N284" s="123">
        <v>0.48998123782228725</v>
      </c>
      <c r="O284" s="123">
        <v>0.49074612822454239</v>
      </c>
      <c r="P284" s="123">
        <v>0.4978556046748619</v>
      </c>
      <c r="Q284" s="123">
        <v>0.48018710535654319</v>
      </c>
      <c r="R284" s="123">
        <v>0.47431288515323938</v>
      </c>
      <c r="S284" s="123">
        <v>0.48289562034789091</v>
      </c>
      <c r="T284" s="123">
        <v>0.47301576449988825</v>
      </c>
      <c r="U284" s="123">
        <v>0.52625318739858973</v>
      </c>
      <c r="V284" s="123">
        <v>0.65656363791535444</v>
      </c>
      <c r="W284" s="123">
        <v>0.67863727367858584</v>
      </c>
      <c r="DA284" s="130" t="s">
        <v>3154</v>
      </c>
    </row>
    <row r="285" spans="1:105" ht="12" customHeight="1" x14ac:dyDescent="0.25">
      <c r="A285" s="97" t="s">
        <v>175</v>
      </c>
      <c r="B285" s="99">
        <v>0.44323080141004489</v>
      </c>
      <c r="C285" s="99">
        <v>0.45972125309408313</v>
      </c>
      <c r="D285" s="99">
        <v>0.48436602125190864</v>
      </c>
      <c r="E285" s="99">
        <v>0.45434787859982922</v>
      </c>
      <c r="F285" s="99">
        <v>0.46058981221594075</v>
      </c>
      <c r="G285" s="99">
        <v>0.45813590625402406</v>
      </c>
      <c r="H285" s="99">
        <v>0.47056837290990872</v>
      </c>
      <c r="I285" s="99">
        <v>0.47944863149670147</v>
      </c>
      <c r="J285" s="99">
        <v>0.4919648316028214</v>
      </c>
      <c r="K285" s="99">
        <v>0.54064364633952544</v>
      </c>
      <c r="L285" s="99">
        <v>0.5788068772789251</v>
      </c>
      <c r="M285" s="99">
        <v>0.48799122883818419</v>
      </c>
      <c r="N285" s="99">
        <v>0.5405537178097044</v>
      </c>
      <c r="O285" s="99">
        <v>0.54594301592759753</v>
      </c>
      <c r="P285" s="99">
        <v>0.55492020445740253</v>
      </c>
      <c r="Q285" s="99">
        <v>0.53621472528327441</v>
      </c>
      <c r="R285" s="99">
        <v>0.52877070138891447</v>
      </c>
      <c r="S285" s="99">
        <v>0.53683295173292078</v>
      </c>
      <c r="T285" s="99">
        <v>0.52410775531089904</v>
      </c>
      <c r="U285" s="99">
        <v>0.57839284674558566</v>
      </c>
      <c r="V285" s="99">
        <v>0.71765976890797989</v>
      </c>
      <c r="W285" s="99">
        <v>0.73982178448557279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1.2478890536985752</v>
      </c>
      <c r="D290" s="117">
        <f t="shared" si="129"/>
        <v>1.4106150531746169</v>
      </c>
      <c r="E290" s="117">
        <f t="shared" si="129"/>
        <v>1.1676310570027633</v>
      </c>
      <c r="F290" s="117">
        <f t="shared" si="129"/>
        <v>1.5727538295882422</v>
      </c>
      <c r="G290" s="117">
        <f t="shared" si="129"/>
        <v>1.3869599357379863</v>
      </c>
      <c r="H290" s="117">
        <f t="shared" si="129"/>
        <v>1.9403233371793316</v>
      </c>
      <c r="I290" s="117">
        <f t="shared" si="129"/>
        <v>1.717061014197381</v>
      </c>
      <c r="J290" s="117">
        <f t="shared" si="129"/>
        <v>1.2031899062419895</v>
      </c>
      <c r="K290" s="117">
        <f t="shared" si="129"/>
        <v>0.63131055913583323</v>
      </c>
      <c r="L290" s="117">
        <f t="shared" si="129"/>
        <v>0.29417409292048424</v>
      </c>
      <c r="M290" s="117">
        <f t="shared" si="129"/>
        <v>0</v>
      </c>
      <c r="N290" s="117">
        <f t="shared" si="129"/>
        <v>0</v>
      </c>
      <c r="O290" s="117">
        <f t="shared" si="129"/>
        <v>8.216147673183341E-2</v>
      </c>
      <c r="P290" s="117">
        <f t="shared" si="129"/>
        <v>0.22816016055667745</v>
      </c>
      <c r="Q290" s="117">
        <f t="shared" si="129"/>
        <v>0.27954562404244165</v>
      </c>
      <c r="R290" s="117">
        <f t="shared" ref="R290:V290" si="130">R291+R294+R296+R305</f>
        <v>0.4301914546120702</v>
      </c>
      <c r="S290" s="117">
        <f t="shared" si="130"/>
        <v>0.73253417098447249</v>
      </c>
      <c r="T290" s="117">
        <f t="shared" si="130"/>
        <v>0.7641215211020711</v>
      </c>
      <c r="U290" s="117">
        <f t="shared" si="130"/>
        <v>0.97445850182560245</v>
      </c>
      <c r="V290" s="117">
        <f t="shared" si="130"/>
        <v>0.76338705357591263</v>
      </c>
      <c r="W290" s="117">
        <f t="shared" ref="W290" si="131">W291+W294+W296+W305</f>
        <v>0.76311255841389225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1.1271015671469704</v>
      </c>
      <c r="D291" s="122">
        <f t="shared" si="132"/>
        <v>1.2745409963340946</v>
      </c>
      <c r="E291" s="122">
        <f t="shared" si="132"/>
        <v>1.0593976653627331</v>
      </c>
      <c r="F291" s="122">
        <f t="shared" si="132"/>
        <v>1.4195383357962881</v>
      </c>
      <c r="G291" s="122">
        <f t="shared" si="132"/>
        <v>1.2596777263031704</v>
      </c>
      <c r="H291" s="122">
        <f t="shared" si="132"/>
        <v>1.7628194635858512</v>
      </c>
      <c r="I291" s="122">
        <f t="shared" si="132"/>
        <v>1.5614375879838871</v>
      </c>
      <c r="J291" s="122">
        <f t="shared" si="132"/>
        <v>1.0787662588280982</v>
      </c>
      <c r="K291" s="122">
        <f t="shared" si="132"/>
        <v>0.56502223754155556</v>
      </c>
      <c r="L291" s="122">
        <f t="shared" si="132"/>
        <v>0.26662721957146729</v>
      </c>
      <c r="M291" s="122">
        <f t="shared" si="132"/>
        <v>0</v>
      </c>
      <c r="N291" s="122">
        <f t="shared" si="132"/>
        <v>0</v>
      </c>
      <c r="O291" s="122">
        <f t="shared" si="132"/>
        <v>7.2965419351292665E-2</v>
      </c>
      <c r="P291" s="122">
        <f t="shared" si="132"/>
        <v>0.20423215251868426</v>
      </c>
      <c r="Q291" s="122">
        <f t="shared" si="132"/>
        <v>0.24735162615426035</v>
      </c>
      <c r="R291" s="122">
        <f t="shared" ref="R291:V291" si="133">SUM(R292:R293)</f>
        <v>0.38421877788655073</v>
      </c>
      <c r="S291" s="122">
        <f t="shared" si="133"/>
        <v>0.64771617260608749</v>
      </c>
      <c r="T291" s="122">
        <f t="shared" si="133"/>
        <v>0.67757489554161632</v>
      </c>
      <c r="U291" s="122">
        <f t="shared" si="133"/>
        <v>0.83889034218948422</v>
      </c>
      <c r="V291" s="122">
        <f t="shared" si="133"/>
        <v>0.66315381340768298</v>
      </c>
      <c r="W291" s="122">
        <f t="shared" ref="W291" si="134">SUM(W292:W293)</f>
        <v>0.65796298812751886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1.1102817606744273</v>
      </c>
      <c r="D292" s="98">
        <v>1.2557824173240535</v>
      </c>
      <c r="E292" s="98">
        <v>1.0438637225685439</v>
      </c>
      <c r="F292" s="98">
        <v>1.3990889471844201</v>
      </c>
      <c r="G292" s="98">
        <v>1.2416692909624816</v>
      </c>
      <c r="H292" s="98">
        <v>1.7377651619277519</v>
      </c>
      <c r="I292" s="98">
        <v>1.5393436454602354</v>
      </c>
      <c r="J292" s="98">
        <v>1.0636195314371704</v>
      </c>
      <c r="K292" s="98">
        <v>0.55708625817175861</v>
      </c>
      <c r="L292" s="98">
        <v>0.26286423973139361</v>
      </c>
      <c r="M292" s="98">
        <v>0</v>
      </c>
      <c r="N292" s="98">
        <v>0</v>
      </c>
      <c r="O292" s="98">
        <v>7.1924904690918445E-2</v>
      </c>
      <c r="P292" s="98">
        <v>0.20128290451193376</v>
      </c>
      <c r="Q292" s="98">
        <v>0.24375062324217564</v>
      </c>
      <c r="R292" s="98">
        <v>0.37857892730445186</v>
      </c>
      <c r="S292" s="98">
        <v>0.63877083032615134</v>
      </c>
      <c r="T292" s="98">
        <v>0.66825616267198462</v>
      </c>
      <c r="U292" s="98">
        <v>0.82760998702320343</v>
      </c>
      <c r="V292" s="98">
        <v>0.65402713644230659</v>
      </c>
      <c r="W292" s="98">
        <v>0.64878411809376735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1.6819806472543126E-2</v>
      </c>
      <c r="D293" s="98">
        <v>1.8758579010041052E-2</v>
      </c>
      <c r="E293" s="98">
        <v>1.5533942794189263E-2</v>
      </c>
      <c r="F293" s="98">
        <v>2.0449388611868045E-2</v>
      </c>
      <c r="G293" s="98">
        <v>1.8008435340688876E-2</v>
      </c>
      <c r="H293" s="98">
        <v>2.5054301658099246E-2</v>
      </c>
      <c r="I293" s="98">
        <v>2.2093942523651645E-2</v>
      </c>
      <c r="J293" s="98">
        <v>1.514672739092791E-2</v>
      </c>
      <c r="K293" s="98">
        <v>7.9359793697969319E-3</v>
      </c>
      <c r="L293" s="98">
        <v>3.7629798400736661E-3</v>
      </c>
      <c r="M293" s="98">
        <v>0</v>
      </c>
      <c r="N293" s="98">
        <v>0</v>
      </c>
      <c r="O293" s="98">
        <v>1.0405146603742132E-3</v>
      </c>
      <c r="P293" s="98">
        <v>2.9492480067504936E-3</v>
      </c>
      <c r="Q293" s="98">
        <v>3.6010029120846971E-3</v>
      </c>
      <c r="R293" s="98">
        <v>5.6398505820988527E-3</v>
      </c>
      <c r="S293" s="98">
        <v>8.9453422799361752E-3</v>
      </c>
      <c r="T293" s="98">
        <v>9.3187328696316737E-3</v>
      </c>
      <c r="U293" s="98">
        <v>1.1280355166280762E-2</v>
      </c>
      <c r="V293" s="98">
        <v>9.1266769653763589E-3</v>
      </c>
      <c r="W293" s="98">
        <v>9.1788700337514864E-3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5.0339515895753964E-4</v>
      </c>
      <c r="D294" s="122">
        <f t="shared" si="135"/>
        <v>4.7079209980513458E-4</v>
      </c>
      <c r="E294" s="122">
        <f t="shared" si="135"/>
        <v>3.190254211776396E-4</v>
      </c>
      <c r="F294" s="122">
        <f t="shared" si="135"/>
        <v>4.6677361915430505E-4</v>
      </c>
      <c r="G294" s="122">
        <f t="shared" si="135"/>
        <v>6.7410500848800667E-4</v>
      </c>
      <c r="H294" s="122">
        <f t="shared" si="135"/>
        <v>7.5444123014887273E-4</v>
      </c>
      <c r="I294" s="122">
        <f t="shared" si="135"/>
        <v>4.856457026092466E-4</v>
      </c>
      <c r="J294" s="122">
        <f t="shared" si="135"/>
        <v>6.6840601975332883E-4</v>
      </c>
      <c r="K294" s="122">
        <f t="shared" si="135"/>
        <v>1.5031732172158648E-4</v>
      </c>
      <c r="L294" s="122">
        <f t="shared" si="135"/>
        <v>9.9239525330973522E-5</v>
      </c>
      <c r="M294" s="122">
        <f t="shared" si="135"/>
        <v>0</v>
      </c>
      <c r="N294" s="122">
        <f t="shared" si="135"/>
        <v>0</v>
      </c>
      <c r="O294" s="122">
        <f t="shared" si="135"/>
        <v>4.5534170589698469E-5</v>
      </c>
      <c r="P294" s="122">
        <f t="shared" si="135"/>
        <v>4.9643351032522222E-5</v>
      </c>
      <c r="Q294" s="122">
        <f t="shared" si="135"/>
        <v>1.309454003369408E-4</v>
      </c>
      <c r="R294" s="122">
        <f t="shared" si="135"/>
        <v>1.0884248727554455E-4</v>
      </c>
      <c r="S294" s="122">
        <f t="shared" si="135"/>
        <v>1.3345463279531888E-4</v>
      </c>
      <c r="T294" s="122">
        <f t="shared" si="135"/>
        <v>3.030412563964054E-4</v>
      </c>
      <c r="U294" s="122">
        <f t="shared" si="135"/>
        <v>4.9632098014917359E-4</v>
      </c>
      <c r="V294" s="122">
        <f t="shared" si="135"/>
        <v>8.5525198272192674E-4</v>
      </c>
      <c r="W294" s="122">
        <f t="shared" si="135"/>
        <v>1.0429792865509443E-3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5.0339515895753964E-4</v>
      </c>
      <c r="D295" s="98">
        <v>4.7079209980513458E-4</v>
      </c>
      <c r="E295" s="98">
        <v>3.190254211776396E-4</v>
      </c>
      <c r="F295" s="98">
        <v>4.6677361915430505E-4</v>
      </c>
      <c r="G295" s="98">
        <v>6.7410500848800667E-4</v>
      </c>
      <c r="H295" s="98">
        <v>7.5444123014887273E-4</v>
      </c>
      <c r="I295" s="98">
        <v>4.856457026092466E-4</v>
      </c>
      <c r="J295" s="98">
        <v>6.6840601975332883E-4</v>
      </c>
      <c r="K295" s="98">
        <v>1.5031732172158648E-4</v>
      </c>
      <c r="L295" s="98">
        <v>9.9239525330973522E-5</v>
      </c>
      <c r="M295" s="98">
        <v>0</v>
      </c>
      <c r="N295" s="98">
        <v>0</v>
      </c>
      <c r="O295" s="98">
        <v>4.5534170589698469E-5</v>
      </c>
      <c r="P295" s="98">
        <v>4.9643351032522222E-5</v>
      </c>
      <c r="Q295" s="98">
        <v>1.309454003369408E-4</v>
      </c>
      <c r="R295" s="98">
        <v>1.0884248727554455E-4</v>
      </c>
      <c r="S295" s="98">
        <v>1.3345463279531888E-4</v>
      </c>
      <c r="T295" s="98">
        <v>3.030412563964054E-4</v>
      </c>
      <c r="U295" s="98">
        <v>4.9632098014917359E-4</v>
      </c>
      <c r="V295" s="98">
        <v>8.5525198272192674E-4</v>
      </c>
      <c r="W295" s="98">
        <v>1.0429792865509443E-3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0.1089644820240486</v>
      </c>
      <c r="D296" s="122">
        <v>0.12265018843711326</v>
      </c>
      <c r="E296" s="122">
        <v>9.7327519580582875E-2</v>
      </c>
      <c r="F296" s="122">
        <v>0.13773879082852433</v>
      </c>
      <c r="G296" s="122">
        <v>0.11381141813598775</v>
      </c>
      <c r="H296" s="122">
        <v>0.15916474298677108</v>
      </c>
      <c r="I296" s="122">
        <v>0.1391143811084633</v>
      </c>
      <c r="J296" s="122">
        <v>0.10994354607777682</v>
      </c>
      <c r="K296" s="122">
        <v>5.8381687302315681E-2</v>
      </c>
      <c r="L296" s="122">
        <v>2.4145889623517054E-2</v>
      </c>
      <c r="M296" s="122">
        <v>0</v>
      </c>
      <c r="N296" s="122">
        <v>0</v>
      </c>
      <c r="O296" s="122">
        <v>7.99403811688538E-3</v>
      </c>
      <c r="P296" s="122">
        <v>2.0683817413404821E-2</v>
      </c>
      <c r="Q296" s="122">
        <v>2.7576213189583684E-2</v>
      </c>
      <c r="R296" s="122">
        <v>3.9160868890819947E-2</v>
      </c>
      <c r="S296" s="122">
        <v>7.1788483572143486E-2</v>
      </c>
      <c r="T296" s="122">
        <v>7.2396722928514068E-2</v>
      </c>
      <c r="U296" s="122">
        <v>0.11238345106823046</v>
      </c>
      <c r="V296" s="122">
        <v>7.8346964110463782E-2</v>
      </c>
      <c r="W296" s="122">
        <v>8.149670965561176E-2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0.10372170357442316</v>
      </c>
      <c r="D297" s="98">
        <v>0.11721961344355379</v>
      </c>
      <c r="E297" s="98">
        <v>9.2503693806411505E-2</v>
      </c>
      <c r="F297" s="98">
        <v>0.1316206777115031</v>
      </c>
      <c r="G297" s="98">
        <v>0.10817398181982159</v>
      </c>
      <c r="H297" s="98">
        <v>0.15168124620676093</v>
      </c>
      <c r="I297" s="98">
        <v>0.13332297908395141</v>
      </c>
      <c r="J297" s="98">
        <v>0.10540092297631255</v>
      </c>
      <c r="K297" s="98">
        <v>5.4233908549157064E-2</v>
      </c>
      <c r="L297" s="98">
        <v>2.1007916077838334E-2</v>
      </c>
      <c r="M297" s="98">
        <v>0</v>
      </c>
      <c r="N297" s="98">
        <v>0</v>
      </c>
      <c r="O297" s="98">
        <v>5.8275366874574143E-3</v>
      </c>
      <c r="P297" s="98">
        <v>1.5227183480326673E-2</v>
      </c>
      <c r="Q297" s="98">
        <v>2.384039427530131E-2</v>
      </c>
      <c r="R297" s="98">
        <v>3.595124326727283E-2</v>
      </c>
      <c r="S297" s="98">
        <v>6.8578895163997913E-2</v>
      </c>
      <c r="T297" s="98">
        <v>6.9619634045838236E-2</v>
      </c>
      <c r="U297" s="98">
        <v>0.10864683094896165</v>
      </c>
      <c r="V297" s="98">
        <v>7.5208340595692841E-2</v>
      </c>
      <c r="W297" s="98">
        <v>7.7869131875993383E-2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1.7435838530697673E-4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1.2239908121942271E-4</v>
      </c>
      <c r="U298" s="98">
        <v>1.2730583884059822E-4</v>
      </c>
      <c r="V298" s="98">
        <v>1.1932578672828846E-4</v>
      </c>
      <c r="W298" s="98">
        <v>1.1810608392372386E-4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1.504458012702517E-4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1.0132153969338836E-4</v>
      </c>
      <c r="U299" s="101">
        <v>1.0504915156071396E-4</v>
      </c>
      <c r="V299" s="101">
        <v>9.8207915389506196E-5</v>
      </c>
      <c r="W299" s="101">
        <v>9.5050888469665819E-5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2.3912584036725023E-5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2.1077541526034367E-5</v>
      </c>
      <c r="U300" s="104">
        <v>2.2256687279884268E-5</v>
      </c>
      <c r="V300" s="104">
        <v>2.1117871338782259E-5</v>
      </c>
      <c r="W300" s="104">
        <v>2.3055195454058044E-5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5.0824892328544553E-3</v>
      </c>
      <c r="D301" s="101">
        <v>5.4305749935594635E-3</v>
      </c>
      <c r="E301" s="101">
        <v>4.8238257741713706E-3</v>
      </c>
      <c r="F301" s="101">
        <v>5.9613351283407849E-3</v>
      </c>
      <c r="G301" s="101">
        <v>5.4752361155635931E-3</v>
      </c>
      <c r="H301" s="101">
        <v>7.1602135255268004E-3</v>
      </c>
      <c r="I301" s="101">
        <v>5.4596428685691331E-3</v>
      </c>
      <c r="J301" s="101">
        <v>4.3882620606481623E-3</v>
      </c>
      <c r="K301" s="101">
        <v>3.9898227690554908E-3</v>
      </c>
      <c r="L301" s="101">
        <v>2.9806774885568865E-3</v>
      </c>
      <c r="M301" s="101">
        <v>0</v>
      </c>
      <c r="N301" s="101">
        <v>0</v>
      </c>
      <c r="O301" s="101">
        <v>2.0069815498534494E-3</v>
      </c>
      <c r="P301" s="101">
        <v>5.1488744487241909E-3</v>
      </c>
      <c r="Q301" s="101">
        <v>3.5863846490202245E-3</v>
      </c>
      <c r="R301" s="101">
        <v>3.0625609543305132E-3</v>
      </c>
      <c r="S301" s="101">
        <v>3.069007716270675E-3</v>
      </c>
      <c r="T301" s="101">
        <v>2.5197958946280847E-3</v>
      </c>
      <c r="U301" s="101">
        <v>3.3506809002538532E-3</v>
      </c>
      <c r="V301" s="101">
        <v>2.7649214075420071E-3</v>
      </c>
      <c r="W301" s="101">
        <v>3.2672684164413665E-3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1.6028921677098594E-4</v>
      </c>
      <c r="D302" s="104">
        <v>0</v>
      </c>
      <c r="E302" s="104">
        <v>0</v>
      </c>
      <c r="F302" s="104">
        <v>1.5677798868044801E-4</v>
      </c>
      <c r="G302" s="104">
        <v>1.6220020060256181E-4</v>
      </c>
      <c r="H302" s="104">
        <v>3.2328325448337133E-4</v>
      </c>
      <c r="I302" s="104">
        <v>1.5740077063581732E-4</v>
      </c>
      <c r="J302" s="104">
        <v>1.54361040816107E-4</v>
      </c>
      <c r="K302" s="104">
        <v>1.5795598410312691E-4</v>
      </c>
      <c r="L302" s="104">
        <v>1.5729605712183148E-4</v>
      </c>
      <c r="M302" s="104">
        <v>0</v>
      </c>
      <c r="N302" s="104">
        <v>0</v>
      </c>
      <c r="O302" s="104">
        <v>1.5951987957451549E-4</v>
      </c>
      <c r="P302" s="104">
        <v>3.0775948435395707E-4</v>
      </c>
      <c r="Q302" s="104">
        <v>1.494342652621494E-4</v>
      </c>
      <c r="R302" s="104">
        <v>1.470646692165978E-4</v>
      </c>
      <c r="S302" s="104">
        <v>1.4058069187488753E-4</v>
      </c>
      <c r="T302" s="104">
        <v>1.3489390682832467E-4</v>
      </c>
      <c r="U302" s="104">
        <v>2.5863338017436402E-4</v>
      </c>
      <c r="V302" s="104">
        <v>2.5437632050064876E-4</v>
      </c>
      <c r="W302" s="104">
        <v>2.4220327925328353E-4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1.35174637303014E-4</v>
      </c>
      <c r="D303" s="98">
        <v>0</v>
      </c>
      <c r="E303" s="98">
        <v>0</v>
      </c>
      <c r="F303" s="98">
        <v>1.3209052075218694E-4</v>
      </c>
      <c r="G303" s="98">
        <v>1.3710071795181147E-4</v>
      </c>
      <c r="H303" s="98">
        <v>2.7304620098765999E-4</v>
      </c>
      <c r="I303" s="98">
        <v>1.3437482392786564E-4</v>
      </c>
      <c r="J303" s="98">
        <v>1.3075851434826011E-4</v>
      </c>
      <c r="K303" s="98">
        <v>1.3379978519414694E-4</v>
      </c>
      <c r="L303" s="98">
        <v>1.3286147428210717E-4</v>
      </c>
      <c r="M303" s="98">
        <v>0</v>
      </c>
      <c r="N303" s="98">
        <v>0</v>
      </c>
      <c r="O303" s="98">
        <v>1.3433964759528185E-4</v>
      </c>
      <c r="P303" s="98">
        <v>2.5869093834036906E-4</v>
      </c>
      <c r="Q303" s="98">
        <v>1.2513185698705403E-4</v>
      </c>
      <c r="R303" s="98">
        <v>1.2319650976160953E-4</v>
      </c>
      <c r="S303" s="98">
        <v>1.1756193834218312E-4</v>
      </c>
      <c r="T303" s="98">
        <v>1.127115672504478E-4</v>
      </c>
      <c r="U303" s="98">
        <v>2.1556137969907838E-4</v>
      </c>
      <c r="V303" s="98">
        <v>2.1156995513912027E-4</v>
      </c>
      <c r="W303" s="98">
        <v>1.9710294670934901E-4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2.5114579467971945E-5</v>
      </c>
      <c r="D304" s="98">
        <v>0</v>
      </c>
      <c r="E304" s="98">
        <v>0</v>
      </c>
      <c r="F304" s="98">
        <v>2.4687467928261079E-5</v>
      </c>
      <c r="G304" s="98">
        <v>2.5099482650750345E-5</v>
      </c>
      <c r="H304" s="98">
        <v>5.0237053495711367E-5</v>
      </c>
      <c r="I304" s="98">
        <v>2.3025946707951667E-5</v>
      </c>
      <c r="J304" s="98">
        <v>2.3602526467846896E-5</v>
      </c>
      <c r="K304" s="98">
        <v>2.4156198908979982E-5</v>
      </c>
      <c r="L304" s="98">
        <v>2.4434582839724302E-5</v>
      </c>
      <c r="M304" s="98">
        <v>0</v>
      </c>
      <c r="N304" s="98">
        <v>0</v>
      </c>
      <c r="O304" s="98">
        <v>2.518023197923366E-5</v>
      </c>
      <c r="P304" s="98">
        <v>4.9068546013587993E-5</v>
      </c>
      <c r="Q304" s="98">
        <v>2.4302408275095364E-5</v>
      </c>
      <c r="R304" s="98">
        <v>2.3868159454988265E-5</v>
      </c>
      <c r="S304" s="98">
        <v>2.3018753532704403E-5</v>
      </c>
      <c r="T304" s="98">
        <v>2.2182339577876874E-5</v>
      </c>
      <c r="U304" s="98">
        <v>4.3072000475285633E-5</v>
      </c>
      <c r="V304" s="98">
        <v>4.2806365361528463E-5</v>
      </c>
      <c r="W304" s="98">
        <v>4.5100332543934506E-5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1.1319609368598786E-2</v>
      </c>
      <c r="D305" s="122">
        <v>1.295307630360404E-2</v>
      </c>
      <c r="E305" s="122">
        <v>1.0586846638269601E-2</v>
      </c>
      <c r="F305" s="122">
        <v>1.5009929344275332E-2</v>
      </c>
      <c r="G305" s="122">
        <v>1.2796686290340132E-2</v>
      </c>
      <c r="H305" s="122">
        <v>1.7584689376560526E-2</v>
      </c>
      <c r="I305" s="122">
        <v>1.6023399402421302E-2</v>
      </c>
      <c r="J305" s="122">
        <v>1.3811695316361242E-2</v>
      </c>
      <c r="K305" s="122">
        <v>7.7563169702405243E-3</v>
      </c>
      <c r="L305" s="122">
        <v>3.3017442001689562E-3</v>
      </c>
      <c r="M305" s="122">
        <v>0</v>
      </c>
      <c r="N305" s="122">
        <v>0</v>
      </c>
      <c r="O305" s="122">
        <v>1.1564850930656687E-3</v>
      </c>
      <c r="P305" s="122">
        <v>3.1945472735558493E-3</v>
      </c>
      <c r="Q305" s="122">
        <v>4.4868392982606621E-3</v>
      </c>
      <c r="R305" s="122">
        <v>6.7029653474239836E-3</v>
      </c>
      <c r="S305" s="122">
        <v>1.2896060173446159E-2</v>
      </c>
      <c r="T305" s="122">
        <v>1.38468613755444E-2</v>
      </c>
      <c r="U305" s="122">
        <v>2.2688387587738636E-2</v>
      </c>
      <c r="V305" s="122">
        <v>2.1031024075043901E-2</v>
      </c>
      <c r="W305" s="122">
        <v>2.2609881344210696E-2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1.0206254256491114E-2</v>
      </c>
      <c r="D306" s="98">
        <v>1.1813816418467992E-2</v>
      </c>
      <c r="E306" s="98">
        <v>9.5321226081308882E-3</v>
      </c>
      <c r="F306" s="98">
        <v>1.3436656800273667E-2</v>
      </c>
      <c r="G306" s="98">
        <v>1.1449803921201738E-2</v>
      </c>
      <c r="H306" s="98">
        <v>1.5768236462086159E-2</v>
      </c>
      <c r="I306" s="98">
        <v>1.4695061495290851E-2</v>
      </c>
      <c r="J306" s="98">
        <v>1.2911875239979281E-2</v>
      </c>
      <c r="K306" s="98">
        <v>7.0565069108755223E-3</v>
      </c>
      <c r="L306" s="98">
        <v>2.9558879116827266E-3</v>
      </c>
      <c r="M306" s="98">
        <v>0</v>
      </c>
      <c r="N306" s="98">
        <v>0</v>
      </c>
      <c r="O306" s="98">
        <v>9.3698176770360883E-4</v>
      </c>
      <c r="P306" s="98">
        <v>2.7201126901830962E-3</v>
      </c>
      <c r="Q306" s="98">
        <v>4.0017933797253206E-3</v>
      </c>
      <c r="R306" s="98">
        <v>6.197797867193394E-3</v>
      </c>
      <c r="S306" s="98">
        <v>1.200120336491429E-2</v>
      </c>
      <c r="T306" s="98">
        <v>1.2795938358534662E-2</v>
      </c>
      <c r="U306" s="98">
        <v>2.133141072095128E-2</v>
      </c>
      <c r="V306" s="98">
        <v>1.9517633747592709E-2</v>
      </c>
      <c r="W306" s="98">
        <v>2.0843346510920877E-2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1.1133551121076716E-3</v>
      </c>
      <c r="D307" s="33">
        <v>1.1392598851360479E-3</v>
      </c>
      <c r="E307" s="33">
        <v>1.0547240301387129E-3</v>
      </c>
      <c r="F307" s="33">
        <v>1.5732725440016657E-3</v>
      </c>
      <c r="G307" s="33">
        <v>1.3468823691383934E-3</v>
      </c>
      <c r="H307" s="33">
        <v>1.8164529144743661E-3</v>
      </c>
      <c r="I307" s="33">
        <v>1.3283379071304497E-3</v>
      </c>
      <c r="J307" s="33">
        <v>8.9982007638196094E-4</v>
      </c>
      <c r="K307" s="33">
        <v>6.998100593650021E-4</v>
      </c>
      <c r="L307" s="33">
        <v>3.4585628848622955E-4</v>
      </c>
      <c r="M307" s="33">
        <v>0</v>
      </c>
      <c r="N307" s="33">
        <v>0</v>
      </c>
      <c r="O307" s="33">
        <v>2.1950332536205993E-4</v>
      </c>
      <c r="P307" s="33">
        <v>4.7443458337275302E-4</v>
      </c>
      <c r="Q307" s="33">
        <v>4.850459185353413E-4</v>
      </c>
      <c r="R307" s="33">
        <v>5.0516748023058961E-4</v>
      </c>
      <c r="S307" s="33">
        <v>8.9485680853186936E-4</v>
      </c>
      <c r="T307" s="33">
        <v>1.0509230170097379E-3</v>
      </c>
      <c r="U307" s="33">
        <v>1.3569768667873574E-3</v>
      </c>
      <c r="V307" s="33">
        <v>1.5133903274511904E-3</v>
      </c>
      <c r="W307" s="33">
        <v>1.7665348332898182E-3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0.82240158865217261</v>
      </c>
      <c r="D309" s="117">
        <f t="shared" si="136"/>
        <v>0.93932260746228213</v>
      </c>
      <c r="E309" s="117">
        <f t="shared" si="136"/>
        <v>0.78577436153619296</v>
      </c>
      <c r="F309" s="117">
        <f t="shared" si="136"/>
        <v>1.0693399156118846</v>
      </c>
      <c r="G309" s="117">
        <f t="shared" si="136"/>
        <v>0.95349199357955239</v>
      </c>
      <c r="H309" s="117">
        <f t="shared" si="136"/>
        <v>1.3471819151141824</v>
      </c>
      <c r="I309" s="117">
        <f t="shared" si="136"/>
        <v>1.2038084383022114</v>
      </c>
      <c r="J309" s="117">
        <f t="shared" si="136"/>
        <v>0.85263394701111572</v>
      </c>
      <c r="K309" s="117">
        <f t="shared" si="136"/>
        <v>0.45161089786711561</v>
      </c>
      <c r="L309" s="117">
        <f t="shared" si="136"/>
        <v>0.21288721864577961</v>
      </c>
      <c r="M309" s="117">
        <f t="shared" si="136"/>
        <v>0</v>
      </c>
      <c r="N309" s="117">
        <f t="shared" si="136"/>
        <v>0</v>
      </c>
      <c r="O309" s="117">
        <f t="shared" si="136"/>
        <v>6.2703415877814958E-2</v>
      </c>
      <c r="P309" s="117">
        <f t="shared" si="136"/>
        <v>0.17794813584418118</v>
      </c>
      <c r="Q309" s="117">
        <f t="shared" si="136"/>
        <v>0.22254703363760031</v>
      </c>
      <c r="R309" s="117">
        <f t="shared" ref="R309:V309" si="137">R310+R313+R315+R324</f>
        <v>0.34605830127919007</v>
      </c>
      <c r="S309" s="117">
        <f t="shared" si="137"/>
        <v>0.59429889858603901</v>
      </c>
      <c r="T309" s="117">
        <f t="shared" si="137"/>
        <v>0.62498158529925085</v>
      </c>
      <c r="U309" s="117">
        <f t="shared" si="137"/>
        <v>0.80232872833235436</v>
      </c>
      <c r="V309" s="117">
        <f t="shared" si="137"/>
        <v>0.6326395270946199</v>
      </c>
      <c r="W309" s="117">
        <f t="shared" ref="W309" si="138">W310+W313+W315+W324</f>
        <v>0.63534185322042491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0.74252561932433492</v>
      </c>
      <c r="D310" s="122">
        <f t="shared" si="139"/>
        <v>0.8488782938833509</v>
      </c>
      <c r="E310" s="122">
        <f t="shared" si="139"/>
        <v>0.71331077892410222</v>
      </c>
      <c r="F310" s="122">
        <f t="shared" si="139"/>
        <v>0.96592924691347204</v>
      </c>
      <c r="G310" s="122">
        <f t="shared" si="139"/>
        <v>0.8661990474687209</v>
      </c>
      <c r="H310" s="122">
        <f t="shared" si="139"/>
        <v>1.2248313438959051</v>
      </c>
      <c r="I310" s="122">
        <f t="shared" si="139"/>
        <v>1.0961418262419151</v>
      </c>
      <c r="J310" s="122">
        <f t="shared" si="139"/>
        <v>0.76515449592912677</v>
      </c>
      <c r="K310" s="122">
        <f t="shared" si="139"/>
        <v>0.40499256445118331</v>
      </c>
      <c r="L310" s="122">
        <f t="shared" si="139"/>
        <v>0.19316402786433925</v>
      </c>
      <c r="M310" s="122">
        <f t="shared" si="139"/>
        <v>0</v>
      </c>
      <c r="N310" s="122">
        <f t="shared" si="139"/>
        <v>0</v>
      </c>
      <c r="O310" s="122">
        <f t="shared" si="139"/>
        <v>5.5654515810453539E-2</v>
      </c>
      <c r="P310" s="122">
        <f t="shared" si="139"/>
        <v>0.15937151049721537</v>
      </c>
      <c r="Q310" s="122">
        <f t="shared" si="139"/>
        <v>0.19671297993059203</v>
      </c>
      <c r="R310" s="122">
        <f t="shared" ref="R310:V310" si="140">SUM(R311:R312)</f>
        <v>0.30884270690847671</v>
      </c>
      <c r="S310" s="122">
        <f t="shared" si="140"/>
        <v>0.52482595825393752</v>
      </c>
      <c r="T310" s="122">
        <f t="shared" si="140"/>
        <v>0.55262160915866509</v>
      </c>
      <c r="U310" s="122">
        <f t="shared" si="140"/>
        <v>0.68790336724427981</v>
      </c>
      <c r="V310" s="122">
        <f t="shared" si="140"/>
        <v>0.54644658753262609</v>
      </c>
      <c r="W310" s="122">
        <f t="shared" ref="W310" si="141">SUM(W311:W312)</f>
        <v>0.54404067264603095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0.72570581285179181</v>
      </c>
      <c r="D311" s="98">
        <v>0.83011971487330982</v>
      </c>
      <c r="E311" s="98">
        <v>0.69777683612991293</v>
      </c>
      <c r="F311" s="98">
        <v>0.94547985830160397</v>
      </c>
      <c r="G311" s="98">
        <v>0.84819061212803204</v>
      </c>
      <c r="H311" s="98">
        <v>1.1997770422378058</v>
      </c>
      <c r="I311" s="98">
        <v>1.0740478837182634</v>
      </c>
      <c r="J311" s="98">
        <v>0.75000776853819884</v>
      </c>
      <c r="K311" s="98">
        <v>0.39705658508138636</v>
      </c>
      <c r="L311" s="98">
        <v>0.18940104802426558</v>
      </c>
      <c r="M311" s="98">
        <v>0</v>
      </c>
      <c r="N311" s="98">
        <v>0</v>
      </c>
      <c r="O311" s="98">
        <v>5.4614001150079326E-2</v>
      </c>
      <c r="P311" s="98">
        <v>0.15642226249046487</v>
      </c>
      <c r="Q311" s="98">
        <v>0.19311197701850732</v>
      </c>
      <c r="R311" s="98">
        <v>0.30320285632637783</v>
      </c>
      <c r="S311" s="98">
        <v>0.51588061597400137</v>
      </c>
      <c r="T311" s="98">
        <v>0.5433028762890334</v>
      </c>
      <c r="U311" s="98">
        <v>0.67662301207799902</v>
      </c>
      <c r="V311" s="98">
        <v>0.5373199105672497</v>
      </c>
      <c r="W311" s="98">
        <v>0.53486180261227945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1.6819806472543126E-2</v>
      </c>
      <c r="D312" s="98">
        <v>1.8758579010041052E-2</v>
      </c>
      <c r="E312" s="98">
        <v>1.5533942794189263E-2</v>
      </c>
      <c r="F312" s="98">
        <v>2.0449388611868045E-2</v>
      </c>
      <c r="G312" s="98">
        <v>1.8008435340688876E-2</v>
      </c>
      <c r="H312" s="98">
        <v>2.5054301658099246E-2</v>
      </c>
      <c r="I312" s="98">
        <v>2.2093942523651645E-2</v>
      </c>
      <c r="J312" s="98">
        <v>1.514672739092791E-2</v>
      </c>
      <c r="K312" s="98">
        <v>7.9359793697969319E-3</v>
      </c>
      <c r="L312" s="98">
        <v>3.7629798400736661E-3</v>
      </c>
      <c r="M312" s="98">
        <v>0</v>
      </c>
      <c r="N312" s="98">
        <v>0</v>
      </c>
      <c r="O312" s="98">
        <v>1.0405146603742132E-3</v>
      </c>
      <c r="P312" s="98">
        <v>2.9492480067504936E-3</v>
      </c>
      <c r="Q312" s="98">
        <v>3.6010029120846971E-3</v>
      </c>
      <c r="R312" s="98">
        <v>5.6398505820988527E-3</v>
      </c>
      <c r="S312" s="98">
        <v>8.9453422799361752E-3</v>
      </c>
      <c r="T312" s="98">
        <v>9.3187328696316737E-3</v>
      </c>
      <c r="U312" s="98">
        <v>1.1280355166280762E-2</v>
      </c>
      <c r="V312" s="98">
        <v>9.1266769653763589E-3</v>
      </c>
      <c r="W312" s="98">
        <v>9.1788700337514864E-3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1.2826739600705541E-3</v>
      </c>
      <c r="D313" s="122">
        <f t="shared" si="142"/>
        <v>1.2423308747743101E-3</v>
      </c>
      <c r="E313" s="122">
        <f t="shared" si="142"/>
        <v>8.7110923429216283E-4</v>
      </c>
      <c r="F313" s="122">
        <f t="shared" si="142"/>
        <v>1.317400050748914E-3</v>
      </c>
      <c r="G313" s="122">
        <f t="shared" si="142"/>
        <v>1.965047589550949E-3</v>
      </c>
      <c r="H313" s="122">
        <f t="shared" si="142"/>
        <v>2.2697461897449181E-3</v>
      </c>
      <c r="I313" s="122">
        <f t="shared" si="142"/>
        <v>1.5069282069472612E-3</v>
      </c>
      <c r="J313" s="122">
        <f t="shared" si="142"/>
        <v>2.1382921228349145E-3</v>
      </c>
      <c r="K313" s="122">
        <f t="shared" si="142"/>
        <v>4.9569008002888339E-4</v>
      </c>
      <c r="L313" s="122">
        <f t="shared" si="142"/>
        <v>3.3728500238526624E-4</v>
      </c>
      <c r="M313" s="122">
        <f t="shared" si="142"/>
        <v>0</v>
      </c>
      <c r="N313" s="122">
        <f t="shared" si="142"/>
        <v>0</v>
      </c>
      <c r="O313" s="122">
        <f t="shared" si="142"/>
        <v>1.7483751063912303E-4</v>
      </c>
      <c r="P313" s="122">
        <f t="shared" si="142"/>
        <v>2.0000004259696625E-4</v>
      </c>
      <c r="Q313" s="122">
        <f t="shared" si="142"/>
        <v>5.4881764598871375E-4</v>
      </c>
      <c r="R313" s="122">
        <f t="shared" si="142"/>
        <v>4.6727311090835253E-4</v>
      </c>
      <c r="S313" s="122">
        <f t="shared" si="142"/>
        <v>5.8376196892539513E-4</v>
      </c>
      <c r="T313" s="122">
        <f t="shared" si="142"/>
        <v>1.3461141118801976E-3</v>
      </c>
      <c r="U313" s="122">
        <f t="shared" si="142"/>
        <v>2.2352915309247086E-3</v>
      </c>
      <c r="V313" s="122">
        <f t="shared" si="142"/>
        <v>3.90562556310293E-3</v>
      </c>
      <c r="W313" s="122">
        <f t="shared" si="142"/>
        <v>4.8271506599233864E-3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1.2826739600705541E-3</v>
      </c>
      <c r="D314" s="98">
        <v>1.2423308747743101E-3</v>
      </c>
      <c r="E314" s="98">
        <v>8.7110923429216283E-4</v>
      </c>
      <c r="F314" s="98">
        <v>1.317400050748914E-3</v>
      </c>
      <c r="G314" s="98">
        <v>1.965047589550949E-3</v>
      </c>
      <c r="H314" s="98">
        <v>2.2697461897449181E-3</v>
      </c>
      <c r="I314" s="98">
        <v>1.5069282069472612E-3</v>
      </c>
      <c r="J314" s="98">
        <v>2.1382921228349145E-3</v>
      </c>
      <c r="K314" s="98">
        <v>4.9569008002888339E-4</v>
      </c>
      <c r="L314" s="98">
        <v>3.3728500238526624E-4</v>
      </c>
      <c r="M314" s="98">
        <v>0</v>
      </c>
      <c r="N314" s="98">
        <v>0</v>
      </c>
      <c r="O314" s="98">
        <v>1.7483751063912303E-4</v>
      </c>
      <c r="P314" s="98">
        <v>2.0000004259696625E-4</v>
      </c>
      <c r="Q314" s="98">
        <v>5.4881764598871375E-4</v>
      </c>
      <c r="R314" s="98">
        <v>4.6727311090835253E-4</v>
      </c>
      <c r="S314" s="98">
        <v>5.8376196892539513E-4</v>
      </c>
      <c r="T314" s="98">
        <v>1.3461141118801976E-3</v>
      </c>
      <c r="U314" s="98">
        <v>2.2352915309247086E-3</v>
      </c>
      <c r="V314" s="98">
        <v>3.90562556310293E-3</v>
      </c>
      <c r="W314" s="98">
        <v>4.8271506599233864E-3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7.1368140114844006E-2</v>
      </c>
      <c r="D315" s="122">
        <v>8.0949649090719597E-2</v>
      </c>
      <c r="E315" s="122">
        <v>6.4824296603775769E-2</v>
      </c>
      <c r="F315" s="122">
        <v>9.2479081538618294E-2</v>
      </c>
      <c r="G315" s="122">
        <v>7.7125104883487838E-2</v>
      </c>
      <c r="H315" s="122">
        <v>0.10880693576473643</v>
      </c>
      <c r="I315" s="122">
        <v>9.5932332412219962E-2</v>
      </c>
      <c r="J315" s="122">
        <v>7.6559627667191724E-2</v>
      </c>
      <c r="K315" s="122">
        <v>4.1156600472095142E-2</v>
      </c>
      <c r="L315" s="122">
        <v>1.7262689623308958E-2</v>
      </c>
      <c r="M315" s="122">
        <v>0</v>
      </c>
      <c r="N315" s="122">
        <v>0</v>
      </c>
      <c r="O315" s="122">
        <v>6.111607091930862E-3</v>
      </c>
      <c r="P315" s="122">
        <v>1.6290676195142025E-2</v>
      </c>
      <c r="Q315" s="122">
        <v>2.2384506004617423E-2</v>
      </c>
      <c r="R315" s="122">
        <v>3.2445679233806902E-2</v>
      </c>
      <c r="S315" s="122">
        <v>6.0597382821720107E-2</v>
      </c>
      <c r="T315" s="122">
        <v>6.2054953367466158E-2</v>
      </c>
      <c r="U315" s="122">
        <v>9.7537724157655603E-2</v>
      </c>
      <c r="V315" s="122">
        <v>6.8595608091846352E-2</v>
      </c>
      <c r="W315" s="122">
        <v>7.1673614580186548E-2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6.7516146187448722E-2</v>
      </c>
      <c r="D316" s="98">
        <v>7.6960705824683631E-2</v>
      </c>
      <c r="E316" s="98">
        <v>6.1275382815845471E-2</v>
      </c>
      <c r="F316" s="98">
        <v>8.7964225218430586E-2</v>
      </c>
      <c r="G316" s="98">
        <v>7.2957273772592729E-2</v>
      </c>
      <c r="H316" s="98">
        <v>0.10325997021787263</v>
      </c>
      <c r="I316" s="98">
        <v>9.1637406337602728E-2</v>
      </c>
      <c r="J316" s="98">
        <v>7.3180789029187468E-2</v>
      </c>
      <c r="K316" s="98">
        <v>3.8063386713078573E-2</v>
      </c>
      <c r="L316" s="98">
        <v>1.4914636817238477E-2</v>
      </c>
      <c r="M316" s="98">
        <v>0</v>
      </c>
      <c r="N316" s="98">
        <v>0</v>
      </c>
      <c r="O316" s="98">
        <v>4.4484665827288494E-3</v>
      </c>
      <c r="P316" s="98">
        <v>1.2041837289602526E-2</v>
      </c>
      <c r="Q316" s="98">
        <v>1.9434991221462763E-2</v>
      </c>
      <c r="R316" s="98">
        <v>2.9884715521444189E-2</v>
      </c>
      <c r="S316" s="98">
        <v>5.8010616502978014E-2</v>
      </c>
      <c r="T316" s="98">
        <v>5.9785886334944457E-2</v>
      </c>
      <c r="U316" s="98">
        <v>9.4457156463722089E-2</v>
      </c>
      <c r="V316" s="98">
        <v>6.5985489531502031E-2</v>
      </c>
      <c r="W316" s="98">
        <v>6.8640415172356778E-2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1.2731908693302741E-4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1.0808745099212117E-4</v>
      </c>
      <c r="U317" s="98">
        <v>1.135860344746765E-4</v>
      </c>
      <c r="V317" s="98">
        <v>1.0728248182635927E-4</v>
      </c>
      <c r="W317" s="98">
        <v>1.0684105886202879E-4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1.0340650289630239E-4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8.7009909466086798E-5</v>
      </c>
      <c r="U318" s="101">
        <v>9.1329347194792223E-5</v>
      </c>
      <c r="V318" s="101">
        <v>8.6164610487577005E-5</v>
      </c>
      <c r="W318" s="101">
        <v>8.3785863407970741E-5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2.3912584036725023E-5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2.1077541526034367E-5</v>
      </c>
      <c r="U319" s="104">
        <v>2.2256687279884268E-5</v>
      </c>
      <c r="V319" s="104">
        <v>2.1117871338782259E-5</v>
      </c>
      <c r="W319" s="104">
        <v>2.3055195454058044E-5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3.7277359303497337E-3</v>
      </c>
      <c r="D320" s="101">
        <v>3.9889432660359615E-3</v>
      </c>
      <c r="E320" s="101">
        <v>3.5489137879302964E-3</v>
      </c>
      <c r="F320" s="101">
        <v>4.3928330060349994E-3</v>
      </c>
      <c r="G320" s="101">
        <v>4.041531094961655E-3</v>
      </c>
      <c r="H320" s="101">
        <v>5.2948169648873609E-3</v>
      </c>
      <c r="I320" s="101">
        <v>4.0450233745099977E-3</v>
      </c>
      <c r="J320" s="101">
        <v>3.258151869065906E-3</v>
      </c>
      <c r="K320" s="101">
        <v>2.9694753997889455E-3</v>
      </c>
      <c r="L320" s="101">
        <v>2.2244643836636688E-3</v>
      </c>
      <c r="M320" s="101">
        <v>0</v>
      </c>
      <c r="N320" s="101">
        <v>0</v>
      </c>
      <c r="O320" s="101">
        <v>1.5351998848634511E-3</v>
      </c>
      <c r="P320" s="101">
        <v>3.9988587741165652E-3</v>
      </c>
      <c r="Q320" s="101">
        <v>2.8265903544850029E-3</v>
      </c>
      <c r="R320" s="101">
        <v>2.4389834647864719E-3</v>
      </c>
      <c r="S320" s="101">
        <v>2.4691633678265504E-3</v>
      </c>
      <c r="T320" s="101">
        <v>2.0472240203513038E-3</v>
      </c>
      <c r="U320" s="101">
        <v>2.7471740502592254E-3</v>
      </c>
      <c r="V320" s="101">
        <v>2.2851700167437522E-3</v>
      </c>
      <c r="W320" s="101">
        <v>2.717330889179981E-3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1.2425799704555101E-4</v>
      </c>
      <c r="D321" s="104">
        <v>0</v>
      </c>
      <c r="E321" s="104">
        <v>0</v>
      </c>
      <c r="F321" s="104">
        <v>1.2202331415270559E-4</v>
      </c>
      <c r="G321" s="104">
        <v>1.2630001593346481E-4</v>
      </c>
      <c r="H321" s="104">
        <v>2.5214858197644045E-4</v>
      </c>
      <c r="I321" s="104">
        <v>1.2258361317420821E-4</v>
      </c>
      <c r="J321" s="104">
        <v>1.2068676893834749E-4</v>
      </c>
      <c r="K321" s="104">
        <v>1.237383592276251E-4</v>
      </c>
      <c r="L321" s="104">
        <v>1.2358842240681016E-4</v>
      </c>
      <c r="M321" s="104">
        <v>0</v>
      </c>
      <c r="N321" s="104">
        <v>0</v>
      </c>
      <c r="O321" s="104">
        <v>1.2794062433856197E-4</v>
      </c>
      <c r="P321" s="104">
        <v>2.499801314229306E-4</v>
      </c>
      <c r="Q321" s="104">
        <v>1.2292442866965376E-4</v>
      </c>
      <c r="R321" s="104">
        <v>1.2198024757623696E-4</v>
      </c>
      <c r="S321" s="104">
        <v>1.1760295091554362E-4</v>
      </c>
      <c r="T321" s="104">
        <v>1.1375556117827779E-4</v>
      </c>
      <c r="U321" s="104">
        <v>2.1980760919962551E-4</v>
      </c>
      <c r="V321" s="104">
        <v>2.1766606177421683E-4</v>
      </c>
      <c r="W321" s="104">
        <v>2.0902745978775805E-4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9.9143417577579051E-5</v>
      </c>
      <c r="D322" s="98">
        <v>0</v>
      </c>
      <c r="E322" s="98">
        <v>0</v>
      </c>
      <c r="F322" s="98">
        <v>9.733584622444451E-5</v>
      </c>
      <c r="G322" s="98">
        <v>1.0120053328271446E-4</v>
      </c>
      <c r="H322" s="98">
        <v>2.0191152848072908E-4</v>
      </c>
      <c r="I322" s="98">
        <v>9.9557666466256541E-5</v>
      </c>
      <c r="J322" s="98">
        <v>9.7084242470500594E-5</v>
      </c>
      <c r="K322" s="98">
        <v>9.9582160318645115E-5</v>
      </c>
      <c r="L322" s="98">
        <v>9.915383956708586E-5</v>
      </c>
      <c r="M322" s="98">
        <v>0</v>
      </c>
      <c r="N322" s="98">
        <v>0</v>
      </c>
      <c r="O322" s="98">
        <v>1.0276039235932831E-4</v>
      </c>
      <c r="P322" s="98">
        <v>2.0091158540934263E-4</v>
      </c>
      <c r="Q322" s="98">
        <v>9.8622020394558389E-5</v>
      </c>
      <c r="R322" s="98">
        <v>9.8112088121248686E-5</v>
      </c>
      <c r="S322" s="98">
        <v>9.4584197382839214E-5</v>
      </c>
      <c r="T322" s="98">
        <v>9.1573221600400924E-5</v>
      </c>
      <c r="U322" s="98">
        <v>1.7673560872433989E-4</v>
      </c>
      <c r="V322" s="98">
        <v>1.7485969641268837E-4</v>
      </c>
      <c r="W322" s="98">
        <v>1.6392712724382354E-4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2.5114579467971945E-5</v>
      </c>
      <c r="D323" s="98">
        <v>0</v>
      </c>
      <c r="E323" s="98">
        <v>0</v>
      </c>
      <c r="F323" s="98">
        <v>2.4687467928261079E-5</v>
      </c>
      <c r="G323" s="98">
        <v>2.5099482650750345E-5</v>
      </c>
      <c r="H323" s="98">
        <v>5.0237053495711367E-5</v>
      </c>
      <c r="I323" s="98">
        <v>2.3025946707951667E-5</v>
      </c>
      <c r="J323" s="98">
        <v>2.3602526467846896E-5</v>
      </c>
      <c r="K323" s="98">
        <v>2.4156198908979982E-5</v>
      </c>
      <c r="L323" s="98">
        <v>2.4434582839724302E-5</v>
      </c>
      <c r="M323" s="98">
        <v>0</v>
      </c>
      <c r="N323" s="98">
        <v>0</v>
      </c>
      <c r="O323" s="98">
        <v>2.518023197923366E-5</v>
      </c>
      <c r="P323" s="98">
        <v>4.9068546013587993E-5</v>
      </c>
      <c r="Q323" s="98">
        <v>2.4302408275095364E-5</v>
      </c>
      <c r="R323" s="98">
        <v>2.3868159454988265E-5</v>
      </c>
      <c r="S323" s="98">
        <v>2.3018753532704403E-5</v>
      </c>
      <c r="T323" s="98">
        <v>2.2182339577876874E-5</v>
      </c>
      <c r="U323" s="98">
        <v>4.3072000475285633E-5</v>
      </c>
      <c r="V323" s="98">
        <v>4.2806365361528463E-5</v>
      </c>
      <c r="W323" s="98">
        <v>4.5100332543934506E-5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7.2251552529231395E-3</v>
      </c>
      <c r="D324" s="122">
        <v>8.2523336134373067E-3</v>
      </c>
      <c r="E324" s="122">
        <v>6.7681767740228986E-3</v>
      </c>
      <c r="F324" s="122">
        <v>9.6141871090453992E-3</v>
      </c>
      <c r="G324" s="122">
        <v>8.2027936377927317E-3</v>
      </c>
      <c r="H324" s="122">
        <v>1.1273889263795809E-2</v>
      </c>
      <c r="I324" s="122">
        <v>1.0227351441129033E-2</v>
      </c>
      <c r="J324" s="122">
        <v>8.7815312919624078E-3</v>
      </c>
      <c r="K324" s="122">
        <v>4.9660428638082874E-3</v>
      </c>
      <c r="L324" s="122">
        <v>2.1232161557461246E-3</v>
      </c>
      <c r="M324" s="122">
        <v>0</v>
      </c>
      <c r="N324" s="122">
        <v>0</v>
      </c>
      <c r="O324" s="122">
        <v>7.6245546479143341E-4</v>
      </c>
      <c r="P324" s="122">
        <v>2.0859491092268222E-3</v>
      </c>
      <c r="Q324" s="122">
        <v>2.9007300564021549E-3</v>
      </c>
      <c r="R324" s="122">
        <v>4.3026420259981019E-3</v>
      </c>
      <c r="S324" s="122">
        <v>8.2917955414559697E-3</v>
      </c>
      <c r="T324" s="122">
        <v>8.958908661239412E-3</v>
      </c>
      <c r="U324" s="122">
        <v>1.4652345399494176E-2</v>
      </c>
      <c r="V324" s="122">
        <v>1.369170590704452E-2</v>
      </c>
      <c r="W324" s="122">
        <v>1.4800415334284086E-2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6.3612426494796112E-3</v>
      </c>
      <c r="D325" s="98">
        <v>7.3667112912333505E-3</v>
      </c>
      <c r="E325" s="98">
        <v>5.9467252835818316E-3</v>
      </c>
      <c r="F325" s="98">
        <v>8.3865590539753763E-3</v>
      </c>
      <c r="G325" s="98">
        <v>7.1497716518470087E-3</v>
      </c>
      <c r="H325" s="98">
        <v>9.8509083155474339E-3</v>
      </c>
      <c r="I325" s="98">
        <v>9.1846058410740873E-3</v>
      </c>
      <c r="J325" s="98">
        <v>8.0736332984105083E-3</v>
      </c>
      <c r="K325" s="98">
        <v>4.4142071994157537E-3</v>
      </c>
      <c r="L325" s="98">
        <v>1.849806468363266E-3</v>
      </c>
      <c r="M325" s="98">
        <v>0</v>
      </c>
      <c r="N325" s="98">
        <v>0</v>
      </c>
      <c r="O325" s="98">
        <v>5.8649434044434666E-4</v>
      </c>
      <c r="P325" s="98">
        <v>1.702627258236978E-3</v>
      </c>
      <c r="Q325" s="98">
        <v>2.5048824317988011E-3</v>
      </c>
      <c r="R325" s="98">
        <v>3.8847736068196256E-3</v>
      </c>
      <c r="S325" s="98">
        <v>7.5392009618642378E-3</v>
      </c>
      <c r="T325" s="98">
        <v>8.0594271688042979E-3</v>
      </c>
      <c r="U325" s="98">
        <v>1.3471638985026041E-2</v>
      </c>
      <c r="V325" s="98">
        <v>1.2357010504801199E-2</v>
      </c>
      <c r="W325" s="98">
        <v>1.322684552150824E-2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8.6391260344352875E-4</v>
      </c>
      <c r="D326" s="33">
        <v>8.8562232220395685E-4</v>
      </c>
      <c r="E326" s="33">
        <v>8.2145149044106683E-4</v>
      </c>
      <c r="F326" s="33">
        <v>1.2276280550700227E-3</v>
      </c>
      <c r="G326" s="33">
        <v>1.0530219859457228E-3</v>
      </c>
      <c r="H326" s="33">
        <v>1.4229809482483747E-3</v>
      </c>
      <c r="I326" s="33">
        <v>1.0427456000549464E-3</v>
      </c>
      <c r="J326" s="33">
        <v>7.0789799355189958E-4</v>
      </c>
      <c r="K326" s="33">
        <v>5.5183566439253391E-4</v>
      </c>
      <c r="L326" s="33">
        <v>2.7340968738285849E-4</v>
      </c>
      <c r="M326" s="33">
        <v>0</v>
      </c>
      <c r="N326" s="33">
        <v>0</v>
      </c>
      <c r="O326" s="33">
        <v>1.759611243470867E-4</v>
      </c>
      <c r="P326" s="33">
        <v>3.8332185098984407E-4</v>
      </c>
      <c r="Q326" s="33">
        <v>3.9584762460335364E-4</v>
      </c>
      <c r="R326" s="33">
        <v>4.178684191784759E-4</v>
      </c>
      <c r="S326" s="33">
        <v>7.5259457959173136E-4</v>
      </c>
      <c r="T326" s="33">
        <v>8.9948149243511389E-4</v>
      </c>
      <c r="U326" s="33">
        <v>1.1807064144681359E-3</v>
      </c>
      <c r="V326" s="33">
        <v>1.3346954022433206E-3</v>
      </c>
      <c r="W326" s="33">
        <v>1.5735698127758452E-3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0.6590342196004404</v>
      </c>
      <c r="D328" s="119">
        <f t="shared" si="143"/>
        <v>0.66589577741164618</v>
      </c>
      <c r="E328" s="119">
        <f t="shared" si="143"/>
        <v>0.67296459512924156</v>
      </c>
      <c r="F328" s="119">
        <f t="shared" si="143"/>
        <v>0.67991563300904201</v>
      </c>
      <c r="G328" s="119">
        <f t="shared" si="143"/>
        <v>0.68746902416630351</v>
      </c>
      <c r="H328" s="119">
        <f t="shared" si="143"/>
        <v>0.69430794821681363</v>
      </c>
      <c r="I328" s="119">
        <f t="shared" si="143"/>
        <v>0.70108658245025546</v>
      </c>
      <c r="J328" s="119">
        <f t="shared" si="143"/>
        <v>0.70864453116483439</v>
      </c>
      <c r="K328" s="119">
        <f t="shared" si="143"/>
        <v>0.71535457681129433</v>
      </c>
      <c r="L328" s="119">
        <f t="shared" si="143"/>
        <v>0.7236776581251273</v>
      </c>
      <c r="M328" s="119" t="str">
        <f t="shared" si="143"/>
        <v/>
      </c>
      <c r="N328" s="119" t="str">
        <f t="shared" si="143"/>
        <v/>
      </c>
      <c r="O328" s="119">
        <f t="shared" si="143"/>
        <v>0.76317294152918458</v>
      </c>
      <c r="P328" s="119">
        <f t="shared" si="143"/>
        <v>0.77992641401554819</v>
      </c>
      <c r="Q328" s="119">
        <f t="shared" si="143"/>
        <v>0.79610272705900909</v>
      </c>
      <c r="R328" s="119">
        <f t="shared" ref="R328:V328" si="144">IF(R309=0,"",R309/R290)</f>
        <v>0.80442858073796908</v>
      </c>
      <c r="S328" s="119">
        <f t="shared" si="144"/>
        <v>0.81129170778114645</v>
      </c>
      <c r="T328" s="119">
        <f t="shared" si="144"/>
        <v>0.81790862845723467</v>
      </c>
      <c r="U328" s="119">
        <f t="shared" si="144"/>
        <v>0.82335853895186817</v>
      </c>
      <c r="V328" s="119">
        <f t="shared" si="144"/>
        <v>0.82872708428989494</v>
      </c>
      <c r="W328" s="119">
        <f t="shared" ref="W328" si="145">IF(W309=0,"",W309/W290)</f>
        <v>0.83256637073430539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0.6587921097509325</v>
      </c>
      <c r="D329" s="124">
        <f t="shared" si="146"/>
        <v>0.66602666867911009</v>
      </c>
      <c r="E329" s="124">
        <f t="shared" si="146"/>
        <v>0.67331730307322113</v>
      </c>
      <c r="F329" s="124">
        <f t="shared" si="146"/>
        <v>0.68045308996296694</v>
      </c>
      <c r="G329" s="124">
        <f t="shared" si="146"/>
        <v>0.68763543990794529</v>
      </c>
      <c r="H329" s="124">
        <f t="shared" si="146"/>
        <v>0.69481383045567591</v>
      </c>
      <c r="I329" s="124">
        <f t="shared" si="146"/>
        <v>0.70200809476941228</v>
      </c>
      <c r="J329" s="124">
        <f t="shared" si="146"/>
        <v>0.7092866407968127</v>
      </c>
      <c r="K329" s="124">
        <f t="shared" si="146"/>
        <v>0.71677278794075328</v>
      </c>
      <c r="L329" s="124">
        <f t="shared" si="146"/>
        <v>0.72447227321651297</v>
      </c>
      <c r="M329" s="124" t="str">
        <f t="shared" si="146"/>
        <v/>
      </c>
      <c r="N329" s="124" t="str">
        <f t="shared" si="146"/>
        <v/>
      </c>
      <c r="O329" s="124">
        <f t="shared" si="146"/>
        <v>0.76275194887189468</v>
      </c>
      <c r="P329" s="124">
        <f t="shared" si="146"/>
        <v>0.78034486015925042</v>
      </c>
      <c r="Q329" s="124">
        <f t="shared" si="146"/>
        <v>0.79527667955541304</v>
      </c>
      <c r="R329" s="124">
        <f t="shared" ref="R329:V329" si="147">IF(R310=0,"",R310/R291)</f>
        <v>0.80381991897249094</v>
      </c>
      <c r="S329" s="124">
        <f t="shared" si="147"/>
        <v>0.81027150540691162</v>
      </c>
      <c r="T329" s="124">
        <f t="shared" si="147"/>
        <v>0.81558749120557306</v>
      </c>
      <c r="U329" s="124">
        <f t="shared" si="147"/>
        <v>0.82001583836198189</v>
      </c>
      <c r="V329" s="124">
        <f t="shared" si="147"/>
        <v>0.82401183026401525</v>
      </c>
      <c r="W329" s="124">
        <f t="shared" ref="W329" si="148">IF(W310=0,"",W310/W291)</f>
        <v>0.82685604276055602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0.65362310591409745</v>
      </c>
      <c r="D330" s="111">
        <f t="shared" si="149"/>
        <v>0.66103785450525077</v>
      </c>
      <c r="E330" s="111">
        <f t="shared" si="149"/>
        <v>0.66845587316029598</v>
      </c>
      <c r="F330" s="111">
        <f t="shared" si="149"/>
        <v>0.67578252276549222</v>
      </c>
      <c r="G330" s="111">
        <f t="shared" si="149"/>
        <v>0.68310508949654059</v>
      </c>
      <c r="H330" s="111">
        <f t="shared" si="149"/>
        <v>0.69041379613506537</v>
      </c>
      <c r="I330" s="111">
        <f t="shared" si="149"/>
        <v>0.69773106666974472</v>
      </c>
      <c r="J330" s="111">
        <f t="shared" si="149"/>
        <v>0.70514666793000969</v>
      </c>
      <c r="K330" s="111">
        <f t="shared" si="149"/>
        <v>0.712738071092336</v>
      </c>
      <c r="L330" s="111">
        <f t="shared" si="149"/>
        <v>0.72052801178967518</v>
      </c>
      <c r="M330" s="111" t="str">
        <f t="shared" si="149"/>
        <v/>
      </c>
      <c r="N330" s="111" t="str">
        <f t="shared" si="149"/>
        <v/>
      </c>
      <c r="O330" s="111">
        <f t="shared" si="149"/>
        <v>0.75931975697112231</v>
      </c>
      <c r="P330" s="111">
        <f t="shared" si="149"/>
        <v>0.77712641751545686</v>
      </c>
      <c r="Q330" s="111">
        <f t="shared" si="149"/>
        <v>0.79225223898871078</v>
      </c>
      <c r="R330" s="111">
        <f t="shared" ref="R330:V330" si="150">IF(R311=0,"",R311/R292)</f>
        <v>0.80089734123670109</v>
      </c>
      <c r="S330" s="111">
        <f t="shared" si="150"/>
        <v>0.80761454888382556</v>
      </c>
      <c r="T330" s="111">
        <f t="shared" si="150"/>
        <v>0.81301588617853882</v>
      </c>
      <c r="U330" s="111">
        <f t="shared" si="150"/>
        <v>0.81756264748775775</v>
      </c>
      <c r="V330" s="111">
        <f t="shared" si="150"/>
        <v>0.82155598847181488</v>
      </c>
      <c r="W330" s="111">
        <f t="shared" ref="W330" si="151">IF(W311=0,"",W311/W292)</f>
        <v>0.8244064361251473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2.548045878563455</v>
      </c>
      <c r="D332" s="124">
        <f t="shared" si="155"/>
        <v>2.6388099445350144</v>
      </c>
      <c r="E332" s="124">
        <f t="shared" si="155"/>
        <v>2.730532354056864</v>
      </c>
      <c r="F332" s="124">
        <f t="shared" si="155"/>
        <v>2.8223532708120134</v>
      </c>
      <c r="G332" s="124">
        <f t="shared" si="155"/>
        <v>2.9150467135060754</v>
      </c>
      <c r="H332" s="124">
        <f t="shared" si="155"/>
        <v>3.0085129219369846</v>
      </c>
      <c r="I332" s="124">
        <f t="shared" si="155"/>
        <v>3.1029373859398577</v>
      </c>
      <c r="J332" s="124">
        <f t="shared" si="155"/>
        <v>3.199091659324131</v>
      </c>
      <c r="K332" s="124">
        <f t="shared" si="155"/>
        <v>3.2976244810094917</v>
      </c>
      <c r="L332" s="124">
        <f t="shared" si="155"/>
        <v>3.3986962478950575</v>
      </c>
      <c r="M332" s="124" t="str">
        <f t="shared" si="155"/>
        <v/>
      </c>
      <c r="N332" s="124" t="str">
        <f t="shared" si="155"/>
        <v/>
      </c>
      <c r="O332" s="124">
        <f t="shared" si="155"/>
        <v>3.8396990298683029</v>
      </c>
      <c r="P332" s="124">
        <f t="shared" si="155"/>
        <v>4.0287377551515959</v>
      </c>
      <c r="Q332" s="124">
        <f t="shared" si="155"/>
        <v>4.1911945328093179</v>
      </c>
      <c r="R332" s="124">
        <f t="shared" ref="R332:V332" si="156">IF(R313=0,"",R313/R294)</f>
        <v>4.2931131270953831</v>
      </c>
      <c r="S332" s="124">
        <f t="shared" si="156"/>
        <v>4.3742353240049638</v>
      </c>
      <c r="T332" s="124">
        <f t="shared" si="156"/>
        <v>4.4420160076136908</v>
      </c>
      <c r="U332" s="124">
        <f t="shared" si="156"/>
        <v>4.5037216243666993</v>
      </c>
      <c r="V332" s="124">
        <f t="shared" si="156"/>
        <v>4.5666372507817847</v>
      </c>
      <c r="W332" s="124">
        <f t="shared" ref="W332" si="157">IF(W313=0,"",W313/W294)</f>
        <v>4.6282325278830978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2.548045878563455</v>
      </c>
      <c r="D333" s="111">
        <f t="shared" si="158"/>
        <v>2.6388099445350144</v>
      </c>
      <c r="E333" s="111">
        <f t="shared" si="158"/>
        <v>2.730532354056864</v>
      </c>
      <c r="F333" s="111">
        <f t="shared" si="158"/>
        <v>2.8223532708120134</v>
      </c>
      <c r="G333" s="111">
        <f t="shared" si="158"/>
        <v>2.9150467135060754</v>
      </c>
      <c r="H333" s="111">
        <f t="shared" si="158"/>
        <v>3.0085129219369846</v>
      </c>
      <c r="I333" s="111">
        <f t="shared" si="158"/>
        <v>3.1029373859398577</v>
      </c>
      <c r="J333" s="111">
        <f t="shared" si="158"/>
        <v>3.199091659324131</v>
      </c>
      <c r="K333" s="111">
        <f t="shared" si="158"/>
        <v>3.2976244810094917</v>
      </c>
      <c r="L333" s="111">
        <f t="shared" si="158"/>
        <v>3.3986962478950575</v>
      </c>
      <c r="M333" s="111" t="str">
        <f t="shared" si="158"/>
        <v/>
      </c>
      <c r="N333" s="111" t="str">
        <f t="shared" si="158"/>
        <v/>
      </c>
      <c r="O333" s="111">
        <f t="shared" si="158"/>
        <v>3.8396990298683029</v>
      </c>
      <c r="P333" s="111">
        <f t="shared" si="158"/>
        <v>4.0287377551515959</v>
      </c>
      <c r="Q333" s="111">
        <f t="shared" si="158"/>
        <v>4.1911945328093179</v>
      </c>
      <c r="R333" s="111">
        <f t="shared" ref="R333:V333" si="159">IF(R314=0,"",R314/R295)</f>
        <v>4.2931131270953831</v>
      </c>
      <c r="S333" s="111">
        <f t="shared" si="159"/>
        <v>4.3742353240049638</v>
      </c>
      <c r="T333" s="111">
        <f t="shared" si="159"/>
        <v>4.4420160076136908</v>
      </c>
      <c r="U333" s="111">
        <f t="shared" si="159"/>
        <v>4.5037216243666993</v>
      </c>
      <c r="V333" s="111">
        <f t="shared" si="159"/>
        <v>4.5666372507817847</v>
      </c>
      <c r="W333" s="111">
        <f t="shared" ref="W333" si="160">IF(W314=0,"",W314/W295)</f>
        <v>4.6282325278830978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0.65496700199146518</v>
      </c>
      <c r="D334" s="124">
        <f t="shared" si="161"/>
        <v>0.66000427820153829</v>
      </c>
      <c r="E334" s="124">
        <f t="shared" si="161"/>
        <v>0.66604283026142597</v>
      </c>
      <c r="F334" s="124">
        <f t="shared" si="161"/>
        <v>0.67140912870179481</v>
      </c>
      <c r="G334" s="124">
        <f t="shared" si="161"/>
        <v>0.67765700618311242</v>
      </c>
      <c r="H334" s="124">
        <f t="shared" si="161"/>
        <v>0.68361204700829936</v>
      </c>
      <c r="I334" s="124">
        <f t="shared" si="161"/>
        <v>0.68959320846508609</v>
      </c>
      <c r="J334" s="124">
        <f t="shared" si="161"/>
        <v>0.69635399619575233</v>
      </c>
      <c r="K334" s="124">
        <f t="shared" si="161"/>
        <v>0.70495736546591192</v>
      </c>
      <c r="L334" s="124">
        <f t="shared" si="161"/>
        <v>0.71493284747296459</v>
      </c>
      <c r="M334" s="124" t="str">
        <f t="shared" si="161"/>
        <v/>
      </c>
      <c r="N334" s="124" t="str">
        <f t="shared" si="161"/>
        <v/>
      </c>
      <c r="O334" s="124">
        <f t="shared" si="161"/>
        <v>0.76452063432392703</v>
      </c>
      <c r="P334" s="124">
        <f t="shared" si="161"/>
        <v>0.78760491206929339</v>
      </c>
      <c r="Q334" s="124">
        <f t="shared" si="161"/>
        <v>0.81173241049183231</v>
      </c>
      <c r="R334" s="124">
        <f t="shared" ref="R334:V334" si="162">IF(R315=0,"",R315/R296)</f>
        <v>0.82852296572543072</v>
      </c>
      <c r="S334" s="124">
        <f t="shared" si="162"/>
        <v>0.84411008293305234</v>
      </c>
      <c r="T334" s="124">
        <f t="shared" si="162"/>
        <v>0.85715141317570998</v>
      </c>
      <c r="U334" s="124">
        <f t="shared" si="162"/>
        <v>0.86790112984195789</v>
      </c>
      <c r="V334" s="124">
        <f t="shared" si="162"/>
        <v>0.87553626194285339</v>
      </c>
      <c r="W334" s="124">
        <f t="shared" ref="W334" si="163">IF(W315=0,"",W315/W296)</f>
        <v>0.87946635984525534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0.65093556951659626</v>
      </c>
      <c r="D335" s="111">
        <f t="shared" si="164"/>
        <v>0.65655143848212283</v>
      </c>
      <c r="E335" s="111">
        <f t="shared" si="164"/>
        <v>0.66241011893082291</v>
      </c>
      <c r="F335" s="111">
        <f t="shared" si="164"/>
        <v>0.66831615478563122</v>
      </c>
      <c r="G335" s="111">
        <f t="shared" si="164"/>
        <v>0.67444382230574584</v>
      </c>
      <c r="H335" s="111">
        <f t="shared" si="164"/>
        <v>0.68076952688743131</v>
      </c>
      <c r="I335" s="111">
        <f t="shared" si="164"/>
        <v>0.68733392373343294</v>
      </c>
      <c r="J335" s="111">
        <f t="shared" si="164"/>
        <v>0.69430880643838266</v>
      </c>
      <c r="K335" s="111">
        <f t="shared" si="164"/>
        <v>0.7018374248018342</v>
      </c>
      <c r="L335" s="111">
        <f t="shared" si="164"/>
        <v>0.70995317964794336</v>
      </c>
      <c r="M335" s="111" t="str">
        <f t="shared" si="164"/>
        <v/>
      </c>
      <c r="N335" s="111" t="str">
        <f t="shared" si="164"/>
        <v/>
      </c>
      <c r="O335" s="111">
        <f t="shared" si="164"/>
        <v>0.7633528232097222</v>
      </c>
      <c r="P335" s="111">
        <f t="shared" si="164"/>
        <v>0.79081185993197145</v>
      </c>
      <c r="Q335" s="111">
        <f t="shared" si="164"/>
        <v>0.8152126595321223</v>
      </c>
      <c r="R335" s="111">
        <f t="shared" ref="R335:V335" si="165">IF(R316=0,"",R316/R297)</f>
        <v>0.83125680242187538</v>
      </c>
      <c r="S335" s="111">
        <f t="shared" si="165"/>
        <v>0.84589604956820652</v>
      </c>
      <c r="T335" s="111">
        <f t="shared" si="165"/>
        <v>0.85875036768479496</v>
      </c>
      <c r="U335" s="111">
        <f t="shared" si="165"/>
        <v>0.86939633341072453</v>
      </c>
      <c r="V335" s="111">
        <f t="shared" si="165"/>
        <v>0.8773693051709347</v>
      </c>
      <c r="W335" s="111">
        <f t="shared" ref="W335" si="166">IF(W316=0,"",W316/W297)</f>
        <v>0.88148427391827944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0.73021487729923873</v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0.88307403875323764</v>
      </c>
      <c r="U336" s="111">
        <f t="shared" si="168"/>
        <v>0.89222957492860544</v>
      </c>
      <c r="V336" s="111">
        <f t="shared" si="168"/>
        <v>0.89907206788963001</v>
      </c>
      <c r="W336" s="111">
        <f t="shared" ref="W336" si="169">IF(W317=0,"",W317/W298)</f>
        <v>0.90461943460109706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0.68733392373343294</v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0.85875036768479496</v>
      </c>
      <c r="U337" s="112">
        <f t="shared" si="171"/>
        <v>0.86939633341072464</v>
      </c>
      <c r="V337" s="112">
        <f t="shared" si="171"/>
        <v>0.87736930517093481</v>
      </c>
      <c r="W337" s="112">
        <f t="shared" ref="W337" si="172">IF(W318=0,"",W318/W299)</f>
        <v>0.88148427391827955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0.73344689178143962</v>
      </c>
      <c r="D339" s="112">
        <f t="shared" si="176"/>
        <v>0.73453423822831942</v>
      </c>
      <c r="E339" s="112">
        <f t="shared" si="176"/>
        <v>0.73570521699447644</v>
      </c>
      <c r="F339" s="112">
        <f t="shared" si="176"/>
        <v>0.73688744408128148</v>
      </c>
      <c r="G339" s="112">
        <f t="shared" si="176"/>
        <v>0.73814736198744557</v>
      </c>
      <c r="H339" s="112">
        <f t="shared" si="176"/>
        <v>0.73947752340218154</v>
      </c>
      <c r="I339" s="112">
        <f t="shared" si="176"/>
        <v>0.74089523287264392</v>
      </c>
      <c r="J339" s="112">
        <f t="shared" si="176"/>
        <v>0.74246975773927804</v>
      </c>
      <c r="K339" s="112">
        <f t="shared" si="176"/>
        <v>0.74426248273978046</v>
      </c>
      <c r="L339" s="112">
        <f t="shared" si="176"/>
        <v>0.74629489174981389</v>
      </c>
      <c r="M339" s="112" t="str">
        <f t="shared" si="176"/>
        <v/>
      </c>
      <c r="N339" s="112" t="str">
        <f t="shared" si="176"/>
        <v/>
      </c>
      <c r="O339" s="112">
        <f t="shared" si="176"/>
        <v>0.76492974485767051</v>
      </c>
      <c r="P339" s="112">
        <f t="shared" si="176"/>
        <v>0.77664717093799374</v>
      </c>
      <c r="Q339" s="112">
        <f t="shared" si="176"/>
        <v>0.78814478398383947</v>
      </c>
      <c r="R339" s="112">
        <f t="shared" ref="R339:V339" si="177">IF(R320=0,"",R320/R301)</f>
        <v>0.7963869131609308</v>
      </c>
      <c r="S339" s="112">
        <f t="shared" si="177"/>
        <v>0.80454778746107891</v>
      </c>
      <c r="T339" s="112">
        <f t="shared" si="177"/>
        <v>0.81245628850961704</v>
      </c>
      <c r="U339" s="112">
        <f t="shared" si="177"/>
        <v>0.81988531049050206</v>
      </c>
      <c r="V339" s="112">
        <f t="shared" si="177"/>
        <v>0.82648642761070379</v>
      </c>
      <c r="W339" s="112">
        <f t="shared" ref="W339" si="178">IF(W320=0,"",W320/W301)</f>
        <v>0.8316827829345087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0.77521120602320537</v>
      </c>
      <c r="D340" s="113" t="str">
        <f t="shared" si="179"/>
        <v/>
      </c>
      <c r="E340" s="113" t="str">
        <f t="shared" si="179"/>
        <v/>
      </c>
      <c r="F340" s="113">
        <f t="shared" si="179"/>
        <v>0.77831917082071411</v>
      </c>
      <c r="G340" s="113">
        <f t="shared" si="179"/>
        <v>0.77866744593576054</v>
      </c>
      <c r="H340" s="113">
        <f t="shared" si="179"/>
        <v>0.77996177803700684</v>
      </c>
      <c r="I340" s="113">
        <f t="shared" si="179"/>
        <v>0.77879932022590559</v>
      </c>
      <c r="J340" s="113">
        <f t="shared" si="179"/>
        <v>0.78184733855302091</v>
      </c>
      <c r="K340" s="113">
        <f t="shared" si="179"/>
        <v>0.7833724054850516</v>
      </c>
      <c r="L340" s="113">
        <f t="shared" si="179"/>
        <v>0.78570578734269514</v>
      </c>
      <c r="M340" s="113" t="str">
        <f t="shared" si="179"/>
        <v/>
      </c>
      <c r="N340" s="113" t="str">
        <f t="shared" si="179"/>
        <v/>
      </c>
      <c r="O340" s="113">
        <f t="shared" si="179"/>
        <v>0.80203561261339773</v>
      </c>
      <c r="P340" s="113">
        <f t="shared" si="179"/>
        <v>0.81225809156680973</v>
      </c>
      <c r="Q340" s="113">
        <f t="shared" si="179"/>
        <v>0.82259867543772514</v>
      </c>
      <c r="R340" s="113">
        <f t="shared" ref="R340:V340" si="180">IF(R321=0,"",R321/R302)</f>
        <v>0.8294327130099729</v>
      </c>
      <c r="S340" s="113">
        <f t="shared" si="180"/>
        <v>0.83655123151767252</v>
      </c>
      <c r="T340" s="113">
        <f t="shared" si="180"/>
        <v>0.84329651244404247</v>
      </c>
      <c r="U340" s="113">
        <f t="shared" si="180"/>
        <v>0.8498810519022596</v>
      </c>
      <c r="V340" s="113">
        <f t="shared" si="180"/>
        <v>0.85568523573978539</v>
      </c>
      <c r="W340" s="113">
        <f t="shared" ref="W340" si="181">IF(W321=0,"",W321/W302)</f>
        <v>0.86302489558437423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0.73344689178143962</v>
      </c>
      <c r="D341" s="111" t="str">
        <f t="shared" si="182"/>
        <v/>
      </c>
      <c r="E341" s="111" t="str">
        <f t="shared" si="182"/>
        <v/>
      </c>
      <c r="F341" s="111">
        <f t="shared" si="182"/>
        <v>0.73688744408128148</v>
      </c>
      <c r="G341" s="111">
        <f t="shared" si="182"/>
        <v>0.73814736198744557</v>
      </c>
      <c r="H341" s="111">
        <f t="shared" si="182"/>
        <v>0.73947752340218142</v>
      </c>
      <c r="I341" s="111">
        <f t="shared" si="182"/>
        <v>0.74089523287264392</v>
      </c>
      <c r="J341" s="111">
        <f t="shared" si="182"/>
        <v>0.74246975773927804</v>
      </c>
      <c r="K341" s="111">
        <f t="shared" si="182"/>
        <v>0.74426248273978046</v>
      </c>
      <c r="L341" s="111">
        <f t="shared" si="182"/>
        <v>0.74629489174981389</v>
      </c>
      <c r="M341" s="111" t="str">
        <f t="shared" si="182"/>
        <v/>
      </c>
      <c r="N341" s="111" t="str">
        <f t="shared" si="182"/>
        <v/>
      </c>
      <c r="O341" s="111">
        <f t="shared" si="182"/>
        <v>0.76492974485767051</v>
      </c>
      <c r="P341" s="111">
        <f t="shared" si="182"/>
        <v>0.77664717093799385</v>
      </c>
      <c r="Q341" s="111">
        <f t="shared" si="182"/>
        <v>0.78814478398383947</v>
      </c>
      <c r="R341" s="111">
        <f t="shared" ref="R341:V341" si="183">IF(R322=0,"",R322/R303)</f>
        <v>0.7963869131609308</v>
      </c>
      <c r="S341" s="111">
        <f t="shared" si="183"/>
        <v>0.80454778746107891</v>
      </c>
      <c r="T341" s="111">
        <f t="shared" si="183"/>
        <v>0.81245628850961704</v>
      </c>
      <c r="U341" s="111">
        <f t="shared" si="183"/>
        <v>0.81988531049050206</v>
      </c>
      <c r="V341" s="111">
        <f t="shared" si="183"/>
        <v>0.82648642761070379</v>
      </c>
      <c r="W341" s="111">
        <f t="shared" ref="W341" si="184">IF(W322=0,"",W322/W303)</f>
        <v>0.83168278293450859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0.63828662435703076</v>
      </c>
      <c r="D343" s="124">
        <f t="shared" si="188"/>
        <v>0.63709449554784081</v>
      </c>
      <c r="E343" s="124">
        <f t="shared" si="188"/>
        <v>0.63930054012090076</v>
      </c>
      <c r="F343" s="124">
        <f t="shared" si="188"/>
        <v>0.64052180983198126</v>
      </c>
      <c r="G343" s="124">
        <f t="shared" si="188"/>
        <v>0.64100919970076908</v>
      </c>
      <c r="H343" s="124">
        <f t="shared" si="188"/>
        <v>0.64111961390818284</v>
      </c>
      <c r="I343" s="124">
        <f t="shared" si="188"/>
        <v>0.63827601024434144</v>
      </c>
      <c r="J343" s="124">
        <f t="shared" si="188"/>
        <v>0.63580401180439194</v>
      </c>
      <c r="K343" s="124">
        <f t="shared" si="188"/>
        <v>0.64025785470888119</v>
      </c>
      <c r="L343" s="124">
        <f t="shared" si="188"/>
        <v>0.64305894915707762</v>
      </c>
      <c r="M343" s="124" t="str">
        <f t="shared" si="188"/>
        <v/>
      </c>
      <c r="N343" s="124" t="str">
        <f t="shared" si="188"/>
        <v/>
      </c>
      <c r="O343" s="124">
        <f t="shared" si="188"/>
        <v>0.65928689385029438</v>
      </c>
      <c r="P343" s="124">
        <f t="shared" si="188"/>
        <v>0.65297174547833603</v>
      </c>
      <c r="Q343" s="124">
        <f t="shared" si="188"/>
        <v>0.64649742582192149</v>
      </c>
      <c r="R343" s="124">
        <f t="shared" ref="R343:V343" si="189">IF(R324=0,"",R324/R305)</f>
        <v>0.64190127846202427</v>
      </c>
      <c r="S343" s="124">
        <f t="shared" si="189"/>
        <v>0.64297121988693295</v>
      </c>
      <c r="T343" s="124">
        <f t="shared" si="189"/>
        <v>0.64699923096378842</v>
      </c>
      <c r="U343" s="124">
        <f t="shared" si="189"/>
        <v>0.64580814052262858</v>
      </c>
      <c r="V343" s="124">
        <f t="shared" si="189"/>
        <v>0.65102421347572625</v>
      </c>
      <c r="W343" s="124">
        <f t="shared" ref="W343" si="190">IF(W324=0,"",W324/W305)</f>
        <v>0.65459942531161319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0.62326907498251871</v>
      </c>
      <c r="D344" s="111">
        <f t="shared" si="191"/>
        <v>0.62356744258504915</v>
      </c>
      <c r="E344" s="111">
        <f t="shared" si="191"/>
        <v>0.62386160229509457</v>
      </c>
      <c r="F344" s="111">
        <f t="shared" si="191"/>
        <v>0.62415518820161919</v>
      </c>
      <c r="G344" s="111">
        <f t="shared" si="191"/>
        <v>0.62444489888666932</v>
      </c>
      <c r="H344" s="111">
        <f t="shared" si="191"/>
        <v>0.62473113840177319</v>
      </c>
      <c r="I344" s="111">
        <f t="shared" si="191"/>
        <v>0.62501309327745025</v>
      </c>
      <c r="J344" s="111">
        <f t="shared" si="191"/>
        <v>0.62528743101636908</v>
      </c>
      <c r="K344" s="111">
        <f t="shared" si="191"/>
        <v>0.62555131811924625</v>
      </c>
      <c r="L344" s="111">
        <f t="shared" si="191"/>
        <v>0.62580399650885576</v>
      </c>
      <c r="M344" s="111" t="str">
        <f t="shared" si="191"/>
        <v/>
      </c>
      <c r="N344" s="111" t="str">
        <f t="shared" si="191"/>
        <v/>
      </c>
      <c r="O344" s="111">
        <f t="shared" si="191"/>
        <v>0.62593997093641396</v>
      </c>
      <c r="P344" s="111">
        <f t="shared" si="191"/>
        <v>0.62593997093641396</v>
      </c>
      <c r="Q344" s="111">
        <f t="shared" si="191"/>
        <v>0.62593997093641396</v>
      </c>
      <c r="R344" s="111">
        <f t="shared" ref="R344:V344" si="192">IF(R325=0,"",R325/R306)</f>
        <v>0.62679901637043922</v>
      </c>
      <c r="S344" s="111">
        <f t="shared" si="192"/>
        <v>0.62820375029267583</v>
      </c>
      <c r="T344" s="111">
        <f t="shared" si="192"/>
        <v>0.62984260653528423</v>
      </c>
      <c r="U344" s="111">
        <f t="shared" si="192"/>
        <v>0.63153999335798594</v>
      </c>
      <c r="V344" s="111">
        <f t="shared" si="192"/>
        <v>0.63312031902050137</v>
      </c>
      <c r="W344" s="111">
        <f t="shared" ref="W344" si="193">IF(W325=0,"",W325/W306)</f>
        <v>0.63458358352282973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0.77595422524990443</v>
      </c>
      <c r="D345" s="45">
        <f t="shared" si="194"/>
        <v>0.77736637071022452</v>
      </c>
      <c r="E345" s="45">
        <f t="shared" si="194"/>
        <v>0.77883073388688506</v>
      </c>
      <c r="F345" s="45">
        <f t="shared" si="194"/>
        <v>0.78030221766122865</v>
      </c>
      <c r="G345" s="45">
        <f t="shared" si="194"/>
        <v>0.78182179088092563</v>
      </c>
      <c r="H345" s="45">
        <f t="shared" si="194"/>
        <v>0.78338443948058412</v>
      </c>
      <c r="I345" s="45">
        <f t="shared" si="194"/>
        <v>0.78500025818546737</v>
      </c>
      <c r="J345" s="45">
        <f t="shared" si="194"/>
        <v>0.78671060152186123</v>
      </c>
      <c r="K345" s="45">
        <f t="shared" si="194"/>
        <v>0.78855063171464257</v>
      </c>
      <c r="L345" s="45">
        <f t="shared" si="194"/>
        <v>0.79052975610054421</v>
      </c>
      <c r="M345" s="45" t="str">
        <f t="shared" si="194"/>
        <v/>
      </c>
      <c r="N345" s="45" t="str">
        <f t="shared" si="194"/>
        <v/>
      </c>
      <c r="O345" s="45">
        <f t="shared" si="194"/>
        <v>0.80163306891523167</v>
      </c>
      <c r="P345" s="45">
        <f t="shared" si="194"/>
        <v>0.80795512052433238</v>
      </c>
      <c r="Q345" s="45">
        <f t="shared" si="194"/>
        <v>0.81610340274311877</v>
      </c>
      <c r="R345" s="45">
        <f t="shared" ref="R345:V345" si="195">IF(R326=0,"",R326/R307)</f>
        <v>0.82718788427896217</v>
      </c>
      <c r="S345" s="45">
        <f t="shared" si="195"/>
        <v>0.8410223539858428</v>
      </c>
      <c r="T345" s="45">
        <f t="shared" si="195"/>
        <v>0.85589665263443293</v>
      </c>
      <c r="U345" s="45">
        <f t="shared" si="195"/>
        <v>0.87010062099544727</v>
      </c>
      <c r="V345" s="45">
        <f t="shared" si="195"/>
        <v>0.88192409983958153</v>
      </c>
      <c r="W345" s="45">
        <f t="shared" ref="W345" si="196">IF(W326=0,"",W326/W307)</f>
        <v>0.89076636538515686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2.8754174209348102</v>
      </c>
      <c r="D347" s="117">
        <f t="shared" si="197"/>
        <v>3.2526482608282485</v>
      </c>
      <c r="E347" s="117">
        <f t="shared" si="197"/>
        <v>2.6914828784858709</v>
      </c>
      <c r="F347" s="117">
        <f t="shared" si="197"/>
        <v>3.6268827568873627</v>
      </c>
      <c r="G347" s="117">
        <f t="shared" si="197"/>
        <v>3.1973980998371943</v>
      </c>
      <c r="H347" s="117">
        <f t="shared" si="197"/>
        <v>4.4749582501123406</v>
      </c>
      <c r="I347" s="117">
        <f t="shared" si="197"/>
        <v>3.9636197202044636</v>
      </c>
      <c r="J347" s="117">
        <f t="shared" si="197"/>
        <v>2.7761165098419385</v>
      </c>
      <c r="K347" s="117">
        <f t="shared" si="197"/>
        <v>1.4524399154676484</v>
      </c>
      <c r="L347" s="117">
        <f t="shared" si="197"/>
        <v>0.67370021758585719</v>
      </c>
      <c r="M347" s="117">
        <f t="shared" si="197"/>
        <v>0</v>
      </c>
      <c r="N347" s="117">
        <f t="shared" si="197"/>
        <v>0</v>
      </c>
      <c r="O347" s="117">
        <f t="shared" si="197"/>
        <v>0.1848253079005111</v>
      </c>
      <c r="P347" s="117">
        <f t="shared" si="197"/>
        <v>0.51492675536587984</v>
      </c>
      <c r="Q347" s="117">
        <f t="shared" si="197"/>
        <v>0.63791578195273213</v>
      </c>
      <c r="R347" s="117">
        <f t="shared" ref="R347:V347" si="198">R348+R351+R353+R362</f>
        <v>0.98820366448389507</v>
      </c>
      <c r="S347" s="117">
        <f t="shared" si="198"/>
        <v>1.6896077210699434</v>
      </c>
      <c r="T347" s="117">
        <f t="shared" si="198"/>
        <v>1.7634118513598862</v>
      </c>
      <c r="U347" s="117">
        <f t="shared" si="198"/>
        <v>2.2494249909965327</v>
      </c>
      <c r="V347" s="117">
        <f t="shared" si="198"/>
        <v>1.7588980833380088</v>
      </c>
      <c r="W347" s="117">
        <f t="shared" ref="W347" si="199">W348+W351+W353+W362</f>
        <v>1.7559393738640965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2.6078240260069396</v>
      </c>
      <c r="D348" s="122">
        <f t="shared" si="200"/>
        <v>2.9495752117421672</v>
      </c>
      <c r="E348" s="122">
        <f t="shared" si="200"/>
        <v>2.4518216834776387</v>
      </c>
      <c r="F348" s="122">
        <f t="shared" si="200"/>
        <v>3.2861728438842408</v>
      </c>
      <c r="G348" s="122">
        <f t="shared" si="200"/>
        <v>2.9164263739323641</v>
      </c>
      <c r="H348" s="122">
        <f t="shared" si="200"/>
        <v>4.0816537759570624</v>
      </c>
      <c r="I348" s="122">
        <f t="shared" si="200"/>
        <v>3.6156023498700449</v>
      </c>
      <c r="J348" s="122">
        <f t="shared" si="200"/>
        <v>2.4982240246180627</v>
      </c>
      <c r="K348" s="122">
        <f t="shared" si="200"/>
        <v>1.3084813063452843</v>
      </c>
      <c r="L348" s="122">
        <f t="shared" si="200"/>
        <v>0.6174141593870508</v>
      </c>
      <c r="M348" s="122">
        <f t="shared" si="200"/>
        <v>0</v>
      </c>
      <c r="N348" s="122">
        <f t="shared" si="200"/>
        <v>0</v>
      </c>
      <c r="O348" s="122">
        <f t="shared" si="200"/>
        <v>0.16893684212852486</v>
      </c>
      <c r="P348" s="122">
        <f t="shared" si="200"/>
        <v>0.47277223944652663</v>
      </c>
      <c r="Q348" s="122">
        <f t="shared" si="200"/>
        <v>0.57252019636798135</v>
      </c>
      <c r="R348" s="122">
        <f t="shared" ref="R348:V348" si="201">SUM(R349:R350)</f>
        <v>0.88920421584227471</v>
      </c>
      <c r="S348" s="122">
        <f t="shared" si="201"/>
        <v>1.5003416046617468</v>
      </c>
      <c r="T348" s="122">
        <f t="shared" si="201"/>
        <v>1.5695965999519117</v>
      </c>
      <c r="U348" s="122">
        <f t="shared" si="201"/>
        <v>1.9438860339481678</v>
      </c>
      <c r="V348" s="122">
        <f t="shared" si="201"/>
        <v>1.5361755371345804</v>
      </c>
      <c r="W348" s="122">
        <f t="shared" ref="W348" si="202">SUM(W349:W350)</f>
        <v>1.5238607629012269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2.6078240260069396</v>
      </c>
      <c r="D349" s="98">
        <v>2.9495752117421672</v>
      </c>
      <c r="E349" s="98">
        <v>2.4518216834776387</v>
      </c>
      <c r="F349" s="98">
        <v>3.2861728438842408</v>
      </c>
      <c r="G349" s="98">
        <v>2.9164263739323641</v>
      </c>
      <c r="H349" s="98">
        <v>4.0816537759570624</v>
      </c>
      <c r="I349" s="98">
        <v>3.6156023498700449</v>
      </c>
      <c r="J349" s="98">
        <v>2.4982240246180627</v>
      </c>
      <c r="K349" s="98">
        <v>1.3084813063452843</v>
      </c>
      <c r="L349" s="98">
        <v>0.6174141593870508</v>
      </c>
      <c r="M349" s="98">
        <v>0</v>
      </c>
      <c r="N349" s="98">
        <v>0</v>
      </c>
      <c r="O349" s="98">
        <v>0.16893684212852486</v>
      </c>
      <c r="P349" s="98">
        <v>0.47277223944652663</v>
      </c>
      <c r="Q349" s="98">
        <v>0.57252019636798135</v>
      </c>
      <c r="R349" s="98">
        <v>0.88920421584227471</v>
      </c>
      <c r="S349" s="98">
        <v>1.5003416046617468</v>
      </c>
      <c r="T349" s="98">
        <v>1.5695965999519117</v>
      </c>
      <c r="U349" s="98">
        <v>1.9438860339481678</v>
      </c>
      <c r="V349" s="98">
        <v>1.5361755371345804</v>
      </c>
      <c r="W349" s="98">
        <v>1.5238607629012269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0.24362099800274656</v>
      </c>
      <c r="D353" s="122">
        <v>0.2753248185142293</v>
      </c>
      <c r="E353" s="122">
        <v>0.21727219499329159</v>
      </c>
      <c r="F353" s="122">
        <v>0.30914996338125439</v>
      </c>
      <c r="G353" s="122">
        <v>0.25407848599369154</v>
      </c>
      <c r="H353" s="122">
        <v>0.35626812234795985</v>
      </c>
      <c r="I353" s="122">
        <v>0.31350168630859931</v>
      </c>
      <c r="J353" s="122">
        <v>0.24756513980196349</v>
      </c>
      <c r="K353" s="122">
        <v>0.12738432238393568</v>
      </c>
      <c r="L353" s="122">
        <v>4.9343284042463083E-2</v>
      </c>
      <c r="M353" s="122">
        <v>0</v>
      </c>
      <c r="N353" s="122">
        <v>0</v>
      </c>
      <c r="O353" s="122">
        <v>1.3687687868309201E-2</v>
      </c>
      <c r="P353" s="122">
        <v>3.5765529377237197E-2</v>
      </c>
      <c r="Q353" s="122">
        <v>5.5996194103777493E-2</v>
      </c>
      <c r="R353" s="122">
        <v>8.4442093239705446E-2</v>
      </c>
      <c r="S353" s="122">
        <v>0.16107775235094346</v>
      </c>
      <c r="T353" s="122">
        <v>0.16376021793032763</v>
      </c>
      <c r="U353" s="122">
        <v>0.25543585047033046</v>
      </c>
      <c r="V353" s="122">
        <v>0.17687962954877798</v>
      </c>
      <c r="W353" s="122">
        <v>0.18312186706342046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0.24362099800274656</v>
      </c>
      <c r="D354" s="98">
        <v>0.2753248185142293</v>
      </c>
      <c r="E354" s="98">
        <v>0.21727219499329159</v>
      </c>
      <c r="F354" s="98">
        <v>0.30914996338125439</v>
      </c>
      <c r="G354" s="98">
        <v>0.25407848599369154</v>
      </c>
      <c r="H354" s="98">
        <v>0.35626812234795985</v>
      </c>
      <c r="I354" s="98">
        <v>0.31314831999289389</v>
      </c>
      <c r="J354" s="98">
        <v>0.24756513980196349</v>
      </c>
      <c r="K354" s="98">
        <v>0.12738432238393568</v>
      </c>
      <c r="L354" s="98">
        <v>4.9343284042463083E-2</v>
      </c>
      <c r="M354" s="98">
        <v>0</v>
      </c>
      <c r="N354" s="98">
        <v>0</v>
      </c>
      <c r="O354" s="98">
        <v>1.3687687868309201E-2</v>
      </c>
      <c r="P354" s="98">
        <v>3.5765529377237197E-2</v>
      </c>
      <c r="Q354" s="98">
        <v>5.5996194103777493E-2</v>
      </c>
      <c r="R354" s="98">
        <v>8.4442093239705446E-2</v>
      </c>
      <c r="S354" s="98">
        <v>0.16107775235094346</v>
      </c>
      <c r="T354" s="98">
        <v>0.16352223442476782</v>
      </c>
      <c r="U354" s="98">
        <v>0.25518911156940022</v>
      </c>
      <c r="V354" s="98">
        <v>0.17664895930779226</v>
      </c>
      <c r="W354" s="98">
        <v>0.18289861203084753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3.5336631570540066E-4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2.3798350555982419E-4</v>
      </c>
      <c r="U355" s="98">
        <v>2.4673890093021686E-4</v>
      </c>
      <c r="V355" s="98">
        <v>2.3067024098571217E-4</v>
      </c>
      <c r="W355" s="98">
        <v>2.2325503257293106E-4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3.5336631570540066E-4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2.3798350555982419E-4</v>
      </c>
      <c r="U356" s="101">
        <v>2.4673890093021686E-4</v>
      </c>
      <c r="V356" s="101">
        <v>2.3067024098571217E-4</v>
      </c>
      <c r="W356" s="101">
        <v>2.2325503257293106E-4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2.3972396925124199E-2</v>
      </c>
      <c r="D362" s="122">
        <v>2.7748230571852248E-2</v>
      </c>
      <c r="E362" s="122">
        <v>2.238900001494027E-2</v>
      </c>
      <c r="F362" s="122">
        <v>3.1559949621867429E-2</v>
      </c>
      <c r="G362" s="122">
        <v>2.6893239911138254E-2</v>
      </c>
      <c r="H362" s="122">
        <v>3.7036351807318374E-2</v>
      </c>
      <c r="I362" s="122">
        <v>3.4515684025819379E-2</v>
      </c>
      <c r="J362" s="122">
        <v>3.0327345421912091E-2</v>
      </c>
      <c r="K362" s="122">
        <v>1.6574286738428493E-2</v>
      </c>
      <c r="L362" s="122">
        <v>6.9427741563432488E-3</v>
      </c>
      <c r="M362" s="122">
        <v>0</v>
      </c>
      <c r="N362" s="122">
        <v>0</v>
      </c>
      <c r="O362" s="122">
        <v>2.2007779036770448E-3</v>
      </c>
      <c r="P362" s="122">
        <v>6.3889865421160683E-3</v>
      </c>
      <c r="Q362" s="122">
        <v>9.3993914809732595E-3</v>
      </c>
      <c r="R362" s="122">
        <v>1.4557355401914936E-2</v>
      </c>
      <c r="S362" s="122">
        <v>2.8188364057253189E-2</v>
      </c>
      <c r="T362" s="122">
        <v>3.0055033477646754E-2</v>
      </c>
      <c r="U362" s="122">
        <v>5.0103106578034622E-2</v>
      </c>
      <c r="V362" s="122">
        <v>4.5842916654650276E-2</v>
      </c>
      <c r="W362" s="122">
        <v>4.8956743899449102E-2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2.3972396925124199E-2</v>
      </c>
      <c r="D363" s="98">
        <v>2.7748230571852248E-2</v>
      </c>
      <c r="E363" s="98">
        <v>2.238900001494027E-2</v>
      </c>
      <c r="F363" s="98">
        <v>3.1559949621867429E-2</v>
      </c>
      <c r="G363" s="98">
        <v>2.6893239911138254E-2</v>
      </c>
      <c r="H363" s="98">
        <v>3.7036351807318374E-2</v>
      </c>
      <c r="I363" s="98">
        <v>3.4515684025819379E-2</v>
      </c>
      <c r="J363" s="98">
        <v>3.0327345421912091E-2</v>
      </c>
      <c r="K363" s="98">
        <v>1.6574286738428493E-2</v>
      </c>
      <c r="L363" s="98">
        <v>6.9427741563432488E-3</v>
      </c>
      <c r="M363" s="98">
        <v>0</v>
      </c>
      <c r="N363" s="98">
        <v>0</v>
      </c>
      <c r="O363" s="98">
        <v>2.2007779036770448E-3</v>
      </c>
      <c r="P363" s="98">
        <v>6.3889865421160683E-3</v>
      </c>
      <c r="Q363" s="98">
        <v>9.3993914809732595E-3</v>
      </c>
      <c r="R363" s="98">
        <v>1.4557355401914936E-2</v>
      </c>
      <c r="S363" s="98">
        <v>2.8188364057253189E-2</v>
      </c>
      <c r="T363" s="98">
        <v>3.0055033477646754E-2</v>
      </c>
      <c r="U363" s="98">
        <v>5.0103106578034622E-2</v>
      </c>
      <c r="V363" s="98">
        <v>4.5842916654650276E-2</v>
      </c>
      <c r="W363" s="98">
        <v>4.8956743899449102E-2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25108.90950608033</v>
      </c>
      <c r="D366" s="117">
        <f t="shared" si="204"/>
        <v>26164.99691933141</v>
      </c>
      <c r="E366" s="117">
        <f t="shared" si="204"/>
        <v>25054.518806166307</v>
      </c>
      <c r="F366" s="117">
        <f t="shared" si="204"/>
        <v>24194.612484274145</v>
      </c>
      <c r="G366" s="117">
        <f t="shared" si="204"/>
        <v>25125.146499428007</v>
      </c>
      <c r="H366" s="117">
        <f t="shared" si="204"/>
        <v>26485.869027459656</v>
      </c>
      <c r="I366" s="117">
        <f t="shared" si="204"/>
        <v>26449.562377636474</v>
      </c>
      <c r="J366" s="117">
        <f t="shared" si="204"/>
        <v>22211.26763427673</v>
      </c>
      <c r="K366" s="117">
        <f t="shared" si="204"/>
        <v>22591.20554692228</v>
      </c>
      <c r="L366" s="117">
        <f t="shared" si="204"/>
        <v>26317.266928194094</v>
      </c>
      <c r="M366" s="117">
        <f t="shared" si="204"/>
        <v>0</v>
      </c>
      <c r="N366" s="117">
        <f t="shared" si="204"/>
        <v>0</v>
      </c>
      <c r="O366" s="117">
        <f t="shared" si="204"/>
        <v>19907.041133150469</v>
      </c>
      <c r="P366" s="117">
        <f t="shared" si="204"/>
        <v>20569.788118404333</v>
      </c>
      <c r="Q366" s="117">
        <f t="shared" si="204"/>
        <v>17669.106563117373</v>
      </c>
      <c r="R366" s="117">
        <f t="shared" ref="R366:V366" si="205">R367+R370+R372+R381</f>
        <v>18193.187698685007</v>
      </c>
      <c r="S366" s="117">
        <f t="shared" si="205"/>
        <v>16320.636797987383</v>
      </c>
      <c r="T366" s="117">
        <f t="shared" si="205"/>
        <v>15509.13314208916</v>
      </c>
      <c r="U366" s="117">
        <f t="shared" si="205"/>
        <v>13177.851600269483</v>
      </c>
      <c r="V366" s="117">
        <f t="shared" si="205"/>
        <v>13872.174114199785</v>
      </c>
      <c r="W366" s="117">
        <f t="shared" ref="W366" si="206">W367+W370+W372+W381</f>
        <v>13187.219991610056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22678.531532732293</v>
      </c>
      <c r="D367" s="122">
        <f t="shared" si="207"/>
        <v>23641.007635351707</v>
      </c>
      <c r="E367" s="122">
        <f t="shared" si="207"/>
        <v>22732.093815809203</v>
      </c>
      <c r="F367" s="122">
        <f t="shared" si="207"/>
        <v>21837.606938241839</v>
      </c>
      <c r="G367" s="122">
        <f t="shared" si="207"/>
        <v>22819.395571504472</v>
      </c>
      <c r="H367" s="122">
        <f t="shared" si="207"/>
        <v>24062.899485332688</v>
      </c>
      <c r="I367" s="122">
        <f t="shared" si="207"/>
        <v>24052.343242718682</v>
      </c>
      <c r="J367" s="122">
        <f t="shared" si="207"/>
        <v>19914.367603445688</v>
      </c>
      <c r="K367" s="122">
        <f t="shared" si="207"/>
        <v>20219.103454179356</v>
      </c>
      <c r="L367" s="122">
        <f t="shared" si="207"/>
        <v>23852.88125858588</v>
      </c>
      <c r="M367" s="122">
        <f t="shared" si="207"/>
        <v>0</v>
      </c>
      <c r="N367" s="122">
        <f t="shared" si="207"/>
        <v>0</v>
      </c>
      <c r="O367" s="122">
        <f t="shared" si="207"/>
        <v>17678.91306365695</v>
      </c>
      <c r="P367" s="122">
        <f t="shared" si="207"/>
        <v>18412.557626296883</v>
      </c>
      <c r="Q367" s="122">
        <f t="shared" si="207"/>
        <v>15634.23593572852</v>
      </c>
      <c r="R367" s="122">
        <f t="shared" ref="R367:V367" si="208">SUM(R368:R369)</f>
        <v>16248.96140662031</v>
      </c>
      <c r="S367" s="122">
        <f t="shared" si="208"/>
        <v>14430.917791970876</v>
      </c>
      <c r="T367" s="122">
        <f t="shared" si="208"/>
        <v>13752.52362155148</v>
      </c>
      <c r="U367" s="122">
        <f t="shared" si="208"/>
        <v>11344.528697283373</v>
      </c>
      <c r="V367" s="122">
        <f t="shared" si="208"/>
        <v>12050.748203017738</v>
      </c>
      <c r="W367" s="122">
        <f t="shared" ref="W367" si="209">SUM(W368:W369)</f>
        <v>11370.147922619681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22340.098402497559</v>
      </c>
      <c r="D368" s="98">
        <v>23293.06142500597</v>
      </c>
      <c r="E368" s="98">
        <v>22398.773235188499</v>
      </c>
      <c r="F368" s="98">
        <v>21523.021766871436</v>
      </c>
      <c r="G368" s="98">
        <v>22493.167996719098</v>
      </c>
      <c r="H368" s="98">
        <v>23720.902386408165</v>
      </c>
      <c r="I368" s="98">
        <v>23712.008737354354</v>
      </c>
      <c r="J368" s="98">
        <v>19634.754207324273</v>
      </c>
      <c r="K368" s="98">
        <v>19935.11748473093</v>
      </c>
      <c r="L368" s="98">
        <v>23516.239292893137</v>
      </c>
      <c r="M368" s="98">
        <v>0</v>
      </c>
      <c r="N368" s="98">
        <v>0</v>
      </c>
      <c r="O368" s="98">
        <v>17426.805032403779</v>
      </c>
      <c r="P368" s="98">
        <v>18146.668057936353</v>
      </c>
      <c r="Q368" s="98">
        <v>15406.629066883166</v>
      </c>
      <c r="R368" s="98">
        <v>16010.446998366457</v>
      </c>
      <c r="S368" s="98">
        <v>14231.618307841263</v>
      </c>
      <c r="T368" s="98">
        <v>13563.384244110264</v>
      </c>
      <c r="U368" s="98">
        <v>11191.981568697507</v>
      </c>
      <c r="V368" s="98">
        <v>11884.899370037539</v>
      </c>
      <c r="W368" s="98">
        <v>11211.529410743708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338.43313023473456</v>
      </c>
      <c r="D369" s="98">
        <v>347.94621034573754</v>
      </c>
      <c r="E369" s="98">
        <v>333.3205806207032</v>
      </c>
      <c r="F369" s="98">
        <v>314.58517137040394</v>
      </c>
      <c r="G369" s="98">
        <v>326.22757478537636</v>
      </c>
      <c r="H369" s="98">
        <v>341.99709892452375</v>
      </c>
      <c r="I369" s="98">
        <v>340.33450536432929</v>
      </c>
      <c r="J369" s="98">
        <v>279.61339612141524</v>
      </c>
      <c r="K369" s="98">
        <v>283.98596944842558</v>
      </c>
      <c r="L369" s="98">
        <v>336.64196569274412</v>
      </c>
      <c r="M369" s="98">
        <v>0</v>
      </c>
      <c r="N369" s="98">
        <v>0</v>
      </c>
      <c r="O369" s="98">
        <v>252.10803125316875</v>
      </c>
      <c r="P369" s="98">
        <v>265.88956836052898</v>
      </c>
      <c r="Q369" s="98">
        <v>227.60686884535343</v>
      </c>
      <c r="R369" s="98">
        <v>238.51440825385328</v>
      </c>
      <c r="S369" s="98">
        <v>199.29948412961249</v>
      </c>
      <c r="T369" s="98">
        <v>189.13937744121529</v>
      </c>
      <c r="U369" s="98">
        <v>152.5471285858666</v>
      </c>
      <c r="V369" s="98">
        <v>165.84883298019852</v>
      </c>
      <c r="W369" s="98">
        <v>158.61851187597293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10.128867990789249</v>
      </c>
      <c r="D370" s="122">
        <f t="shared" si="210"/>
        <v>8.7325552164812041</v>
      </c>
      <c r="E370" s="122">
        <f t="shared" si="210"/>
        <v>6.8455085761917873</v>
      </c>
      <c r="F370" s="122">
        <f t="shared" si="210"/>
        <v>7.1806576597414917</v>
      </c>
      <c r="G370" s="122">
        <f t="shared" si="210"/>
        <v>12.211590730086478</v>
      </c>
      <c r="H370" s="122">
        <f t="shared" si="210"/>
        <v>10.298299890412428</v>
      </c>
      <c r="I370" s="122">
        <f t="shared" si="210"/>
        <v>7.4808735382060103</v>
      </c>
      <c r="J370" s="122">
        <f t="shared" si="210"/>
        <v>12.338987317033673</v>
      </c>
      <c r="K370" s="122">
        <f t="shared" si="210"/>
        <v>5.3790475434524643</v>
      </c>
      <c r="L370" s="122">
        <f t="shared" si="210"/>
        <v>8.8781206123017089</v>
      </c>
      <c r="M370" s="122">
        <f t="shared" si="210"/>
        <v>0</v>
      </c>
      <c r="N370" s="122">
        <f t="shared" si="210"/>
        <v>0</v>
      </c>
      <c r="O370" s="122">
        <f t="shared" si="210"/>
        <v>11.032550082462357</v>
      </c>
      <c r="P370" s="122">
        <f t="shared" si="210"/>
        <v>4.4755982364979339</v>
      </c>
      <c r="Q370" s="122">
        <f t="shared" si="210"/>
        <v>8.2766032930359863</v>
      </c>
      <c r="R370" s="122">
        <f t="shared" si="210"/>
        <v>4.6030477345984835</v>
      </c>
      <c r="S370" s="122">
        <f t="shared" si="210"/>
        <v>2.9733283130451316</v>
      </c>
      <c r="T370" s="122">
        <f t="shared" si="210"/>
        <v>6.1507326560038305</v>
      </c>
      <c r="U370" s="122">
        <f t="shared" si="210"/>
        <v>6.711875580389405</v>
      </c>
      <c r="V370" s="122">
        <f t="shared" si="210"/>
        <v>15.541532123525013</v>
      </c>
      <c r="W370" s="122">
        <f t="shared" si="210"/>
        <v>18.023549929550494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10.128867990789249</v>
      </c>
      <c r="D371" s="98">
        <f>RES_hhdet_in_fech!D67</f>
        <v>8.7325552164812041</v>
      </c>
      <c r="E371" s="98">
        <f>RES_hhdet_in_fech!E67</f>
        <v>6.8455085761917873</v>
      </c>
      <c r="F371" s="98">
        <f>RES_hhdet_in_fech!F67</f>
        <v>7.1806576597414917</v>
      </c>
      <c r="G371" s="98">
        <f>RES_hhdet_in_fech!G67</f>
        <v>12.211590730086478</v>
      </c>
      <c r="H371" s="98">
        <f>RES_hhdet_in_fech!H67</f>
        <v>10.298299890412428</v>
      </c>
      <c r="I371" s="98">
        <f>RES_hhdet_in_fech!I67</f>
        <v>7.4808735382060103</v>
      </c>
      <c r="J371" s="98">
        <f>RES_hhdet_in_fech!J67</f>
        <v>12.338987317033673</v>
      </c>
      <c r="K371" s="98">
        <f>RES_hhdet_in_fech!K67</f>
        <v>5.3790475434524643</v>
      </c>
      <c r="L371" s="98">
        <f>RES_hhdet_in_fech!L67</f>
        <v>8.8781206123017089</v>
      </c>
      <c r="M371" s="98">
        <f>RES_hhdet_in_fech!M67</f>
        <v>0</v>
      </c>
      <c r="N371" s="98">
        <f>RES_hhdet_in_fech!N67</f>
        <v>0</v>
      </c>
      <c r="O371" s="98">
        <f>RES_hhdet_in_fech!O67</f>
        <v>11.032550082462357</v>
      </c>
      <c r="P371" s="98">
        <f>RES_hhdet_in_fech!P67</f>
        <v>4.4755982364979339</v>
      </c>
      <c r="Q371" s="98">
        <f>RES_hhdet_in_fech!Q67</f>
        <v>8.2766032930359863</v>
      </c>
      <c r="R371" s="98">
        <f>RES_hhdet_in_fech!R67</f>
        <v>4.6030477345984835</v>
      </c>
      <c r="S371" s="98">
        <f>RES_hhdet_in_fech!S67</f>
        <v>2.9733283130451316</v>
      </c>
      <c r="T371" s="98">
        <f>RES_hhdet_in_fech!T67</f>
        <v>6.1507326560038305</v>
      </c>
      <c r="U371" s="98">
        <f>RES_hhdet_in_fech!U67</f>
        <v>6.711875580389405</v>
      </c>
      <c r="V371" s="98">
        <f>RES_hhdet_in_fech!V67</f>
        <v>15.541532123525013</v>
      </c>
      <c r="W371" s="98">
        <f>RES_hhdet_in_fech!W67</f>
        <v>18.023549929550494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2192.4860310375175</v>
      </c>
      <c r="D372" s="122">
        <v>2274.9947233231692</v>
      </c>
      <c r="E372" s="122">
        <v>2088.4115363877841</v>
      </c>
      <c r="F372" s="122">
        <v>2118.9181710790185</v>
      </c>
      <c r="G372" s="122">
        <v>2061.7239765132981</v>
      </c>
      <c r="H372" s="122">
        <v>2172.6361043851498</v>
      </c>
      <c r="I372" s="122">
        <v>2142.9142414456001</v>
      </c>
      <c r="J372" s="122">
        <v>2029.5927633088004</v>
      </c>
      <c r="K372" s="122">
        <v>2089.1662256182503</v>
      </c>
      <c r="L372" s="122">
        <v>2160.1284332423334</v>
      </c>
      <c r="M372" s="122">
        <v>0</v>
      </c>
      <c r="N372" s="122">
        <v>0</v>
      </c>
      <c r="O372" s="122">
        <v>1936.8888187370201</v>
      </c>
      <c r="P372" s="122">
        <v>1864.7503606038611</v>
      </c>
      <c r="Q372" s="122">
        <v>1742.9965184503164</v>
      </c>
      <c r="R372" s="122">
        <v>1656.1487461826764</v>
      </c>
      <c r="S372" s="122">
        <v>1599.4254098544611</v>
      </c>
      <c r="T372" s="122">
        <v>1469.4134165071878</v>
      </c>
      <c r="U372" s="122">
        <v>1519.7901580506048</v>
      </c>
      <c r="V372" s="122">
        <v>1423.711238444834</v>
      </c>
      <c r="W372" s="122">
        <v>1408.3309558614633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2205.2713209699109</v>
      </c>
      <c r="D373" s="98">
        <v>2291.2001753756817</v>
      </c>
      <c r="E373" s="98">
        <v>2097.1110311278085</v>
      </c>
      <c r="F373" s="98">
        <v>2128.9964976144379</v>
      </c>
      <c r="G373" s="98">
        <v>2065.7855641453616</v>
      </c>
      <c r="H373" s="98">
        <v>2183.2337789413732</v>
      </c>
      <c r="I373" s="98">
        <v>2153.5364538143817</v>
      </c>
      <c r="J373" s="98">
        <v>2036.233777764975</v>
      </c>
      <c r="K373" s="98">
        <v>2102.4678547556555</v>
      </c>
      <c r="L373" s="98">
        <v>2201.0996755428814</v>
      </c>
      <c r="M373" s="98">
        <v>0</v>
      </c>
      <c r="N373" s="98">
        <v>0</v>
      </c>
      <c r="O373" s="98">
        <v>1936.4071907179925</v>
      </c>
      <c r="P373" s="98">
        <v>1864.127830275781</v>
      </c>
      <c r="Q373" s="98">
        <v>1732.8986588859639</v>
      </c>
      <c r="R373" s="98">
        <v>1646.1140125920592</v>
      </c>
      <c r="S373" s="98">
        <v>1595.1451015145917</v>
      </c>
      <c r="T373" s="98">
        <v>1464.1525207108475</v>
      </c>
      <c r="U373" s="98">
        <v>1518.7051008851247</v>
      </c>
      <c r="V373" s="98">
        <v>1419.9237031297203</v>
      </c>
      <c r="W373" s="98">
        <v>1406.2391362077688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2027.7880211201391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1423.5013145818862</v>
      </c>
      <c r="U374" s="98">
        <v>1480.5669057161572</v>
      </c>
      <c r="V374" s="98">
        <v>1387.7588996499949</v>
      </c>
      <c r="W374" s="98">
        <v>1373.5737560329085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1749.6846687730272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1178.3695066341068</v>
      </c>
      <c r="U375" s="101">
        <v>1221.7216326511034</v>
      </c>
      <c r="V375" s="101">
        <v>1142.1580559799572</v>
      </c>
      <c r="W375" s="101">
        <v>1105.4418329022135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278.10335234711204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245.13180794777969</v>
      </c>
      <c r="U376" s="104">
        <v>258.84527306505407</v>
      </c>
      <c r="V376" s="104">
        <v>245.60084367003768</v>
      </c>
      <c r="W376" s="104">
        <v>268.13192313069504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1970.3116592699107</v>
      </c>
      <c r="D377" s="101">
        <v>1973.6745992217675</v>
      </c>
      <c r="E377" s="101">
        <v>1934.5204742625187</v>
      </c>
      <c r="F377" s="101">
        <v>1925.8424317389811</v>
      </c>
      <c r="G377" s="101">
        <v>1989.9061257501435</v>
      </c>
      <c r="H377" s="101">
        <v>1982.6972214732543</v>
      </c>
      <c r="I377" s="101">
        <v>1924.1105018623946</v>
      </c>
      <c r="J377" s="101">
        <v>1890.2032505680788</v>
      </c>
      <c r="K377" s="101">
        <v>1933.4016168381397</v>
      </c>
      <c r="L377" s="101">
        <v>1925.8488439953662</v>
      </c>
      <c r="M377" s="101">
        <v>0</v>
      </c>
      <c r="N377" s="101">
        <v>0</v>
      </c>
      <c r="O377" s="101">
        <v>1945.0996187329681</v>
      </c>
      <c r="P377" s="101">
        <v>1871.2940574581983</v>
      </c>
      <c r="Q377" s="101">
        <v>1813.4631942654437</v>
      </c>
      <c r="R377" s="101">
        <v>1780.8791949431936</v>
      </c>
      <c r="S377" s="101">
        <v>1699.6457019156169</v>
      </c>
      <c r="T377" s="101">
        <v>1628.0681252513682</v>
      </c>
      <c r="U377" s="101">
        <v>1558.7367547980925</v>
      </c>
      <c r="V377" s="101">
        <v>1531.2398080815972</v>
      </c>
      <c r="W377" s="101">
        <v>1461.4742955081961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1864.1635910465664</v>
      </c>
      <c r="D378" s="104">
        <v>0</v>
      </c>
      <c r="E378" s="104">
        <v>0</v>
      </c>
      <c r="F378" s="104">
        <v>1823.3280083536104</v>
      </c>
      <c r="G378" s="104">
        <v>1886.3883330077938</v>
      </c>
      <c r="H378" s="104">
        <v>1879.8921248208042</v>
      </c>
      <c r="I378" s="104">
        <v>1830.5709624945555</v>
      </c>
      <c r="J378" s="104">
        <v>1795.2189046913245</v>
      </c>
      <c r="K378" s="104">
        <v>1837.0280951193661</v>
      </c>
      <c r="L378" s="104">
        <v>1829.3531443269003</v>
      </c>
      <c r="M378" s="104">
        <v>0</v>
      </c>
      <c r="N378" s="104">
        <v>0</v>
      </c>
      <c r="O378" s="104">
        <v>1855.2161994516152</v>
      </c>
      <c r="P378" s="104">
        <v>1789.6214015182604</v>
      </c>
      <c r="Q378" s="104">
        <v>1737.9205049987975</v>
      </c>
      <c r="R378" s="104">
        <v>1710.3621029890323</v>
      </c>
      <c r="S378" s="104">
        <v>1634.9534465049421</v>
      </c>
      <c r="T378" s="104">
        <v>1568.816136413416</v>
      </c>
      <c r="U378" s="104">
        <v>1503.9531057139268</v>
      </c>
      <c r="V378" s="104">
        <v>1479.1983037112725</v>
      </c>
      <c r="W378" s="104">
        <v>1408.4120688578437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1572.0810318340527</v>
      </c>
      <c r="D379" s="98">
        <v>0</v>
      </c>
      <c r="E379" s="98">
        <v>0</v>
      </c>
      <c r="F379" s="98">
        <v>1536.2127563479341</v>
      </c>
      <c r="G379" s="98">
        <v>1594.4813497795674</v>
      </c>
      <c r="H379" s="98">
        <v>1587.7636587432428</v>
      </c>
      <c r="I379" s="98">
        <v>1562.7792022810775</v>
      </c>
      <c r="J379" s="98">
        <v>1520.721521870265</v>
      </c>
      <c r="K379" s="98">
        <v>1556.0915018079288</v>
      </c>
      <c r="L379" s="98">
        <v>1545.1789459009065</v>
      </c>
      <c r="M379" s="98">
        <v>0</v>
      </c>
      <c r="N379" s="98">
        <v>0</v>
      </c>
      <c r="O379" s="98">
        <v>1562.370101533128</v>
      </c>
      <c r="P379" s="98">
        <v>1504.2878064492461</v>
      </c>
      <c r="Q379" s="98">
        <v>1455.2834967594383</v>
      </c>
      <c r="R379" s="98">
        <v>1432.7754085275187</v>
      </c>
      <c r="S379" s="98">
        <v>1367.2453429195896</v>
      </c>
      <c r="T379" s="98">
        <v>1310.8355271227078</v>
      </c>
      <c r="U379" s="98">
        <v>1253.4894229501408</v>
      </c>
      <c r="V379" s="98">
        <v>1230.2792891339843</v>
      </c>
      <c r="W379" s="98">
        <v>1146.1536351148645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292.08255921251373</v>
      </c>
      <c r="D380" s="98">
        <v>0</v>
      </c>
      <c r="E380" s="98">
        <v>0</v>
      </c>
      <c r="F380" s="98">
        <v>287.11525200567633</v>
      </c>
      <c r="G380" s="98">
        <v>291.90698322822652</v>
      </c>
      <c r="H380" s="98">
        <v>292.1284660775616</v>
      </c>
      <c r="I380" s="98">
        <v>267.79176021347791</v>
      </c>
      <c r="J380" s="98">
        <v>274.49738282105938</v>
      </c>
      <c r="K380" s="98">
        <v>280.93659331143721</v>
      </c>
      <c r="L380" s="98">
        <v>284.17419842599361</v>
      </c>
      <c r="M380" s="98">
        <v>0</v>
      </c>
      <c r="N380" s="98">
        <v>0</v>
      </c>
      <c r="O380" s="98">
        <v>292.84609791848749</v>
      </c>
      <c r="P380" s="98">
        <v>285.33359506901417</v>
      </c>
      <c r="Q380" s="98">
        <v>282.63700823935909</v>
      </c>
      <c r="R380" s="98">
        <v>277.5866944615135</v>
      </c>
      <c r="S380" s="98">
        <v>267.70810358535221</v>
      </c>
      <c r="T380" s="98">
        <v>257.98060929070806</v>
      </c>
      <c r="U380" s="98">
        <v>250.46368276378595</v>
      </c>
      <c r="V380" s="98">
        <v>248.91901457728801</v>
      </c>
      <c r="W380" s="98">
        <v>262.25843374297915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227.76307431972992</v>
      </c>
      <c r="D381" s="122">
        <v>240.26200544005579</v>
      </c>
      <c r="E381" s="122">
        <v>227.16794539312812</v>
      </c>
      <c r="F381" s="122">
        <v>230.90671729354776</v>
      </c>
      <c r="G381" s="122">
        <v>231.81536068014913</v>
      </c>
      <c r="H381" s="122">
        <v>240.0351378514072</v>
      </c>
      <c r="I381" s="122">
        <v>246.82401993398639</v>
      </c>
      <c r="J381" s="122">
        <v>254.96828020520832</v>
      </c>
      <c r="K381" s="122">
        <v>277.55681958122244</v>
      </c>
      <c r="L381" s="122">
        <v>295.37911575357657</v>
      </c>
      <c r="M381" s="122">
        <v>0</v>
      </c>
      <c r="N381" s="122">
        <v>0</v>
      </c>
      <c r="O381" s="122">
        <v>280.20670067403597</v>
      </c>
      <c r="P381" s="122">
        <v>288.00453326708936</v>
      </c>
      <c r="Q381" s="122">
        <v>283.59750564549728</v>
      </c>
      <c r="R381" s="122">
        <v>283.47449814742157</v>
      </c>
      <c r="S381" s="122">
        <v>287.3202678490016</v>
      </c>
      <c r="T381" s="122">
        <v>281.04537137448756</v>
      </c>
      <c r="U381" s="122">
        <v>306.82086935511671</v>
      </c>
      <c r="V381" s="122">
        <v>382.17314061368836</v>
      </c>
      <c r="W381" s="122">
        <v>390.71756319936173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233.19987623377537</v>
      </c>
      <c r="D382" s="98">
        <v>246.66909326172845</v>
      </c>
      <c r="E382" s="98">
        <v>232.40793696553928</v>
      </c>
      <c r="F382" s="98">
        <v>236.77017967754958</v>
      </c>
      <c r="G382" s="98">
        <v>237.36402781386133</v>
      </c>
      <c r="H382" s="98">
        <v>245.82384725745578</v>
      </c>
      <c r="I382" s="98">
        <v>252.44248920270692</v>
      </c>
      <c r="J382" s="98">
        <v>259.80122671446202</v>
      </c>
      <c r="K382" s="98">
        <v>285.94834624906736</v>
      </c>
      <c r="L382" s="98">
        <v>306.93728940062601</v>
      </c>
      <c r="M382" s="98">
        <v>0</v>
      </c>
      <c r="N382" s="98">
        <v>0</v>
      </c>
      <c r="O382" s="98">
        <v>294.51616103764786</v>
      </c>
      <c r="P382" s="98">
        <v>301.28486273170864</v>
      </c>
      <c r="Q382" s="98">
        <v>292.70979249185837</v>
      </c>
      <c r="R382" s="98">
        <v>289.47947468055895</v>
      </c>
      <c r="S382" s="98">
        <v>293.83998975569097</v>
      </c>
      <c r="T382" s="98">
        <v>287.29104847443654</v>
      </c>
      <c r="U382" s="98">
        <v>314.82780036124791</v>
      </c>
      <c r="V382" s="98">
        <v>392.03813555181904</v>
      </c>
      <c r="W382" s="98">
        <v>404.01353320334965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187.65681092481481</v>
      </c>
      <c r="D383" s="33">
        <v>189.27989234474623</v>
      </c>
      <c r="E383" s="33">
        <v>188.71446877712663</v>
      </c>
      <c r="F383" s="33">
        <v>190.5954134035351</v>
      </c>
      <c r="G383" s="33">
        <v>193.38570312443846</v>
      </c>
      <c r="H383" s="33">
        <v>199.29573014468752</v>
      </c>
      <c r="I383" s="33">
        <v>198.05858794778371</v>
      </c>
      <c r="J383" s="33">
        <v>201.24822092927317</v>
      </c>
      <c r="K383" s="33">
        <v>214.17871027407827</v>
      </c>
      <c r="L383" s="33">
        <v>223.46159083860275</v>
      </c>
      <c r="M383" s="33">
        <v>0</v>
      </c>
      <c r="N383" s="33">
        <v>0</v>
      </c>
      <c r="O383" s="33">
        <v>232.0748794509779</v>
      </c>
      <c r="P383" s="33">
        <v>229.90309185937988</v>
      </c>
      <c r="Q383" s="33">
        <v>225.64336130264076</v>
      </c>
      <c r="R383" s="33">
        <v>225.9652998108368</v>
      </c>
      <c r="S383" s="33">
        <v>221.42946134522637</v>
      </c>
      <c r="T383" s="33">
        <v>222.22244886951367</v>
      </c>
      <c r="U383" s="33">
        <v>219.18945778801341</v>
      </c>
      <c r="V383" s="33">
        <v>288.53654931569417</v>
      </c>
      <c r="W383" s="33">
        <v>281.43561796110396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16547.630581357727</v>
      </c>
      <c r="D385" s="117">
        <f t="shared" si="211"/>
        <v>17423.160964571514</v>
      </c>
      <c r="E385" s="117">
        <f t="shared" si="211"/>
        <v>16860.804104549672</v>
      </c>
      <c r="F385" s="117">
        <f t="shared" si="211"/>
        <v>16450.29526265373</v>
      </c>
      <c r="G385" s="117">
        <f t="shared" si="211"/>
        <v>17272.759945997186</v>
      </c>
      <c r="H385" s="117">
        <f t="shared" si="211"/>
        <v>18389.349381194763</v>
      </c>
      <c r="I385" s="117">
        <f t="shared" si="211"/>
        <v>18543.433294642011</v>
      </c>
      <c r="J385" s="117">
        <f t="shared" si="211"/>
        <v>15739.893339268692</v>
      </c>
      <c r="K385" s="117">
        <f t="shared" si="211"/>
        <v>16160.72228367555</v>
      </c>
      <c r="L385" s="117">
        <f t="shared" si="211"/>
        <v>19045.218098849353</v>
      </c>
      <c r="M385" s="117">
        <f t="shared" si="211"/>
        <v>0</v>
      </c>
      <c r="N385" s="117">
        <f t="shared" si="211"/>
        <v>0</v>
      </c>
      <c r="O385" s="117">
        <f t="shared" si="211"/>
        <v>15192.515138728915</v>
      </c>
      <c r="P385" s="117">
        <f t="shared" si="211"/>
        <v>16042.921084246722</v>
      </c>
      <c r="Q385" s="117">
        <f t="shared" si="211"/>
        <v>14066.423919593979</v>
      </c>
      <c r="R385" s="117">
        <f t="shared" ref="R385:V385" si="212">R386+R389+R391+R400</f>
        <v>14635.120159552655</v>
      </c>
      <c r="S385" s="117">
        <f t="shared" si="212"/>
        <v>13240.797299915006</v>
      </c>
      <c r="T385" s="117">
        <f t="shared" si="212"/>
        <v>12685.053816806785</v>
      </c>
      <c r="U385" s="117">
        <f t="shared" si="212"/>
        <v>10850.096640122418</v>
      </c>
      <c r="V385" s="117">
        <f t="shared" si="212"/>
        <v>11496.246406422546</v>
      </c>
      <c r="W385" s="117">
        <f t="shared" ref="W385" si="213">W386+W389+W391+W400</f>
        <v>10979.235888489662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14940.437634501757</v>
      </c>
      <c r="D386" s="122">
        <f t="shared" si="214"/>
        <v>15745.541559590703</v>
      </c>
      <c r="E386" s="122">
        <f t="shared" si="214"/>
        <v>15305.912101268095</v>
      </c>
      <c r="F386" s="122">
        <f t="shared" si="214"/>
        <v>14859.467118523386</v>
      </c>
      <c r="G386" s="122">
        <f t="shared" si="214"/>
        <v>15691.425112244897</v>
      </c>
      <c r="H386" s="122">
        <f t="shared" si="214"/>
        <v>16719.235363273914</v>
      </c>
      <c r="I386" s="122">
        <f t="shared" si="214"/>
        <v>16884.939654560891</v>
      </c>
      <c r="J386" s="122">
        <f t="shared" si="214"/>
        <v>14124.994901040862</v>
      </c>
      <c r="K386" s="122">
        <f t="shared" si="214"/>
        <v>14492.503152514651</v>
      </c>
      <c r="L386" s="122">
        <f t="shared" si="214"/>
        <v>17280.751108171269</v>
      </c>
      <c r="M386" s="122">
        <f t="shared" si="214"/>
        <v>0</v>
      </c>
      <c r="N386" s="122">
        <f t="shared" si="214"/>
        <v>0</v>
      </c>
      <c r="O386" s="122">
        <f t="shared" si="214"/>
        <v>13484.625393241138</v>
      </c>
      <c r="P386" s="122">
        <f t="shared" si="214"/>
        <v>14368.144706066782</v>
      </c>
      <c r="Q386" s="122">
        <f t="shared" si="214"/>
        <v>12433.543242352096</v>
      </c>
      <c r="R386" s="122">
        <f t="shared" ref="R386:V386" si="215">SUM(R387:R388)</f>
        <v>13061.238841256669</v>
      </c>
      <c r="S386" s="122">
        <f t="shared" si="215"/>
        <v>11692.961483703628</v>
      </c>
      <c r="T386" s="122">
        <f t="shared" si="215"/>
        <v>11216.386238246554</v>
      </c>
      <c r="U386" s="122">
        <f t="shared" si="215"/>
        <v>9302.6932105243886</v>
      </c>
      <c r="V386" s="122">
        <f t="shared" si="215"/>
        <v>9929.9590828194378</v>
      </c>
      <c r="W386" s="122">
        <f t="shared" ref="W386" si="216">SUM(W387:W388)</f>
        <v>9401.4755168994652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14602.004504267023</v>
      </c>
      <c r="D387" s="98">
        <v>15397.595349244966</v>
      </c>
      <c r="E387" s="98">
        <v>14972.591520647393</v>
      </c>
      <c r="F387" s="98">
        <v>14544.881947152982</v>
      </c>
      <c r="G387" s="98">
        <v>15365.19753745952</v>
      </c>
      <c r="H387" s="98">
        <v>16377.238264349391</v>
      </c>
      <c r="I387" s="98">
        <v>16544.605149196563</v>
      </c>
      <c r="J387" s="98">
        <v>13845.381504919447</v>
      </c>
      <c r="K387" s="98">
        <v>14208.517183066226</v>
      </c>
      <c r="L387" s="98">
        <v>16944.109142478526</v>
      </c>
      <c r="M387" s="98">
        <v>0</v>
      </c>
      <c r="N387" s="98">
        <v>0</v>
      </c>
      <c r="O387" s="98">
        <v>13232.51736198797</v>
      </c>
      <c r="P387" s="98">
        <v>14102.255137706252</v>
      </c>
      <c r="Q387" s="98">
        <v>12205.936373506742</v>
      </c>
      <c r="R387" s="98">
        <v>12822.724433002815</v>
      </c>
      <c r="S387" s="98">
        <v>11493.661999574015</v>
      </c>
      <c r="T387" s="98">
        <v>11027.246860805339</v>
      </c>
      <c r="U387" s="98">
        <v>9150.1460819385229</v>
      </c>
      <c r="V387" s="98">
        <v>9764.1102498392393</v>
      </c>
      <c r="W387" s="98">
        <v>9242.8570050234921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338.43313023473456</v>
      </c>
      <c r="D388" s="98">
        <v>347.94621034573754</v>
      </c>
      <c r="E388" s="98">
        <v>333.3205806207032</v>
      </c>
      <c r="F388" s="98">
        <v>314.58517137040394</v>
      </c>
      <c r="G388" s="98">
        <v>326.22757478537636</v>
      </c>
      <c r="H388" s="98">
        <v>341.99709892452375</v>
      </c>
      <c r="I388" s="98">
        <v>340.33450536432929</v>
      </c>
      <c r="J388" s="98">
        <v>279.61339612141524</v>
      </c>
      <c r="K388" s="98">
        <v>283.98596944842558</v>
      </c>
      <c r="L388" s="98">
        <v>336.64196569274412</v>
      </c>
      <c r="M388" s="98">
        <v>0</v>
      </c>
      <c r="N388" s="98">
        <v>0</v>
      </c>
      <c r="O388" s="98">
        <v>252.10803125316875</v>
      </c>
      <c r="P388" s="98">
        <v>265.88956836052898</v>
      </c>
      <c r="Q388" s="98">
        <v>227.60686884535343</v>
      </c>
      <c r="R388" s="98">
        <v>238.51440825385328</v>
      </c>
      <c r="S388" s="98">
        <v>199.29948412961249</v>
      </c>
      <c r="T388" s="98">
        <v>189.13937744121529</v>
      </c>
      <c r="U388" s="98">
        <v>152.5471285858666</v>
      </c>
      <c r="V388" s="98">
        <v>165.84883298019852</v>
      </c>
      <c r="W388" s="98">
        <v>158.61851187597293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25.808820338443848</v>
      </c>
      <c r="D389" s="122">
        <f t="shared" si="217"/>
        <v>23.043553546451715</v>
      </c>
      <c r="E389" s="122">
        <f t="shared" si="217"/>
        <v>18.691882647265412</v>
      </c>
      <c r="F389" s="122">
        <f t="shared" si="217"/>
        <v>20.266352632552739</v>
      </c>
      <c r="G389" s="122">
        <f t="shared" si="217"/>
        <v>35.59735742441984</v>
      </c>
      <c r="H389" s="122">
        <f t="shared" si="217"/>
        <v>30.982568294288026</v>
      </c>
      <c r="I389" s="122">
        <f t="shared" si="217"/>
        <v>23.21268218118761</v>
      </c>
      <c r="J389" s="122">
        <f t="shared" si="217"/>
        <v>39.473551410428662</v>
      </c>
      <c r="K389" s="122">
        <f t="shared" si="217"/>
        <v>17.738078863802812</v>
      </c>
      <c r="L389" s="122">
        <f t="shared" si="217"/>
        <v>30.17403521338959</v>
      </c>
      <c r="M389" s="122">
        <f t="shared" si="217"/>
        <v>0</v>
      </c>
      <c r="N389" s="122">
        <f t="shared" si="217"/>
        <v>0</v>
      </c>
      <c r="O389" s="122">
        <f t="shared" si="217"/>
        <v>42.361671848604182</v>
      </c>
      <c r="P389" s="122">
        <f t="shared" si="217"/>
        <v>18.031011592269124</v>
      </c>
      <c r="Q389" s="122">
        <f t="shared" si="217"/>
        <v>34.688854472004024</v>
      </c>
      <c r="R389" s="122">
        <f t="shared" si="217"/>
        <v>19.761404654051418</v>
      </c>
      <c r="S389" s="122">
        <f t="shared" si="217"/>
        <v>13.006037736786102</v>
      </c>
      <c r="T389" s="122">
        <f t="shared" si="217"/>
        <v>27.321652916521288</v>
      </c>
      <c r="U389" s="122">
        <f t="shared" si="217"/>
        <v>30.22841919145856</v>
      </c>
      <c r="V389" s="122">
        <f t="shared" si="217"/>
        <v>70.972539529511067</v>
      </c>
      <c r="W389" s="122">
        <f t="shared" si="217"/>
        <v>83.417180051870716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25.808820338443848</v>
      </c>
      <c r="D390" s="98">
        <f>RES_hhdet_in_tesh!D67</f>
        <v>23.043553546451715</v>
      </c>
      <c r="E390" s="98">
        <f>RES_hhdet_in_tesh!E67</f>
        <v>18.691882647265412</v>
      </c>
      <c r="F390" s="98">
        <f>RES_hhdet_in_tesh!F67</f>
        <v>20.266352632552739</v>
      </c>
      <c r="G390" s="98">
        <f>RES_hhdet_in_tesh!G67</f>
        <v>35.59735742441984</v>
      </c>
      <c r="H390" s="98">
        <f>RES_hhdet_in_tesh!H67</f>
        <v>30.982568294288026</v>
      </c>
      <c r="I390" s="98">
        <f>RES_hhdet_in_tesh!I67</f>
        <v>23.21268218118761</v>
      </c>
      <c r="J390" s="98">
        <f>RES_hhdet_in_tesh!J67</f>
        <v>39.473551410428662</v>
      </c>
      <c r="K390" s="98">
        <f>RES_hhdet_in_tesh!K67</f>
        <v>17.738078863802812</v>
      </c>
      <c r="L390" s="98">
        <f>RES_hhdet_in_tesh!L67</f>
        <v>30.17403521338959</v>
      </c>
      <c r="M390" s="98">
        <f>RES_hhdet_in_tesh!M67</f>
        <v>0</v>
      </c>
      <c r="N390" s="98">
        <f>RES_hhdet_in_tesh!N67</f>
        <v>0</v>
      </c>
      <c r="O390" s="98">
        <f>RES_hhdet_in_tesh!O67</f>
        <v>42.361671848604182</v>
      </c>
      <c r="P390" s="98">
        <f>RES_hhdet_in_tesh!P67</f>
        <v>18.031011592269124</v>
      </c>
      <c r="Q390" s="98">
        <f>RES_hhdet_in_tesh!Q67</f>
        <v>34.688854472004024</v>
      </c>
      <c r="R390" s="98">
        <f>RES_hhdet_in_tesh!R67</f>
        <v>19.761404654051418</v>
      </c>
      <c r="S390" s="98">
        <f>RES_hhdet_in_tesh!S67</f>
        <v>13.006037736786102</v>
      </c>
      <c r="T390" s="98">
        <f>RES_hhdet_in_tesh!T67</f>
        <v>27.321652916521288</v>
      </c>
      <c r="U390" s="98">
        <f>RES_hhdet_in_tesh!U67</f>
        <v>30.22841919145856</v>
      </c>
      <c r="V390" s="98">
        <f>RES_hhdet_in_tesh!V67</f>
        <v>70.972539529511067</v>
      </c>
      <c r="W390" s="98">
        <f>RES_hhdet_in_tesh!W67</f>
        <v>83.417180051870716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1436.0060026568094</v>
      </c>
      <c r="D391" s="122">
        <v>1501.5062502792168</v>
      </c>
      <c r="E391" s="122">
        <v>1390.9715304463323</v>
      </c>
      <c r="F391" s="122">
        <v>1422.6610030345646</v>
      </c>
      <c r="G391" s="122">
        <v>1397.1416974999431</v>
      </c>
      <c r="H391" s="122">
        <v>1485.2402147228695</v>
      </c>
      <c r="I391" s="122">
        <v>1477.7391072239977</v>
      </c>
      <c r="J391" s="122">
        <v>1413.3150313800631</v>
      </c>
      <c r="K391" s="122">
        <v>1472.7731184322045</v>
      </c>
      <c r="L391" s="122">
        <v>1544.3467716852551</v>
      </c>
      <c r="M391" s="122">
        <v>0</v>
      </c>
      <c r="N391" s="122">
        <v>0</v>
      </c>
      <c r="O391" s="122">
        <v>1480.7914683157485</v>
      </c>
      <c r="P391" s="122">
        <v>1468.6865437945874</v>
      </c>
      <c r="Q391" s="122">
        <v>1414.8467654005469</v>
      </c>
      <c r="R391" s="122">
        <v>1372.1572708697247</v>
      </c>
      <c r="S391" s="122">
        <v>1350.0911153574805</v>
      </c>
      <c r="T391" s="122">
        <v>1259.5097864984839</v>
      </c>
      <c r="U391" s="122">
        <v>1319.0275952948075</v>
      </c>
      <c r="V391" s="122">
        <v>1246.5108157940203</v>
      </c>
      <c r="W391" s="122">
        <v>1238.5796992088699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1435.4895432541657</v>
      </c>
      <c r="D392" s="98">
        <v>1504.2907709933961</v>
      </c>
      <c r="E392" s="98">
        <v>1389.1475675405125</v>
      </c>
      <c r="F392" s="98">
        <v>1422.8427528377576</v>
      </c>
      <c r="G392" s="98">
        <v>1393.2563119462291</v>
      </c>
      <c r="H392" s="98">
        <v>1486.2790267745775</v>
      </c>
      <c r="I392" s="98">
        <v>1480.1986607032218</v>
      </c>
      <c r="J392" s="98">
        <v>1413.7750438695184</v>
      </c>
      <c r="K392" s="98">
        <v>1475.5906249103462</v>
      </c>
      <c r="L392" s="98">
        <v>1562.6777133737253</v>
      </c>
      <c r="M392" s="98">
        <v>0</v>
      </c>
      <c r="N392" s="98">
        <v>0</v>
      </c>
      <c r="O392" s="98">
        <v>1478.161895918186</v>
      </c>
      <c r="P392" s="98">
        <v>1474.1743966113409</v>
      </c>
      <c r="Q392" s="98">
        <v>1412.6809244100746</v>
      </c>
      <c r="R392" s="98">
        <v>1368.3434705291179</v>
      </c>
      <c r="S392" s="98">
        <v>1349.3269398592686</v>
      </c>
      <c r="T392" s="98">
        <v>1257.3415155070595</v>
      </c>
      <c r="U392" s="98">
        <v>1320.356646241692</v>
      </c>
      <c r="V392" s="98">
        <v>1245.7974728106633</v>
      </c>
      <c r="W392" s="98">
        <v>1239.5776839355735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1480.7209810311087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1257.0570550383693</v>
      </c>
      <c r="U393" s="98">
        <v>1321.0055809404878</v>
      </c>
      <c r="V393" s="98">
        <v>1247.6952636405583</v>
      </c>
      <c r="W393" s="98">
        <v>1242.5615145653949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1202.6176286839968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1011.9252470905896</v>
      </c>
      <c r="U394" s="101">
        <v>1062.1603078754335</v>
      </c>
      <c r="V394" s="101">
        <v>1002.0944199705207</v>
      </c>
      <c r="W394" s="101">
        <v>974.42959143469977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278.10335234711204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245.13180794777969</v>
      </c>
      <c r="U395" s="104">
        <v>258.84527306505407</v>
      </c>
      <c r="V395" s="104">
        <v>245.60084367003768</v>
      </c>
      <c r="W395" s="104">
        <v>268.13192313069504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1445.1189623322468</v>
      </c>
      <c r="D396" s="101">
        <v>1449.7315682499448</v>
      </c>
      <c r="E396" s="101">
        <v>1423.2368052975637</v>
      </c>
      <c r="F396" s="101">
        <v>1419.129107227418</v>
      </c>
      <c r="G396" s="101">
        <v>1468.8439573251264</v>
      </c>
      <c r="H396" s="101">
        <v>1466.1600309914288</v>
      </c>
      <c r="I396" s="101">
        <v>1425.5642983500386</v>
      </c>
      <c r="J396" s="101">
        <v>1403.4187495272772</v>
      </c>
      <c r="K396" s="101">
        <v>1438.9582874810596</v>
      </c>
      <c r="L396" s="101">
        <v>1437.2511545560258</v>
      </c>
      <c r="M396" s="101">
        <v>0</v>
      </c>
      <c r="N396" s="101">
        <v>0</v>
      </c>
      <c r="O396" s="101">
        <v>1487.8645550801614</v>
      </c>
      <c r="P396" s="101">
        <v>1453.3352357179892</v>
      </c>
      <c r="Q396" s="101">
        <v>1429.2715575069822</v>
      </c>
      <c r="R396" s="101">
        <v>1418.2688847733334</v>
      </c>
      <c r="S396" s="101">
        <v>1367.4461889439419</v>
      </c>
      <c r="T396" s="101">
        <v>1322.7341864825366</v>
      </c>
      <c r="U396" s="101">
        <v>1277.9853681805916</v>
      </c>
      <c r="V396" s="101">
        <v>1265.5489187966591</v>
      </c>
      <c r="W396" s="101">
        <v>1215.4830092755069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1445.1205056397582</v>
      </c>
      <c r="D397" s="104">
        <v>0</v>
      </c>
      <c r="E397" s="104">
        <v>0</v>
      </c>
      <c r="F397" s="104">
        <v>1419.1311435959663</v>
      </c>
      <c r="G397" s="104">
        <v>1468.8691853061957</v>
      </c>
      <c r="H397" s="104">
        <v>1466.2440041930013</v>
      </c>
      <c r="I397" s="104">
        <v>1425.6474212160415</v>
      </c>
      <c r="J397" s="104">
        <v>1403.5871227529813</v>
      </c>
      <c r="K397" s="104">
        <v>1439.0771178172799</v>
      </c>
      <c r="L397" s="104">
        <v>1437.3333525912021</v>
      </c>
      <c r="M397" s="104">
        <v>0</v>
      </c>
      <c r="N397" s="104">
        <v>0</v>
      </c>
      <c r="O397" s="104">
        <v>1487.9494610574757</v>
      </c>
      <c r="P397" s="104">
        <v>1453.6344642243414</v>
      </c>
      <c r="Q397" s="104">
        <v>1429.6111054280732</v>
      </c>
      <c r="R397" s="104">
        <v>1418.6302793116358</v>
      </c>
      <c r="S397" s="104">
        <v>1367.7223191477724</v>
      </c>
      <c r="T397" s="104">
        <v>1322.9771765033706</v>
      </c>
      <c r="U397" s="104">
        <v>1278.1812474958224</v>
      </c>
      <c r="V397" s="104">
        <v>1265.7281492170709</v>
      </c>
      <c r="W397" s="104">
        <v>1215.4946786658131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1153.0379464272444</v>
      </c>
      <c r="D398" s="98">
        <v>0</v>
      </c>
      <c r="E398" s="98">
        <v>0</v>
      </c>
      <c r="F398" s="98">
        <v>1132.0158915902896</v>
      </c>
      <c r="G398" s="98">
        <v>1176.9622020779693</v>
      </c>
      <c r="H398" s="98">
        <v>1174.1155381154394</v>
      </c>
      <c r="I398" s="98">
        <v>1157.8556610025637</v>
      </c>
      <c r="J398" s="98">
        <v>1129.0897399319219</v>
      </c>
      <c r="K398" s="98">
        <v>1158.1405245058427</v>
      </c>
      <c r="L398" s="98">
        <v>1153.1591541652087</v>
      </c>
      <c r="M398" s="98">
        <v>0</v>
      </c>
      <c r="N398" s="98">
        <v>0</v>
      </c>
      <c r="O398" s="98">
        <v>1195.1033631389882</v>
      </c>
      <c r="P398" s="98">
        <v>1168.3008691553273</v>
      </c>
      <c r="Q398" s="98">
        <v>1146.974097188714</v>
      </c>
      <c r="R398" s="98">
        <v>1141.0435848501222</v>
      </c>
      <c r="S398" s="98">
        <v>1100.0142155624198</v>
      </c>
      <c r="T398" s="98">
        <v>1064.9965672126627</v>
      </c>
      <c r="U398" s="98">
        <v>1027.7175647320364</v>
      </c>
      <c r="V398" s="98">
        <v>1016.809134639783</v>
      </c>
      <c r="W398" s="98">
        <v>953.23624492283386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292.08255921251373</v>
      </c>
      <c r="D399" s="98">
        <v>0</v>
      </c>
      <c r="E399" s="98">
        <v>0</v>
      </c>
      <c r="F399" s="98">
        <v>287.11525200567633</v>
      </c>
      <c r="G399" s="98">
        <v>291.90698322822652</v>
      </c>
      <c r="H399" s="98">
        <v>292.1284660775616</v>
      </c>
      <c r="I399" s="98">
        <v>267.79176021347791</v>
      </c>
      <c r="J399" s="98">
        <v>274.49738282105938</v>
      </c>
      <c r="K399" s="98">
        <v>280.93659331143721</v>
      </c>
      <c r="L399" s="98">
        <v>284.17419842599361</v>
      </c>
      <c r="M399" s="98">
        <v>0</v>
      </c>
      <c r="N399" s="98">
        <v>0</v>
      </c>
      <c r="O399" s="98">
        <v>292.84609791848749</v>
      </c>
      <c r="P399" s="98">
        <v>285.33359506901417</v>
      </c>
      <c r="Q399" s="98">
        <v>282.63700823935909</v>
      </c>
      <c r="R399" s="98">
        <v>277.5866944615135</v>
      </c>
      <c r="S399" s="98">
        <v>267.70810358535221</v>
      </c>
      <c r="T399" s="98">
        <v>257.98060929070806</v>
      </c>
      <c r="U399" s="98">
        <v>250.46368276378595</v>
      </c>
      <c r="V399" s="98">
        <v>248.91901457728801</v>
      </c>
      <c r="W399" s="98">
        <v>262.25843374297915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145.37812386071991</v>
      </c>
      <c r="D400" s="122">
        <v>153.06960115514494</v>
      </c>
      <c r="E400" s="122">
        <v>145.22859018798215</v>
      </c>
      <c r="F400" s="122">
        <v>147.90078846322487</v>
      </c>
      <c r="G400" s="122">
        <v>148.59577882792752</v>
      </c>
      <c r="H400" s="122">
        <v>153.89123490369161</v>
      </c>
      <c r="I400" s="122">
        <v>157.54185067593465</v>
      </c>
      <c r="J400" s="122">
        <v>162.10985543733779</v>
      </c>
      <c r="K400" s="122">
        <v>177.7079338648935</v>
      </c>
      <c r="L400" s="122">
        <v>189.94618377944175</v>
      </c>
      <c r="M400" s="122">
        <v>0</v>
      </c>
      <c r="N400" s="122">
        <v>0</v>
      </c>
      <c r="O400" s="122">
        <v>184.73660532342441</v>
      </c>
      <c r="P400" s="122">
        <v>188.0588227930848</v>
      </c>
      <c r="Q400" s="122">
        <v>183.34505736933187</v>
      </c>
      <c r="R400" s="122">
        <v>181.96264277221064</v>
      </c>
      <c r="S400" s="122">
        <v>184.73866311711288</v>
      </c>
      <c r="T400" s="122">
        <v>181.83613914522576</v>
      </c>
      <c r="U400" s="122">
        <v>198.14741511176425</v>
      </c>
      <c r="V400" s="122">
        <v>248.8039682795746</v>
      </c>
      <c r="W400" s="122">
        <v>255.76349232945606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145.34627114626301</v>
      </c>
      <c r="D401" s="98">
        <v>153.81481564998899</v>
      </c>
      <c r="E401" s="98">
        <v>144.99038794141867</v>
      </c>
      <c r="F401" s="98">
        <v>147.78133605717218</v>
      </c>
      <c r="G401" s="98">
        <v>148.22075634755919</v>
      </c>
      <c r="H401" s="98">
        <v>153.57381194345396</v>
      </c>
      <c r="I401" s="98">
        <v>157.77986105124319</v>
      </c>
      <c r="J401" s="98">
        <v>162.45044162718722</v>
      </c>
      <c r="K401" s="98">
        <v>178.87536491012267</v>
      </c>
      <c r="L401" s="98">
        <v>192.08258238450699</v>
      </c>
      <c r="M401" s="98">
        <v>0</v>
      </c>
      <c r="N401" s="98">
        <v>0</v>
      </c>
      <c r="O401" s="98">
        <v>184.34943728020949</v>
      </c>
      <c r="P401" s="98">
        <v>188.58623822186718</v>
      </c>
      <c r="Q401" s="98">
        <v>183.21875900515758</v>
      </c>
      <c r="R401" s="98">
        <v>181.4454499892058</v>
      </c>
      <c r="S401" s="98">
        <v>184.59138355048648</v>
      </c>
      <c r="T401" s="98">
        <v>180.94814280539379</v>
      </c>
      <c r="U401" s="98">
        <v>198.82634694905187</v>
      </c>
      <c r="V401" s="98">
        <v>248.20730944877022</v>
      </c>
      <c r="W401" s="98">
        <v>256.38035569190134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145.61309533403247</v>
      </c>
      <c r="D402" s="33">
        <v>147.13982296045739</v>
      </c>
      <c r="E402" s="33">
        <v>146.97662821276316</v>
      </c>
      <c r="F402" s="33">
        <v>148.72202375483712</v>
      </c>
      <c r="G402" s="33">
        <v>151.1931567475155</v>
      </c>
      <c r="H402" s="33">
        <v>156.12517385026979</v>
      </c>
      <c r="I402" s="33">
        <v>155.47604267485929</v>
      </c>
      <c r="J402" s="33">
        <v>158.32410894247295</v>
      </c>
      <c r="K402" s="33">
        <v>168.89075728645184</v>
      </c>
      <c r="L402" s="33">
        <v>176.65303690348026</v>
      </c>
      <c r="M402" s="33">
        <v>0</v>
      </c>
      <c r="N402" s="33">
        <v>0</v>
      </c>
      <c r="O402" s="33">
        <v>186.03889783241985</v>
      </c>
      <c r="P402" s="33">
        <v>185.75138029216194</v>
      </c>
      <c r="Q402" s="33">
        <v>184.1483149654801</v>
      </c>
      <c r="R402" s="33">
        <v>186.91575827098748</v>
      </c>
      <c r="S402" s="33">
        <v>186.22712682237952</v>
      </c>
      <c r="T402" s="33">
        <v>190.19945012764316</v>
      </c>
      <c r="U402" s="33">
        <v>190.71688333700584</v>
      </c>
      <c r="V402" s="33">
        <v>254.46733652606258</v>
      </c>
      <c r="W402" s="33">
        <v>250.6933825011381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4974.7706244546898</v>
      </c>
      <c r="D404" s="117">
        <f t="shared" si="218"/>
        <v>5187.6367796303812</v>
      </c>
      <c r="E404" s="117">
        <f t="shared" si="218"/>
        <v>4965.8355691621227</v>
      </c>
      <c r="F404" s="117">
        <f t="shared" si="218"/>
        <v>4797.463964136723</v>
      </c>
      <c r="G404" s="117">
        <f t="shared" si="218"/>
        <v>4980.3708720205505</v>
      </c>
      <c r="H404" s="117">
        <f t="shared" si="218"/>
        <v>5252.2984156248131</v>
      </c>
      <c r="I404" s="117">
        <f t="shared" si="218"/>
        <v>5249.8274439794213</v>
      </c>
      <c r="J404" s="117">
        <f t="shared" si="218"/>
        <v>4406.5341426062514</v>
      </c>
      <c r="K404" s="117">
        <f t="shared" si="218"/>
        <v>4469.0458937466101</v>
      </c>
      <c r="L404" s="117">
        <f t="shared" si="218"/>
        <v>5182.309366045055</v>
      </c>
      <c r="M404" s="117">
        <f t="shared" si="218"/>
        <v>0</v>
      </c>
      <c r="N404" s="117">
        <f t="shared" si="218"/>
        <v>0</v>
      </c>
      <c r="O404" s="117">
        <f t="shared" si="218"/>
        <v>3850.5272479273144</v>
      </c>
      <c r="P404" s="117">
        <f t="shared" si="218"/>
        <v>3991.6802741541073</v>
      </c>
      <c r="Q404" s="117">
        <f t="shared" si="218"/>
        <v>3466.9335975691961</v>
      </c>
      <c r="R404" s="117">
        <f t="shared" ref="R404:V404" si="219">R405+R408+R410+R419</f>
        <v>3593.467870850528</v>
      </c>
      <c r="S404" s="117">
        <f t="shared" si="219"/>
        <v>3236.7964005171334</v>
      </c>
      <c r="T404" s="117">
        <f t="shared" si="219"/>
        <v>3077.5075939963108</v>
      </c>
      <c r="U404" s="117">
        <f t="shared" si="219"/>
        <v>2615.6104546471311</v>
      </c>
      <c r="V404" s="117">
        <f t="shared" si="219"/>
        <v>2748.2782552156386</v>
      </c>
      <c r="W404" s="117">
        <f t="shared" ref="W404" si="220">W405+W408+W410+W419</f>
        <v>2609.1223980150021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4511.8062733684083</v>
      </c>
      <c r="D405" s="122">
        <f t="shared" si="221"/>
        <v>4704.2666853942064</v>
      </c>
      <c r="E405" s="122">
        <f t="shared" si="221"/>
        <v>4523.6562425786697</v>
      </c>
      <c r="F405" s="122">
        <f t="shared" si="221"/>
        <v>4346.7894760373556</v>
      </c>
      <c r="G405" s="122">
        <f t="shared" si="221"/>
        <v>4542.7202086173893</v>
      </c>
      <c r="H405" s="122">
        <f t="shared" si="221"/>
        <v>4790.6734459589934</v>
      </c>
      <c r="I405" s="122">
        <f t="shared" si="221"/>
        <v>4788.8772845960857</v>
      </c>
      <c r="J405" s="122">
        <f t="shared" si="221"/>
        <v>3965.4349597112105</v>
      </c>
      <c r="K405" s="122">
        <f t="shared" si="221"/>
        <v>4026.0963272162589</v>
      </c>
      <c r="L405" s="122">
        <f t="shared" si="221"/>
        <v>4749.3396875926983</v>
      </c>
      <c r="M405" s="122">
        <f t="shared" si="221"/>
        <v>0</v>
      </c>
      <c r="N405" s="122">
        <f t="shared" si="221"/>
        <v>0</v>
      </c>
      <c r="O405" s="122">
        <f t="shared" si="221"/>
        <v>3519.5175443442677</v>
      </c>
      <c r="P405" s="122">
        <f t="shared" si="221"/>
        <v>3664.9010809808265</v>
      </c>
      <c r="Q405" s="122">
        <f t="shared" si="221"/>
        <v>3111.5228063477248</v>
      </c>
      <c r="R405" s="122">
        <f t="shared" ref="R405:V405" si="222">SUM(R406:R407)</f>
        <v>3233.4698757900901</v>
      </c>
      <c r="S405" s="122">
        <f t="shared" si="222"/>
        <v>2874.2176334516225</v>
      </c>
      <c r="T405" s="122">
        <f t="shared" si="222"/>
        <v>2739.261081940509</v>
      </c>
      <c r="U405" s="122">
        <f t="shared" si="222"/>
        <v>2260.3325976141487</v>
      </c>
      <c r="V405" s="122">
        <f t="shared" si="222"/>
        <v>2400.2742767727823</v>
      </c>
      <c r="W405" s="122">
        <f t="shared" ref="W405" si="223">SUM(W406:W407)</f>
        <v>2264.2804797937993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4511.8062733684083</v>
      </c>
      <c r="D406" s="98">
        <v>4704.2666853942064</v>
      </c>
      <c r="E406" s="98">
        <v>4523.6562425786697</v>
      </c>
      <c r="F406" s="98">
        <v>4346.7894760373556</v>
      </c>
      <c r="G406" s="98">
        <v>4542.7202086173893</v>
      </c>
      <c r="H406" s="98">
        <v>4790.6734459589934</v>
      </c>
      <c r="I406" s="98">
        <v>4788.8772845960857</v>
      </c>
      <c r="J406" s="98">
        <v>3965.4349597112105</v>
      </c>
      <c r="K406" s="98">
        <v>4026.0963272162589</v>
      </c>
      <c r="L406" s="98">
        <v>4749.3396875926983</v>
      </c>
      <c r="M406" s="98">
        <v>0</v>
      </c>
      <c r="N406" s="98">
        <v>0</v>
      </c>
      <c r="O406" s="98">
        <v>3519.5175443442677</v>
      </c>
      <c r="P406" s="98">
        <v>3664.9010809808265</v>
      </c>
      <c r="Q406" s="98">
        <v>3111.5228063477248</v>
      </c>
      <c r="R406" s="98">
        <v>3233.4698757900901</v>
      </c>
      <c r="S406" s="98">
        <v>2874.2176334516225</v>
      </c>
      <c r="T406" s="98">
        <v>2739.261081940509</v>
      </c>
      <c r="U406" s="98">
        <v>2260.3325976141487</v>
      </c>
      <c r="V406" s="98">
        <v>2400.2742767727823</v>
      </c>
      <c r="W406" s="98">
        <v>2264.2804797937993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421.48961592170684</v>
      </c>
      <c r="D410" s="122">
        <v>439.11454308489527</v>
      </c>
      <c r="E410" s="122">
        <v>400.87120847470777</v>
      </c>
      <c r="F410" s="122">
        <v>408.92852299107727</v>
      </c>
      <c r="G410" s="122">
        <v>395.76088161011143</v>
      </c>
      <c r="H410" s="122">
        <v>418.15507317835664</v>
      </c>
      <c r="I410" s="122">
        <v>415.23402160079377</v>
      </c>
      <c r="J410" s="122">
        <v>392.96053936819601</v>
      </c>
      <c r="K410" s="122">
        <v>391.95176118134054</v>
      </c>
      <c r="L410" s="122">
        <v>379.56372340356216</v>
      </c>
      <c r="M410" s="122">
        <v>0</v>
      </c>
      <c r="N410" s="122">
        <v>0</v>
      </c>
      <c r="O410" s="122">
        <v>285.16016392310837</v>
      </c>
      <c r="P410" s="122">
        <v>277.25216571501704</v>
      </c>
      <c r="Q410" s="122">
        <v>304.32714186835597</v>
      </c>
      <c r="R410" s="122">
        <v>307.06215723529249</v>
      </c>
      <c r="S410" s="122">
        <v>308.57806963782269</v>
      </c>
      <c r="T410" s="122">
        <v>285.79444664978644</v>
      </c>
      <c r="U410" s="122">
        <v>297.01843077945404</v>
      </c>
      <c r="V410" s="122">
        <v>276.37442116996556</v>
      </c>
      <c r="W410" s="122">
        <v>272.09787082231867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445.37659598308329</v>
      </c>
      <c r="D411" s="98">
        <v>462.73078741887281</v>
      </c>
      <c r="E411" s="98">
        <v>423.53254384657231</v>
      </c>
      <c r="F411" s="98">
        <v>429.97213265821199</v>
      </c>
      <c r="G411" s="98">
        <v>417.20605253479727</v>
      </c>
      <c r="H411" s="98">
        <v>440.9258939949998</v>
      </c>
      <c r="I411" s="98">
        <v>434.92822221235264</v>
      </c>
      <c r="J411" s="98">
        <v>411.23777375741446</v>
      </c>
      <c r="K411" s="98">
        <v>424.61440794645227</v>
      </c>
      <c r="L411" s="98">
        <v>444.5340904726404</v>
      </c>
      <c r="M411" s="98">
        <v>0</v>
      </c>
      <c r="N411" s="98">
        <v>0</v>
      </c>
      <c r="O411" s="98">
        <v>391.07679623740574</v>
      </c>
      <c r="P411" s="98">
        <v>376.47925660249678</v>
      </c>
      <c r="Q411" s="98">
        <v>349.97621314860936</v>
      </c>
      <c r="R411" s="98">
        <v>332.44918598309226</v>
      </c>
      <c r="S411" s="98">
        <v>322.15550470188691</v>
      </c>
      <c r="T411" s="98">
        <v>295.70024308276277</v>
      </c>
      <c r="U411" s="98">
        <v>306.71768217475989</v>
      </c>
      <c r="V411" s="98">
        <v>286.76779108407834</v>
      </c>
      <c r="W411" s="98">
        <v>284.004055948521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353.36631570540067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237.98350555982418</v>
      </c>
      <c r="U412" s="98">
        <v>246.73890093021686</v>
      </c>
      <c r="V412" s="98">
        <v>230.67024098571216</v>
      </c>
      <c r="W412" s="98">
        <v>223.25503257293107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353.36631570540067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237.98350555982418</v>
      </c>
      <c r="U413" s="101">
        <v>246.73890093021686</v>
      </c>
      <c r="V413" s="101">
        <v>230.67024098571216</v>
      </c>
      <c r="W413" s="101">
        <v>223.25503257293107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41.474735164574739</v>
      </c>
      <c r="D419" s="122">
        <v>44.255551151279505</v>
      </c>
      <c r="E419" s="122">
        <v>41.308118108745887</v>
      </c>
      <c r="F419" s="122">
        <v>41.74596510829025</v>
      </c>
      <c r="G419" s="122">
        <v>41.88978179305024</v>
      </c>
      <c r="H419" s="122">
        <v>43.469896487462883</v>
      </c>
      <c r="I419" s="122">
        <v>45.716137782542219</v>
      </c>
      <c r="J419" s="122">
        <v>48.138643526844589</v>
      </c>
      <c r="K419" s="122">
        <v>50.99780534901074</v>
      </c>
      <c r="L419" s="122">
        <v>53.405955048794226</v>
      </c>
      <c r="M419" s="122">
        <v>0</v>
      </c>
      <c r="N419" s="122">
        <v>0</v>
      </c>
      <c r="O419" s="122">
        <v>45.849539659938436</v>
      </c>
      <c r="P419" s="122">
        <v>49.527027458264094</v>
      </c>
      <c r="Q419" s="122">
        <v>51.08364935311554</v>
      </c>
      <c r="R419" s="122">
        <v>52.935837825145221</v>
      </c>
      <c r="S419" s="122">
        <v>54.000697427688102</v>
      </c>
      <c r="T419" s="122">
        <v>52.452065406015279</v>
      </c>
      <c r="U419" s="122">
        <v>58.259426253528623</v>
      </c>
      <c r="V419" s="122">
        <v>71.629557272891049</v>
      </c>
      <c r="W419" s="122">
        <v>72.744047398884248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47.097047004173277</v>
      </c>
      <c r="D420" s="98">
        <v>49.817290075138686</v>
      </c>
      <c r="E420" s="98">
        <v>46.937106949560317</v>
      </c>
      <c r="F420" s="98">
        <v>47.818105487677919</v>
      </c>
      <c r="G420" s="98">
        <v>47.93803905728744</v>
      </c>
      <c r="H420" s="98">
        <v>49.646584192115782</v>
      </c>
      <c r="I420" s="98">
        <v>50.983285119378692</v>
      </c>
      <c r="J420" s="98">
        <v>52.469455747252752</v>
      </c>
      <c r="K420" s="98">
        <v>57.750128008461644</v>
      </c>
      <c r="L420" s="98">
        <v>61.989054967350441</v>
      </c>
      <c r="M420" s="98">
        <v>0</v>
      </c>
      <c r="N420" s="98">
        <v>0</v>
      </c>
      <c r="O420" s="98">
        <v>59.480483883163373</v>
      </c>
      <c r="P420" s="98">
        <v>60.84749087729589</v>
      </c>
      <c r="Q420" s="98">
        <v>59.115669691655718</v>
      </c>
      <c r="R420" s="98">
        <v>58.463274706485684</v>
      </c>
      <c r="S420" s="98">
        <v>59.343924331059341</v>
      </c>
      <c r="T420" s="98">
        <v>58.021300149897208</v>
      </c>
      <c r="U420" s="98">
        <v>63.582622560957638</v>
      </c>
      <c r="V420" s="98">
        <v>79.176021856045381</v>
      </c>
      <c r="W420" s="98">
        <v>81.5945731657485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232.18273948672277</v>
      </c>
      <c r="D423" s="118">
        <f t="shared" si="225"/>
        <v>239.01995490615778</v>
      </c>
      <c r="E423" s="118">
        <f t="shared" si="225"/>
        <v>224.47201634209742</v>
      </c>
      <c r="F423" s="118">
        <f t="shared" si="225"/>
        <v>214.40571051341681</v>
      </c>
      <c r="G423" s="118">
        <f t="shared" si="225"/>
        <v>193.66063083271453</v>
      </c>
      <c r="H423" s="118">
        <f t="shared" si="225"/>
        <v>203.91169703005448</v>
      </c>
      <c r="I423" s="118">
        <f t="shared" si="225"/>
        <v>201.13274359989805</v>
      </c>
      <c r="J423" s="118">
        <f t="shared" si="225"/>
        <v>193.68967920741596</v>
      </c>
      <c r="K423" s="118">
        <f t="shared" si="225"/>
        <v>205.22684604840214</v>
      </c>
      <c r="L423" s="118">
        <f t="shared" si="225"/>
        <v>230.79311971031893</v>
      </c>
      <c r="M423" s="118">
        <f t="shared" si="225"/>
        <v>0</v>
      </c>
      <c r="N423" s="118">
        <f t="shared" si="225"/>
        <v>0</v>
      </c>
      <c r="O423" s="118">
        <f t="shared" si="225"/>
        <v>168.95704200326591</v>
      </c>
      <c r="P423" s="118">
        <f t="shared" si="225"/>
        <v>158.95034597050483</v>
      </c>
      <c r="Q423" s="118">
        <f t="shared" si="225"/>
        <v>143.10291981593298</v>
      </c>
      <c r="R423" s="118">
        <f t="shared" ref="R423:V423" si="226">R424+R427+R429+R438</f>
        <v>148.26193544247658</v>
      </c>
      <c r="S423" s="118">
        <f t="shared" si="226"/>
        <v>147.49407764684011</v>
      </c>
      <c r="T423" s="118">
        <f t="shared" si="226"/>
        <v>132.72605271368556</v>
      </c>
      <c r="U423" s="118">
        <f t="shared" si="226"/>
        <v>146.03384924599087</v>
      </c>
      <c r="V423" s="118">
        <f t="shared" si="226"/>
        <v>113.78960103015439</v>
      </c>
      <c r="W423" s="118">
        <f t="shared" ref="W423" si="227">W424+W427+W429+W438</f>
        <v>123.65878266889484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209.70897113356159</v>
      </c>
      <c r="D424" s="123">
        <f t="shared" si="228"/>
        <v>215.96305156692091</v>
      </c>
      <c r="E424" s="123">
        <f t="shared" si="228"/>
        <v>203.664615313089</v>
      </c>
      <c r="F424" s="123">
        <f t="shared" si="228"/>
        <v>193.51860396812336</v>
      </c>
      <c r="G424" s="123">
        <f t="shared" si="228"/>
        <v>175.88826961464346</v>
      </c>
      <c r="H424" s="123">
        <f t="shared" si="228"/>
        <v>185.25752975787597</v>
      </c>
      <c r="I424" s="123">
        <f t="shared" si="228"/>
        <v>182.90335837483804</v>
      </c>
      <c r="J424" s="123">
        <f t="shared" si="228"/>
        <v>173.65994306319814</v>
      </c>
      <c r="K424" s="123">
        <f t="shared" si="228"/>
        <v>183.67779546819676</v>
      </c>
      <c r="L424" s="123">
        <f t="shared" si="228"/>
        <v>209.18132930631776</v>
      </c>
      <c r="M424" s="123">
        <f t="shared" si="228"/>
        <v>0</v>
      </c>
      <c r="N424" s="123">
        <f t="shared" si="228"/>
        <v>0</v>
      </c>
      <c r="O424" s="123">
        <f t="shared" si="228"/>
        <v>150.04624931900454</v>
      </c>
      <c r="P424" s="123">
        <f t="shared" si="228"/>
        <v>142.2806296328919</v>
      </c>
      <c r="Q424" s="123">
        <f t="shared" si="228"/>
        <v>126.62240750554437</v>
      </c>
      <c r="R424" s="123">
        <f t="shared" ref="R424:V424" si="229">SUM(R425:R426)</f>
        <v>132.41783171674541</v>
      </c>
      <c r="S424" s="123">
        <f t="shared" si="229"/>
        <v>130.41616792713609</v>
      </c>
      <c r="T424" s="123">
        <f t="shared" si="229"/>
        <v>117.69311401335796</v>
      </c>
      <c r="U424" s="123">
        <f t="shared" si="229"/>
        <v>125.71739641627309</v>
      </c>
      <c r="V424" s="123">
        <f t="shared" si="229"/>
        <v>98.848948899264784</v>
      </c>
      <c r="W424" s="123">
        <f t="shared" ref="W424" si="230">SUM(W425:W426)</f>
        <v>106.61979187205091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206.57947117292255</v>
      </c>
      <c r="D425" s="99">
        <v>212.78452692336703</v>
      </c>
      <c r="E425" s="99">
        <v>200.67828205324474</v>
      </c>
      <c r="F425" s="99">
        <v>190.73084048447606</v>
      </c>
      <c r="G425" s="99">
        <v>173.37375938365233</v>
      </c>
      <c r="H425" s="99">
        <v>182.62453294177175</v>
      </c>
      <c r="I425" s="99">
        <v>180.31532263238208</v>
      </c>
      <c r="J425" s="99">
        <v>171.22162077162054</v>
      </c>
      <c r="K425" s="99">
        <v>181.09796214717957</v>
      </c>
      <c r="L425" s="99">
        <v>206.22909837368977</v>
      </c>
      <c r="M425" s="99">
        <v>0</v>
      </c>
      <c r="N425" s="99">
        <v>0</v>
      </c>
      <c r="O425" s="99">
        <v>147.90653267598873</v>
      </c>
      <c r="P425" s="99">
        <v>140.22600278707426</v>
      </c>
      <c r="Q425" s="99">
        <v>124.77900883761616</v>
      </c>
      <c r="R425" s="99">
        <v>130.47410374645742</v>
      </c>
      <c r="S425" s="99">
        <v>128.61504374607392</v>
      </c>
      <c r="T425" s="99">
        <v>116.07447274240458</v>
      </c>
      <c r="U425" s="99">
        <v>124.02690504829003</v>
      </c>
      <c r="V425" s="99">
        <v>97.488536870063399</v>
      </c>
      <c r="W425" s="99">
        <v>105.13239937387361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3.1294999606390355</v>
      </c>
      <c r="D426" s="99">
        <v>3.1785246435538963</v>
      </c>
      <c r="E426" s="99">
        <v>2.9863332598442578</v>
      </c>
      <c r="F426" s="99">
        <v>2.7877634836472951</v>
      </c>
      <c r="G426" s="99">
        <v>2.5145102309911236</v>
      </c>
      <c r="H426" s="99">
        <v>2.6329968161042352</v>
      </c>
      <c r="I426" s="99">
        <v>2.5880357424559648</v>
      </c>
      <c r="J426" s="99">
        <v>2.4383222915776011</v>
      </c>
      <c r="K426" s="99">
        <v>2.5798333210171811</v>
      </c>
      <c r="L426" s="99">
        <v>2.9522309326280043</v>
      </c>
      <c r="M426" s="99">
        <v>0</v>
      </c>
      <c r="N426" s="99">
        <v>0</v>
      </c>
      <c r="O426" s="99">
        <v>2.1397166430158072</v>
      </c>
      <c r="P426" s="99">
        <v>2.0546268458176411</v>
      </c>
      <c r="Q426" s="99">
        <v>1.8433986679282117</v>
      </c>
      <c r="R426" s="99">
        <v>1.9437279702879824</v>
      </c>
      <c r="S426" s="99">
        <v>1.8011241810621768</v>
      </c>
      <c r="T426" s="99">
        <v>1.6186412709533822</v>
      </c>
      <c r="U426" s="99">
        <v>1.6904913679830533</v>
      </c>
      <c r="V426" s="99">
        <v>1.3604120292013882</v>
      </c>
      <c r="W426" s="99">
        <v>1.487392498177295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9.3661905843873072E-2</v>
      </c>
      <c r="D427" s="123">
        <f t="shared" si="231"/>
        <v>7.9772795712303307E-2</v>
      </c>
      <c r="E427" s="123">
        <f t="shared" si="231"/>
        <v>6.1331256244550325E-2</v>
      </c>
      <c r="F427" s="123">
        <f t="shared" si="231"/>
        <v>6.3632926896066852E-2</v>
      </c>
      <c r="G427" s="123">
        <f t="shared" si="231"/>
        <v>9.4124998009994285E-2</v>
      </c>
      <c r="H427" s="123">
        <f t="shared" si="231"/>
        <v>7.9285441040324992E-2</v>
      </c>
      <c r="I427" s="123">
        <f t="shared" si="231"/>
        <v>5.6887467466586746E-2</v>
      </c>
      <c r="J427" s="123">
        <f t="shared" si="231"/>
        <v>0.10760009444451729</v>
      </c>
      <c r="K427" s="123">
        <f t="shared" si="231"/>
        <v>4.8865252444996149E-2</v>
      </c>
      <c r="L427" s="123">
        <f t="shared" si="231"/>
        <v>7.785797662303845E-2</v>
      </c>
      <c r="M427" s="123">
        <f t="shared" si="231"/>
        <v>0</v>
      </c>
      <c r="N427" s="123">
        <f t="shared" si="231"/>
        <v>0</v>
      </c>
      <c r="O427" s="123">
        <f t="shared" si="231"/>
        <v>9.3636568851090146E-2</v>
      </c>
      <c r="P427" s="123">
        <f t="shared" si="231"/>
        <v>3.4584599706198309E-2</v>
      </c>
      <c r="Q427" s="123">
        <f t="shared" si="231"/>
        <v>6.7032596875268954E-2</v>
      </c>
      <c r="R427" s="123">
        <f t="shared" si="231"/>
        <v>3.7511665210545046E-2</v>
      </c>
      <c r="S427" s="123">
        <f t="shared" si="231"/>
        <v>2.6870784669867018E-2</v>
      </c>
      <c r="T427" s="123">
        <f t="shared" si="231"/>
        <v>5.2637530366741292E-2</v>
      </c>
      <c r="U427" s="123">
        <f t="shared" si="231"/>
        <v>7.437942514426174E-2</v>
      </c>
      <c r="V427" s="123">
        <f t="shared" si="231"/>
        <v>0.12748288229189755</v>
      </c>
      <c r="W427" s="123">
        <f t="shared" si="231"/>
        <v>0.16900986296416096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9.3661905843873072E-2</v>
      </c>
      <c r="D428" s="99">
        <f>RES_hhdet_in_fecs!D67</f>
        <v>7.9772795712303307E-2</v>
      </c>
      <c r="E428" s="99">
        <f>RES_hhdet_in_fecs!E67</f>
        <v>6.1331256244550325E-2</v>
      </c>
      <c r="F428" s="99">
        <f>RES_hhdet_in_fecs!F67</f>
        <v>6.3632926896066852E-2</v>
      </c>
      <c r="G428" s="99">
        <f>RES_hhdet_in_fecs!G67</f>
        <v>9.4124998009994285E-2</v>
      </c>
      <c r="H428" s="99">
        <f>RES_hhdet_in_fecs!H67</f>
        <v>7.9285441040324992E-2</v>
      </c>
      <c r="I428" s="99">
        <f>RES_hhdet_in_fecs!I67</f>
        <v>5.6887467466586746E-2</v>
      </c>
      <c r="J428" s="99">
        <f>RES_hhdet_in_fecs!J67</f>
        <v>0.10760009444451729</v>
      </c>
      <c r="K428" s="99">
        <f>RES_hhdet_in_fecs!K67</f>
        <v>4.8865252444996149E-2</v>
      </c>
      <c r="L428" s="99">
        <f>RES_hhdet_in_fecs!L67</f>
        <v>7.785797662303845E-2</v>
      </c>
      <c r="M428" s="99">
        <f>RES_hhdet_in_fecs!M67</f>
        <v>0</v>
      </c>
      <c r="N428" s="99">
        <f>RES_hhdet_in_fecs!N67</f>
        <v>0</v>
      </c>
      <c r="O428" s="99">
        <f>RES_hhdet_in_fecs!O67</f>
        <v>9.3636568851090146E-2</v>
      </c>
      <c r="P428" s="99">
        <f>RES_hhdet_in_fecs!P67</f>
        <v>3.4584599706198309E-2</v>
      </c>
      <c r="Q428" s="99">
        <f>RES_hhdet_in_fecs!Q67</f>
        <v>6.7032596875268954E-2</v>
      </c>
      <c r="R428" s="99">
        <f>RES_hhdet_in_fecs!R67</f>
        <v>3.7511665210545046E-2</v>
      </c>
      <c r="S428" s="99">
        <f>RES_hhdet_in_fecs!S67</f>
        <v>2.6870784669867018E-2</v>
      </c>
      <c r="T428" s="99">
        <f>RES_hhdet_in_fecs!T67</f>
        <v>5.2637530366741292E-2</v>
      </c>
      <c r="U428" s="99">
        <f>RES_hhdet_in_fecs!U67</f>
        <v>7.437942514426174E-2</v>
      </c>
      <c r="V428" s="99">
        <f>RES_hhdet_in_fecs!V67</f>
        <v>0.12748288229189755</v>
      </c>
      <c r="W428" s="99">
        <f>RES_hhdet_in_fecs!W67</f>
        <v>0.16900986296416096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20.273975373139574</v>
      </c>
      <c r="D429" s="123">
        <v>20.782312256979452</v>
      </c>
      <c r="E429" s="123">
        <v>18.710794334221536</v>
      </c>
      <c r="F429" s="123">
        <v>18.777244573984177</v>
      </c>
      <c r="G429" s="123">
        <v>15.891440310749543</v>
      </c>
      <c r="H429" s="123">
        <v>16.726878571159137</v>
      </c>
      <c r="I429" s="123">
        <v>16.295552059707191</v>
      </c>
      <c r="J429" s="123">
        <v>17.698727408080028</v>
      </c>
      <c r="K429" s="123">
        <v>18.97875677612474</v>
      </c>
      <c r="L429" s="123">
        <v>18.943562089605322</v>
      </c>
      <c r="M429" s="123">
        <v>0</v>
      </c>
      <c r="N429" s="123">
        <v>0</v>
      </c>
      <c r="O429" s="123">
        <v>16.438957618771767</v>
      </c>
      <c r="P429" s="123">
        <v>14.409614394686354</v>
      </c>
      <c r="Q429" s="123">
        <v>14.116610261432442</v>
      </c>
      <c r="R429" s="123">
        <v>13.496470357826423</v>
      </c>
      <c r="S429" s="123">
        <v>14.454446754215761</v>
      </c>
      <c r="T429" s="123">
        <v>12.575134973098722</v>
      </c>
      <c r="U429" s="123">
        <v>16.841956758851648</v>
      </c>
      <c r="V429" s="123">
        <v>11.678308855636059</v>
      </c>
      <c r="W429" s="123">
        <v>13.206156544559697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20.392201281792289</v>
      </c>
      <c r="D430" s="99">
        <v>20.930350738725409</v>
      </c>
      <c r="E430" s="99">
        <v>18.788736087585807</v>
      </c>
      <c r="F430" s="99">
        <v>18.866555810649668</v>
      </c>
      <c r="G430" s="99">
        <v>15.922746381861433</v>
      </c>
      <c r="H430" s="99">
        <v>16.808468863744643</v>
      </c>
      <c r="I430" s="99">
        <v>16.376327487532048</v>
      </c>
      <c r="J430" s="99">
        <v>17.756639274291722</v>
      </c>
      <c r="K430" s="99">
        <v>19.099593682747773</v>
      </c>
      <c r="L430" s="99">
        <v>19.302865388642832</v>
      </c>
      <c r="M430" s="99">
        <v>0</v>
      </c>
      <c r="N430" s="99">
        <v>0</v>
      </c>
      <c r="O430" s="99">
        <v>16.434869897000535</v>
      </c>
      <c r="P430" s="99">
        <v>14.404803873038981</v>
      </c>
      <c r="Q430" s="99">
        <v>14.034827224899827</v>
      </c>
      <c r="R430" s="99">
        <v>13.414694198066247</v>
      </c>
      <c r="S430" s="99">
        <v>14.415764432046139</v>
      </c>
      <c r="T430" s="99">
        <v>12.530112602964358</v>
      </c>
      <c r="U430" s="99">
        <v>16.829932410776294</v>
      </c>
      <c r="V430" s="99">
        <v>11.647240752767219</v>
      </c>
      <c r="W430" s="99">
        <v>13.186541199391927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15.420087572857126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12.182222486984568</v>
      </c>
      <c r="U431" s="99">
        <v>16.407293909997815</v>
      </c>
      <c r="V431" s="99">
        <v>11.383401780949182</v>
      </c>
      <c r="W431" s="99">
        <v>12.880232428444769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13.30528168445429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10.084401998540727</v>
      </c>
      <c r="U432" s="102">
        <v>13.538831528463151</v>
      </c>
      <c r="V432" s="102">
        <v>9.3688061030246903</v>
      </c>
      <c r="W432" s="102">
        <v>10.365914230211448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2.1148058884028385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2.0978204884438423</v>
      </c>
      <c r="U433" s="105">
        <v>2.8684623815346684</v>
      </c>
      <c r="V433" s="105">
        <v>2.014595677924492</v>
      </c>
      <c r="W433" s="105">
        <v>2.5143181982333216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18.219523176868254</v>
      </c>
      <c r="D434" s="102">
        <v>18.029721737015603</v>
      </c>
      <c r="E434" s="102">
        <v>17.332031593674174</v>
      </c>
      <c r="F434" s="102">
        <v>17.066262796408257</v>
      </c>
      <c r="G434" s="102">
        <v>15.337879746071486</v>
      </c>
      <c r="H434" s="102">
        <v>15.264560687369761</v>
      </c>
      <c r="I434" s="102">
        <v>14.63168345485278</v>
      </c>
      <c r="J434" s="102">
        <v>16.483204257750501</v>
      </c>
      <c r="K434" s="102">
        <v>17.56373360175234</v>
      </c>
      <c r="L434" s="102">
        <v>16.88901298181657</v>
      </c>
      <c r="M434" s="102">
        <v>0</v>
      </c>
      <c r="N434" s="102">
        <v>0</v>
      </c>
      <c r="O434" s="102">
        <v>16.508645146441843</v>
      </c>
      <c r="P434" s="102">
        <v>14.460179955835347</v>
      </c>
      <c r="Q434" s="102">
        <v>14.687323162101505</v>
      </c>
      <c r="R434" s="102">
        <v>14.512937512902253</v>
      </c>
      <c r="S434" s="102">
        <v>15.360165061780815</v>
      </c>
      <c r="T434" s="102">
        <v>13.932890628629703</v>
      </c>
      <c r="U434" s="102">
        <v>17.273553775618076</v>
      </c>
      <c r="V434" s="102">
        <v>12.56033592201968</v>
      </c>
      <c r="W434" s="102">
        <v>13.704490590086774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17.2379692282449</v>
      </c>
      <c r="D435" s="105">
        <v>0</v>
      </c>
      <c r="E435" s="105">
        <v>0</v>
      </c>
      <c r="F435" s="105">
        <v>16.157809404228495</v>
      </c>
      <c r="G435" s="105">
        <v>14.539981073307526</v>
      </c>
      <c r="H435" s="105">
        <v>14.47307592619368</v>
      </c>
      <c r="I435" s="105">
        <v>13.920372472859688</v>
      </c>
      <c r="J435" s="105">
        <v>15.654909007541388</v>
      </c>
      <c r="K435" s="105">
        <v>16.688240974152585</v>
      </c>
      <c r="L435" s="105">
        <v>16.042779836639308</v>
      </c>
      <c r="M435" s="105">
        <v>0</v>
      </c>
      <c r="N435" s="105">
        <v>0</v>
      </c>
      <c r="O435" s="105">
        <v>15.745777548724005</v>
      </c>
      <c r="P435" s="105">
        <v>13.829065194552616</v>
      </c>
      <c r="Q435" s="105">
        <v>14.07549939126238</v>
      </c>
      <c r="R435" s="105">
        <v>13.938271835394032</v>
      </c>
      <c r="S435" s="105">
        <v>14.775523380160406</v>
      </c>
      <c r="T435" s="105">
        <v>13.425816343958406</v>
      </c>
      <c r="U435" s="105">
        <v>16.666454273045236</v>
      </c>
      <c r="V435" s="105">
        <v>12.133453879554063</v>
      </c>
      <c r="W435" s="105">
        <v>13.206917154786675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14.537074203798218</v>
      </c>
      <c r="D436" s="99">
        <v>0</v>
      </c>
      <c r="E436" s="99">
        <v>0</v>
      </c>
      <c r="F436" s="99">
        <v>13.613476460457335</v>
      </c>
      <c r="G436" s="99">
        <v>12.290008500302235</v>
      </c>
      <c r="H436" s="99">
        <v>12.224012049644879</v>
      </c>
      <c r="I436" s="99">
        <v>11.883979935389059</v>
      </c>
      <c r="J436" s="99">
        <v>13.261200062274447</v>
      </c>
      <c r="K436" s="99">
        <v>14.136109311008843</v>
      </c>
      <c r="L436" s="99">
        <v>13.550672659444109</v>
      </c>
      <c r="M436" s="99">
        <v>0</v>
      </c>
      <c r="N436" s="99">
        <v>0</v>
      </c>
      <c r="O436" s="99">
        <v>13.260304688364473</v>
      </c>
      <c r="P436" s="99">
        <v>11.624187176745107</v>
      </c>
      <c r="Q436" s="99">
        <v>11.786409052562409</v>
      </c>
      <c r="R436" s="99">
        <v>11.676131673067333</v>
      </c>
      <c r="S436" s="99">
        <v>12.356171714802867</v>
      </c>
      <c r="T436" s="99">
        <v>11.218036732156399</v>
      </c>
      <c r="U436" s="99">
        <v>13.890874702125313</v>
      </c>
      <c r="V436" s="99">
        <v>10.091640164962961</v>
      </c>
      <c r="W436" s="99">
        <v>10.747675655673085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2.7008950244466821</v>
      </c>
      <c r="D437" s="99">
        <v>0</v>
      </c>
      <c r="E437" s="99">
        <v>0</v>
      </c>
      <c r="F437" s="99">
        <v>2.5443329437711619</v>
      </c>
      <c r="G437" s="99">
        <v>2.2499725730052931</v>
      </c>
      <c r="H437" s="99">
        <v>2.2490638765488029</v>
      </c>
      <c r="I437" s="99">
        <v>2.0363925374706295</v>
      </c>
      <c r="J437" s="99">
        <v>2.3937089452669387</v>
      </c>
      <c r="K437" s="99">
        <v>2.5521316631437418</v>
      </c>
      <c r="L437" s="99">
        <v>2.4921071771951961</v>
      </c>
      <c r="M437" s="99">
        <v>0</v>
      </c>
      <c r="N437" s="99">
        <v>0</v>
      </c>
      <c r="O437" s="99">
        <v>2.4854728603595353</v>
      </c>
      <c r="P437" s="99">
        <v>2.2048780178075065</v>
      </c>
      <c r="Q437" s="99">
        <v>2.2890903386999693</v>
      </c>
      <c r="R437" s="99">
        <v>2.2621401623266979</v>
      </c>
      <c r="S437" s="99">
        <v>2.4193516653575364</v>
      </c>
      <c r="T437" s="99">
        <v>2.2077796118020072</v>
      </c>
      <c r="U437" s="99">
        <v>2.7755795709199234</v>
      </c>
      <c r="V437" s="99">
        <v>2.0418137145911013</v>
      </c>
      <c r="W437" s="99">
        <v>2.4592414991135896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2.1061310741777519</v>
      </c>
      <c r="D438" s="123">
        <v>2.1948182865451145</v>
      </c>
      <c r="E438" s="123">
        <v>2.0352754385423206</v>
      </c>
      <c r="F438" s="123">
        <v>2.0462290444131921</v>
      </c>
      <c r="G438" s="123">
        <v>1.7867959093115322</v>
      </c>
      <c r="H438" s="123">
        <v>1.8480032599790466</v>
      </c>
      <c r="I438" s="123">
        <v>1.8769456978862431</v>
      </c>
      <c r="J438" s="123">
        <v>2.2234086416932892</v>
      </c>
      <c r="K438" s="123">
        <v>2.5214285516356569</v>
      </c>
      <c r="L438" s="123">
        <v>2.5903703377728107</v>
      </c>
      <c r="M438" s="123">
        <v>0</v>
      </c>
      <c r="N438" s="123">
        <v>0</v>
      </c>
      <c r="O438" s="123">
        <v>2.3781984966385217</v>
      </c>
      <c r="P438" s="123">
        <v>2.2255173432203934</v>
      </c>
      <c r="Q438" s="123">
        <v>2.296869452080887</v>
      </c>
      <c r="R438" s="123">
        <v>2.3101217026942047</v>
      </c>
      <c r="S438" s="123">
        <v>2.5965921808184285</v>
      </c>
      <c r="T438" s="123">
        <v>2.4051661968621674</v>
      </c>
      <c r="U438" s="123">
        <v>3.4001166457218788</v>
      </c>
      <c r="V438" s="123">
        <v>3.1348603929616443</v>
      </c>
      <c r="W438" s="123">
        <v>3.6638243893200642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2.156405322931727</v>
      </c>
      <c r="D439" s="99">
        <v>2.2533476969225541</v>
      </c>
      <c r="E439" s="99">
        <v>2.0822223179844928</v>
      </c>
      <c r="F439" s="99">
        <v>2.0981893648906422</v>
      </c>
      <c r="G439" s="99">
        <v>1.8295641525701303</v>
      </c>
      <c r="H439" s="99">
        <v>1.8925698761386833</v>
      </c>
      <c r="I439" s="99">
        <v>1.9196707200516365</v>
      </c>
      <c r="J439" s="99">
        <v>2.2655535509536397</v>
      </c>
      <c r="K439" s="99">
        <v>2.5976602758787881</v>
      </c>
      <c r="L439" s="99">
        <v>2.6917314312873639</v>
      </c>
      <c r="M439" s="99">
        <v>0</v>
      </c>
      <c r="N439" s="99">
        <v>0</v>
      </c>
      <c r="O439" s="99">
        <v>2.49964718806021</v>
      </c>
      <c r="P439" s="99">
        <v>2.3281393513253206</v>
      </c>
      <c r="Q439" s="99">
        <v>2.370670289109996</v>
      </c>
      <c r="R439" s="99">
        <v>2.3590581209753148</v>
      </c>
      <c r="S439" s="99">
        <v>2.6555126985067843</v>
      </c>
      <c r="T439" s="99">
        <v>2.4586162549928066</v>
      </c>
      <c r="U439" s="99">
        <v>3.4888475702261816</v>
      </c>
      <c r="V439" s="99">
        <v>3.2157802133829683</v>
      </c>
      <c r="W439" s="99">
        <v>3.7885029391691858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1.7352674130795873</v>
      </c>
      <c r="D440" s="110">
        <v>1.7290914068274881</v>
      </c>
      <c r="E440" s="110">
        <v>1.6907575694051513</v>
      </c>
      <c r="F440" s="110">
        <v>1.6890018411307204</v>
      </c>
      <c r="G440" s="110">
        <v>1.4905862245204982</v>
      </c>
      <c r="H440" s="110">
        <v>1.5343551877612227</v>
      </c>
      <c r="I440" s="110">
        <v>1.5061144157584045</v>
      </c>
      <c r="J440" s="110">
        <v>1.7549517656840119</v>
      </c>
      <c r="K440" s="110">
        <v>1.9456784237993814</v>
      </c>
      <c r="L440" s="110">
        <v>1.9596790892378182</v>
      </c>
      <c r="M440" s="110">
        <v>0</v>
      </c>
      <c r="N440" s="110">
        <v>0</v>
      </c>
      <c r="O440" s="110">
        <v>1.969689261856481</v>
      </c>
      <c r="P440" s="110">
        <v>1.7765460577613363</v>
      </c>
      <c r="Q440" s="110">
        <v>1.8274961285757514</v>
      </c>
      <c r="R440" s="110">
        <v>1.8414613891558795</v>
      </c>
      <c r="S440" s="110">
        <v>2.0011188637552606</v>
      </c>
      <c r="T440" s="110">
        <v>1.9017638311954221</v>
      </c>
      <c r="U440" s="110">
        <v>2.4290059719803381</v>
      </c>
      <c r="V440" s="110">
        <v>2.3667853761756392</v>
      </c>
      <c r="W440" s="110">
        <v>2.6390691850807002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153.01637052232471</v>
      </c>
      <c r="D442" s="118">
        <f t="shared" si="232"/>
        <v>159.16237868913254</v>
      </c>
      <c r="E442" s="118">
        <f t="shared" si="232"/>
        <v>151.06171959550406</v>
      </c>
      <c r="F442" s="118">
        <f t="shared" si="232"/>
        <v>145.7777943844832</v>
      </c>
      <c r="G442" s="118">
        <f t="shared" si="232"/>
        <v>133.13568489799698</v>
      </c>
      <c r="H442" s="118">
        <f t="shared" si="232"/>
        <v>141.57751198234558</v>
      </c>
      <c r="I442" s="118">
        <f t="shared" si="232"/>
        <v>141.01146782929604</v>
      </c>
      <c r="J442" s="118">
        <f t="shared" si="232"/>
        <v>137.25713191340643</v>
      </c>
      <c r="K442" s="118">
        <f t="shared" si="232"/>
        <v>146.80996360527138</v>
      </c>
      <c r="L442" s="118">
        <f t="shared" si="232"/>
        <v>167.01982438335568</v>
      </c>
      <c r="M442" s="118">
        <f t="shared" si="232"/>
        <v>0</v>
      </c>
      <c r="N442" s="118">
        <f t="shared" si="232"/>
        <v>0</v>
      </c>
      <c r="O442" s="118">
        <f t="shared" si="232"/>
        <v>128.94344273770247</v>
      </c>
      <c r="P442" s="118">
        <f t="shared" si="232"/>
        <v>123.96957333930661</v>
      </c>
      <c r="Q442" s="118">
        <f t="shared" si="232"/>
        <v>113.92462471557099</v>
      </c>
      <c r="R442" s="118">
        <f t="shared" ref="R442:V442" si="233">R443+R446+R448+R457</f>
        <v>119.26613830545581</v>
      </c>
      <c r="S442" s="118">
        <f t="shared" si="233"/>
        <v>119.66072214170997</v>
      </c>
      <c r="T442" s="118">
        <f t="shared" si="233"/>
        <v>108.55778373559319</v>
      </c>
      <c r="U442" s="118">
        <f t="shared" si="233"/>
        <v>120.2382167526964</v>
      </c>
      <c r="V442" s="118">
        <f t="shared" si="233"/>
        <v>94.300524284230264</v>
      </c>
      <c r="W442" s="118">
        <f t="shared" ref="W442" si="234">W443+W446+W448+W457</f>
        <v>102.954143896064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138.15461552677644</v>
      </c>
      <c r="D443" s="123">
        <f t="shared" si="235"/>
        <v>143.83715179289121</v>
      </c>
      <c r="E443" s="123">
        <f t="shared" si="235"/>
        <v>137.13090951405411</v>
      </c>
      <c r="F443" s="123">
        <f t="shared" si="235"/>
        <v>131.68033203542922</v>
      </c>
      <c r="G443" s="123">
        <f t="shared" si="235"/>
        <v>120.94700765111263</v>
      </c>
      <c r="H443" s="123">
        <f t="shared" si="235"/>
        <v>128.71949387182613</v>
      </c>
      <c r="I443" s="123">
        <f t="shared" si="235"/>
        <v>128.3996381396471</v>
      </c>
      <c r="J443" s="123">
        <f t="shared" si="235"/>
        <v>123.17467765626154</v>
      </c>
      <c r="K443" s="123">
        <f t="shared" si="235"/>
        <v>131.65524554055085</v>
      </c>
      <c r="L443" s="123">
        <f t="shared" si="235"/>
        <v>151.546073157</v>
      </c>
      <c r="M443" s="123">
        <f t="shared" si="235"/>
        <v>0</v>
      </c>
      <c r="N443" s="123">
        <f t="shared" si="235"/>
        <v>0</v>
      </c>
      <c r="O443" s="123">
        <f t="shared" si="235"/>
        <v>114.44806908898893</v>
      </c>
      <c r="P443" s="123">
        <f t="shared" si="235"/>
        <v>111.02795803424912</v>
      </c>
      <c r="Q443" s="123">
        <f t="shared" si="235"/>
        <v>100.69984779832176</v>
      </c>
      <c r="R443" s="123">
        <f t="shared" ref="R443:V443" si="236">SUM(R444:R445)</f>
        <v>106.44009076106722</v>
      </c>
      <c r="S443" s="123">
        <f t="shared" si="236"/>
        <v>105.67250471572116</v>
      </c>
      <c r="T443" s="123">
        <f t="shared" si="236"/>
        <v>95.989031590326093</v>
      </c>
      <c r="U443" s="123">
        <f t="shared" si="236"/>
        <v>103.09025621897581</v>
      </c>
      <c r="V443" s="123">
        <f t="shared" si="236"/>
        <v>81.452703302157275</v>
      </c>
      <c r="W443" s="123">
        <f t="shared" ref="W443" si="237">SUM(W444:W445)</f>
        <v>88.159219187278111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135.0251155661374</v>
      </c>
      <c r="D444" s="99">
        <v>140.65862714933732</v>
      </c>
      <c r="E444" s="99">
        <v>134.14457625420985</v>
      </c>
      <c r="F444" s="99">
        <v>128.89256855178192</v>
      </c>
      <c r="G444" s="99">
        <v>118.43249742012151</v>
      </c>
      <c r="H444" s="99">
        <v>126.08649705572191</v>
      </c>
      <c r="I444" s="99">
        <v>125.81160239719112</v>
      </c>
      <c r="J444" s="99">
        <v>120.73635536468393</v>
      </c>
      <c r="K444" s="99">
        <v>129.07541221953366</v>
      </c>
      <c r="L444" s="99">
        <v>148.593842224372</v>
      </c>
      <c r="M444" s="99">
        <v>0</v>
      </c>
      <c r="N444" s="99">
        <v>0</v>
      </c>
      <c r="O444" s="99">
        <v>112.30835244597313</v>
      </c>
      <c r="P444" s="99">
        <v>108.97333118843149</v>
      </c>
      <c r="Q444" s="99">
        <v>98.856449130393543</v>
      </c>
      <c r="R444" s="99">
        <v>104.49636279077924</v>
      </c>
      <c r="S444" s="99">
        <v>103.87138053465898</v>
      </c>
      <c r="T444" s="99">
        <v>94.370390319372717</v>
      </c>
      <c r="U444" s="99">
        <v>101.39976485099275</v>
      </c>
      <c r="V444" s="99">
        <v>80.09229127295589</v>
      </c>
      <c r="W444" s="99">
        <v>86.671826689100811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3.1294999606390355</v>
      </c>
      <c r="D445" s="99">
        <v>3.1785246435538963</v>
      </c>
      <c r="E445" s="99">
        <v>2.9863332598442578</v>
      </c>
      <c r="F445" s="99">
        <v>2.7877634836472951</v>
      </c>
      <c r="G445" s="99">
        <v>2.5145102309911236</v>
      </c>
      <c r="H445" s="99">
        <v>2.6329968161042352</v>
      </c>
      <c r="I445" s="99">
        <v>2.5880357424559648</v>
      </c>
      <c r="J445" s="99">
        <v>2.4383222915776011</v>
      </c>
      <c r="K445" s="99">
        <v>2.5798333210171811</v>
      </c>
      <c r="L445" s="99">
        <v>2.9522309326280043</v>
      </c>
      <c r="M445" s="99">
        <v>0</v>
      </c>
      <c r="N445" s="99">
        <v>0</v>
      </c>
      <c r="O445" s="99">
        <v>2.1397166430158072</v>
      </c>
      <c r="P445" s="99">
        <v>2.0546268458176411</v>
      </c>
      <c r="Q445" s="99">
        <v>1.8433986679282117</v>
      </c>
      <c r="R445" s="99">
        <v>1.9437279702879824</v>
      </c>
      <c r="S445" s="99">
        <v>1.8011241810621768</v>
      </c>
      <c r="T445" s="99">
        <v>1.6186412709533822</v>
      </c>
      <c r="U445" s="99">
        <v>1.6904913679830533</v>
      </c>
      <c r="V445" s="99">
        <v>1.3604120292013882</v>
      </c>
      <c r="W445" s="99">
        <v>1.487392498177295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0.23865483316387917</v>
      </c>
      <c r="D446" s="123">
        <f t="shared" si="238"/>
        <v>0.21050524662898612</v>
      </c>
      <c r="E446" s="123">
        <f t="shared" si="238"/>
        <v>0.16746697949069675</v>
      </c>
      <c r="F446" s="123">
        <f t="shared" si="238"/>
        <v>0.17959459935645603</v>
      </c>
      <c r="G446" s="123">
        <f t="shared" si="238"/>
        <v>0.27437876610779971</v>
      </c>
      <c r="H446" s="123">
        <f t="shared" si="238"/>
        <v>0.23853127389129067</v>
      </c>
      <c r="I446" s="123">
        <f t="shared" si="238"/>
        <v>0.17651824959350934</v>
      </c>
      <c r="J446" s="123">
        <f t="shared" si="238"/>
        <v>0.34422256467994405</v>
      </c>
      <c r="K446" s="123">
        <f t="shared" si="238"/>
        <v>0.16113925273332821</v>
      </c>
      <c r="L446" s="123">
        <f t="shared" si="238"/>
        <v>0.26461561301742187</v>
      </c>
      <c r="M446" s="123">
        <f t="shared" si="238"/>
        <v>0</v>
      </c>
      <c r="N446" s="123">
        <f t="shared" si="238"/>
        <v>0</v>
      </c>
      <c r="O446" s="123">
        <f t="shared" si="238"/>
        <v>0.35953624257772743</v>
      </c>
      <c r="P446" s="123">
        <f t="shared" si="238"/>
        <v>0.13933228258316591</v>
      </c>
      <c r="Q446" s="123">
        <f t="shared" si="238"/>
        <v>0.28094665354363818</v>
      </c>
      <c r="R446" s="123">
        <f t="shared" si="238"/>
        <v>0.16104182233459816</v>
      </c>
      <c r="S446" s="123">
        <f t="shared" si="238"/>
        <v>0.11753913548666335</v>
      </c>
      <c r="T446" s="123">
        <f t="shared" si="238"/>
        <v>0.23381675249031655</v>
      </c>
      <c r="U446" s="123">
        <f t="shared" si="238"/>
        <v>0.33498422543017586</v>
      </c>
      <c r="V446" s="123">
        <f t="shared" si="238"/>
        <v>0.58216807911120894</v>
      </c>
      <c r="W446" s="123">
        <f t="shared" si="238"/>
        <v>0.7822169453037946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0.23865483316387917</v>
      </c>
      <c r="D447" s="99">
        <f>RES_hhdet_in_tess!D67</f>
        <v>0.21050524662898612</v>
      </c>
      <c r="E447" s="99">
        <f>RES_hhdet_in_tess!E67</f>
        <v>0.16746697949069675</v>
      </c>
      <c r="F447" s="99">
        <f>RES_hhdet_in_tess!F67</f>
        <v>0.17959459935645603</v>
      </c>
      <c r="G447" s="99">
        <f>RES_hhdet_in_tess!G67</f>
        <v>0.27437876610779971</v>
      </c>
      <c r="H447" s="99">
        <f>RES_hhdet_in_tess!H67</f>
        <v>0.23853127389129067</v>
      </c>
      <c r="I447" s="99">
        <f>RES_hhdet_in_tess!I67</f>
        <v>0.17651824959350934</v>
      </c>
      <c r="J447" s="99">
        <f>RES_hhdet_in_tess!J67</f>
        <v>0.34422256467994405</v>
      </c>
      <c r="K447" s="99">
        <f>RES_hhdet_in_tess!K67</f>
        <v>0.16113925273332821</v>
      </c>
      <c r="L447" s="99">
        <f>RES_hhdet_in_tess!L67</f>
        <v>0.26461561301742187</v>
      </c>
      <c r="M447" s="99">
        <f>RES_hhdet_in_tess!M67</f>
        <v>0</v>
      </c>
      <c r="N447" s="99">
        <f>RES_hhdet_in_tess!N67</f>
        <v>0</v>
      </c>
      <c r="O447" s="99">
        <f>RES_hhdet_in_tess!O67</f>
        <v>0.35953624257772743</v>
      </c>
      <c r="P447" s="99">
        <f>RES_hhdet_in_tess!P67</f>
        <v>0.13933228258316591</v>
      </c>
      <c r="Q447" s="99">
        <f>RES_hhdet_in_tess!Q67</f>
        <v>0.28094665354363818</v>
      </c>
      <c r="R447" s="99">
        <f>RES_hhdet_in_tess!R67</f>
        <v>0.16104182233459816</v>
      </c>
      <c r="S447" s="99">
        <f>RES_hhdet_in_tess!S67</f>
        <v>0.11753913548666335</v>
      </c>
      <c r="T447" s="99">
        <f>RES_hhdet_in_tess!T67</f>
        <v>0.23381675249031655</v>
      </c>
      <c r="U447" s="99">
        <f>RES_hhdet_in_tess!U67</f>
        <v>0.33498422543017586</v>
      </c>
      <c r="V447" s="99">
        <f>RES_hhdet_in_tess!V67</f>
        <v>0.58216807911120894</v>
      </c>
      <c r="W447" s="99">
        <f>RES_hhdet_in_tess!W67</f>
        <v>0.7822169453037946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13.278784868594023</v>
      </c>
      <c r="D448" s="123">
        <v>13.716415000526707</v>
      </c>
      <c r="E448" s="123">
        <v>12.462190414804361</v>
      </c>
      <c r="F448" s="123">
        <v>12.607213418839223</v>
      </c>
      <c r="G448" s="123">
        <v>10.768945864920164</v>
      </c>
      <c r="H448" s="123">
        <v>11.434695700089357</v>
      </c>
      <c r="I448" s="123">
        <v>11.237302028563326</v>
      </c>
      <c r="J448" s="123">
        <v>12.324579558195822</v>
      </c>
      <c r="K448" s="123">
        <v>13.379214376715218</v>
      </c>
      <c r="L448" s="123">
        <v>13.543374786002436</v>
      </c>
      <c r="M448" s="123">
        <v>0</v>
      </c>
      <c r="N448" s="123">
        <v>0</v>
      </c>
      <c r="O448" s="123">
        <v>12.567922306327546</v>
      </c>
      <c r="P448" s="123">
        <v>11.349083078279373</v>
      </c>
      <c r="Q448" s="123">
        <v>11.458910075486292</v>
      </c>
      <c r="R448" s="123">
        <v>11.182135647691712</v>
      </c>
      <c r="S448" s="123">
        <v>12.201144248452454</v>
      </c>
      <c r="T448" s="123">
        <v>10.778794713066862</v>
      </c>
      <c r="U448" s="123">
        <v>14.617153299756744</v>
      </c>
      <c r="V448" s="123">
        <v>10.224782881277717</v>
      </c>
      <c r="W448" s="123">
        <v>11.614370423790509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13.274009155060529</v>
      </c>
      <c r="D449" s="99">
        <v>13.741851885445531</v>
      </c>
      <c r="E449" s="99">
        <v>12.445848906337561</v>
      </c>
      <c r="F449" s="99">
        <v>12.608824033421895</v>
      </c>
      <c r="G449" s="99">
        <v>10.73899793138761</v>
      </c>
      <c r="H449" s="99">
        <v>11.44269339607356</v>
      </c>
      <c r="I449" s="99">
        <v>11.256005428349074</v>
      </c>
      <c r="J449" s="99">
        <v>12.328591020890391</v>
      </c>
      <c r="K449" s="99">
        <v>13.404809645061079</v>
      </c>
      <c r="L449" s="99">
        <v>13.704130658983214</v>
      </c>
      <c r="M449" s="99">
        <v>0</v>
      </c>
      <c r="N449" s="99">
        <v>0</v>
      </c>
      <c r="O449" s="99">
        <v>12.54560433495983</v>
      </c>
      <c r="P449" s="99">
        <v>11.391489742793222</v>
      </c>
      <c r="Q449" s="99">
        <v>11.441368828084423</v>
      </c>
      <c r="R449" s="99">
        <v>11.151055804551833</v>
      </c>
      <c r="S449" s="99">
        <v>12.194238184573686</v>
      </c>
      <c r="T449" s="99">
        <v>10.760238804927525</v>
      </c>
      <c r="U449" s="99">
        <v>14.631881529479228</v>
      </c>
      <c r="V449" s="99">
        <v>10.218931526413972</v>
      </c>
      <c r="W449" s="99">
        <v>11.623728694639471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11.259977354957385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10.757804412571973</v>
      </c>
      <c r="U450" s="99">
        <v>14.63907287104605</v>
      </c>
      <c r="V450" s="99">
        <v>10.234498578816478</v>
      </c>
      <c r="W450" s="99">
        <v>11.651708576950423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9.1451714665545474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8.6599839241281309</v>
      </c>
      <c r="U451" s="102">
        <v>11.77061048951138</v>
      </c>
      <c r="V451" s="102">
        <v>8.2199029008919862</v>
      </c>
      <c r="W451" s="102">
        <v>9.1373903787171002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2.1148058884028385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2.0978204884438423</v>
      </c>
      <c r="U452" s="105">
        <v>2.8684623815346684</v>
      </c>
      <c r="V452" s="105">
        <v>2.014595677924492</v>
      </c>
      <c r="W452" s="105">
        <v>2.5143181982333216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13.363052643813921</v>
      </c>
      <c r="D453" s="102">
        <v>13.243447921567331</v>
      </c>
      <c r="E453" s="102">
        <v>12.751266064579177</v>
      </c>
      <c r="F453" s="102">
        <v>12.575914772064747</v>
      </c>
      <c r="G453" s="102">
        <v>11.321615473043337</v>
      </c>
      <c r="H453" s="102">
        <v>11.287799532918493</v>
      </c>
      <c r="I453" s="102">
        <v>10.840544520601963</v>
      </c>
      <c r="J453" s="102">
        <v>12.238280672019048</v>
      </c>
      <c r="K453" s="102">
        <v>13.072027976620303</v>
      </c>
      <c r="L453" s="102">
        <v>12.604184115025996</v>
      </c>
      <c r="M453" s="102">
        <v>0</v>
      </c>
      <c r="N453" s="102">
        <v>0</v>
      </c>
      <c r="O453" s="102">
        <v>12.627953719813579</v>
      </c>
      <c r="P453" s="102">
        <v>11.230457853953807</v>
      </c>
      <c r="Q453" s="102">
        <v>11.575737140895336</v>
      </c>
      <c r="R453" s="102">
        <v>11.5579135067977</v>
      </c>
      <c r="S453" s="102">
        <v>12.357986815492721</v>
      </c>
      <c r="T453" s="102">
        <v>11.319864608346911</v>
      </c>
      <c r="U453" s="102">
        <v>14.162333000597013</v>
      </c>
      <c r="V453" s="102">
        <v>10.380947165780443</v>
      </c>
      <c r="W453" s="102">
        <v>11.397788872663154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13.363066914818631</v>
      </c>
      <c r="D454" s="105">
        <v>0</v>
      </c>
      <c r="E454" s="105">
        <v>0</v>
      </c>
      <c r="F454" s="105">
        <v>12.575932817778261</v>
      </c>
      <c r="G454" s="105">
        <v>11.32180992630667</v>
      </c>
      <c r="H454" s="105">
        <v>11.288446033058623</v>
      </c>
      <c r="I454" s="105">
        <v>10.841176619154533</v>
      </c>
      <c r="J454" s="105">
        <v>12.239748942835947</v>
      </c>
      <c r="K454" s="105">
        <v>13.073107475236112</v>
      </c>
      <c r="L454" s="105">
        <v>12.604904962712201</v>
      </c>
      <c r="M454" s="105">
        <v>0</v>
      </c>
      <c r="N454" s="105">
        <v>0</v>
      </c>
      <c r="O454" s="105">
        <v>12.628674342365143</v>
      </c>
      <c r="P454" s="105">
        <v>11.232770103080298</v>
      </c>
      <c r="Q454" s="105">
        <v>11.578487155376939</v>
      </c>
      <c r="R454" s="105">
        <v>11.560858623101367</v>
      </c>
      <c r="S454" s="105">
        <v>12.36048227999135</v>
      </c>
      <c r="T454" s="105">
        <v>11.321944099574347</v>
      </c>
      <c r="U454" s="105">
        <v>14.164503689056595</v>
      </c>
      <c r="V454" s="105">
        <v>10.382417343264033</v>
      </c>
      <c r="W454" s="105">
        <v>11.397898298501252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10.662171890371949</v>
      </c>
      <c r="D455" s="99">
        <v>0</v>
      </c>
      <c r="E455" s="99">
        <v>0</v>
      </c>
      <c r="F455" s="99">
        <v>10.031599874007096</v>
      </c>
      <c r="G455" s="99">
        <v>9.0718373533013779</v>
      </c>
      <c r="H455" s="99">
        <v>9.0393821565098182</v>
      </c>
      <c r="I455" s="99">
        <v>8.8047840816839056</v>
      </c>
      <c r="J455" s="99">
        <v>9.8460399975690098</v>
      </c>
      <c r="K455" s="99">
        <v>10.520975812092368</v>
      </c>
      <c r="L455" s="99">
        <v>10.112797785517007</v>
      </c>
      <c r="M455" s="99">
        <v>0</v>
      </c>
      <c r="N455" s="99">
        <v>0</v>
      </c>
      <c r="O455" s="99">
        <v>10.143201482005606</v>
      </c>
      <c r="P455" s="99">
        <v>9.0278920852727929</v>
      </c>
      <c r="Q455" s="99">
        <v>9.2893968166769696</v>
      </c>
      <c r="R455" s="99">
        <v>9.2987184607746673</v>
      </c>
      <c r="S455" s="99">
        <v>9.9411306146338116</v>
      </c>
      <c r="T455" s="99">
        <v>9.1141644877723422</v>
      </c>
      <c r="U455" s="99">
        <v>11.388924118136671</v>
      </c>
      <c r="V455" s="99">
        <v>8.3406036286729321</v>
      </c>
      <c r="W455" s="99">
        <v>8.93865679938766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2.7008950244466821</v>
      </c>
      <c r="D456" s="99">
        <v>0</v>
      </c>
      <c r="E456" s="99">
        <v>0</v>
      </c>
      <c r="F456" s="99">
        <v>2.5443329437711619</v>
      </c>
      <c r="G456" s="99">
        <v>2.2499725730052931</v>
      </c>
      <c r="H456" s="99">
        <v>2.2490638765488029</v>
      </c>
      <c r="I456" s="99">
        <v>2.0363925374706295</v>
      </c>
      <c r="J456" s="99">
        <v>2.3937089452669387</v>
      </c>
      <c r="K456" s="99">
        <v>2.5521316631437418</v>
      </c>
      <c r="L456" s="99">
        <v>2.4921071771951961</v>
      </c>
      <c r="M456" s="99">
        <v>0</v>
      </c>
      <c r="N456" s="99">
        <v>0</v>
      </c>
      <c r="O456" s="99">
        <v>2.4854728603595353</v>
      </c>
      <c r="P456" s="99">
        <v>2.2048780178075065</v>
      </c>
      <c r="Q456" s="99">
        <v>2.2890903386999693</v>
      </c>
      <c r="R456" s="99">
        <v>2.2621401623266979</v>
      </c>
      <c r="S456" s="99">
        <v>2.4193516653575364</v>
      </c>
      <c r="T456" s="99">
        <v>2.2077796118020072</v>
      </c>
      <c r="U456" s="99">
        <v>2.7755795709199234</v>
      </c>
      <c r="V456" s="99">
        <v>2.0418137145911013</v>
      </c>
      <c r="W456" s="99">
        <v>2.4592414991135896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1.3443152937903642</v>
      </c>
      <c r="D457" s="123">
        <v>1.3983066490856362</v>
      </c>
      <c r="E457" s="123">
        <v>1.3011526871549093</v>
      </c>
      <c r="F457" s="123">
        <v>1.3106543308583034</v>
      </c>
      <c r="G457" s="123">
        <v>1.1453526158563931</v>
      </c>
      <c r="H457" s="123">
        <v>1.1847911365388295</v>
      </c>
      <c r="I457" s="123">
        <v>1.1980094114921125</v>
      </c>
      <c r="J457" s="123">
        <v>1.4136521342691473</v>
      </c>
      <c r="K457" s="123">
        <v>1.6143644352719675</v>
      </c>
      <c r="L457" s="123">
        <v>1.665760827335848</v>
      </c>
      <c r="M457" s="123">
        <v>0</v>
      </c>
      <c r="N457" s="123">
        <v>0</v>
      </c>
      <c r="O457" s="123">
        <v>1.5679150998082512</v>
      </c>
      <c r="P457" s="123">
        <v>1.4531999441949293</v>
      </c>
      <c r="Q457" s="123">
        <v>1.4849201882193008</v>
      </c>
      <c r="R457" s="123">
        <v>1.4828700743622782</v>
      </c>
      <c r="S457" s="123">
        <v>1.6695340420496965</v>
      </c>
      <c r="T457" s="123">
        <v>1.556140679709922</v>
      </c>
      <c r="U457" s="123">
        <v>2.1958230085336834</v>
      </c>
      <c r="V457" s="123">
        <v>2.0408700216840607</v>
      </c>
      <c r="W457" s="123">
        <v>2.3983373396915857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1.3440207509110369</v>
      </c>
      <c r="D458" s="99">
        <v>1.4051142606249074</v>
      </c>
      <c r="E458" s="99">
        <v>1.2990185516324118</v>
      </c>
      <c r="F458" s="99">
        <v>1.3095957779259548</v>
      </c>
      <c r="G458" s="99">
        <v>1.1424620022583298</v>
      </c>
      <c r="H458" s="99">
        <v>1.1823473332250225</v>
      </c>
      <c r="I458" s="99">
        <v>1.1998193348136235</v>
      </c>
      <c r="J458" s="99">
        <v>1.4166221597058137</v>
      </c>
      <c r="K458" s="99">
        <v>1.6249698096019802</v>
      </c>
      <c r="L458" s="99">
        <v>1.6844962872281346</v>
      </c>
      <c r="M458" s="99">
        <v>0</v>
      </c>
      <c r="N458" s="99">
        <v>0</v>
      </c>
      <c r="O458" s="99">
        <v>1.5646290882456964</v>
      </c>
      <c r="P458" s="99">
        <v>1.457275477904493</v>
      </c>
      <c r="Q458" s="99">
        <v>1.483897291865331</v>
      </c>
      <c r="R458" s="99">
        <v>1.478655309788024</v>
      </c>
      <c r="S458" s="99">
        <v>1.6682030361517854</v>
      </c>
      <c r="T458" s="99">
        <v>1.5485412705146882</v>
      </c>
      <c r="U458" s="99">
        <v>2.2033467713276687</v>
      </c>
      <c r="V458" s="99">
        <v>2.0359757945968409</v>
      </c>
      <c r="W458" s="99">
        <v>2.4041217713247547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1.346488081117577</v>
      </c>
      <c r="D459" s="110">
        <v>1.3441375115517207</v>
      </c>
      <c r="E459" s="110">
        <v>1.3168139586046199</v>
      </c>
      <c r="F459" s="110">
        <v>1.3179318822681994</v>
      </c>
      <c r="G459" s="110">
        <v>1.1653727915170535</v>
      </c>
      <c r="H459" s="110">
        <v>1.201989978728452</v>
      </c>
      <c r="I459" s="110">
        <v>1.1823002052272018</v>
      </c>
      <c r="J459" s="110">
        <v>1.3806391592231217</v>
      </c>
      <c r="K459" s="110">
        <v>1.5342659502005525</v>
      </c>
      <c r="L459" s="110">
        <v>1.5491846324505092</v>
      </c>
      <c r="M459" s="110">
        <v>0</v>
      </c>
      <c r="N459" s="110">
        <v>0</v>
      </c>
      <c r="O459" s="110">
        <v>1.5789680477913881</v>
      </c>
      <c r="P459" s="110">
        <v>1.435369484215588</v>
      </c>
      <c r="Q459" s="110">
        <v>1.4914258090305468</v>
      </c>
      <c r="R459" s="110">
        <v>1.5232345504772506</v>
      </c>
      <c r="S459" s="110">
        <v>1.682985697400925</v>
      </c>
      <c r="T459" s="110">
        <v>1.6277132972213963</v>
      </c>
      <c r="U459" s="110">
        <v>2.1134796046217419</v>
      </c>
      <c r="V459" s="110">
        <v>2.087325062397186</v>
      </c>
      <c r="W459" s="110">
        <v>2.350794065994303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46.00183339799198</v>
      </c>
      <c r="D461" s="118">
        <f t="shared" si="239"/>
        <v>47.389598896557537</v>
      </c>
      <c r="E461" s="118">
        <f t="shared" si="239"/>
        <v>44.490621897666863</v>
      </c>
      <c r="F461" s="118">
        <f t="shared" si="239"/>
        <v>42.513748486850616</v>
      </c>
      <c r="G461" s="118">
        <f t="shared" si="239"/>
        <v>38.387906111446313</v>
      </c>
      <c r="H461" s="118">
        <f t="shared" si="239"/>
        <v>40.436848876959253</v>
      </c>
      <c r="I461" s="118">
        <f t="shared" si="239"/>
        <v>39.921726573684701</v>
      </c>
      <c r="J461" s="118">
        <f t="shared" si="239"/>
        <v>38.426450869503611</v>
      </c>
      <c r="K461" s="118">
        <f t="shared" si="239"/>
        <v>40.598461720611013</v>
      </c>
      <c r="L461" s="118">
        <f t="shared" si="239"/>
        <v>45.447019599600061</v>
      </c>
      <c r="M461" s="118">
        <f t="shared" si="239"/>
        <v>0</v>
      </c>
      <c r="N461" s="118">
        <f t="shared" si="239"/>
        <v>0</v>
      </c>
      <c r="O461" s="118">
        <f t="shared" si="239"/>
        <v>32.680582192568977</v>
      </c>
      <c r="P461" s="118">
        <f t="shared" si="239"/>
        <v>30.845186976561514</v>
      </c>
      <c r="Q461" s="118">
        <f t="shared" si="239"/>
        <v>28.078857232981481</v>
      </c>
      <c r="R461" s="118">
        <f t="shared" ref="R461:V461" si="240">R462+R465+R467+R476</f>
        <v>29.284285431802768</v>
      </c>
      <c r="S461" s="118">
        <f t="shared" si="240"/>
        <v>29.251818144973331</v>
      </c>
      <c r="T461" s="118">
        <f t="shared" si="240"/>
        <v>26.337089984675938</v>
      </c>
      <c r="U461" s="118">
        <f t="shared" si="240"/>
        <v>28.985579319497393</v>
      </c>
      <c r="V461" s="118">
        <f t="shared" si="240"/>
        <v>22.543365128377779</v>
      </c>
      <c r="W461" s="118">
        <f t="shared" ref="W461" si="241">W462+W465+W467+W476</f>
        <v>24.466180118171437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41.720789998083454</v>
      </c>
      <c r="D462" s="123">
        <f t="shared" si="242"/>
        <v>42.973963057443207</v>
      </c>
      <c r="E462" s="123">
        <f t="shared" si="242"/>
        <v>40.528985843473315</v>
      </c>
      <c r="F462" s="123">
        <f t="shared" si="242"/>
        <v>38.520000544244787</v>
      </c>
      <c r="G462" s="123">
        <f t="shared" si="242"/>
        <v>35.014564445122424</v>
      </c>
      <c r="H462" s="123">
        <f t="shared" si="242"/>
        <v>36.88285067292022</v>
      </c>
      <c r="I462" s="123">
        <f t="shared" si="242"/>
        <v>36.416482558835888</v>
      </c>
      <c r="J462" s="123">
        <f t="shared" si="242"/>
        <v>34.579918531036483</v>
      </c>
      <c r="K462" s="123">
        <f t="shared" si="242"/>
        <v>36.574544435244391</v>
      </c>
      <c r="L462" s="123">
        <f t="shared" si="242"/>
        <v>41.650028707550391</v>
      </c>
      <c r="M462" s="123">
        <f t="shared" si="242"/>
        <v>0</v>
      </c>
      <c r="N462" s="123">
        <f t="shared" si="242"/>
        <v>0</v>
      </c>
      <c r="O462" s="123">
        <f t="shared" si="242"/>
        <v>29.871203339242687</v>
      </c>
      <c r="P462" s="123">
        <f t="shared" si="242"/>
        <v>28.320043522877519</v>
      </c>
      <c r="Q462" s="123">
        <f t="shared" si="242"/>
        <v>25.200368624844963</v>
      </c>
      <c r="R462" s="123">
        <f t="shared" ref="R462:V462" si="243">SUM(R463:R464)</f>
        <v>26.350549992634544</v>
      </c>
      <c r="S462" s="123">
        <f t="shared" si="243"/>
        <v>25.975094234957098</v>
      </c>
      <c r="T462" s="123">
        <f t="shared" si="243"/>
        <v>23.442400515056029</v>
      </c>
      <c r="U462" s="123">
        <f t="shared" si="243"/>
        <v>25.048473743552655</v>
      </c>
      <c r="V462" s="123">
        <f t="shared" si="243"/>
        <v>19.688784906278009</v>
      </c>
      <c r="W462" s="123">
        <f t="shared" ref="W462" si="244">SUM(W463:W464)</f>
        <v>21.232539377547514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41.720789998083454</v>
      </c>
      <c r="D463" s="99">
        <v>42.973963057443207</v>
      </c>
      <c r="E463" s="99">
        <v>40.528985843473315</v>
      </c>
      <c r="F463" s="99">
        <v>38.520000544244787</v>
      </c>
      <c r="G463" s="99">
        <v>35.014564445122424</v>
      </c>
      <c r="H463" s="99">
        <v>36.88285067292022</v>
      </c>
      <c r="I463" s="99">
        <v>36.416482558835888</v>
      </c>
      <c r="J463" s="99">
        <v>34.579918531036483</v>
      </c>
      <c r="K463" s="99">
        <v>36.574544435244391</v>
      </c>
      <c r="L463" s="99">
        <v>41.650028707550391</v>
      </c>
      <c r="M463" s="99">
        <v>0</v>
      </c>
      <c r="N463" s="99">
        <v>0</v>
      </c>
      <c r="O463" s="99">
        <v>29.871203339242687</v>
      </c>
      <c r="P463" s="99">
        <v>28.320043522877519</v>
      </c>
      <c r="Q463" s="99">
        <v>25.200368624844963</v>
      </c>
      <c r="R463" s="99">
        <v>26.350549992634544</v>
      </c>
      <c r="S463" s="99">
        <v>25.975094234957098</v>
      </c>
      <c r="T463" s="99">
        <v>23.442400515056029</v>
      </c>
      <c r="U463" s="99">
        <v>25.048473743552655</v>
      </c>
      <c r="V463" s="99">
        <v>19.688784906278009</v>
      </c>
      <c r="W463" s="99">
        <v>21.232539377547514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3.8975254447514045</v>
      </c>
      <c r="D467" s="123">
        <v>4.0113567989470909</v>
      </c>
      <c r="E467" s="123">
        <v>3.5915424740731554</v>
      </c>
      <c r="F467" s="123">
        <v>3.6238071834418291</v>
      </c>
      <c r="G467" s="123">
        <v>3.050461894551352</v>
      </c>
      <c r="H467" s="123">
        <v>3.2193284088629928</v>
      </c>
      <c r="I467" s="123">
        <v>3.1576007499920706</v>
      </c>
      <c r="J467" s="123">
        <v>3.4267472737099141</v>
      </c>
      <c r="K467" s="123">
        <v>3.5606344063086839</v>
      </c>
      <c r="L467" s="123">
        <v>3.3286395617063387</v>
      </c>
      <c r="M467" s="123">
        <v>0</v>
      </c>
      <c r="N467" s="123">
        <v>0</v>
      </c>
      <c r="O467" s="123">
        <v>2.4202400282070413</v>
      </c>
      <c r="P467" s="123">
        <v>2.1424298299914772</v>
      </c>
      <c r="Q467" s="123">
        <v>2.4647597446441476</v>
      </c>
      <c r="R467" s="123">
        <v>2.5023448604412022</v>
      </c>
      <c r="S467" s="123">
        <v>2.7887047746130631</v>
      </c>
      <c r="T467" s="123">
        <v>2.4458084435664649</v>
      </c>
      <c r="U467" s="123">
        <v>3.2914883290111234</v>
      </c>
      <c r="V467" s="123">
        <v>2.267022808463671</v>
      </c>
      <c r="W467" s="123">
        <v>2.551507557627243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4.118408970870771</v>
      </c>
      <c r="D468" s="99">
        <v>4.2270936351929844</v>
      </c>
      <c r="E468" s="99">
        <v>3.794573140248831</v>
      </c>
      <c r="F468" s="99">
        <v>3.8102896115188081</v>
      </c>
      <c r="G468" s="99">
        <v>3.2157578592807354</v>
      </c>
      <c r="H468" s="99">
        <v>3.3946383717218684</v>
      </c>
      <c r="I468" s="99">
        <v>3.3073630993819734</v>
      </c>
      <c r="J468" s="99">
        <v>3.5861308678359567</v>
      </c>
      <c r="K468" s="99">
        <v>3.8573539401677408</v>
      </c>
      <c r="L468" s="99">
        <v>3.898406693890307</v>
      </c>
      <c r="M468" s="99">
        <v>0</v>
      </c>
      <c r="N468" s="99">
        <v>0</v>
      </c>
      <c r="O468" s="99">
        <v>3.3191863243982276</v>
      </c>
      <c r="P468" s="99">
        <v>2.9091941901989529</v>
      </c>
      <c r="Q468" s="99">
        <v>2.8344737063407699</v>
      </c>
      <c r="R468" s="99">
        <v>2.7092316402414589</v>
      </c>
      <c r="S468" s="99">
        <v>2.911407784696038</v>
      </c>
      <c r="T468" s="99">
        <v>2.5305815412946817</v>
      </c>
      <c r="U468" s="99">
        <v>3.3989731496803817</v>
      </c>
      <c r="V468" s="99">
        <v>2.352276742428868</v>
      </c>
      <c r="W468" s="99">
        <v>2.663153860629194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2.6871346889923888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2.0366458276252852</v>
      </c>
      <c r="U469" s="99">
        <v>2.7343024154884179</v>
      </c>
      <c r="V469" s="99">
        <v>1.8921240805668664</v>
      </c>
      <c r="W469" s="99">
        <v>2.0935000379335045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2.6871346889923888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2.0366458276252852</v>
      </c>
      <c r="U470" s="102">
        <v>2.7343024154884179</v>
      </c>
      <c r="V470" s="102">
        <v>1.8921240805668664</v>
      </c>
      <c r="W470" s="102">
        <v>2.0935000379335045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0.38351795515712706</v>
      </c>
      <c r="D476" s="123">
        <v>0.40427904016723581</v>
      </c>
      <c r="E476" s="123">
        <v>0.37009358012038873</v>
      </c>
      <c r="F476" s="123">
        <v>0.36994075916400443</v>
      </c>
      <c r="G476" s="123">
        <v>0.32287977177253685</v>
      </c>
      <c r="H476" s="123">
        <v>0.33466979517604056</v>
      </c>
      <c r="I476" s="123">
        <v>0.34764326485674507</v>
      </c>
      <c r="J476" s="123">
        <v>0.4197850647572145</v>
      </c>
      <c r="K476" s="123">
        <v>0.46328287905793769</v>
      </c>
      <c r="L476" s="123">
        <v>0.46835133034333204</v>
      </c>
      <c r="M476" s="123">
        <v>0</v>
      </c>
      <c r="N476" s="123">
        <v>0</v>
      </c>
      <c r="O476" s="123">
        <v>0.38913882511924341</v>
      </c>
      <c r="P476" s="123">
        <v>0.38271362369251549</v>
      </c>
      <c r="Q476" s="123">
        <v>0.4137288634923702</v>
      </c>
      <c r="R476" s="123">
        <v>0.43139057872702352</v>
      </c>
      <c r="S476" s="123">
        <v>0.48801913540316921</v>
      </c>
      <c r="T476" s="123">
        <v>0.44888102605344488</v>
      </c>
      <c r="U476" s="123">
        <v>0.64561724693361533</v>
      </c>
      <c r="V476" s="123">
        <v>0.58755741363609881</v>
      </c>
      <c r="W476" s="123">
        <v>0.68213318299667947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0.43550761901929164</v>
      </c>
      <c r="D477" s="99">
        <v>0.45508610087047913</v>
      </c>
      <c r="E477" s="99">
        <v>0.42052561934014826</v>
      </c>
      <c r="F477" s="99">
        <v>0.42375032413331415</v>
      </c>
      <c r="G477" s="99">
        <v>0.3694987762530636</v>
      </c>
      <c r="H477" s="99">
        <v>0.38222341218496858</v>
      </c>
      <c r="I477" s="99">
        <v>0.38769669862162853</v>
      </c>
      <c r="J477" s="99">
        <v>0.45755119515059711</v>
      </c>
      <c r="K477" s="99">
        <v>0.52462346931647996</v>
      </c>
      <c r="L477" s="99">
        <v>0.54362207986279609</v>
      </c>
      <c r="M477" s="99">
        <v>0</v>
      </c>
      <c r="N477" s="99">
        <v>0</v>
      </c>
      <c r="O477" s="99">
        <v>0.5048287461006401</v>
      </c>
      <c r="P477" s="99">
        <v>0.47019102339366187</v>
      </c>
      <c r="Q477" s="99">
        <v>0.47878057158865484</v>
      </c>
      <c r="R477" s="99">
        <v>0.47643537811217457</v>
      </c>
      <c r="S477" s="99">
        <v>0.53630734459043006</v>
      </c>
      <c r="T477" s="99">
        <v>0.4965421388583473</v>
      </c>
      <c r="U477" s="99">
        <v>0.70460765528287972</v>
      </c>
      <c r="V477" s="99">
        <v>0.64945897189482427</v>
      </c>
      <c r="W477" s="99">
        <v>0.76512605359460872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403771</v>
      </c>
      <c r="C5" s="120">
        <v>414256</v>
      </c>
      <c r="D5" s="120">
        <v>428012</v>
      </c>
      <c r="E5" s="120">
        <v>440670</v>
      </c>
      <c r="F5" s="120">
        <v>462650</v>
      </c>
      <c r="G5" s="120">
        <v>481358</v>
      </c>
      <c r="H5" s="120">
        <v>504288</v>
      </c>
      <c r="I5" s="120">
        <v>527457</v>
      </c>
      <c r="J5" s="120">
        <v>557931</v>
      </c>
      <c r="K5" s="120">
        <v>577490</v>
      </c>
      <c r="L5" s="120">
        <v>590885</v>
      </c>
      <c r="M5" s="120">
        <v>600609</v>
      </c>
      <c r="N5" s="120">
        <v>611165</v>
      </c>
      <c r="O5" s="120">
        <v>620265</v>
      </c>
      <c r="P5" s="120">
        <v>626603</v>
      </c>
      <c r="Q5" s="120">
        <v>625260</v>
      </c>
      <c r="R5" s="120">
        <v>622994</v>
      </c>
      <c r="S5" s="120">
        <v>623478</v>
      </c>
      <c r="T5" s="120">
        <v>627776</v>
      </c>
      <c r="U5" s="120">
        <v>634073</v>
      </c>
      <c r="V5" s="120">
        <v>639222</v>
      </c>
      <c r="W5" s="120">
        <v>640387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403771</v>
      </c>
      <c r="C7" s="52">
        <v>414256</v>
      </c>
      <c r="D7" s="52">
        <v>428012</v>
      </c>
      <c r="E7" s="52">
        <v>440670</v>
      </c>
      <c r="F7" s="52">
        <v>462650</v>
      </c>
      <c r="G7" s="52">
        <v>481358</v>
      </c>
      <c r="H7" s="52">
        <v>504288</v>
      </c>
      <c r="I7" s="52">
        <v>527457</v>
      </c>
      <c r="J7" s="52">
        <v>557931</v>
      </c>
      <c r="K7" s="52">
        <v>577490</v>
      </c>
      <c r="L7" s="52">
        <v>590885</v>
      </c>
      <c r="M7" s="52">
        <v>600609</v>
      </c>
      <c r="N7" s="52">
        <v>611165</v>
      </c>
      <c r="O7" s="52">
        <v>620265</v>
      </c>
      <c r="P7" s="52">
        <v>626603</v>
      </c>
      <c r="Q7" s="52">
        <v>625260</v>
      </c>
      <c r="R7" s="52">
        <v>622994</v>
      </c>
      <c r="S7" s="52">
        <v>623478</v>
      </c>
      <c r="T7" s="52">
        <v>627776</v>
      </c>
      <c r="U7" s="52">
        <v>634073</v>
      </c>
      <c r="V7" s="52">
        <v>639222</v>
      </c>
      <c r="W7" s="52">
        <v>640387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9750</v>
      </c>
      <c r="C9" s="52">
        <v>10575</v>
      </c>
      <c r="D9" s="52">
        <v>11417</v>
      </c>
      <c r="E9" s="52">
        <v>12202</v>
      </c>
      <c r="F9" s="52">
        <v>13370</v>
      </c>
      <c r="G9" s="52">
        <v>14741</v>
      </c>
      <c r="H9" s="52">
        <v>16732</v>
      </c>
      <c r="I9" s="52">
        <v>18510</v>
      </c>
      <c r="J9" s="52">
        <v>20996</v>
      </c>
      <c r="K9" s="52">
        <v>23775</v>
      </c>
      <c r="L9" s="52">
        <v>26801</v>
      </c>
      <c r="M9" s="52">
        <v>27999</v>
      </c>
      <c r="N9" s="52">
        <v>29158</v>
      </c>
      <c r="O9" s="52">
        <v>30292</v>
      </c>
      <c r="P9" s="52">
        <v>30905</v>
      </c>
      <c r="Q9" s="52">
        <v>31107</v>
      </c>
      <c r="R9" s="52">
        <v>29780</v>
      </c>
      <c r="S9" s="52">
        <v>28606</v>
      </c>
      <c r="T9" s="52">
        <v>27960</v>
      </c>
      <c r="U9" s="52">
        <v>28628</v>
      </c>
      <c r="V9" s="52">
        <v>30524</v>
      </c>
      <c r="W9" s="52">
        <v>35468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98015</v>
      </c>
      <c r="C11" s="52">
        <v>104177</v>
      </c>
      <c r="D11" s="52">
        <v>113516</v>
      </c>
      <c r="E11" s="52">
        <v>123094</v>
      </c>
      <c r="F11" s="52">
        <v>136056</v>
      </c>
      <c r="G11" s="52">
        <v>148973</v>
      </c>
      <c r="H11" s="52">
        <v>164297</v>
      </c>
      <c r="I11" s="52">
        <v>180978</v>
      </c>
      <c r="J11" s="52">
        <v>201395</v>
      </c>
      <c r="K11" s="52">
        <v>217211</v>
      </c>
      <c r="L11" s="52">
        <v>228554</v>
      </c>
      <c r="M11" s="52">
        <v>232704</v>
      </c>
      <c r="N11" s="52">
        <v>236121</v>
      </c>
      <c r="O11" s="52">
        <v>238397</v>
      </c>
      <c r="P11" s="52">
        <v>240930</v>
      </c>
      <c r="Q11" s="52">
        <v>241384</v>
      </c>
      <c r="R11" s="52">
        <v>242853</v>
      </c>
      <c r="S11" s="52">
        <v>245007</v>
      </c>
      <c r="T11" s="52">
        <v>249462</v>
      </c>
      <c r="U11" s="52">
        <v>253283</v>
      </c>
      <c r="V11" s="52">
        <v>256346</v>
      </c>
      <c r="W11" s="52">
        <v>259708</v>
      </c>
      <c r="DA11" s="63" t="s">
        <v>1094</v>
      </c>
    </row>
    <row r="12" spans="1:105" ht="12" customHeight="1" x14ac:dyDescent="0.25">
      <c r="A12" s="97" t="s">
        <v>131</v>
      </c>
      <c r="B12" s="52">
        <v>15</v>
      </c>
      <c r="C12" s="52">
        <v>16</v>
      </c>
      <c r="D12" s="52">
        <v>17</v>
      </c>
      <c r="E12" s="52">
        <v>17</v>
      </c>
      <c r="F12" s="52">
        <v>21</v>
      </c>
      <c r="G12" s="52">
        <v>23</v>
      </c>
      <c r="H12" s="52">
        <v>33</v>
      </c>
      <c r="I12" s="52">
        <v>38</v>
      </c>
      <c r="J12" s="52">
        <v>54</v>
      </c>
      <c r="K12" s="52">
        <v>60</v>
      </c>
      <c r="L12" s="52">
        <v>71</v>
      </c>
      <c r="M12" s="52">
        <v>72</v>
      </c>
      <c r="N12" s="52">
        <v>80</v>
      </c>
      <c r="O12" s="52">
        <v>87</v>
      </c>
      <c r="P12" s="52">
        <v>98</v>
      </c>
      <c r="Q12" s="52">
        <v>106</v>
      </c>
      <c r="R12" s="52">
        <v>115</v>
      </c>
      <c r="S12" s="52">
        <v>127</v>
      </c>
      <c r="T12" s="52">
        <v>143</v>
      </c>
      <c r="U12" s="52">
        <v>158</v>
      </c>
      <c r="V12" s="52">
        <v>173</v>
      </c>
      <c r="W12" s="52">
        <v>176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300994</v>
      </c>
      <c r="C15" s="52">
        <v>305204</v>
      </c>
      <c r="D15" s="52">
        <v>309632</v>
      </c>
      <c r="E15" s="52">
        <v>312794</v>
      </c>
      <c r="F15" s="52">
        <v>321570</v>
      </c>
      <c r="G15" s="52">
        <v>326893</v>
      </c>
      <c r="H15" s="52">
        <v>332728</v>
      </c>
      <c r="I15" s="52">
        <v>338522</v>
      </c>
      <c r="J15" s="52">
        <v>346932</v>
      </c>
      <c r="K15" s="52">
        <v>350098</v>
      </c>
      <c r="L15" s="52">
        <v>351289</v>
      </c>
      <c r="M15" s="52">
        <v>356172</v>
      </c>
      <c r="N15" s="52">
        <v>362205</v>
      </c>
      <c r="O15" s="52">
        <v>367615</v>
      </c>
      <c r="P15" s="52">
        <v>369605</v>
      </c>
      <c r="Q15" s="52">
        <v>366905</v>
      </c>
      <c r="R15" s="52">
        <v>361683</v>
      </c>
      <c r="S15" s="52">
        <v>358527</v>
      </c>
      <c r="T15" s="52">
        <v>356157</v>
      </c>
      <c r="U15" s="52">
        <v>356596</v>
      </c>
      <c r="V15" s="52">
        <v>356378</v>
      </c>
      <c r="W15" s="52">
        <v>354246</v>
      </c>
      <c r="DA15" s="63" t="s">
        <v>1098</v>
      </c>
    </row>
    <row r="16" spans="1:105" ht="12" customHeight="1" x14ac:dyDescent="0.25">
      <c r="A16" s="97" t="s">
        <v>121</v>
      </c>
      <c r="B16" s="52">
        <v>4747</v>
      </c>
      <c r="C16" s="52">
        <v>4859</v>
      </c>
      <c r="D16" s="52">
        <v>4847</v>
      </c>
      <c r="E16" s="52">
        <v>4765</v>
      </c>
      <c r="F16" s="52">
        <v>5003</v>
      </c>
      <c r="G16" s="52">
        <v>5469</v>
      </c>
      <c r="H16" s="52">
        <v>7230</v>
      </c>
      <c r="I16" s="52">
        <v>7919</v>
      </c>
      <c r="J16" s="52">
        <v>9550</v>
      </c>
      <c r="K16" s="52">
        <v>10121</v>
      </c>
      <c r="L16" s="52">
        <v>10971</v>
      </c>
      <c r="M16" s="52">
        <v>11661</v>
      </c>
      <c r="N16" s="52">
        <v>12759</v>
      </c>
      <c r="O16" s="52">
        <v>14166</v>
      </c>
      <c r="P16" s="52">
        <v>15970</v>
      </c>
      <c r="Q16" s="52">
        <v>16865</v>
      </c>
      <c r="R16" s="52">
        <v>18343</v>
      </c>
      <c r="S16" s="52">
        <v>19817</v>
      </c>
      <c r="T16" s="52">
        <v>22014</v>
      </c>
      <c r="U16" s="52">
        <v>24036</v>
      </c>
      <c r="V16" s="52">
        <v>26325</v>
      </c>
      <c r="W16" s="52">
        <v>26257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40155</v>
      </c>
      <c r="C19" s="52">
        <v>43770</v>
      </c>
      <c r="D19" s="52">
        <v>47222</v>
      </c>
      <c r="E19" s="52">
        <v>50327</v>
      </c>
      <c r="F19" s="52">
        <v>50095</v>
      </c>
      <c r="G19" s="52">
        <v>49866</v>
      </c>
      <c r="H19" s="52">
        <v>48983</v>
      </c>
      <c r="I19" s="52">
        <v>50828</v>
      </c>
      <c r="J19" s="52">
        <v>57678</v>
      </c>
      <c r="K19" s="52">
        <v>59152</v>
      </c>
      <c r="L19" s="52">
        <v>54802</v>
      </c>
      <c r="M19" s="52">
        <v>46076</v>
      </c>
      <c r="N19" s="52">
        <v>41715</v>
      </c>
      <c r="O19" s="52">
        <v>41020</v>
      </c>
      <c r="P19" s="52">
        <v>43034</v>
      </c>
      <c r="Q19" s="52">
        <v>42589</v>
      </c>
      <c r="R19" s="52">
        <v>42194</v>
      </c>
      <c r="S19" s="52">
        <v>40674</v>
      </c>
      <c r="T19" s="52">
        <v>39030</v>
      </c>
      <c r="U19" s="52">
        <v>38123</v>
      </c>
      <c r="V19" s="52">
        <v>36955</v>
      </c>
      <c r="W19" s="52">
        <v>35809</v>
      </c>
      <c r="DA19" s="63" t="s">
        <v>1101</v>
      </c>
    </row>
    <row r="20" spans="1:105" ht="12" customHeight="1" x14ac:dyDescent="0.25">
      <c r="A20" s="109" t="s">
        <v>120</v>
      </c>
      <c r="B20" s="36">
        <v>363616</v>
      </c>
      <c r="C20" s="36">
        <v>370486</v>
      </c>
      <c r="D20" s="36">
        <v>380790</v>
      </c>
      <c r="E20" s="36">
        <v>390343</v>
      </c>
      <c r="F20" s="36">
        <v>412555</v>
      </c>
      <c r="G20" s="36">
        <v>431492</v>
      </c>
      <c r="H20" s="36">
        <v>455305</v>
      </c>
      <c r="I20" s="36">
        <v>476629</v>
      </c>
      <c r="J20" s="36">
        <v>500253</v>
      </c>
      <c r="K20" s="36">
        <v>518338</v>
      </c>
      <c r="L20" s="36">
        <v>536083</v>
      </c>
      <c r="M20" s="36">
        <v>554533</v>
      </c>
      <c r="N20" s="36">
        <v>569450</v>
      </c>
      <c r="O20" s="36">
        <v>579245</v>
      </c>
      <c r="P20" s="36">
        <v>583569</v>
      </c>
      <c r="Q20" s="36">
        <v>582671</v>
      </c>
      <c r="R20" s="36">
        <v>580800</v>
      </c>
      <c r="S20" s="36">
        <v>582804</v>
      </c>
      <c r="T20" s="36">
        <v>588746</v>
      </c>
      <c r="U20" s="36">
        <v>595950</v>
      </c>
      <c r="V20" s="36">
        <v>602267</v>
      </c>
      <c r="W20" s="36">
        <v>604578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31545</v>
      </c>
      <c r="D24" s="52">
        <v>31554</v>
      </c>
      <c r="E24" s="52">
        <v>31629</v>
      </c>
      <c r="F24" s="52">
        <v>31825</v>
      </c>
      <c r="G24" s="52">
        <v>32225</v>
      </c>
      <c r="H24" s="52">
        <v>32888</v>
      </c>
      <c r="I24" s="52">
        <v>33904</v>
      </c>
      <c r="J24" s="52">
        <v>35347</v>
      </c>
      <c r="K24" s="52">
        <v>37300</v>
      </c>
      <c r="L24" s="52">
        <v>39862</v>
      </c>
      <c r="M24" s="52">
        <v>43119</v>
      </c>
      <c r="N24" s="52">
        <v>47130</v>
      </c>
      <c r="O24" s="52">
        <v>45698</v>
      </c>
      <c r="P24" s="52">
        <v>26262</v>
      </c>
      <c r="Q24" s="52">
        <v>33069</v>
      </c>
      <c r="R24" s="52">
        <v>40929</v>
      </c>
      <c r="S24" s="52">
        <v>49906</v>
      </c>
      <c r="T24" s="52">
        <v>51658</v>
      </c>
      <c r="U24" s="52">
        <v>52944</v>
      </c>
      <c r="V24" s="52">
        <v>54580</v>
      </c>
      <c r="W24" s="52">
        <v>54472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1523</v>
      </c>
      <c r="D26" s="52">
        <v>1528</v>
      </c>
      <c r="E26" s="52">
        <v>1560</v>
      </c>
      <c r="F26" s="52">
        <v>1649</v>
      </c>
      <c r="G26" s="52">
        <v>1816</v>
      </c>
      <c r="H26" s="52">
        <v>2107</v>
      </c>
      <c r="I26" s="52">
        <v>1636</v>
      </c>
      <c r="J26" s="52">
        <v>1658</v>
      </c>
      <c r="K26" s="52">
        <v>2561</v>
      </c>
      <c r="L26" s="52">
        <v>2732</v>
      </c>
      <c r="M26" s="52">
        <v>3007</v>
      </c>
      <c r="N26" s="52">
        <v>3438</v>
      </c>
      <c r="O26" s="52">
        <v>4154</v>
      </c>
      <c r="P26" s="52">
        <v>4148</v>
      </c>
      <c r="Q26" s="52">
        <v>4285</v>
      </c>
      <c r="R26" s="52">
        <v>4743</v>
      </c>
      <c r="S26" s="52">
        <v>5165</v>
      </c>
      <c r="T26" s="52">
        <v>4981</v>
      </c>
      <c r="U26" s="52">
        <v>4592</v>
      </c>
      <c r="V26" s="52">
        <v>4714</v>
      </c>
      <c r="W26" s="52">
        <v>4676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7657</v>
      </c>
      <c r="D28" s="52">
        <v>7661</v>
      </c>
      <c r="E28" s="52">
        <v>7684</v>
      </c>
      <c r="F28" s="52">
        <v>7757</v>
      </c>
      <c r="G28" s="52">
        <v>7894</v>
      </c>
      <c r="H28" s="52">
        <v>8137</v>
      </c>
      <c r="I28" s="52">
        <v>8510</v>
      </c>
      <c r="J28" s="52">
        <v>19111</v>
      </c>
      <c r="K28" s="52">
        <v>18604</v>
      </c>
      <c r="L28" s="52">
        <v>21155</v>
      </c>
      <c r="M28" s="52">
        <v>24100</v>
      </c>
      <c r="N28" s="52">
        <v>27679</v>
      </c>
      <c r="O28" s="52">
        <v>27302</v>
      </c>
      <c r="P28" s="52">
        <v>10667</v>
      </c>
      <c r="Q28" s="52">
        <v>14066</v>
      </c>
      <c r="R28" s="52">
        <v>18599</v>
      </c>
      <c r="S28" s="52">
        <v>25065</v>
      </c>
      <c r="T28" s="52">
        <v>25759</v>
      </c>
      <c r="U28" s="52">
        <v>25998</v>
      </c>
      <c r="V28" s="52">
        <v>27231</v>
      </c>
      <c r="W28" s="52">
        <v>26831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1</v>
      </c>
      <c r="D29" s="52">
        <v>1</v>
      </c>
      <c r="E29" s="52">
        <v>2</v>
      </c>
      <c r="F29" s="52">
        <v>1</v>
      </c>
      <c r="G29" s="52">
        <v>1</v>
      </c>
      <c r="H29" s="52">
        <v>1</v>
      </c>
      <c r="I29" s="52">
        <v>1</v>
      </c>
      <c r="J29" s="52">
        <v>3</v>
      </c>
      <c r="K29" s="52">
        <v>3</v>
      </c>
      <c r="L29" s="52">
        <v>3</v>
      </c>
      <c r="M29" s="52">
        <v>7</v>
      </c>
      <c r="N29" s="52">
        <v>1</v>
      </c>
      <c r="O29" s="52">
        <v>7</v>
      </c>
      <c r="P29" s="52">
        <v>0</v>
      </c>
      <c r="Q29" s="52">
        <v>1</v>
      </c>
      <c r="R29" s="52">
        <v>1</v>
      </c>
      <c r="S29" s="52">
        <v>9</v>
      </c>
      <c r="T29" s="52">
        <v>10</v>
      </c>
      <c r="U29" s="52">
        <v>8</v>
      </c>
      <c r="V29" s="52">
        <v>11</v>
      </c>
      <c r="W29" s="52">
        <v>9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47030</v>
      </c>
      <c r="D32" s="52">
        <v>47131</v>
      </c>
      <c r="E32" s="52">
        <v>47830</v>
      </c>
      <c r="F32" s="52">
        <v>49738</v>
      </c>
      <c r="G32" s="52">
        <v>53458</v>
      </c>
      <c r="H32" s="52">
        <v>59663</v>
      </c>
      <c r="I32" s="52">
        <v>40854</v>
      </c>
      <c r="J32" s="52">
        <v>40433</v>
      </c>
      <c r="K32" s="52">
        <v>55326</v>
      </c>
      <c r="L32" s="52">
        <v>56216</v>
      </c>
      <c r="M32" s="52">
        <v>57002</v>
      </c>
      <c r="N32" s="52">
        <v>58758</v>
      </c>
      <c r="O32" s="52">
        <v>56486</v>
      </c>
      <c r="P32" s="52">
        <v>53225</v>
      </c>
      <c r="Q32" s="52">
        <v>54551</v>
      </c>
      <c r="R32" s="52">
        <v>57602</v>
      </c>
      <c r="S32" s="52">
        <v>59580</v>
      </c>
      <c r="T32" s="52">
        <v>59677</v>
      </c>
      <c r="U32" s="52">
        <v>60074</v>
      </c>
      <c r="V32" s="52">
        <v>58756</v>
      </c>
      <c r="W32" s="52">
        <v>55857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742</v>
      </c>
      <c r="D33" s="52">
        <v>743</v>
      </c>
      <c r="E33" s="52">
        <v>754</v>
      </c>
      <c r="F33" s="52">
        <v>785</v>
      </c>
      <c r="G33" s="52">
        <v>841</v>
      </c>
      <c r="H33" s="52">
        <v>938</v>
      </c>
      <c r="I33" s="52">
        <v>643</v>
      </c>
      <c r="J33" s="52">
        <v>708</v>
      </c>
      <c r="K33" s="52">
        <v>992</v>
      </c>
      <c r="L33" s="52">
        <v>1101</v>
      </c>
      <c r="M33" s="52">
        <v>1313</v>
      </c>
      <c r="N33" s="52">
        <v>1608</v>
      </c>
      <c r="O33" s="52">
        <v>1836</v>
      </c>
      <c r="P33" s="52">
        <v>1948</v>
      </c>
      <c r="Q33" s="52">
        <v>1934</v>
      </c>
      <c r="R33" s="52">
        <v>2221</v>
      </c>
      <c r="S33" s="52">
        <v>2155</v>
      </c>
      <c r="T33" s="52">
        <v>2479</v>
      </c>
      <c r="U33" s="52">
        <v>2779</v>
      </c>
      <c r="V33" s="52">
        <v>3182</v>
      </c>
      <c r="W33" s="52">
        <v>3439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6274</v>
      </c>
      <c r="D36" s="52">
        <v>6293</v>
      </c>
      <c r="E36" s="52">
        <v>6430</v>
      </c>
      <c r="F36" s="52">
        <v>6792</v>
      </c>
      <c r="G36" s="52">
        <v>7492</v>
      </c>
      <c r="H36" s="52">
        <v>8613</v>
      </c>
      <c r="I36" s="52">
        <v>6473</v>
      </c>
      <c r="J36" s="52">
        <v>7124</v>
      </c>
      <c r="K36" s="52">
        <v>9011</v>
      </c>
      <c r="L36" s="52">
        <v>8731</v>
      </c>
      <c r="M36" s="52">
        <v>9836</v>
      </c>
      <c r="N36" s="52">
        <v>6858</v>
      </c>
      <c r="O36" s="52">
        <v>8435</v>
      </c>
      <c r="P36" s="52">
        <v>7573</v>
      </c>
      <c r="Q36" s="52">
        <v>8676</v>
      </c>
      <c r="R36" s="52">
        <v>8800</v>
      </c>
      <c r="S36" s="52">
        <v>6439</v>
      </c>
      <c r="T36" s="52">
        <v>4500</v>
      </c>
      <c r="U36" s="52">
        <v>4608</v>
      </c>
      <c r="V36" s="52">
        <v>6287</v>
      </c>
      <c r="W36" s="52">
        <v>7834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56815</v>
      </c>
      <c r="D37" s="36">
        <v>56939</v>
      </c>
      <c r="E37" s="36">
        <v>57817</v>
      </c>
      <c r="F37" s="36">
        <v>60229</v>
      </c>
      <c r="G37" s="36">
        <v>64994</v>
      </c>
      <c r="H37" s="36">
        <v>73054</v>
      </c>
      <c r="I37" s="36">
        <v>51321</v>
      </c>
      <c r="J37" s="36">
        <v>55391</v>
      </c>
      <c r="K37" s="36">
        <v>69927</v>
      </c>
      <c r="L37" s="36">
        <v>75181</v>
      </c>
      <c r="M37" s="36">
        <v>80566</v>
      </c>
      <c r="N37" s="36">
        <v>88901</v>
      </c>
      <c r="O37" s="36">
        <v>88030</v>
      </c>
      <c r="P37" s="36">
        <v>73117</v>
      </c>
      <c r="Q37" s="36">
        <v>80712</v>
      </c>
      <c r="R37" s="36">
        <v>88714</v>
      </c>
      <c r="S37" s="36">
        <v>96305</v>
      </c>
      <c r="T37" s="36">
        <v>98157</v>
      </c>
      <c r="U37" s="36">
        <v>97961</v>
      </c>
      <c r="V37" s="36">
        <v>96155</v>
      </c>
      <c r="W37" s="36">
        <v>90507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42030</v>
      </c>
      <c r="D41" s="52">
        <v>45310</v>
      </c>
      <c r="E41" s="52">
        <v>44287</v>
      </c>
      <c r="F41" s="52">
        <v>53805</v>
      </c>
      <c r="G41" s="52">
        <v>50933</v>
      </c>
      <c r="H41" s="52">
        <v>55818</v>
      </c>
      <c r="I41" s="52">
        <v>57073</v>
      </c>
      <c r="J41" s="52">
        <v>65821</v>
      </c>
      <c r="K41" s="52">
        <v>56859</v>
      </c>
      <c r="L41" s="52">
        <v>53257</v>
      </c>
      <c r="M41" s="52">
        <v>52843</v>
      </c>
      <c r="N41" s="52">
        <v>57686</v>
      </c>
      <c r="O41" s="52">
        <v>54798</v>
      </c>
      <c r="P41" s="52">
        <v>32600</v>
      </c>
      <c r="Q41" s="52">
        <v>31726</v>
      </c>
      <c r="R41" s="52">
        <v>38663</v>
      </c>
      <c r="S41" s="52">
        <v>50390</v>
      </c>
      <c r="T41" s="52">
        <v>55956</v>
      </c>
      <c r="U41" s="52">
        <v>59241</v>
      </c>
      <c r="V41" s="52">
        <v>59729</v>
      </c>
      <c r="W41" s="52">
        <v>55637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2348</v>
      </c>
      <c r="D43" s="52">
        <v>2370</v>
      </c>
      <c r="E43" s="52">
        <v>2345</v>
      </c>
      <c r="F43" s="52">
        <v>2817</v>
      </c>
      <c r="G43" s="52">
        <v>3187</v>
      </c>
      <c r="H43" s="52">
        <v>4098</v>
      </c>
      <c r="I43" s="52">
        <v>3414</v>
      </c>
      <c r="J43" s="52">
        <v>4144</v>
      </c>
      <c r="K43" s="52">
        <v>5340</v>
      </c>
      <c r="L43" s="52">
        <v>5758</v>
      </c>
      <c r="M43" s="52">
        <v>4205</v>
      </c>
      <c r="N43" s="52">
        <v>4597</v>
      </c>
      <c r="O43" s="52">
        <v>5288</v>
      </c>
      <c r="P43" s="52">
        <v>4761</v>
      </c>
      <c r="Q43" s="52">
        <v>4487</v>
      </c>
      <c r="R43" s="52">
        <v>3416</v>
      </c>
      <c r="S43" s="52">
        <v>3991</v>
      </c>
      <c r="T43" s="52">
        <v>4335</v>
      </c>
      <c r="U43" s="52">
        <v>5260</v>
      </c>
      <c r="V43" s="52">
        <v>6610</v>
      </c>
      <c r="W43" s="52">
        <v>9620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13819</v>
      </c>
      <c r="D45" s="52">
        <v>17000</v>
      </c>
      <c r="E45" s="52">
        <v>17262</v>
      </c>
      <c r="F45" s="52">
        <v>20719</v>
      </c>
      <c r="G45" s="52">
        <v>20811</v>
      </c>
      <c r="H45" s="52">
        <v>23461</v>
      </c>
      <c r="I45" s="52">
        <v>25191</v>
      </c>
      <c r="J45" s="52">
        <v>39528</v>
      </c>
      <c r="K45" s="52">
        <v>34420</v>
      </c>
      <c r="L45" s="52">
        <v>32498</v>
      </c>
      <c r="M45" s="52">
        <v>28250</v>
      </c>
      <c r="N45" s="52">
        <v>31096</v>
      </c>
      <c r="O45" s="52">
        <v>29578</v>
      </c>
      <c r="P45" s="52">
        <v>13200</v>
      </c>
      <c r="Q45" s="52">
        <v>14520</v>
      </c>
      <c r="R45" s="52">
        <v>20068</v>
      </c>
      <c r="S45" s="52">
        <v>27219</v>
      </c>
      <c r="T45" s="52">
        <v>30214</v>
      </c>
      <c r="U45" s="52">
        <v>29819</v>
      </c>
      <c r="V45" s="52">
        <v>30294</v>
      </c>
      <c r="W45" s="52">
        <v>30193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2</v>
      </c>
      <c r="D46" s="52">
        <v>2</v>
      </c>
      <c r="E46" s="52">
        <v>2</v>
      </c>
      <c r="F46" s="52">
        <v>5</v>
      </c>
      <c r="G46" s="52">
        <v>3</v>
      </c>
      <c r="H46" s="52">
        <v>11</v>
      </c>
      <c r="I46" s="52">
        <v>6</v>
      </c>
      <c r="J46" s="52">
        <v>19</v>
      </c>
      <c r="K46" s="52">
        <v>9</v>
      </c>
      <c r="L46" s="52">
        <v>14</v>
      </c>
      <c r="M46" s="52">
        <v>8</v>
      </c>
      <c r="N46" s="52">
        <v>9</v>
      </c>
      <c r="O46" s="52">
        <v>14</v>
      </c>
      <c r="P46" s="52">
        <v>11</v>
      </c>
      <c r="Q46" s="52">
        <v>9</v>
      </c>
      <c r="R46" s="52">
        <v>10</v>
      </c>
      <c r="S46" s="52">
        <v>21</v>
      </c>
      <c r="T46" s="52">
        <v>26</v>
      </c>
      <c r="U46" s="52">
        <v>23</v>
      </c>
      <c r="V46" s="52">
        <v>26</v>
      </c>
      <c r="W46" s="52">
        <v>12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51240</v>
      </c>
      <c r="D49" s="52">
        <v>51559</v>
      </c>
      <c r="E49" s="52">
        <v>50992</v>
      </c>
      <c r="F49" s="52">
        <v>58514</v>
      </c>
      <c r="G49" s="52">
        <v>58781</v>
      </c>
      <c r="H49" s="52">
        <v>65498</v>
      </c>
      <c r="I49" s="52">
        <v>46648</v>
      </c>
      <c r="J49" s="52">
        <v>48843</v>
      </c>
      <c r="K49" s="52">
        <v>58492</v>
      </c>
      <c r="L49" s="52">
        <v>57407</v>
      </c>
      <c r="M49" s="52">
        <v>61885</v>
      </c>
      <c r="N49" s="52">
        <v>64791</v>
      </c>
      <c r="O49" s="52">
        <v>61896</v>
      </c>
      <c r="P49" s="52">
        <v>55215</v>
      </c>
      <c r="Q49" s="52">
        <v>51851</v>
      </c>
      <c r="R49" s="52">
        <v>52380</v>
      </c>
      <c r="S49" s="52">
        <v>56424</v>
      </c>
      <c r="T49" s="52">
        <v>57307</v>
      </c>
      <c r="U49" s="52">
        <v>60513</v>
      </c>
      <c r="V49" s="52">
        <v>58538</v>
      </c>
      <c r="W49" s="52">
        <v>53725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854</v>
      </c>
      <c r="D50" s="52">
        <v>731</v>
      </c>
      <c r="E50" s="52">
        <v>672</v>
      </c>
      <c r="F50" s="52">
        <v>1023</v>
      </c>
      <c r="G50" s="52">
        <v>1307</v>
      </c>
      <c r="H50" s="52">
        <v>2699</v>
      </c>
      <c r="I50" s="52">
        <v>1332</v>
      </c>
      <c r="J50" s="52">
        <v>2339</v>
      </c>
      <c r="K50" s="52">
        <v>1563</v>
      </c>
      <c r="L50" s="52">
        <v>1951</v>
      </c>
      <c r="M50" s="52">
        <v>2003</v>
      </c>
      <c r="N50" s="52">
        <v>2706</v>
      </c>
      <c r="O50" s="52">
        <v>3243</v>
      </c>
      <c r="P50" s="52">
        <v>3752</v>
      </c>
      <c r="Q50" s="52">
        <v>2829</v>
      </c>
      <c r="R50" s="52">
        <v>3699</v>
      </c>
      <c r="S50" s="52">
        <v>3629</v>
      </c>
      <c r="T50" s="52">
        <v>4676</v>
      </c>
      <c r="U50" s="52">
        <v>4801</v>
      </c>
      <c r="V50" s="52">
        <v>5471</v>
      </c>
      <c r="W50" s="52">
        <v>3371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9889</v>
      </c>
      <c r="D53" s="52">
        <v>9745</v>
      </c>
      <c r="E53" s="52">
        <v>9535</v>
      </c>
      <c r="F53" s="52">
        <v>6560</v>
      </c>
      <c r="G53" s="52">
        <v>7263</v>
      </c>
      <c r="H53" s="52">
        <v>7730</v>
      </c>
      <c r="I53" s="52">
        <v>8318</v>
      </c>
      <c r="J53" s="52">
        <v>13974</v>
      </c>
      <c r="K53" s="52">
        <v>10485</v>
      </c>
      <c r="L53" s="52">
        <v>4381</v>
      </c>
      <c r="M53" s="52">
        <v>1110</v>
      </c>
      <c r="N53" s="52">
        <v>2497</v>
      </c>
      <c r="O53" s="52">
        <v>7740</v>
      </c>
      <c r="P53" s="52">
        <v>9587</v>
      </c>
      <c r="Q53" s="52">
        <v>8231</v>
      </c>
      <c r="R53" s="52">
        <v>8405</v>
      </c>
      <c r="S53" s="52">
        <v>4919</v>
      </c>
      <c r="T53" s="52">
        <v>2856</v>
      </c>
      <c r="U53" s="52">
        <v>3701</v>
      </c>
      <c r="V53" s="52">
        <v>5119</v>
      </c>
      <c r="W53" s="52">
        <v>6688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63685</v>
      </c>
      <c r="D54" s="36">
        <v>67243</v>
      </c>
      <c r="E54" s="36">
        <v>67370</v>
      </c>
      <c r="F54" s="36">
        <v>82441</v>
      </c>
      <c r="G54" s="36">
        <v>83931</v>
      </c>
      <c r="H54" s="36">
        <v>96867</v>
      </c>
      <c r="I54" s="36">
        <v>72645</v>
      </c>
      <c r="J54" s="36">
        <v>79015</v>
      </c>
      <c r="K54" s="36">
        <v>88012</v>
      </c>
      <c r="L54" s="36">
        <v>92926</v>
      </c>
      <c r="M54" s="36">
        <v>99016</v>
      </c>
      <c r="N54" s="36">
        <v>103818</v>
      </c>
      <c r="O54" s="36">
        <v>97825</v>
      </c>
      <c r="P54" s="36">
        <v>77441</v>
      </c>
      <c r="Q54" s="36">
        <v>79814</v>
      </c>
      <c r="R54" s="36">
        <v>86843</v>
      </c>
      <c r="S54" s="36">
        <v>98309</v>
      </c>
      <c r="T54" s="36">
        <v>104099</v>
      </c>
      <c r="U54" s="36">
        <v>105165</v>
      </c>
      <c r="V54" s="36">
        <v>102472</v>
      </c>
      <c r="W54" s="36">
        <v>92818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16785</v>
      </c>
      <c r="D58" s="52">
        <v>18647</v>
      </c>
      <c r="E58" s="52">
        <v>18415</v>
      </c>
      <c r="F58" s="52">
        <v>22829</v>
      </c>
      <c r="G58" s="52">
        <v>16657</v>
      </c>
      <c r="H58" s="52">
        <v>19095</v>
      </c>
      <c r="I58" s="52">
        <v>19617</v>
      </c>
      <c r="J58" s="52">
        <v>23443</v>
      </c>
      <c r="K58" s="52">
        <v>18485</v>
      </c>
      <c r="L58" s="52">
        <v>16950</v>
      </c>
      <c r="M58" s="52">
        <v>15140</v>
      </c>
      <c r="N58" s="52">
        <v>16341</v>
      </c>
      <c r="O58" s="52">
        <v>16286</v>
      </c>
      <c r="P58" s="52">
        <v>17454</v>
      </c>
      <c r="Q58" s="52">
        <v>15407</v>
      </c>
      <c r="R58" s="52">
        <v>12897</v>
      </c>
      <c r="S58" s="52">
        <v>17338</v>
      </c>
      <c r="T58" s="52">
        <v>18784</v>
      </c>
      <c r="U58" s="52">
        <v>23834</v>
      </c>
      <c r="V58" s="52">
        <v>19571</v>
      </c>
      <c r="W58" s="52">
        <v>22392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484</v>
      </c>
      <c r="D60" s="52">
        <v>482</v>
      </c>
      <c r="E60" s="52">
        <v>305</v>
      </c>
      <c r="F60" s="52">
        <v>500</v>
      </c>
      <c r="G60" s="52">
        <v>559</v>
      </c>
      <c r="H60" s="52">
        <v>538</v>
      </c>
      <c r="I60" s="52">
        <v>411</v>
      </c>
      <c r="J60" s="52">
        <v>949</v>
      </c>
      <c r="K60" s="52">
        <v>366</v>
      </c>
      <c r="L60" s="52">
        <v>441</v>
      </c>
      <c r="M60" s="52">
        <v>244</v>
      </c>
      <c r="N60" s="52">
        <v>517</v>
      </c>
      <c r="O60" s="52">
        <v>595</v>
      </c>
      <c r="P60" s="52">
        <v>347</v>
      </c>
      <c r="Q60" s="52">
        <v>481</v>
      </c>
      <c r="R60" s="52">
        <v>230</v>
      </c>
      <c r="S60" s="52">
        <v>228</v>
      </c>
      <c r="T60" s="52">
        <v>484</v>
      </c>
      <c r="U60" s="52">
        <v>768</v>
      </c>
      <c r="V60" s="52">
        <v>1088</v>
      </c>
      <c r="W60" s="52">
        <v>1483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560</v>
      </c>
      <c r="D62" s="52">
        <v>1272</v>
      </c>
      <c r="E62" s="52">
        <v>1650</v>
      </c>
      <c r="F62" s="52">
        <v>2389</v>
      </c>
      <c r="G62" s="52">
        <v>1773</v>
      </c>
      <c r="H62" s="52">
        <v>2122</v>
      </c>
      <c r="I62" s="52">
        <v>5058</v>
      </c>
      <c r="J62" s="52">
        <v>7968</v>
      </c>
      <c r="K62" s="52">
        <v>4704</v>
      </c>
      <c r="L62" s="52">
        <v>4102</v>
      </c>
      <c r="M62" s="52">
        <v>3022</v>
      </c>
      <c r="N62" s="52">
        <v>3370</v>
      </c>
      <c r="O62" s="52">
        <v>3227</v>
      </c>
      <c r="P62" s="52">
        <v>1721</v>
      </c>
      <c r="Q62" s="52">
        <v>1770</v>
      </c>
      <c r="R62" s="52">
        <v>2035</v>
      </c>
      <c r="S62" s="52">
        <v>3593</v>
      </c>
      <c r="T62" s="52">
        <v>4356</v>
      </c>
      <c r="U62" s="52">
        <v>5445</v>
      </c>
      <c r="V62" s="52">
        <v>4668</v>
      </c>
      <c r="W62" s="52">
        <v>5807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1</v>
      </c>
      <c r="G63" s="52">
        <v>0</v>
      </c>
      <c r="H63" s="52">
        <v>1</v>
      </c>
      <c r="I63" s="52">
        <v>2</v>
      </c>
      <c r="J63" s="52">
        <v>4</v>
      </c>
      <c r="K63" s="52">
        <v>1</v>
      </c>
      <c r="L63" s="52">
        <v>2</v>
      </c>
      <c r="M63" s="52">
        <v>1</v>
      </c>
      <c r="N63" s="52">
        <v>1</v>
      </c>
      <c r="O63" s="52">
        <v>2</v>
      </c>
      <c r="P63" s="52">
        <v>2</v>
      </c>
      <c r="Q63" s="52">
        <v>1</v>
      </c>
      <c r="R63" s="52">
        <v>1</v>
      </c>
      <c r="S63" s="52">
        <v>3</v>
      </c>
      <c r="T63" s="52">
        <v>5</v>
      </c>
      <c r="U63" s="52">
        <v>5</v>
      </c>
      <c r="V63" s="52">
        <v>5</v>
      </c>
      <c r="W63" s="52">
        <v>4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15959</v>
      </c>
      <c r="D66" s="52">
        <v>17132</v>
      </c>
      <c r="E66" s="52">
        <v>16547</v>
      </c>
      <c r="F66" s="52">
        <v>20088</v>
      </c>
      <c r="G66" s="52">
        <v>14560</v>
      </c>
      <c r="H66" s="52">
        <v>16301</v>
      </c>
      <c r="I66" s="52">
        <v>14153</v>
      </c>
      <c r="J66" s="52">
        <v>14764</v>
      </c>
      <c r="K66" s="52">
        <v>13422</v>
      </c>
      <c r="L66" s="52">
        <v>12424</v>
      </c>
      <c r="M66" s="52">
        <v>11737</v>
      </c>
      <c r="N66" s="52">
        <v>12450</v>
      </c>
      <c r="O66" s="52">
        <v>12406</v>
      </c>
      <c r="P66" s="52">
        <v>14730</v>
      </c>
      <c r="Q66" s="52">
        <v>12930</v>
      </c>
      <c r="R66" s="52">
        <v>10144</v>
      </c>
      <c r="S66" s="52">
        <v>12911</v>
      </c>
      <c r="T66" s="52">
        <v>13334</v>
      </c>
      <c r="U66" s="52">
        <v>17032</v>
      </c>
      <c r="V66" s="52">
        <v>13624</v>
      </c>
      <c r="W66" s="52">
        <v>15602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266</v>
      </c>
      <c r="D67" s="52">
        <v>243</v>
      </c>
      <c r="E67" s="52">
        <v>218</v>
      </c>
      <c r="F67" s="52">
        <v>351</v>
      </c>
      <c r="G67" s="52">
        <v>324</v>
      </c>
      <c r="H67" s="52">
        <v>671</v>
      </c>
      <c r="I67" s="52">
        <v>404</v>
      </c>
      <c r="J67" s="52">
        <v>707</v>
      </c>
      <c r="K67" s="52">
        <v>358</v>
      </c>
      <c r="L67" s="52">
        <v>422</v>
      </c>
      <c r="M67" s="52">
        <v>380</v>
      </c>
      <c r="N67" s="52">
        <v>520</v>
      </c>
      <c r="O67" s="52">
        <v>651</v>
      </c>
      <c r="P67" s="52">
        <v>1001</v>
      </c>
      <c r="Q67" s="52">
        <v>706</v>
      </c>
      <c r="R67" s="52">
        <v>717</v>
      </c>
      <c r="S67" s="52">
        <v>831</v>
      </c>
      <c r="T67" s="52">
        <v>1089</v>
      </c>
      <c r="U67" s="52">
        <v>1352</v>
      </c>
      <c r="V67" s="52">
        <v>1274</v>
      </c>
      <c r="W67" s="52">
        <v>979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2256</v>
      </c>
      <c r="D70" s="52">
        <v>2360</v>
      </c>
      <c r="E70" s="52">
        <v>2283</v>
      </c>
      <c r="F70" s="52">
        <v>1683</v>
      </c>
      <c r="G70" s="52">
        <v>1327</v>
      </c>
      <c r="H70" s="52">
        <v>1411</v>
      </c>
      <c r="I70" s="52">
        <v>2016</v>
      </c>
      <c r="J70" s="52">
        <v>3524</v>
      </c>
      <c r="K70" s="52">
        <v>1968</v>
      </c>
      <c r="L70" s="52">
        <v>763</v>
      </c>
      <c r="M70" s="52">
        <v>168</v>
      </c>
      <c r="N70" s="52">
        <v>384</v>
      </c>
      <c r="O70" s="52">
        <v>1195</v>
      </c>
      <c r="P70" s="52">
        <v>1924</v>
      </c>
      <c r="Q70" s="52">
        <v>1441</v>
      </c>
      <c r="R70" s="52">
        <v>1139</v>
      </c>
      <c r="S70" s="52">
        <v>828</v>
      </c>
      <c r="T70" s="52">
        <v>503</v>
      </c>
      <c r="U70" s="52">
        <v>811</v>
      </c>
      <c r="V70" s="52">
        <v>933</v>
      </c>
      <c r="W70" s="52">
        <v>1505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14529</v>
      </c>
      <c r="D71" s="36">
        <v>16287</v>
      </c>
      <c r="E71" s="36">
        <v>16132</v>
      </c>
      <c r="F71" s="36">
        <v>21146</v>
      </c>
      <c r="G71" s="36">
        <v>15330</v>
      </c>
      <c r="H71" s="36">
        <v>17684</v>
      </c>
      <c r="I71" s="36">
        <v>17601</v>
      </c>
      <c r="J71" s="36">
        <v>19919</v>
      </c>
      <c r="K71" s="36">
        <v>16517</v>
      </c>
      <c r="L71" s="36">
        <v>16187</v>
      </c>
      <c r="M71" s="36">
        <v>14972</v>
      </c>
      <c r="N71" s="36">
        <v>15957</v>
      </c>
      <c r="O71" s="36">
        <v>15091</v>
      </c>
      <c r="P71" s="36">
        <v>15530</v>
      </c>
      <c r="Q71" s="36">
        <v>13966</v>
      </c>
      <c r="R71" s="36">
        <v>11758</v>
      </c>
      <c r="S71" s="36">
        <v>16510</v>
      </c>
      <c r="T71" s="36">
        <v>18281</v>
      </c>
      <c r="U71" s="36">
        <v>23023</v>
      </c>
      <c r="V71" s="36">
        <v>18638</v>
      </c>
      <c r="W71" s="36">
        <v>20887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25245</v>
      </c>
      <c r="D75" s="52">
        <v>26663</v>
      </c>
      <c r="E75" s="52">
        <v>25872</v>
      </c>
      <c r="F75" s="52">
        <v>30976</v>
      </c>
      <c r="G75" s="52">
        <v>34276</v>
      </c>
      <c r="H75" s="52">
        <v>36723</v>
      </c>
      <c r="I75" s="52">
        <v>37456</v>
      </c>
      <c r="J75" s="52">
        <v>42378</v>
      </c>
      <c r="K75" s="52">
        <v>38374</v>
      </c>
      <c r="L75" s="52">
        <v>36307</v>
      </c>
      <c r="M75" s="52">
        <v>37703</v>
      </c>
      <c r="N75" s="52">
        <v>41345</v>
      </c>
      <c r="O75" s="52">
        <v>38512</v>
      </c>
      <c r="P75" s="52">
        <v>15146</v>
      </c>
      <c r="Q75" s="52">
        <v>16319</v>
      </c>
      <c r="R75" s="52">
        <v>25766</v>
      </c>
      <c r="S75" s="52">
        <v>33052</v>
      </c>
      <c r="T75" s="52">
        <v>37172</v>
      </c>
      <c r="U75" s="52">
        <v>35407</v>
      </c>
      <c r="V75" s="52">
        <v>40158</v>
      </c>
      <c r="W75" s="52">
        <v>33245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1864</v>
      </c>
      <c r="D77" s="52">
        <v>1888</v>
      </c>
      <c r="E77" s="52">
        <v>2040</v>
      </c>
      <c r="F77" s="52">
        <v>2317</v>
      </c>
      <c r="G77" s="52">
        <v>2628</v>
      </c>
      <c r="H77" s="52">
        <v>3560</v>
      </c>
      <c r="I77" s="52">
        <v>3003</v>
      </c>
      <c r="J77" s="52">
        <v>3195</v>
      </c>
      <c r="K77" s="52">
        <v>4974</v>
      </c>
      <c r="L77" s="52">
        <v>5317</v>
      </c>
      <c r="M77" s="52">
        <v>3961</v>
      </c>
      <c r="N77" s="52">
        <v>4080</v>
      </c>
      <c r="O77" s="52">
        <v>4693</v>
      </c>
      <c r="P77" s="52">
        <v>4414</v>
      </c>
      <c r="Q77" s="52">
        <v>4006</v>
      </c>
      <c r="R77" s="52">
        <v>3186</v>
      </c>
      <c r="S77" s="52">
        <v>3763</v>
      </c>
      <c r="T77" s="52">
        <v>3851</v>
      </c>
      <c r="U77" s="52">
        <v>4492</v>
      </c>
      <c r="V77" s="52">
        <v>5522</v>
      </c>
      <c r="W77" s="52">
        <v>8137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13259</v>
      </c>
      <c r="D79" s="52">
        <f t="shared" si="0"/>
        <v>15728</v>
      </c>
      <c r="E79" s="52">
        <f t="shared" si="0"/>
        <v>15612</v>
      </c>
      <c r="F79" s="52">
        <f t="shared" si="0"/>
        <v>18330</v>
      </c>
      <c r="G79" s="52">
        <f t="shared" si="0"/>
        <v>19038</v>
      </c>
      <c r="H79" s="52">
        <f t="shared" si="0"/>
        <v>21339</v>
      </c>
      <c r="I79" s="52">
        <f t="shared" si="0"/>
        <v>20133</v>
      </c>
      <c r="J79" s="52">
        <f t="shared" si="0"/>
        <v>31560</v>
      </c>
      <c r="K79" s="52">
        <f t="shared" si="0"/>
        <v>29716</v>
      </c>
      <c r="L79" s="52">
        <f t="shared" si="0"/>
        <v>28396</v>
      </c>
      <c r="M79" s="52">
        <f t="shared" si="0"/>
        <v>25228</v>
      </c>
      <c r="N79" s="52">
        <f t="shared" si="0"/>
        <v>27726</v>
      </c>
      <c r="O79" s="52">
        <f t="shared" si="0"/>
        <v>26351</v>
      </c>
      <c r="P79" s="52">
        <f t="shared" si="0"/>
        <v>11479</v>
      </c>
      <c r="Q79" s="52">
        <f t="shared" si="0"/>
        <v>12750</v>
      </c>
      <c r="R79" s="52">
        <f t="shared" ref="R79:V79" si="1">R45-R62</f>
        <v>18033</v>
      </c>
      <c r="S79" s="52">
        <f t="shared" si="1"/>
        <v>23626</v>
      </c>
      <c r="T79" s="52">
        <f t="shared" si="1"/>
        <v>25858</v>
      </c>
      <c r="U79" s="52">
        <f t="shared" si="1"/>
        <v>24374</v>
      </c>
      <c r="V79" s="52">
        <f t="shared" si="1"/>
        <v>25626</v>
      </c>
      <c r="W79" s="52">
        <f t="shared" ref="W79" si="2">W45-W62</f>
        <v>24386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2</v>
      </c>
      <c r="D80" s="52">
        <f t="shared" si="3"/>
        <v>2</v>
      </c>
      <c r="E80" s="52">
        <f t="shared" si="3"/>
        <v>2</v>
      </c>
      <c r="F80" s="52">
        <f t="shared" si="3"/>
        <v>4</v>
      </c>
      <c r="G80" s="52">
        <f t="shared" si="3"/>
        <v>3</v>
      </c>
      <c r="H80" s="52">
        <f t="shared" si="3"/>
        <v>10</v>
      </c>
      <c r="I80" s="52">
        <f t="shared" si="3"/>
        <v>4</v>
      </c>
      <c r="J80" s="52">
        <f t="shared" si="3"/>
        <v>15</v>
      </c>
      <c r="K80" s="52">
        <f t="shared" si="3"/>
        <v>8</v>
      </c>
      <c r="L80" s="52">
        <f t="shared" si="3"/>
        <v>12</v>
      </c>
      <c r="M80" s="52">
        <f t="shared" si="3"/>
        <v>7</v>
      </c>
      <c r="N80" s="52">
        <f t="shared" si="3"/>
        <v>8</v>
      </c>
      <c r="O80" s="52">
        <f t="shared" si="3"/>
        <v>12</v>
      </c>
      <c r="P80" s="52">
        <f t="shared" si="3"/>
        <v>9</v>
      </c>
      <c r="Q80" s="52">
        <f t="shared" si="3"/>
        <v>8</v>
      </c>
      <c r="R80" s="52">
        <f t="shared" ref="R80:V80" si="4">R46-R63</f>
        <v>9</v>
      </c>
      <c r="S80" s="52">
        <f t="shared" si="4"/>
        <v>18</v>
      </c>
      <c r="T80" s="52">
        <f t="shared" si="4"/>
        <v>21</v>
      </c>
      <c r="U80" s="52">
        <f t="shared" si="4"/>
        <v>18</v>
      </c>
      <c r="V80" s="52">
        <f t="shared" si="4"/>
        <v>21</v>
      </c>
      <c r="W80" s="52">
        <f t="shared" ref="W80" si="5">W46-W63</f>
        <v>8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35281</v>
      </c>
      <c r="D83" s="52">
        <f t="shared" si="12"/>
        <v>34427</v>
      </c>
      <c r="E83" s="52">
        <f t="shared" si="12"/>
        <v>34445</v>
      </c>
      <c r="F83" s="52">
        <f t="shared" si="12"/>
        <v>38426</v>
      </c>
      <c r="G83" s="52">
        <f t="shared" si="12"/>
        <v>44221</v>
      </c>
      <c r="H83" s="52">
        <f t="shared" si="12"/>
        <v>49197</v>
      </c>
      <c r="I83" s="52">
        <f t="shared" si="12"/>
        <v>32495</v>
      </c>
      <c r="J83" s="52">
        <f t="shared" si="12"/>
        <v>34079</v>
      </c>
      <c r="K83" s="52">
        <f t="shared" si="12"/>
        <v>45070</v>
      </c>
      <c r="L83" s="52">
        <f t="shared" si="12"/>
        <v>44983</v>
      </c>
      <c r="M83" s="52">
        <f t="shared" si="12"/>
        <v>50148</v>
      </c>
      <c r="N83" s="52">
        <f t="shared" si="12"/>
        <v>52341</v>
      </c>
      <c r="O83" s="52">
        <f t="shared" si="12"/>
        <v>49490</v>
      </c>
      <c r="P83" s="52">
        <f t="shared" si="12"/>
        <v>40485</v>
      </c>
      <c r="Q83" s="52">
        <f t="shared" si="12"/>
        <v>38921</v>
      </c>
      <c r="R83" s="52">
        <f t="shared" ref="R83:V83" si="13">R49-R66</f>
        <v>42236</v>
      </c>
      <c r="S83" s="52">
        <f t="shared" si="13"/>
        <v>43513</v>
      </c>
      <c r="T83" s="52">
        <f t="shared" si="13"/>
        <v>43973</v>
      </c>
      <c r="U83" s="52">
        <f t="shared" si="13"/>
        <v>43481</v>
      </c>
      <c r="V83" s="52">
        <f t="shared" si="13"/>
        <v>44914</v>
      </c>
      <c r="W83" s="52">
        <f t="shared" ref="W83" si="14">W49-W66</f>
        <v>38123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588</v>
      </c>
      <c r="D84" s="52">
        <f t="shared" si="15"/>
        <v>488</v>
      </c>
      <c r="E84" s="52">
        <f t="shared" si="15"/>
        <v>454</v>
      </c>
      <c r="F84" s="52">
        <f t="shared" si="15"/>
        <v>672</v>
      </c>
      <c r="G84" s="52">
        <f t="shared" si="15"/>
        <v>983</v>
      </c>
      <c r="H84" s="52">
        <f t="shared" si="15"/>
        <v>2028</v>
      </c>
      <c r="I84" s="52">
        <f t="shared" si="15"/>
        <v>928</v>
      </c>
      <c r="J84" s="52">
        <f t="shared" si="15"/>
        <v>1632</v>
      </c>
      <c r="K84" s="52">
        <f t="shared" si="15"/>
        <v>1205</v>
      </c>
      <c r="L84" s="52">
        <f t="shared" si="15"/>
        <v>1529</v>
      </c>
      <c r="M84" s="52">
        <f t="shared" si="15"/>
        <v>1623</v>
      </c>
      <c r="N84" s="52">
        <f t="shared" si="15"/>
        <v>2186</v>
      </c>
      <c r="O84" s="52">
        <f t="shared" si="15"/>
        <v>2592</v>
      </c>
      <c r="P84" s="52">
        <f t="shared" si="15"/>
        <v>2751</v>
      </c>
      <c r="Q84" s="52">
        <f t="shared" si="15"/>
        <v>2123</v>
      </c>
      <c r="R84" s="52">
        <f t="shared" ref="R84:V84" si="16">R50-R67</f>
        <v>2982</v>
      </c>
      <c r="S84" s="52">
        <f t="shared" si="16"/>
        <v>2798</v>
      </c>
      <c r="T84" s="52">
        <f t="shared" si="16"/>
        <v>3587</v>
      </c>
      <c r="U84" s="52">
        <f t="shared" si="16"/>
        <v>3449</v>
      </c>
      <c r="V84" s="52">
        <f t="shared" si="16"/>
        <v>4197</v>
      </c>
      <c r="W84" s="52">
        <f t="shared" ref="W84" si="17">W50-W67</f>
        <v>2392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7633</v>
      </c>
      <c r="D87" s="52">
        <v>7385</v>
      </c>
      <c r="E87" s="52">
        <v>7252</v>
      </c>
      <c r="F87" s="52">
        <v>4877</v>
      </c>
      <c r="G87" s="52">
        <v>5936</v>
      </c>
      <c r="H87" s="52">
        <v>6319</v>
      </c>
      <c r="I87" s="52">
        <v>6302</v>
      </c>
      <c r="J87" s="52">
        <v>10450</v>
      </c>
      <c r="K87" s="52">
        <v>8517</v>
      </c>
      <c r="L87" s="52">
        <v>3618</v>
      </c>
      <c r="M87" s="52">
        <v>942</v>
      </c>
      <c r="N87" s="52">
        <v>2113</v>
      </c>
      <c r="O87" s="52">
        <v>6545</v>
      </c>
      <c r="P87" s="52">
        <v>7663</v>
      </c>
      <c r="Q87" s="52">
        <v>6790</v>
      </c>
      <c r="R87" s="52">
        <v>7266</v>
      </c>
      <c r="S87" s="52">
        <v>4091</v>
      </c>
      <c r="T87" s="52">
        <v>2353</v>
      </c>
      <c r="U87" s="52">
        <v>2890</v>
      </c>
      <c r="V87" s="52">
        <v>4186</v>
      </c>
      <c r="W87" s="52">
        <v>5183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49156</v>
      </c>
      <c r="D88" s="36">
        <v>50956</v>
      </c>
      <c r="E88" s="36">
        <v>51238</v>
      </c>
      <c r="F88" s="36">
        <v>61295</v>
      </c>
      <c r="G88" s="36">
        <v>68601</v>
      </c>
      <c r="H88" s="36">
        <v>79183</v>
      </c>
      <c r="I88" s="36">
        <v>55044</v>
      </c>
      <c r="J88" s="36">
        <v>59096</v>
      </c>
      <c r="K88" s="36">
        <v>71495</v>
      </c>
      <c r="L88" s="36">
        <v>76739</v>
      </c>
      <c r="M88" s="36">
        <v>84044</v>
      </c>
      <c r="N88" s="36">
        <v>87861</v>
      </c>
      <c r="O88" s="36">
        <v>82734</v>
      </c>
      <c r="P88" s="36">
        <v>61911</v>
      </c>
      <c r="Q88" s="36">
        <v>65848</v>
      </c>
      <c r="R88" s="36">
        <v>75085</v>
      </c>
      <c r="S88" s="36">
        <v>81799</v>
      </c>
      <c r="T88" s="36">
        <v>85818</v>
      </c>
      <c r="U88" s="36">
        <v>82142</v>
      </c>
      <c r="V88" s="36">
        <v>83834</v>
      </c>
      <c r="W88" s="36">
        <v>71931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9827</v>
      </c>
      <c r="I94" s="52">
        <f>RES_hhdet_numvin!I83</f>
        <v>18839</v>
      </c>
      <c r="J94" s="52">
        <f>RES_hhdet_numvin!J83</f>
        <v>30517</v>
      </c>
      <c r="K94" s="52">
        <f>RES_hhdet_numvin!K83</f>
        <v>32871</v>
      </c>
      <c r="L94" s="52">
        <f>RES_hhdet_numvin!L83</f>
        <v>35952</v>
      </c>
      <c r="M94" s="52">
        <f>RES_hhdet_numvin!M83</f>
        <v>39942</v>
      </c>
      <c r="N94" s="52">
        <f>RES_hhdet_numvin!N83</f>
        <v>47419</v>
      </c>
      <c r="O94" s="52">
        <f>RES_hhdet_numvin!O83</f>
        <v>47948</v>
      </c>
      <c r="P94" s="52">
        <f>RES_hhdet_numvin!P83</f>
        <v>29868</v>
      </c>
      <c r="Q94" s="52">
        <f>RES_hhdet_numvin!Q83</f>
        <v>30054</v>
      </c>
      <c r="R94" s="52">
        <f>RES_hhdet_numvin!R83</f>
        <v>37484</v>
      </c>
      <c r="S94" s="52">
        <f>RES_hhdet_numvin!S83</f>
        <v>49602</v>
      </c>
      <c r="T94" s="52">
        <f>RES_hhdet_numvin!T83</f>
        <v>55587</v>
      </c>
      <c r="U94" s="52">
        <f>RES_hhdet_numvin!U83</f>
        <v>59125</v>
      </c>
      <c r="V94" s="52">
        <f>RES_hhdet_numvin!V83</f>
        <v>59715</v>
      </c>
      <c r="W94" s="52">
        <f>RES_hhdet_numvin!W83</f>
        <v>55637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1523</v>
      </c>
      <c r="Q97" s="138">
        <f>RES_hhdet_numvin!Q86</f>
        <v>2519</v>
      </c>
      <c r="R97" s="138">
        <f>RES_hhdet_numvin!R86</f>
        <v>2554</v>
      </c>
      <c r="S97" s="138">
        <f>RES_hhdet_numvin!S86</f>
        <v>3437</v>
      </c>
      <c r="T97" s="138">
        <f>RES_hhdet_numvin!T86</f>
        <v>4058</v>
      </c>
      <c r="U97" s="138">
        <f>RES_hhdet_numvin!U86</f>
        <v>5165</v>
      </c>
      <c r="V97" s="138">
        <f>RES_hhdet_numvin!V86</f>
        <v>6592</v>
      </c>
      <c r="W97" s="138">
        <f>RES_hhdet_numvin!W86</f>
        <v>9620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760</v>
      </c>
      <c r="I99" s="138">
        <f>RES_hhdet_numvin!I88</f>
        <v>4080</v>
      </c>
      <c r="J99" s="138">
        <f>RES_hhdet_numvin!J88</f>
        <v>9337</v>
      </c>
      <c r="K99" s="138">
        <f>RES_hhdet_numvin!K88</f>
        <v>8414</v>
      </c>
      <c r="L99" s="138">
        <f>RES_hhdet_numvin!L88</f>
        <v>10179</v>
      </c>
      <c r="M99" s="138">
        <f>RES_hhdet_numvin!M88</f>
        <v>11192</v>
      </c>
      <c r="N99" s="138">
        <f>RES_hhdet_numvin!N88</f>
        <v>15466</v>
      </c>
      <c r="O99" s="138">
        <f>RES_hhdet_numvin!O88</f>
        <v>18202</v>
      </c>
      <c r="P99" s="138">
        <f>RES_hhdet_numvin!P88</f>
        <v>9378</v>
      </c>
      <c r="Q99" s="138">
        <f>RES_hhdet_numvin!Q88</f>
        <v>11596</v>
      </c>
      <c r="R99" s="138">
        <f>RES_hhdet_numvin!R88</f>
        <v>17407</v>
      </c>
      <c r="S99" s="138">
        <f>RES_hhdet_numvin!S88</f>
        <v>25139</v>
      </c>
      <c r="T99" s="138">
        <f>RES_hhdet_numvin!T88</f>
        <v>28986</v>
      </c>
      <c r="U99" s="138">
        <f>RES_hhdet_numvin!U88</f>
        <v>29256</v>
      </c>
      <c r="V99" s="138">
        <f>RES_hhdet_numvin!V88</f>
        <v>30123</v>
      </c>
      <c r="W99" s="138">
        <f>RES_hhdet_numvin!W88</f>
        <v>30193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2</v>
      </c>
      <c r="J100" s="138">
        <f>RES_hhdet_numvin!J89</f>
        <v>5</v>
      </c>
      <c r="K100" s="138">
        <f>RES_hhdet_numvin!K89</f>
        <v>3</v>
      </c>
      <c r="L100" s="138">
        <f>RES_hhdet_numvin!L89</f>
        <v>5</v>
      </c>
      <c r="M100" s="138">
        <f>RES_hhdet_numvin!M89</f>
        <v>5</v>
      </c>
      <c r="N100" s="138">
        <f>RES_hhdet_numvin!N89</f>
        <v>6</v>
      </c>
      <c r="O100" s="138">
        <f>RES_hhdet_numvin!O89</f>
        <v>12</v>
      </c>
      <c r="P100" s="138">
        <f>RES_hhdet_numvin!P89</f>
        <v>11</v>
      </c>
      <c r="Q100" s="138">
        <f>RES_hhdet_numvin!Q89</f>
        <v>9</v>
      </c>
      <c r="R100" s="138">
        <f>RES_hhdet_numvin!R89</f>
        <v>10</v>
      </c>
      <c r="S100" s="138">
        <f>RES_hhdet_numvin!S89</f>
        <v>21</v>
      </c>
      <c r="T100" s="138">
        <f>RES_hhdet_numvin!T89</f>
        <v>26</v>
      </c>
      <c r="U100" s="138">
        <f>RES_hhdet_numvin!U89</f>
        <v>23</v>
      </c>
      <c r="V100" s="138">
        <f>RES_hhdet_numvin!V89</f>
        <v>26</v>
      </c>
      <c r="W100" s="138">
        <f>RES_hhdet_numvin!W89</f>
        <v>12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16360</v>
      </c>
      <c r="Q107" s="138">
        <f>RES_hhdet_numvin!Q96</f>
        <v>28174</v>
      </c>
      <c r="R107" s="138">
        <f>RES_hhdet_numvin!R96</f>
        <v>38014</v>
      </c>
      <c r="S107" s="138">
        <f>RES_hhdet_numvin!S96</f>
        <v>47895</v>
      </c>
      <c r="T107" s="138">
        <f>RES_hhdet_numvin!T96</f>
        <v>53169</v>
      </c>
      <c r="U107" s="138">
        <f>RES_hhdet_numvin!U96</f>
        <v>58777</v>
      </c>
      <c r="V107" s="138">
        <f>RES_hhdet_numvin!V96</f>
        <v>58132</v>
      </c>
      <c r="W107" s="138">
        <f>RES_hhdet_numvin!W96</f>
        <v>53725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1113</v>
      </c>
      <c r="Q108" s="138">
        <f>RES_hhdet_numvin!Q97</f>
        <v>1544</v>
      </c>
      <c r="R108" s="138">
        <f>RES_hhdet_numvin!R97</f>
        <v>2691</v>
      </c>
      <c r="S108" s="138">
        <f>RES_hhdet_numvin!S97</f>
        <v>3087</v>
      </c>
      <c r="T108" s="138">
        <f>RES_hhdet_numvin!T97</f>
        <v>4346</v>
      </c>
      <c r="U108" s="138">
        <f>RES_hhdet_numvin!U97</f>
        <v>4669</v>
      </c>
      <c r="V108" s="138">
        <f>RES_hhdet_numvin!V97</f>
        <v>5436</v>
      </c>
      <c r="W108" s="138">
        <f>RES_hhdet_numvin!W97</f>
        <v>3371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3071</v>
      </c>
      <c r="Q113" s="138">
        <f>RES_hhdet_numvin!Q102</f>
        <v>4568</v>
      </c>
      <c r="R113" s="138">
        <f>RES_hhdet_numvin!R102</f>
        <v>6096</v>
      </c>
      <c r="S113" s="138">
        <f>RES_hhdet_numvin!S102</f>
        <v>4119</v>
      </c>
      <c r="T113" s="138">
        <f>RES_hhdet_numvin!T102</f>
        <v>2604</v>
      </c>
      <c r="U113" s="138">
        <f>RES_hhdet_numvin!U102</f>
        <v>3569</v>
      </c>
      <c r="V113" s="138">
        <f>RES_hhdet_numvin!V102</f>
        <v>5094</v>
      </c>
      <c r="W113" s="138">
        <f>RES_hhdet_numvin!W102</f>
        <v>6688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24823</v>
      </c>
      <c r="Q114" s="39">
        <f>RES_hhdet_numvin!Q103</f>
        <v>44233</v>
      </c>
      <c r="R114" s="39">
        <f>RES_hhdet_numvin!R103</f>
        <v>62832</v>
      </c>
      <c r="S114" s="39">
        <f>RES_hhdet_numvin!S103</f>
        <v>82208</v>
      </c>
      <c r="T114" s="39">
        <f>RES_hhdet_numvin!T103</f>
        <v>94591</v>
      </c>
      <c r="U114" s="39">
        <f>RES_hhdet_numvin!U103</f>
        <v>101197</v>
      </c>
      <c r="V114" s="39">
        <f>RES_hhdet_numvin!V103</f>
        <v>101876</v>
      </c>
      <c r="W114" s="39">
        <f>RES_hhdet_numvin!W103</f>
        <v>92818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1001.2824420573498</v>
      </c>
      <c r="C118" s="117">
        <f t="shared" si="18"/>
        <v>1117.7665751630441</v>
      </c>
      <c r="D118" s="117">
        <f t="shared" si="18"/>
        <v>1149.9779418751084</v>
      </c>
      <c r="E118" s="117">
        <f t="shared" si="18"/>
        <v>1160.8250022930742</v>
      </c>
      <c r="F118" s="117">
        <f t="shared" si="18"/>
        <v>1170.1686584720539</v>
      </c>
      <c r="G118" s="117">
        <f t="shared" si="18"/>
        <v>1178.4315296719317</v>
      </c>
      <c r="H118" s="117">
        <f t="shared" si="18"/>
        <v>1213.0910049449951</v>
      </c>
      <c r="I118" s="117">
        <f t="shared" si="18"/>
        <v>1223.4160584186361</v>
      </c>
      <c r="J118" s="117">
        <f t="shared" si="18"/>
        <v>1289.6813035280588</v>
      </c>
      <c r="K118" s="117">
        <f t="shared" si="18"/>
        <v>1359.8215328846404</v>
      </c>
      <c r="L118" s="117">
        <f t="shared" si="18"/>
        <v>1503.5654192326026</v>
      </c>
      <c r="M118" s="117">
        <f t="shared" si="18"/>
        <v>1302.1489715462103</v>
      </c>
      <c r="N118" s="117">
        <f t="shared" si="18"/>
        <v>1416.5211649225907</v>
      </c>
      <c r="O118" s="117">
        <f t="shared" si="18"/>
        <v>1339.0624170134515</v>
      </c>
      <c r="P118" s="117">
        <f t="shared" si="18"/>
        <v>1353.9503666712951</v>
      </c>
      <c r="Q118" s="117">
        <f t="shared" si="18"/>
        <v>1279.7742463536495</v>
      </c>
      <c r="R118" s="117">
        <f t="shared" ref="R118:V118" si="19">R119+R122+R124+R137</f>
        <v>1384.0432075952649</v>
      </c>
      <c r="S118" s="117">
        <f t="shared" si="19"/>
        <v>1353.6036758927521</v>
      </c>
      <c r="T118" s="117">
        <f t="shared" si="19"/>
        <v>1329.2195980912679</v>
      </c>
      <c r="U118" s="117">
        <f t="shared" si="19"/>
        <v>1305.6830221862704</v>
      </c>
      <c r="V118" s="117">
        <f t="shared" si="19"/>
        <v>1210.1592792420615</v>
      </c>
      <c r="W118" s="117">
        <f t="shared" ref="W118" si="20">W119+W122+W124+W137</f>
        <v>1345.9629220005061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917.79740727681656</v>
      </c>
      <c r="C119" s="122">
        <f t="shared" si="21"/>
        <v>1032.4414676695114</v>
      </c>
      <c r="D119" s="122">
        <f t="shared" si="21"/>
        <v>1062.0833331167578</v>
      </c>
      <c r="E119" s="122">
        <f t="shared" si="21"/>
        <v>1072.9649121271252</v>
      </c>
      <c r="F119" s="122">
        <f t="shared" si="21"/>
        <v>1078.2695515614341</v>
      </c>
      <c r="G119" s="122">
        <f t="shared" si="21"/>
        <v>1080.9825480900231</v>
      </c>
      <c r="H119" s="122">
        <f t="shared" si="21"/>
        <v>1112.7114052675188</v>
      </c>
      <c r="I119" s="122">
        <f t="shared" si="21"/>
        <v>1121.7847750350493</v>
      </c>
      <c r="J119" s="122">
        <f t="shared" si="21"/>
        <v>1182.5168494006034</v>
      </c>
      <c r="K119" s="122">
        <f t="shared" si="21"/>
        <v>1246.5399805179202</v>
      </c>
      <c r="L119" s="122">
        <f t="shared" si="21"/>
        <v>1387.3151230554447</v>
      </c>
      <c r="M119" s="122">
        <f t="shared" si="21"/>
        <v>1181.9860863571666</v>
      </c>
      <c r="N119" s="122">
        <f t="shared" si="21"/>
        <v>1294.9710944892613</v>
      </c>
      <c r="O119" s="122">
        <f t="shared" si="21"/>
        <v>1216.8171472415916</v>
      </c>
      <c r="P119" s="122">
        <f t="shared" si="21"/>
        <v>1232.9635246548328</v>
      </c>
      <c r="Q119" s="122">
        <f t="shared" si="21"/>
        <v>1161.3071091215547</v>
      </c>
      <c r="R119" s="122">
        <f t="shared" ref="R119:V119" si="22">SUM(R120:R121)</f>
        <v>1267.8333781412923</v>
      </c>
      <c r="S119" s="122">
        <f t="shared" si="22"/>
        <v>1242.1667216091989</v>
      </c>
      <c r="T119" s="122">
        <f t="shared" si="22"/>
        <v>1220.257930362819</v>
      </c>
      <c r="U119" s="122">
        <f t="shared" si="22"/>
        <v>1199.6813342553669</v>
      </c>
      <c r="V119" s="122">
        <f t="shared" si="22"/>
        <v>1101.0053358246671</v>
      </c>
      <c r="W119" s="122">
        <f t="shared" ref="W119" si="23">SUM(W120:W121)</f>
        <v>1239.9967494757407</v>
      </c>
      <c r="DA119" s="130" t="s">
        <v>1646</v>
      </c>
    </row>
    <row r="120" spans="1:105" ht="12" customHeight="1" x14ac:dyDescent="0.25">
      <c r="A120" s="97" t="s">
        <v>204</v>
      </c>
      <c r="B120" s="98">
        <v>913.61402293993103</v>
      </c>
      <c r="C120" s="98">
        <v>1027.645972107227</v>
      </c>
      <c r="D120" s="98">
        <v>1057.1567076912363</v>
      </c>
      <c r="E120" s="98">
        <v>1067.9417193042445</v>
      </c>
      <c r="F120" s="98">
        <v>1073.2231219091509</v>
      </c>
      <c r="G120" s="98">
        <v>1075.8760432657218</v>
      </c>
      <c r="H120" s="98">
        <v>1107.3877055009366</v>
      </c>
      <c r="I120" s="98">
        <v>1116.3411315090723</v>
      </c>
      <c r="J120" s="98">
        <v>1176.709637042776</v>
      </c>
      <c r="K120" s="98">
        <v>1240.3124462112128</v>
      </c>
      <c r="L120" s="98">
        <v>1380.2354183786113</v>
      </c>
      <c r="M120" s="98">
        <v>1175.9093668136597</v>
      </c>
      <c r="N120" s="98">
        <v>1288.156608568424</v>
      </c>
      <c r="O120" s="98">
        <v>1210.3332443774379</v>
      </c>
      <c r="P120" s="98">
        <v>1226.4131641530953</v>
      </c>
      <c r="Q120" s="98">
        <v>1155.1543231107303</v>
      </c>
      <c r="R120" s="98">
        <v>1261.0585554600186</v>
      </c>
      <c r="S120" s="98">
        <v>1235.8841979554807</v>
      </c>
      <c r="T120" s="98">
        <v>1214.0536830037272</v>
      </c>
      <c r="U120" s="98">
        <v>1193.6562147702291</v>
      </c>
      <c r="V120" s="98">
        <v>1095.2755899493641</v>
      </c>
      <c r="W120" s="98">
        <v>1233.3763638100695</v>
      </c>
      <c r="DA120" s="63" t="s">
        <v>1647</v>
      </c>
    </row>
    <row r="121" spans="1:105" ht="12" customHeight="1" x14ac:dyDescent="0.25">
      <c r="A121" s="97" t="s">
        <v>53</v>
      </c>
      <c r="B121" s="98">
        <v>4.1833843368854806</v>
      </c>
      <c r="C121" s="98">
        <v>4.7954955622844802</v>
      </c>
      <c r="D121" s="98">
        <v>4.926625425521391</v>
      </c>
      <c r="E121" s="98">
        <v>5.0231928228805947</v>
      </c>
      <c r="F121" s="98">
        <v>5.0464296522833294</v>
      </c>
      <c r="G121" s="98">
        <v>5.1065048243013171</v>
      </c>
      <c r="H121" s="98">
        <v>5.3236997665822425</v>
      </c>
      <c r="I121" s="98">
        <v>5.4436435259769942</v>
      </c>
      <c r="J121" s="98">
        <v>5.8072123578273711</v>
      </c>
      <c r="K121" s="98">
        <v>6.2275343067073923</v>
      </c>
      <c r="L121" s="98">
        <v>7.079704676833412</v>
      </c>
      <c r="M121" s="98">
        <v>6.0767195435069707</v>
      </c>
      <c r="N121" s="98">
        <v>6.8144859208374466</v>
      </c>
      <c r="O121" s="98">
        <v>6.4839028641535146</v>
      </c>
      <c r="P121" s="98">
        <v>6.5503605017375666</v>
      </c>
      <c r="Q121" s="98">
        <v>6.1527860108243617</v>
      </c>
      <c r="R121" s="98">
        <v>6.7748226812737196</v>
      </c>
      <c r="S121" s="98">
        <v>6.2825236537182407</v>
      </c>
      <c r="T121" s="98">
        <v>6.2042473590917453</v>
      </c>
      <c r="U121" s="98">
        <v>6.0251194851377567</v>
      </c>
      <c r="V121" s="98">
        <v>5.7297458753030934</v>
      </c>
      <c r="W121" s="98">
        <v>6.6203856656710798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0.35064626540562666</v>
      </c>
      <c r="C122" s="122">
        <f t="shared" si="24"/>
        <v>0.37243757754378359</v>
      </c>
      <c r="D122" s="122">
        <f t="shared" si="24"/>
        <v>0.39276499311449675</v>
      </c>
      <c r="E122" s="122">
        <f t="shared" si="24"/>
        <v>0.49601280207106446</v>
      </c>
      <c r="F122" s="122">
        <f t="shared" si="24"/>
        <v>0.43962101966829331</v>
      </c>
      <c r="G122" s="122">
        <f t="shared" si="24"/>
        <v>0.47216601715907147</v>
      </c>
      <c r="H122" s="122">
        <f t="shared" si="24"/>
        <v>0.52373061971009172</v>
      </c>
      <c r="I122" s="122">
        <f t="shared" si="24"/>
        <v>0.56929815805844786</v>
      </c>
      <c r="J122" s="122">
        <f t="shared" si="24"/>
        <v>0.65684062862755166</v>
      </c>
      <c r="K122" s="122">
        <f t="shared" si="24"/>
        <v>0.73107766583971523</v>
      </c>
      <c r="L122" s="122">
        <f t="shared" si="24"/>
        <v>1.0598808870134173</v>
      </c>
      <c r="M122" s="122">
        <f t="shared" si="24"/>
        <v>0.87165224567731081</v>
      </c>
      <c r="N122" s="122">
        <f t="shared" si="24"/>
        <v>0.85570520861565158</v>
      </c>
      <c r="O122" s="122">
        <f t="shared" si="24"/>
        <v>0.86332846932595131</v>
      </c>
      <c r="P122" s="122">
        <f t="shared" si="24"/>
        <v>0.90884084034705381</v>
      </c>
      <c r="Q122" s="122">
        <f t="shared" si="24"/>
        <v>0.85267114092105434</v>
      </c>
      <c r="R122" s="122">
        <f t="shared" si="24"/>
        <v>0.82807581766188398</v>
      </c>
      <c r="S122" s="122">
        <f t="shared" si="24"/>
        <v>0.76155679386640496</v>
      </c>
      <c r="T122" s="122">
        <f t="shared" si="24"/>
        <v>0.75186965549666784</v>
      </c>
      <c r="U122" s="122">
        <f t="shared" si="24"/>
        <v>0.82436558243905667</v>
      </c>
      <c r="V122" s="122">
        <f t="shared" si="24"/>
        <v>0.91745734445228722</v>
      </c>
      <c r="W122" s="122">
        <f t="shared" si="24"/>
        <v>1.1569373455793306</v>
      </c>
      <c r="DA122" s="130" t="s">
        <v>1649</v>
      </c>
    </row>
    <row r="123" spans="1:105" ht="12" customHeight="1" x14ac:dyDescent="0.25">
      <c r="A123" s="97" t="s">
        <v>53</v>
      </c>
      <c r="B123" s="98">
        <v>0.35064626540562666</v>
      </c>
      <c r="C123" s="98">
        <v>0.37243757754378359</v>
      </c>
      <c r="D123" s="98">
        <v>0.39276499311449675</v>
      </c>
      <c r="E123" s="98">
        <v>0.49601280207106446</v>
      </c>
      <c r="F123" s="98">
        <v>0.43962101966829331</v>
      </c>
      <c r="G123" s="98">
        <v>0.47216601715907147</v>
      </c>
      <c r="H123" s="98">
        <v>0.52373061971009172</v>
      </c>
      <c r="I123" s="98">
        <v>0.56929815805844786</v>
      </c>
      <c r="J123" s="98">
        <v>0.65684062862755166</v>
      </c>
      <c r="K123" s="98">
        <v>0.73107766583971523</v>
      </c>
      <c r="L123" s="98">
        <v>1.0598808870134173</v>
      </c>
      <c r="M123" s="98">
        <v>0.87165224567731081</v>
      </c>
      <c r="N123" s="98">
        <v>0.85570520861565158</v>
      </c>
      <c r="O123" s="98">
        <v>0.86332846932595131</v>
      </c>
      <c r="P123" s="98">
        <v>0.90884084034705381</v>
      </c>
      <c r="Q123" s="98">
        <v>0.85267114092105434</v>
      </c>
      <c r="R123" s="98">
        <v>0.82807581766188398</v>
      </c>
      <c r="S123" s="98">
        <v>0.76155679386640496</v>
      </c>
      <c r="T123" s="98">
        <v>0.75186965549666784</v>
      </c>
      <c r="U123" s="98">
        <v>0.82436558243905667</v>
      </c>
      <c r="V123" s="98">
        <v>0.91745734445228722</v>
      </c>
      <c r="W123" s="98">
        <v>1.1569373455793306</v>
      </c>
      <c r="DA123" s="63" t="s">
        <v>1650</v>
      </c>
    </row>
    <row r="124" spans="1:105" ht="12" customHeight="1" x14ac:dyDescent="0.25">
      <c r="A124" s="121" t="s">
        <v>55</v>
      </c>
      <c r="B124" s="122">
        <v>76.501793835175775</v>
      </c>
      <c r="C124" s="122">
        <v>77.886207515872158</v>
      </c>
      <c r="D124" s="122">
        <v>80.207774103261045</v>
      </c>
      <c r="E124" s="122">
        <v>79.728449819533765</v>
      </c>
      <c r="F124" s="122">
        <v>83.589303234868112</v>
      </c>
      <c r="G124" s="122">
        <v>88.460727592569256</v>
      </c>
      <c r="H124" s="122">
        <v>91.347171185723454</v>
      </c>
      <c r="I124" s="122">
        <v>91.981569143467382</v>
      </c>
      <c r="J124" s="122">
        <v>96.327740198777335</v>
      </c>
      <c r="K124" s="122">
        <v>101.1752182649095</v>
      </c>
      <c r="L124" s="122">
        <v>103.53334729424031</v>
      </c>
      <c r="M124" s="122">
        <v>107.43030265379424</v>
      </c>
      <c r="N124" s="122">
        <v>108.28808896978677</v>
      </c>
      <c r="O124" s="122">
        <v>108.61999993493849</v>
      </c>
      <c r="P124" s="122">
        <v>107.28454580661779</v>
      </c>
      <c r="Q124" s="122">
        <v>104.75832963685654</v>
      </c>
      <c r="R124" s="122">
        <v>102.74668315664225</v>
      </c>
      <c r="S124" s="122">
        <v>98.163004699182522</v>
      </c>
      <c r="T124" s="122">
        <v>95.479040754907658</v>
      </c>
      <c r="U124" s="122">
        <v>92.444137655168873</v>
      </c>
      <c r="V124" s="122">
        <v>91.396469659292237</v>
      </c>
      <c r="W124" s="122">
        <v>88.369678641632746</v>
      </c>
      <c r="DA124" s="130" t="s">
        <v>1651</v>
      </c>
    </row>
    <row r="125" spans="1:105" ht="12" customHeight="1" x14ac:dyDescent="0.25">
      <c r="A125" s="97" t="s">
        <v>132</v>
      </c>
      <c r="B125" s="98">
        <v>22.109825950005963</v>
      </c>
      <c r="C125" s="98">
        <v>23.750768699723842</v>
      </c>
      <c r="D125" s="98">
        <v>25.337565054246692</v>
      </c>
      <c r="E125" s="98">
        <v>25.539708974995825</v>
      </c>
      <c r="F125" s="98">
        <v>28.259064375353983</v>
      </c>
      <c r="G125" s="98">
        <v>30.406625277993708</v>
      </c>
      <c r="H125" s="98">
        <v>32.332105497278384</v>
      </c>
      <c r="I125" s="98">
        <v>33.529148148311926</v>
      </c>
      <c r="J125" s="98">
        <v>37.025850675386117</v>
      </c>
      <c r="K125" s="98">
        <v>39.654179727951075</v>
      </c>
      <c r="L125" s="98">
        <v>41.65190422407774</v>
      </c>
      <c r="M125" s="98">
        <v>41.573528051029754</v>
      </c>
      <c r="N125" s="98">
        <v>41.3917236247974</v>
      </c>
      <c r="O125" s="98">
        <v>41.087862544702205</v>
      </c>
      <c r="P125" s="98">
        <v>40.842092638901057</v>
      </c>
      <c r="Q125" s="98">
        <v>39.944923579533743</v>
      </c>
      <c r="R125" s="98">
        <v>39.322989722146744</v>
      </c>
      <c r="S125" s="98">
        <v>37.626562898373543</v>
      </c>
      <c r="T125" s="98">
        <v>37.314627744961889</v>
      </c>
      <c r="U125" s="98">
        <v>36.286617043007304</v>
      </c>
      <c r="V125" s="98">
        <v>35.783874778552658</v>
      </c>
      <c r="W125" s="98">
        <v>35.139585839982999</v>
      </c>
      <c r="DA125" s="63" t="s">
        <v>1652</v>
      </c>
    </row>
    <row r="126" spans="1:105" ht="12" customHeight="1" x14ac:dyDescent="0.25">
      <c r="A126" s="97" t="s">
        <v>131</v>
      </c>
      <c r="B126" s="98">
        <v>3.0726491608191638E-3</v>
      </c>
      <c r="C126" s="98">
        <v>3.317952205543393E-3</v>
      </c>
      <c r="D126" s="98">
        <v>3.4897417484365391E-3</v>
      </c>
      <c r="E126" s="98">
        <v>3.2541600707948863E-3</v>
      </c>
      <c r="F126" s="98">
        <v>3.9848560844838957E-3</v>
      </c>
      <c r="G126" s="98">
        <v>4.3241305244221947E-3</v>
      </c>
      <c r="H126" s="98">
        <v>5.8649427882370448E-3</v>
      </c>
      <c r="I126" s="98">
        <v>6.4278025480620157E-3</v>
      </c>
      <c r="J126" s="98">
        <v>9.0009211003299686E-3</v>
      </c>
      <c r="K126" s="98">
        <v>1.0026548412599047E-2</v>
      </c>
      <c r="L126" s="98">
        <v>1.1942789265246648E-2</v>
      </c>
      <c r="M126" s="98">
        <v>1.1993544695577295E-2</v>
      </c>
      <c r="N126" s="98">
        <v>1.3338933844934718E-2</v>
      </c>
      <c r="O126" s="98">
        <v>1.4284215163678799E-2</v>
      </c>
      <c r="P126" s="98">
        <v>1.5810698069262052E-2</v>
      </c>
      <c r="Q126" s="98">
        <v>1.6709386364225032E-2</v>
      </c>
      <c r="R126" s="98">
        <v>1.7806994642890928E-2</v>
      </c>
      <c r="S126" s="98">
        <v>1.8603519043881918E-2</v>
      </c>
      <c r="T126" s="98">
        <v>2.0368411884615852E-2</v>
      </c>
      <c r="U126" s="98">
        <v>2.1609114218100692E-2</v>
      </c>
      <c r="V126" s="98">
        <v>2.3092344660262352E-2</v>
      </c>
      <c r="W126" s="98">
        <v>2.288754117848165E-2</v>
      </c>
      <c r="DA126" s="63" t="s">
        <v>1653</v>
      </c>
    </row>
    <row r="127" spans="1:105" ht="12" customHeight="1" x14ac:dyDescent="0.25">
      <c r="A127" s="100" t="s">
        <v>204</v>
      </c>
      <c r="B127" s="101">
        <v>2.7203276037934304E-3</v>
      </c>
      <c r="C127" s="101">
        <v>2.9152549583087153E-3</v>
      </c>
      <c r="D127" s="101">
        <v>3.0617343110211914E-3</v>
      </c>
      <c r="E127" s="101">
        <v>2.8365530898952908E-3</v>
      </c>
      <c r="F127" s="101">
        <v>3.4543001901581219E-3</v>
      </c>
      <c r="G127" s="101">
        <v>3.7459016842966803E-3</v>
      </c>
      <c r="H127" s="101">
        <v>5.0385288700825117E-3</v>
      </c>
      <c r="I127" s="101">
        <v>5.5586917131229957E-3</v>
      </c>
      <c r="J127" s="101">
        <v>7.6765122759618453E-3</v>
      </c>
      <c r="K127" s="101">
        <v>8.5245337511071044E-3</v>
      </c>
      <c r="L127" s="101">
        <v>1.0097861627195373E-2</v>
      </c>
      <c r="M127" s="101">
        <v>1.0140388963516248E-2</v>
      </c>
      <c r="N127" s="101">
        <v>1.1255081070407312E-2</v>
      </c>
      <c r="O127" s="101">
        <v>1.1997119132063703E-2</v>
      </c>
      <c r="P127" s="101">
        <v>1.3272872663136906E-2</v>
      </c>
      <c r="Q127" s="101">
        <v>1.3994926246292519E-2</v>
      </c>
      <c r="R127" s="101">
        <v>1.4929452401882091E-2</v>
      </c>
      <c r="S127" s="101">
        <v>1.5550410119835201E-2</v>
      </c>
      <c r="T127" s="101">
        <v>1.6985897915758396E-2</v>
      </c>
      <c r="U127" s="101">
        <v>1.7959244372063001E-2</v>
      </c>
      <c r="V127" s="101">
        <v>1.912512590885879E-2</v>
      </c>
      <c r="W127" s="101">
        <v>1.8530143584322329E-2</v>
      </c>
      <c r="DA127" s="131" t="s">
        <v>1654</v>
      </c>
    </row>
    <row r="128" spans="1:105" ht="12" customHeight="1" x14ac:dyDescent="0.25">
      <c r="A128" s="103" t="s">
        <v>52</v>
      </c>
      <c r="B128" s="104">
        <v>3.5232155702573327E-4</v>
      </c>
      <c r="C128" s="104">
        <v>4.0269724723467786E-4</v>
      </c>
      <c r="D128" s="104">
        <v>4.2800743741534759E-4</v>
      </c>
      <c r="E128" s="104">
        <v>4.1760698089959576E-4</v>
      </c>
      <c r="F128" s="104">
        <v>5.3055589432577342E-4</v>
      </c>
      <c r="G128" s="104">
        <v>5.7822884012551415E-4</v>
      </c>
      <c r="H128" s="104">
        <v>8.2641391815453321E-4</v>
      </c>
      <c r="I128" s="104">
        <v>8.6911083493902014E-4</v>
      </c>
      <c r="J128" s="104">
        <v>1.3244088243681241E-3</v>
      </c>
      <c r="K128" s="104">
        <v>1.5020146614919418E-3</v>
      </c>
      <c r="L128" s="104">
        <v>1.8449276380512745E-3</v>
      </c>
      <c r="M128" s="104">
        <v>1.8531557320610474E-3</v>
      </c>
      <c r="N128" s="104">
        <v>2.0838527745274059E-3</v>
      </c>
      <c r="O128" s="104">
        <v>2.2870960316150961E-3</v>
      </c>
      <c r="P128" s="104">
        <v>2.5378254061251479E-3</v>
      </c>
      <c r="Q128" s="104">
        <v>2.7144601179325133E-3</v>
      </c>
      <c r="R128" s="104">
        <v>2.8775422410088347E-3</v>
      </c>
      <c r="S128" s="104">
        <v>3.0531089240467156E-3</v>
      </c>
      <c r="T128" s="104">
        <v>3.3825139688574576E-3</v>
      </c>
      <c r="U128" s="104">
        <v>3.6498698460376918E-3</v>
      </c>
      <c r="V128" s="104">
        <v>3.9672187514035633E-3</v>
      </c>
      <c r="W128" s="104">
        <v>4.3573975941593197E-3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53.592015188324027</v>
      </c>
      <c r="C133" s="101">
        <v>53.332576004341021</v>
      </c>
      <c r="D133" s="101">
        <v>54.068135614897933</v>
      </c>
      <c r="E133" s="101">
        <v>53.41745904509348</v>
      </c>
      <c r="F133" s="101">
        <v>54.524953498439736</v>
      </c>
      <c r="G133" s="101">
        <v>57.145591772431004</v>
      </c>
      <c r="H133" s="101">
        <v>57.82112500736924</v>
      </c>
      <c r="I133" s="101">
        <v>57.175994229988824</v>
      </c>
      <c r="J133" s="101">
        <v>57.786217101950811</v>
      </c>
      <c r="K133" s="101">
        <v>59.870024320245435</v>
      </c>
      <c r="L133" s="101">
        <v>60.090146634096747</v>
      </c>
      <c r="M133" s="101">
        <v>63.859130868051842</v>
      </c>
      <c r="N133" s="101">
        <v>64.717447384601428</v>
      </c>
      <c r="O133" s="101">
        <v>65.135101336853197</v>
      </c>
      <c r="P133" s="101">
        <v>63.813407894710281</v>
      </c>
      <c r="Q133" s="101">
        <v>62.090349776122679</v>
      </c>
      <c r="R133" s="101">
        <v>60.494522957507208</v>
      </c>
      <c r="S133" s="101">
        <v>57.494265647518809</v>
      </c>
      <c r="T133" s="101">
        <v>54.908169480578849</v>
      </c>
      <c r="U133" s="101">
        <v>52.736873287253005</v>
      </c>
      <c r="V133" s="101">
        <v>51.914647259973457</v>
      </c>
      <c r="W133" s="101">
        <v>49.678758203816628</v>
      </c>
      <c r="DA133" s="131" t="s">
        <v>1660</v>
      </c>
    </row>
    <row r="134" spans="1:105" ht="12" customHeight="1" x14ac:dyDescent="0.25">
      <c r="A134" s="107" t="s">
        <v>121</v>
      </c>
      <c r="B134" s="104">
        <v>0.79688004768496801</v>
      </c>
      <c r="C134" s="104">
        <v>0.7995448596017557</v>
      </c>
      <c r="D134" s="104">
        <v>0.79858369236798799</v>
      </c>
      <c r="E134" s="104">
        <v>0.76802763937366503</v>
      </c>
      <c r="F134" s="104">
        <v>0.80130050498990646</v>
      </c>
      <c r="G134" s="104">
        <v>0.90418641162011126</v>
      </c>
      <c r="H134" s="104">
        <v>1.1880757382876013</v>
      </c>
      <c r="I134" s="104">
        <v>1.269998962618573</v>
      </c>
      <c r="J134" s="104">
        <v>1.5066715003400704</v>
      </c>
      <c r="K134" s="104">
        <v>1.6409876683003908</v>
      </c>
      <c r="L134" s="104">
        <v>1.7793536468005846</v>
      </c>
      <c r="M134" s="104">
        <v>1.9856501900170624</v>
      </c>
      <c r="N134" s="104">
        <v>2.1655790265430155</v>
      </c>
      <c r="O134" s="104">
        <v>2.3827518382194137</v>
      </c>
      <c r="P134" s="104">
        <v>2.6132345749371981</v>
      </c>
      <c r="Q134" s="104">
        <v>2.7063468948359088</v>
      </c>
      <c r="R134" s="104">
        <v>2.911363482345402</v>
      </c>
      <c r="S134" s="104">
        <v>3.0235726342462992</v>
      </c>
      <c r="T134" s="104">
        <v>3.2358751174822977</v>
      </c>
      <c r="U134" s="104">
        <v>3.3990382106904686</v>
      </c>
      <c r="V134" s="104">
        <v>3.6748552761058626</v>
      </c>
      <c r="W134" s="104">
        <v>3.5284470566546227</v>
      </c>
      <c r="DA134" s="132" t="s">
        <v>1661</v>
      </c>
    </row>
    <row r="135" spans="1:105" ht="12" customHeight="1" x14ac:dyDescent="0.25">
      <c r="A135" s="108" t="s">
        <v>53</v>
      </c>
      <c r="B135" s="98">
        <v>0.67951615469386761</v>
      </c>
      <c r="C135" s="98">
        <v>0.67728195311017381</v>
      </c>
      <c r="D135" s="98">
        <v>0.67731711820376017</v>
      </c>
      <c r="E135" s="98">
        <v>0.64865327525946748</v>
      </c>
      <c r="F135" s="98">
        <v>0.67677816817923075</v>
      </c>
      <c r="G135" s="98">
        <v>0.76546771185566165</v>
      </c>
      <c r="H135" s="98">
        <v>1.004138044802706</v>
      </c>
      <c r="I135" s="98">
        <v>1.0847959519451496</v>
      </c>
      <c r="J135" s="98">
        <v>1.2771013194231267</v>
      </c>
      <c r="K135" s="98">
        <v>1.3911113320729069</v>
      </c>
      <c r="L135" s="98">
        <v>1.5043483805639792</v>
      </c>
      <c r="M135" s="98">
        <v>1.6828291715592267</v>
      </c>
      <c r="N135" s="98">
        <v>1.8326714550737151</v>
      </c>
      <c r="O135" s="98">
        <v>2.0122134343504454</v>
      </c>
      <c r="P135" s="98">
        <v>2.2048833250335469</v>
      </c>
      <c r="Q135" s="98">
        <v>2.277278537857041</v>
      </c>
      <c r="R135" s="98">
        <v>2.4506636215331374</v>
      </c>
      <c r="S135" s="98">
        <v>2.5409588889025643</v>
      </c>
      <c r="T135" s="98">
        <v>2.7164104890443888</v>
      </c>
      <c r="U135" s="98">
        <v>2.8455573350127281</v>
      </c>
      <c r="V135" s="98">
        <v>3.0686748662665018</v>
      </c>
      <c r="W135" s="98">
        <v>2.8833180761274155</v>
      </c>
      <c r="DA135" s="63" t="s">
        <v>1662</v>
      </c>
    </row>
    <row r="136" spans="1:105" ht="12" customHeight="1" x14ac:dyDescent="0.25">
      <c r="A136" s="108" t="s">
        <v>52</v>
      </c>
      <c r="B136" s="98">
        <v>0.11736389299110038</v>
      </c>
      <c r="C136" s="98">
        <v>0.12226290649158189</v>
      </c>
      <c r="D136" s="98">
        <v>0.1212665741642278</v>
      </c>
      <c r="E136" s="98">
        <v>0.11937436411419754</v>
      </c>
      <c r="F136" s="98">
        <v>0.12452233681067573</v>
      </c>
      <c r="G136" s="98">
        <v>0.13871869976444956</v>
      </c>
      <c r="H136" s="98">
        <v>0.18393769348489519</v>
      </c>
      <c r="I136" s="98">
        <v>0.18520301067342348</v>
      </c>
      <c r="J136" s="98">
        <v>0.22957018091694367</v>
      </c>
      <c r="K136" s="98">
        <v>0.24987633622748379</v>
      </c>
      <c r="L136" s="98">
        <v>0.27500526623660548</v>
      </c>
      <c r="M136" s="98">
        <v>0.30282101845783571</v>
      </c>
      <c r="N136" s="98">
        <v>0.33290757146930045</v>
      </c>
      <c r="O136" s="98">
        <v>0.37053840386896819</v>
      </c>
      <c r="P136" s="98">
        <v>0.40835124990365129</v>
      </c>
      <c r="Q136" s="98">
        <v>0.42906835697886786</v>
      </c>
      <c r="R136" s="98">
        <v>0.46069986081226444</v>
      </c>
      <c r="S136" s="98">
        <v>0.48261374534373491</v>
      </c>
      <c r="T136" s="98">
        <v>0.51946462843790908</v>
      </c>
      <c r="U136" s="98">
        <v>0.55348087567774062</v>
      </c>
      <c r="V136" s="98">
        <v>0.60618040983936083</v>
      </c>
      <c r="W136" s="98">
        <v>0.64512898052720713</v>
      </c>
      <c r="DA136" s="63" t="s">
        <v>1663</v>
      </c>
    </row>
    <row r="137" spans="1:105" ht="12" customHeight="1" x14ac:dyDescent="0.25">
      <c r="A137" s="121" t="s">
        <v>54</v>
      </c>
      <c r="B137" s="122">
        <v>6.6325946799517528</v>
      </c>
      <c r="C137" s="122">
        <v>7.0664624001166434</v>
      </c>
      <c r="D137" s="122">
        <v>7.2940696619751204</v>
      </c>
      <c r="E137" s="122">
        <v>7.6356275443441088</v>
      </c>
      <c r="F137" s="122">
        <v>7.8701826560835011</v>
      </c>
      <c r="G137" s="122">
        <v>8.5160879721803404</v>
      </c>
      <c r="H137" s="122">
        <v>8.5086978720428839</v>
      </c>
      <c r="I137" s="122">
        <v>9.0804160820609567</v>
      </c>
      <c r="J137" s="122">
        <v>10.179873300050513</v>
      </c>
      <c r="K137" s="122">
        <v>11.375256435971039</v>
      </c>
      <c r="L137" s="122">
        <v>11.657067995904224</v>
      </c>
      <c r="M137" s="122">
        <v>11.860930289572057</v>
      </c>
      <c r="N137" s="122">
        <v>12.406276254926983</v>
      </c>
      <c r="O137" s="122">
        <v>12.76194136759535</v>
      </c>
      <c r="P137" s="122">
        <v>12.793455369497527</v>
      </c>
      <c r="Q137" s="122">
        <v>12.856136454317109</v>
      </c>
      <c r="R137" s="122">
        <v>12.635070479668478</v>
      </c>
      <c r="S137" s="122">
        <v>12.51239279050426</v>
      </c>
      <c r="T137" s="122">
        <v>12.73075731804456</v>
      </c>
      <c r="U137" s="122">
        <v>12.7331846932957</v>
      </c>
      <c r="V137" s="122">
        <v>16.840016413649984</v>
      </c>
      <c r="W137" s="122">
        <v>16.43955653755318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0.59005463230695865</v>
      </c>
      <c r="C139" s="98">
        <v>0.99344836654490565</v>
      </c>
      <c r="D139" s="98">
        <v>1.0091469259782726</v>
      </c>
      <c r="E139" s="98">
        <v>1.2238961416237912</v>
      </c>
      <c r="F139" s="98">
        <v>1.041758741285076</v>
      </c>
      <c r="G139" s="98">
        <v>1.2856090851867608</v>
      </c>
      <c r="H139" s="98">
        <v>0.66469734845509809</v>
      </c>
      <c r="I139" s="98">
        <v>0.92255149763964284</v>
      </c>
      <c r="J139" s="98">
        <v>1.47393570508821</v>
      </c>
      <c r="K139" s="98">
        <v>1.7718208097067292</v>
      </c>
      <c r="L139" s="98">
        <v>1.2908370665634663</v>
      </c>
      <c r="M139" s="98">
        <v>1.052906424300903</v>
      </c>
      <c r="N139" s="98">
        <v>0.79928127108778624</v>
      </c>
      <c r="O139" s="98">
        <v>1.0724750631403457</v>
      </c>
      <c r="P139" s="98">
        <v>1.0756285637675933</v>
      </c>
      <c r="Q139" s="98">
        <v>1.311494161396177</v>
      </c>
      <c r="R139" s="98">
        <v>1.0329059985282676</v>
      </c>
      <c r="S139" s="98">
        <v>1.0241617659587381</v>
      </c>
      <c r="T139" s="98">
        <v>1.0223898718826421</v>
      </c>
      <c r="U139" s="98">
        <v>1.0151832517276884</v>
      </c>
      <c r="V139" s="98">
        <v>1.2664205859302977</v>
      </c>
      <c r="W139" s="98">
        <v>1.2391459388055119</v>
      </c>
      <c r="DA139" s="63" t="s">
        <v>1666</v>
      </c>
    </row>
    <row r="140" spans="1:105" ht="12" customHeight="1" x14ac:dyDescent="0.25">
      <c r="A140" s="109" t="s">
        <v>120</v>
      </c>
      <c r="B140" s="33">
        <v>6.0425400476447937</v>
      </c>
      <c r="C140" s="33">
        <v>6.073014033571738</v>
      </c>
      <c r="D140" s="33">
        <v>6.2849227359968474</v>
      </c>
      <c r="E140" s="33">
        <v>6.4117314027203172</v>
      </c>
      <c r="F140" s="33">
        <v>6.8284239147984254</v>
      </c>
      <c r="G140" s="33">
        <v>7.2304788869935805</v>
      </c>
      <c r="H140" s="33">
        <v>7.844000523587785</v>
      </c>
      <c r="I140" s="33">
        <v>8.1578645844213131</v>
      </c>
      <c r="J140" s="33">
        <v>8.7059375949623021</v>
      </c>
      <c r="K140" s="33">
        <v>9.603435626264309</v>
      </c>
      <c r="L140" s="33">
        <v>10.366230929340759</v>
      </c>
      <c r="M140" s="33">
        <v>10.808023865271153</v>
      </c>
      <c r="N140" s="33">
        <v>11.606994983839197</v>
      </c>
      <c r="O140" s="33">
        <v>11.689466304455005</v>
      </c>
      <c r="P140" s="33">
        <v>11.717826805729935</v>
      </c>
      <c r="Q140" s="33">
        <v>11.544642292920933</v>
      </c>
      <c r="R140" s="33">
        <v>11.60216448114021</v>
      </c>
      <c r="S140" s="33">
        <v>11.488231024545522</v>
      </c>
      <c r="T140" s="33">
        <v>11.708367446161919</v>
      </c>
      <c r="U140" s="33">
        <v>11.718001441568012</v>
      </c>
      <c r="V140" s="33">
        <v>15.573595827719688</v>
      </c>
      <c r="W140" s="33">
        <v>15.20041059874767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510.18185243183234</v>
      </c>
      <c r="C142" s="117">
        <f t="shared" si="25"/>
        <v>579.66288627905703</v>
      </c>
      <c r="D142" s="117">
        <f t="shared" si="25"/>
        <v>609.92331020422978</v>
      </c>
      <c r="E142" s="117">
        <f t="shared" si="25"/>
        <v>629.91698425966422</v>
      </c>
      <c r="F142" s="117">
        <f t="shared" si="25"/>
        <v>652.52292601915781</v>
      </c>
      <c r="G142" s="117">
        <f t="shared" si="25"/>
        <v>675.30326582964426</v>
      </c>
      <c r="H142" s="117">
        <f t="shared" si="25"/>
        <v>714.72474025549695</v>
      </c>
      <c r="I142" s="117">
        <f t="shared" si="25"/>
        <v>740.80080814532118</v>
      </c>
      <c r="J142" s="117">
        <f t="shared" si="25"/>
        <v>803.48022773443279</v>
      </c>
      <c r="K142" s="117">
        <f t="shared" si="25"/>
        <v>869.482737406345</v>
      </c>
      <c r="L142" s="117">
        <f t="shared" si="25"/>
        <v>986.21058118361202</v>
      </c>
      <c r="M142" s="117">
        <f t="shared" si="25"/>
        <v>878.74791734213716</v>
      </c>
      <c r="N142" s="117">
        <f t="shared" si="25"/>
        <v>982.40796551876861</v>
      </c>
      <c r="O142" s="117">
        <f t="shared" si="25"/>
        <v>952.78971661378273</v>
      </c>
      <c r="P142" s="117">
        <f t="shared" si="25"/>
        <v>970.38773504671894</v>
      </c>
      <c r="Q142" s="117">
        <f t="shared" si="25"/>
        <v>924.93259448672814</v>
      </c>
      <c r="R142" s="117">
        <f t="shared" ref="R142:V142" si="26">R143+R146+R148+R161</f>
        <v>1010.3290359527651</v>
      </c>
      <c r="S142" s="117">
        <f t="shared" si="26"/>
        <v>1002.2570566552292</v>
      </c>
      <c r="T142" s="117">
        <f t="shared" si="26"/>
        <v>999.93432463337388</v>
      </c>
      <c r="U142" s="117">
        <f t="shared" si="26"/>
        <v>998.06465012939111</v>
      </c>
      <c r="V142" s="117">
        <f t="shared" si="26"/>
        <v>941.78369677406693</v>
      </c>
      <c r="W142" s="117">
        <f t="shared" ref="W142" si="27">W143+W146+W148+W161</f>
        <v>1063.1999560292033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454.21931476244686</v>
      </c>
      <c r="C143" s="122">
        <f t="shared" si="28"/>
        <v>522.06051444579714</v>
      </c>
      <c r="D143" s="122">
        <f t="shared" si="28"/>
        <v>549.96909523790612</v>
      </c>
      <c r="E143" s="122">
        <f t="shared" si="28"/>
        <v>569.12138116744541</v>
      </c>
      <c r="F143" s="122">
        <f t="shared" si="28"/>
        <v>588.35208283459576</v>
      </c>
      <c r="G143" s="122">
        <f t="shared" si="28"/>
        <v>606.39270359980253</v>
      </c>
      <c r="H143" s="122">
        <f t="shared" si="28"/>
        <v>642.66462896858889</v>
      </c>
      <c r="I143" s="122">
        <f t="shared" si="28"/>
        <v>667.02020489944698</v>
      </c>
      <c r="J143" s="122">
        <f t="shared" si="28"/>
        <v>724.68434494064661</v>
      </c>
      <c r="K143" s="122">
        <f t="shared" si="28"/>
        <v>785.17471589498564</v>
      </c>
      <c r="L143" s="122">
        <f t="shared" si="28"/>
        <v>897.93186339334943</v>
      </c>
      <c r="M143" s="122">
        <f t="shared" si="28"/>
        <v>786.99495620039647</v>
      </c>
      <c r="N143" s="122">
        <f t="shared" si="28"/>
        <v>888.47926895173475</v>
      </c>
      <c r="O143" s="122">
        <f t="shared" si="28"/>
        <v>857.29334353202626</v>
      </c>
      <c r="P143" s="122">
        <f t="shared" si="28"/>
        <v>875.09567058139544</v>
      </c>
      <c r="Q143" s="122">
        <f t="shared" si="28"/>
        <v>831.04566983401958</v>
      </c>
      <c r="R143" s="122">
        <f t="shared" ref="R143:V143" si="29">SUM(R144:R145)</f>
        <v>917.32447207574228</v>
      </c>
      <c r="S143" s="122">
        <f t="shared" si="29"/>
        <v>912.07015897451186</v>
      </c>
      <c r="T143" s="122">
        <f t="shared" si="29"/>
        <v>910.50783738581629</v>
      </c>
      <c r="U143" s="122">
        <f t="shared" si="29"/>
        <v>909.5282526023301</v>
      </c>
      <c r="V143" s="122">
        <f t="shared" si="29"/>
        <v>849.05600607124802</v>
      </c>
      <c r="W143" s="122">
        <f t="shared" ref="W143" si="30">SUM(W144:W145)</f>
        <v>971.06137843188378</v>
      </c>
      <c r="DA143" s="130" t="s">
        <v>1814</v>
      </c>
    </row>
    <row r="144" spans="1:105" ht="12" customHeight="1" x14ac:dyDescent="0.25">
      <c r="A144" s="97" t="s">
        <v>204</v>
      </c>
      <c r="B144" s="98">
        <v>450.03593042556139</v>
      </c>
      <c r="C144" s="98">
        <v>517.26501888351265</v>
      </c>
      <c r="D144" s="98">
        <v>545.04246981238475</v>
      </c>
      <c r="E144" s="98">
        <v>564.09818834456485</v>
      </c>
      <c r="F144" s="98">
        <v>583.30565318231243</v>
      </c>
      <c r="G144" s="98">
        <v>601.28619877550125</v>
      </c>
      <c r="H144" s="98">
        <v>637.34092920200669</v>
      </c>
      <c r="I144" s="98">
        <v>661.57656137346999</v>
      </c>
      <c r="J144" s="98">
        <v>718.87713258281929</v>
      </c>
      <c r="K144" s="98">
        <v>778.94718158827823</v>
      </c>
      <c r="L144" s="98">
        <v>890.85215871651599</v>
      </c>
      <c r="M144" s="98">
        <v>780.91823665688946</v>
      </c>
      <c r="N144" s="98">
        <v>881.6647830308973</v>
      </c>
      <c r="O144" s="98">
        <v>850.80944066787276</v>
      </c>
      <c r="P144" s="98">
        <v>868.54531007965784</v>
      </c>
      <c r="Q144" s="98">
        <v>824.89288382319523</v>
      </c>
      <c r="R144" s="98">
        <v>910.54964939446859</v>
      </c>
      <c r="S144" s="98">
        <v>905.78763532079358</v>
      </c>
      <c r="T144" s="98">
        <v>904.30359002672458</v>
      </c>
      <c r="U144" s="98">
        <v>903.50313311719231</v>
      </c>
      <c r="V144" s="98">
        <v>843.32626019594488</v>
      </c>
      <c r="W144" s="98">
        <v>964.44099276621273</v>
      </c>
      <c r="DA144" s="63" t="s">
        <v>1815</v>
      </c>
    </row>
    <row r="145" spans="1:105" ht="12" customHeight="1" x14ac:dyDescent="0.25">
      <c r="A145" s="97" t="s">
        <v>53</v>
      </c>
      <c r="B145" s="98">
        <v>4.1833843368854806</v>
      </c>
      <c r="C145" s="98">
        <v>4.7954955622844802</v>
      </c>
      <c r="D145" s="98">
        <v>4.926625425521391</v>
      </c>
      <c r="E145" s="98">
        <v>5.0231928228805947</v>
      </c>
      <c r="F145" s="98">
        <v>5.0464296522833294</v>
      </c>
      <c r="G145" s="98">
        <v>5.1065048243013171</v>
      </c>
      <c r="H145" s="98">
        <v>5.3236997665822425</v>
      </c>
      <c r="I145" s="98">
        <v>5.4436435259769942</v>
      </c>
      <c r="J145" s="98">
        <v>5.8072123578273711</v>
      </c>
      <c r="K145" s="98">
        <v>6.2275343067073923</v>
      </c>
      <c r="L145" s="98">
        <v>7.079704676833412</v>
      </c>
      <c r="M145" s="98">
        <v>6.0767195435069707</v>
      </c>
      <c r="N145" s="98">
        <v>6.8144859208374466</v>
      </c>
      <c r="O145" s="98">
        <v>6.4839028641535146</v>
      </c>
      <c r="P145" s="98">
        <v>6.5503605017375666</v>
      </c>
      <c r="Q145" s="98">
        <v>6.1527860108243617</v>
      </c>
      <c r="R145" s="98">
        <v>6.7748226812737196</v>
      </c>
      <c r="S145" s="98">
        <v>6.2825236537182407</v>
      </c>
      <c r="T145" s="98">
        <v>6.2042473590917453</v>
      </c>
      <c r="U145" s="98">
        <v>6.0251194851377567</v>
      </c>
      <c r="V145" s="98">
        <v>5.7297458753030934</v>
      </c>
      <c r="W145" s="98">
        <v>6.6203856656710798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0.69254041562618585</v>
      </c>
      <c r="C146" s="122">
        <f t="shared" si="31"/>
        <v>0.77444466696903036</v>
      </c>
      <c r="D146" s="122">
        <f t="shared" si="31"/>
        <v>0.86077116871671289</v>
      </c>
      <c r="E146" s="122">
        <f t="shared" si="31"/>
        <v>1.1465954853266942</v>
      </c>
      <c r="F146" s="122">
        <f t="shared" si="31"/>
        <v>1.0776829396765872</v>
      </c>
      <c r="G146" s="122">
        <f t="shared" si="31"/>
        <v>1.2295106041034767</v>
      </c>
      <c r="H146" s="122">
        <f t="shared" si="31"/>
        <v>1.4537853139976935</v>
      </c>
      <c r="I146" s="122">
        <f t="shared" si="31"/>
        <v>1.6390112785734401</v>
      </c>
      <c r="J146" s="122">
        <f t="shared" si="31"/>
        <v>1.941366348075072</v>
      </c>
      <c r="K146" s="122">
        <f t="shared" si="31"/>
        <v>2.2329788398457269</v>
      </c>
      <c r="L146" s="122">
        <f t="shared" si="31"/>
        <v>3.3344566985111443</v>
      </c>
      <c r="M146" s="122">
        <f t="shared" si="31"/>
        <v>2.8100308414338437</v>
      </c>
      <c r="N146" s="122">
        <f t="shared" si="31"/>
        <v>2.8390506575672432</v>
      </c>
      <c r="O146" s="122">
        <f t="shared" si="31"/>
        <v>2.9653201078979485</v>
      </c>
      <c r="P146" s="122">
        <f t="shared" si="31"/>
        <v>3.2314658484889134</v>
      </c>
      <c r="Q146" s="122">
        <f t="shared" si="31"/>
        <v>3.138964170039706</v>
      </c>
      <c r="R146" s="122">
        <f t="shared" si="31"/>
        <v>3.1488716235694221</v>
      </c>
      <c r="S146" s="122">
        <f t="shared" si="31"/>
        <v>3.0018494612599707</v>
      </c>
      <c r="T146" s="122">
        <f t="shared" si="31"/>
        <v>3.0656611062028065</v>
      </c>
      <c r="U146" s="122">
        <f t="shared" si="31"/>
        <v>3.4640166304482061</v>
      </c>
      <c r="V146" s="122">
        <f t="shared" si="31"/>
        <v>3.9683997616728948</v>
      </c>
      <c r="W146" s="122">
        <f t="shared" si="31"/>
        <v>5.1409498753472302</v>
      </c>
      <c r="DA146" s="130" t="s">
        <v>1817</v>
      </c>
    </row>
    <row r="147" spans="1:105" ht="12" customHeight="1" x14ac:dyDescent="0.25">
      <c r="A147" s="97" t="s">
        <v>53</v>
      </c>
      <c r="B147" s="98">
        <v>0.69254041562618585</v>
      </c>
      <c r="C147" s="98">
        <v>0.77444466696903036</v>
      </c>
      <c r="D147" s="98">
        <v>0.86077116871671289</v>
      </c>
      <c r="E147" s="98">
        <v>1.1465954853266942</v>
      </c>
      <c r="F147" s="98">
        <v>1.0776829396765872</v>
      </c>
      <c r="G147" s="98">
        <v>1.2295106041034767</v>
      </c>
      <c r="H147" s="98">
        <v>1.4537853139976935</v>
      </c>
      <c r="I147" s="98">
        <v>1.6390112785734401</v>
      </c>
      <c r="J147" s="98">
        <v>1.941366348075072</v>
      </c>
      <c r="K147" s="98">
        <v>2.2329788398457269</v>
      </c>
      <c r="L147" s="98">
        <v>3.3344566985111443</v>
      </c>
      <c r="M147" s="98">
        <v>2.8100308414338437</v>
      </c>
      <c r="N147" s="98">
        <v>2.8390506575672432</v>
      </c>
      <c r="O147" s="98">
        <v>2.9653201078979485</v>
      </c>
      <c r="P147" s="98">
        <v>3.2314658484889134</v>
      </c>
      <c r="Q147" s="98">
        <v>3.138964170039706</v>
      </c>
      <c r="R147" s="98">
        <v>3.1488716235694221</v>
      </c>
      <c r="S147" s="98">
        <v>3.0018494612599707</v>
      </c>
      <c r="T147" s="98">
        <v>3.0656611062028065</v>
      </c>
      <c r="U147" s="98">
        <v>3.4640166304482061</v>
      </c>
      <c r="V147" s="98">
        <v>3.9683997616728948</v>
      </c>
      <c r="W147" s="98">
        <v>5.1409498753472302</v>
      </c>
      <c r="DA147" s="63" t="s">
        <v>1818</v>
      </c>
    </row>
    <row r="148" spans="1:105" ht="12" customHeight="1" x14ac:dyDescent="0.25">
      <c r="A148" s="121" t="s">
        <v>55</v>
      </c>
      <c r="B148" s="122">
        <v>50.30582626061917</v>
      </c>
      <c r="C148" s="122">
        <v>51.575454140628935</v>
      </c>
      <c r="D148" s="122">
        <v>53.651022109254633</v>
      </c>
      <c r="E148" s="122">
        <v>53.956921934641521</v>
      </c>
      <c r="F148" s="122">
        <v>57.170521614553806</v>
      </c>
      <c r="G148" s="122">
        <v>61.271982427229517</v>
      </c>
      <c r="H148" s="122">
        <v>64.080142002873075</v>
      </c>
      <c r="I148" s="122">
        <v>65.194719621143278</v>
      </c>
      <c r="J148" s="122">
        <v>69.125369565145562</v>
      </c>
      <c r="K148" s="122">
        <v>73.442725185278306</v>
      </c>
      <c r="L148" s="122">
        <v>75.996274910848612</v>
      </c>
      <c r="M148" s="122">
        <v>79.775057912361831</v>
      </c>
      <c r="N148" s="122">
        <v>81.422816057961626</v>
      </c>
      <c r="O148" s="122">
        <v>82.59591237922136</v>
      </c>
      <c r="P148" s="122">
        <v>82.068658847512097</v>
      </c>
      <c r="Q148" s="122">
        <v>80.703381282254966</v>
      </c>
      <c r="R148" s="122">
        <v>79.876275133860759</v>
      </c>
      <c r="S148" s="122">
        <v>77.2132171464023</v>
      </c>
      <c r="T148" s="122">
        <v>76.093696618382978</v>
      </c>
      <c r="U148" s="122">
        <v>74.665126058141865</v>
      </c>
      <c r="V148" s="122">
        <v>74.789395356252058</v>
      </c>
      <c r="W148" s="122">
        <v>73.189340215668338</v>
      </c>
      <c r="DA148" s="130" t="s">
        <v>1819</v>
      </c>
    </row>
    <row r="149" spans="1:105" ht="12" customHeight="1" x14ac:dyDescent="0.25">
      <c r="A149" s="97" t="s">
        <v>132</v>
      </c>
      <c r="B149" s="98">
        <v>11.743755393536269</v>
      </c>
      <c r="C149" s="98">
        <v>12.972525198822355</v>
      </c>
      <c r="D149" s="98">
        <v>14.294696528680724</v>
      </c>
      <c r="E149" s="98">
        <v>14.85886228934106</v>
      </c>
      <c r="F149" s="98">
        <v>16.991992257002664</v>
      </c>
      <c r="G149" s="98">
        <v>18.844792242103626</v>
      </c>
      <c r="H149" s="98">
        <v>20.65179056098351</v>
      </c>
      <c r="I149" s="98">
        <v>22.04158410112959</v>
      </c>
      <c r="J149" s="98">
        <v>25.276879202859206</v>
      </c>
      <c r="K149" s="98">
        <v>27.862316508771631</v>
      </c>
      <c r="L149" s="98">
        <v>30.046591876619591</v>
      </c>
      <c r="M149" s="98">
        <v>30.737303635962</v>
      </c>
      <c r="N149" s="98">
        <v>31.410528658707662</v>
      </c>
      <c r="O149" s="98">
        <v>31.833214508178138</v>
      </c>
      <c r="P149" s="98">
        <v>31.786046345095546</v>
      </c>
      <c r="Q149" s="98">
        <v>31.260415442593583</v>
      </c>
      <c r="R149" s="98">
        <v>31.036753171502379</v>
      </c>
      <c r="S149" s="98">
        <v>30.086687153798064</v>
      </c>
      <c r="T149" s="98">
        <v>30.278697705674077</v>
      </c>
      <c r="U149" s="98">
        <v>29.88652298288104</v>
      </c>
      <c r="V149" s="98">
        <v>29.930021282048337</v>
      </c>
      <c r="W149" s="98">
        <v>29.834238849482094</v>
      </c>
      <c r="DA149" s="63" t="s">
        <v>1820</v>
      </c>
    </row>
    <row r="150" spans="1:105" ht="12" customHeight="1" x14ac:dyDescent="0.25">
      <c r="A150" s="97" t="s">
        <v>131</v>
      </c>
      <c r="B150" s="98">
        <v>1.7972384931188496E-3</v>
      </c>
      <c r="C150" s="98">
        <v>1.9923992971533936E-3</v>
      </c>
      <c r="D150" s="98">
        <v>2.1408527604876381E-3</v>
      </c>
      <c r="E150" s="98">
        <v>2.0523353962904828E-3</v>
      </c>
      <c r="F150" s="98">
        <v>2.6224058300206386E-3</v>
      </c>
      <c r="G150" s="98">
        <v>2.9096009081562057E-3</v>
      </c>
      <c r="H150" s="98">
        <v>4.1478471042701755E-3</v>
      </c>
      <c r="I150" s="98">
        <v>4.6267170021572759E-3</v>
      </c>
      <c r="J150" s="98">
        <v>6.7721591389004708E-3</v>
      </c>
      <c r="K150" s="98">
        <v>7.693852778892972E-3</v>
      </c>
      <c r="L150" s="98">
        <v>9.3316832385156121E-3</v>
      </c>
      <c r="M150" s="98">
        <v>9.5104779021138175E-3</v>
      </c>
      <c r="N150" s="98">
        <v>1.0649126957103688E-2</v>
      </c>
      <c r="O150" s="98">
        <v>1.1620730668676527E-2</v>
      </c>
      <c r="P150" s="98">
        <v>1.2928841837663354E-2</v>
      </c>
      <c r="Q150" s="98">
        <v>1.3730082879773231E-2</v>
      </c>
      <c r="R150" s="98">
        <v>1.4705941728949658E-2</v>
      </c>
      <c r="S150" s="98">
        <v>1.5598114860956639E-2</v>
      </c>
      <c r="T150" s="98">
        <v>1.734509377616518E-2</v>
      </c>
      <c r="U150" s="98">
        <v>1.8624940691936761E-2</v>
      </c>
      <c r="V150" s="98">
        <v>2.0170890045885733E-2</v>
      </c>
      <c r="W150" s="98">
        <v>2.0193811778051456E-2</v>
      </c>
      <c r="DA150" s="63" t="s">
        <v>1821</v>
      </c>
    </row>
    <row r="151" spans="1:105" ht="12" customHeight="1" x14ac:dyDescent="0.25">
      <c r="A151" s="100" t="s">
        <v>204</v>
      </c>
      <c r="B151" s="101">
        <v>1.4449169360931163E-3</v>
      </c>
      <c r="C151" s="101">
        <v>1.589702049918716E-3</v>
      </c>
      <c r="D151" s="101">
        <v>1.7128453230722907E-3</v>
      </c>
      <c r="E151" s="101">
        <v>1.6347284153908868E-3</v>
      </c>
      <c r="F151" s="101">
        <v>2.0918499356948651E-3</v>
      </c>
      <c r="G151" s="101">
        <v>2.3313720680306913E-3</v>
      </c>
      <c r="H151" s="101">
        <v>3.3214331861156424E-3</v>
      </c>
      <c r="I151" s="101">
        <v>3.7576061672182559E-3</v>
      </c>
      <c r="J151" s="101">
        <v>5.4477503145323467E-3</v>
      </c>
      <c r="K151" s="101">
        <v>6.1918381174010306E-3</v>
      </c>
      <c r="L151" s="101">
        <v>7.4867556004643383E-3</v>
      </c>
      <c r="M151" s="101">
        <v>7.6573221700527707E-3</v>
      </c>
      <c r="N151" s="101">
        <v>8.5652741825762817E-3</v>
      </c>
      <c r="O151" s="101">
        <v>9.33363463706143E-3</v>
      </c>
      <c r="P151" s="101">
        <v>1.0391016431538206E-2</v>
      </c>
      <c r="Q151" s="101">
        <v>1.1015622761840718E-2</v>
      </c>
      <c r="R151" s="101">
        <v>1.1828399487940823E-2</v>
      </c>
      <c r="S151" s="101">
        <v>1.2545005936909923E-2</v>
      </c>
      <c r="T151" s="101">
        <v>1.3962579807307723E-2</v>
      </c>
      <c r="U151" s="101">
        <v>1.497507084589907E-2</v>
      </c>
      <c r="V151" s="101">
        <v>1.6203671294482171E-2</v>
      </c>
      <c r="W151" s="101">
        <v>1.5836414183892138E-2</v>
      </c>
      <c r="DA151" s="131" t="s">
        <v>1822</v>
      </c>
    </row>
    <row r="152" spans="1:105" ht="12" customHeight="1" x14ac:dyDescent="0.25">
      <c r="A152" s="103" t="s">
        <v>52</v>
      </c>
      <c r="B152" s="104">
        <v>3.5232155702573327E-4</v>
      </c>
      <c r="C152" s="104">
        <v>4.0269724723467786E-4</v>
      </c>
      <c r="D152" s="104">
        <v>4.2800743741534759E-4</v>
      </c>
      <c r="E152" s="104">
        <v>4.1760698089959576E-4</v>
      </c>
      <c r="F152" s="104">
        <v>5.3055589432577342E-4</v>
      </c>
      <c r="G152" s="104">
        <v>5.7822884012551415E-4</v>
      </c>
      <c r="H152" s="104">
        <v>8.2641391815453321E-4</v>
      </c>
      <c r="I152" s="104">
        <v>8.6911083493902014E-4</v>
      </c>
      <c r="J152" s="104">
        <v>1.3244088243681241E-3</v>
      </c>
      <c r="K152" s="104">
        <v>1.5020146614919418E-3</v>
      </c>
      <c r="L152" s="104">
        <v>1.8449276380512745E-3</v>
      </c>
      <c r="M152" s="104">
        <v>1.8531557320610474E-3</v>
      </c>
      <c r="N152" s="104">
        <v>2.0838527745274059E-3</v>
      </c>
      <c r="O152" s="104">
        <v>2.2870960316150961E-3</v>
      </c>
      <c r="P152" s="104">
        <v>2.5378254061251479E-3</v>
      </c>
      <c r="Q152" s="104">
        <v>2.7144601179325133E-3</v>
      </c>
      <c r="R152" s="104">
        <v>2.8775422410088347E-3</v>
      </c>
      <c r="S152" s="104">
        <v>3.0531089240467156E-3</v>
      </c>
      <c r="T152" s="104">
        <v>3.3825139688574576E-3</v>
      </c>
      <c r="U152" s="104">
        <v>3.6498698460376918E-3</v>
      </c>
      <c r="V152" s="104">
        <v>3.9672187514035633E-3</v>
      </c>
      <c r="W152" s="104">
        <v>4.3573975941593197E-3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37.961578592873551</v>
      </c>
      <c r="C157" s="101">
        <v>37.99602321346142</v>
      </c>
      <c r="D157" s="101">
        <v>38.747619078781973</v>
      </c>
      <c r="E157" s="101">
        <v>38.509342827671176</v>
      </c>
      <c r="F157" s="101">
        <v>39.560427540554613</v>
      </c>
      <c r="G157" s="101">
        <v>41.726251296749702</v>
      </c>
      <c r="H157" s="101">
        <v>42.500988052532342</v>
      </c>
      <c r="I157" s="101">
        <v>42.162540473151303</v>
      </c>
      <c r="J157" s="101">
        <v>42.667857285452861</v>
      </c>
      <c r="K157" s="101">
        <v>44.292741597347991</v>
      </c>
      <c r="L157" s="101">
        <v>44.549393820400212</v>
      </c>
      <c r="M157" s="101">
        <v>47.474135050380639</v>
      </c>
      <c r="N157" s="101">
        <v>48.300380156754734</v>
      </c>
      <c r="O157" s="101">
        <v>48.868373487306251</v>
      </c>
      <c r="P157" s="101">
        <v>48.189334691417159</v>
      </c>
      <c r="Q157" s="101">
        <v>47.258957731459148</v>
      </c>
      <c r="R157" s="101">
        <v>46.470370417641249</v>
      </c>
      <c r="S157" s="101">
        <v>44.645255336040556</v>
      </c>
      <c r="T157" s="101">
        <v>43.133733265703356</v>
      </c>
      <c r="U157" s="101">
        <v>41.93542142306331</v>
      </c>
      <c r="V157" s="101">
        <v>41.756836778599897</v>
      </c>
      <c r="W157" s="101">
        <v>40.344914700060521</v>
      </c>
      <c r="DA157" s="131" t="s">
        <v>1828</v>
      </c>
    </row>
    <row r="158" spans="1:105" ht="12" customHeight="1" x14ac:dyDescent="0.25">
      <c r="A158" s="107" t="s">
        <v>121</v>
      </c>
      <c r="B158" s="104">
        <v>0.5986950357162294</v>
      </c>
      <c r="C158" s="104">
        <v>0.6049133290480001</v>
      </c>
      <c r="D158" s="104">
        <v>0.60656564903144738</v>
      </c>
      <c r="E158" s="104">
        <v>0.5866644822329985</v>
      </c>
      <c r="F158" s="104">
        <v>0.61547941116650462</v>
      </c>
      <c r="G158" s="104">
        <v>0.69802928746803206</v>
      </c>
      <c r="H158" s="104">
        <v>0.92321554225294711</v>
      </c>
      <c r="I158" s="104">
        <v>0.9859683298602272</v>
      </c>
      <c r="J158" s="104">
        <v>1.1738609176945984</v>
      </c>
      <c r="K158" s="104">
        <v>1.2799732263797965</v>
      </c>
      <c r="L158" s="104">
        <v>1.3909575305902941</v>
      </c>
      <c r="M158" s="104">
        <v>1.5541087481170757</v>
      </c>
      <c r="N158" s="104">
        <v>1.7012581155421225</v>
      </c>
      <c r="O158" s="104">
        <v>1.8827036530682841</v>
      </c>
      <c r="P158" s="104">
        <v>2.0803489691617298</v>
      </c>
      <c r="Q158" s="104">
        <v>2.1702780253224669</v>
      </c>
      <c r="R158" s="104">
        <v>2.3544456029881831</v>
      </c>
      <c r="S158" s="104">
        <v>2.4656765417027211</v>
      </c>
      <c r="T158" s="104">
        <v>2.6639205532293904</v>
      </c>
      <c r="U158" s="104">
        <v>2.8245567115055747</v>
      </c>
      <c r="V158" s="104">
        <v>3.0823664055579396</v>
      </c>
      <c r="W158" s="104">
        <v>2.9899928543476828</v>
      </c>
      <c r="DA158" s="132" t="s">
        <v>1829</v>
      </c>
    </row>
    <row r="159" spans="1:105" ht="12" customHeight="1" x14ac:dyDescent="0.25">
      <c r="A159" s="108" t="s">
        <v>53</v>
      </c>
      <c r="B159" s="98">
        <v>0.48133114272512906</v>
      </c>
      <c r="C159" s="98">
        <v>0.48265042255641821</v>
      </c>
      <c r="D159" s="98">
        <v>0.48529907486721963</v>
      </c>
      <c r="E159" s="98">
        <v>0.467290118118801</v>
      </c>
      <c r="F159" s="98">
        <v>0.49095707435582892</v>
      </c>
      <c r="G159" s="98">
        <v>0.55931058770358255</v>
      </c>
      <c r="H159" s="98">
        <v>0.73927784876805192</v>
      </c>
      <c r="I159" s="98">
        <v>0.80076531918680371</v>
      </c>
      <c r="J159" s="98">
        <v>0.94429073677765474</v>
      </c>
      <c r="K159" s="98">
        <v>1.0300968901523126</v>
      </c>
      <c r="L159" s="98">
        <v>1.1159522643536886</v>
      </c>
      <c r="M159" s="98">
        <v>1.25128772965924</v>
      </c>
      <c r="N159" s="98">
        <v>1.3683505440728221</v>
      </c>
      <c r="O159" s="98">
        <v>1.5121652491993158</v>
      </c>
      <c r="P159" s="98">
        <v>1.6719977192580784</v>
      </c>
      <c r="Q159" s="98">
        <v>1.7412096683435989</v>
      </c>
      <c r="R159" s="98">
        <v>1.8937457421759185</v>
      </c>
      <c r="S159" s="98">
        <v>1.983062796358986</v>
      </c>
      <c r="T159" s="98">
        <v>2.1444559247914814</v>
      </c>
      <c r="U159" s="98">
        <v>2.2710758358278342</v>
      </c>
      <c r="V159" s="98">
        <v>2.4761859957185788</v>
      </c>
      <c r="W159" s="98">
        <v>2.3448638738204757</v>
      </c>
      <c r="DA159" s="63" t="s">
        <v>1830</v>
      </c>
    </row>
    <row r="160" spans="1:105" ht="12" customHeight="1" x14ac:dyDescent="0.25">
      <c r="A160" s="108" t="s">
        <v>52</v>
      </c>
      <c r="B160" s="98">
        <v>0.11736389299110038</v>
      </c>
      <c r="C160" s="98">
        <v>0.12226290649158189</v>
      </c>
      <c r="D160" s="98">
        <v>0.1212665741642278</v>
      </c>
      <c r="E160" s="98">
        <v>0.11937436411419754</v>
      </c>
      <c r="F160" s="98">
        <v>0.12452233681067573</v>
      </c>
      <c r="G160" s="98">
        <v>0.13871869976444956</v>
      </c>
      <c r="H160" s="98">
        <v>0.18393769348489519</v>
      </c>
      <c r="I160" s="98">
        <v>0.18520301067342348</v>
      </c>
      <c r="J160" s="98">
        <v>0.22957018091694367</v>
      </c>
      <c r="K160" s="98">
        <v>0.24987633622748379</v>
      </c>
      <c r="L160" s="98">
        <v>0.27500526623660548</v>
      </c>
      <c r="M160" s="98">
        <v>0.30282101845783571</v>
      </c>
      <c r="N160" s="98">
        <v>0.33290757146930045</v>
      </c>
      <c r="O160" s="98">
        <v>0.37053840386896819</v>
      </c>
      <c r="P160" s="98">
        <v>0.40835124990365129</v>
      </c>
      <c r="Q160" s="98">
        <v>0.42906835697886786</v>
      </c>
      <c r="R160" s="98">
        <v>0.46069986081226444</v>
      </c>
      <c r="S160" s="98">
        <v>0.48261374534373491</v>
      </c>
      <c r="T160" s="98">
        <v>0.51946462843790908</v>
      </c>
      <c r="U160" s="98">
        <v>0.55348087567774062</v>
      </c>
      <c r="V160" s="98">
        <v>0.60618040983936083</v>
      </c>
      <c r="W160" s="98">
        <v>0.64512898052720713</v>
      </c>
      <c r="DA160" s="63" t="s">
        <v>1831</v>
      </c>
    </row>
    <row r="161" spans="1:105" ht="12" customHeight="1" x14ac:dyDescent="0.25">
      <c r="A161" s="121" t="s">
        <v>54</v>
      </c>
      <c r="B161" s="122">
        <v>4.9641709931401294</v>
      </c>
      <c r="C161" s="122">
        <v>5.2524730256619474</v>
      </c>
      <c r="D161" s="122">
        <v>5.4424216883523115</v>
      </c>
      <c r="E161" s="122">
        <v>5.6920856722505997</v>
      </c>
      <c r="F161" s="122">
        <v>5.9226386303316723</v>
      </c>
      <c r="G161" s="122">
        <v>6.4090691985087966</v>
      </c>
      <c r="H161" s="122">
        <v>6.526183970037259</v>
      </c>
      <c r="I161" s="122">
        <v>6.9468723461575612</v>
      </c>
      <c r="J161" s="122">
        <v>7.7291468805655157</v>
      </c>
      <c r="K161" s="122">
        <v>8.6323174862353103</v>
      </c>
      <c r="L161" s="122">
        <v>8.9479861809028822</v>
      </c>
      <c r="M161" s="122">
        <v>9.1678723879449269</v>
      </c>
      <c r="N161" s="122">
        <v>9.6668298515050264</v>
      </c>
      <c r="O161" s="122">
        <v>9.9351405946372306</v>
      </c>
      <c r="P161" s="122">
        <v>9.9919397693224639</v>
      </c>
      <c r="Q161" s="122">
        <v>10.044579200413905</v>
      </c>
      <c r="R161" s="122">
        <v>9.9794171195926253</v>
      </c>
      <c r="S161" s="122">
        <v>9.9718310730551121</v>
      </c>
      <c r="T161" s="122">
        <v>10.2671295229718</v>
      </c>
      <c r="U161" s="122">
        <v>10.407254838470919</v>
      </c>
      <c r="V161" s="122">
        <v>13.969895584893946</v>
      </c>
      <c r="W161" s="122">
        <v>13.808287506303996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0.36372705241682696</v>
      </c>
      <c r="C163" s="98">
        <v>0.61381324596079911</v>
      </c>
      <c r="D163" s="98">
        <v>0.62476277303738725</v>
      </c>
      <c r="E163" s="98">
        <v>0.75904199327771893</v>
      </c>
      <c r="F163" s="98">
        <v>0.64697100262945229</v>
      </c>
      <c r="G163" s="98">
        <v>0.79955607801877682</v>
      </c>
      <c r="H163" s="98">
        <v>0.41401094511059666</v>
      </c>
      <c r="I163" s="98">
        <v>0.57504167168847498</v>
      </c>
      <c r="J163" s="98">
        <v>0.91899120809784396</v>
      </c>
      <c r="K163" s="98">
        <v>1.1050176280801316</v>
      </c>
      <c r="L163" s="98">
        <v>0.80519254527704898</v>
      </c>
      <c r="M163" s="98">
        <v>0.65686015128525321</v>
      </c>
      <c r="N163" s="98">
        <v>0.49869646464599515</v>
      </c>
      <c r="O163" s="98">
        <v>0.6692677335073991</v>
      </c>
      <c r="P163" s="98">
        <v>0.67132521681028257</v>
      </c>
      <c r="Q163" s="98">
        <v>0.81862194940346278</v>
      </c>
      <c r="R163" s="98">
        <v>0.64487950963653318</v>
      </c>
      <c r="S163" s="98">
        <v>0.63959423551515193</v>
      </c>
      <c r="T163" s="98">
        <v>0.63865441851357452</v>
      </c>
      <c r="U163" s="98">
        <v>0.63444945371693318</v>
      </c>
      <c r="V163" s="98">
        <v>0.79214155501072847</v>
      </c>
      <c r="W163" s="98">
        <v>0.77615476290128826</v>
      </c>
      <c r="DA163" s="63" t="s">
        <v>1834</v>
      </c>
    </row>
    <row r="164" spans="1:105" ht="12" customHeight="1" x14ac:dyDescent="0.25">
      <c r="A164" s="109" t="s">
        <v>120</v>
      </c>
      <c r="B164" s="33">
        <v>4.6004439407233022</v>
      </c>
      <c r="C164" s="33">
        <v>4.6386597797011486</v>
      </c>
      <c r="D164" s="33">
        <v>4.8176589153149241</v>
      </c>
      <c r="E164" s="33">
        <v>4.9330436789728811</v>
      </c>
      <c r="F164" s="33">
        <v>5.2756676277022203</v>
      </c>
      <c r="G164" s="33">
        <v>5.6095131204900195</v>
      </c>
      <c r="H164" s="33">
        <v>6.1121730249266628</v>
      </c>
      <c r="I164" s="33">
        <v>6.371830674469086</v>
      </c>
      <c r="J164" s="33">
        <v>6.8101556724676717</v>
      </c>
      <c r="K164" s="33">
        <v>7.5272998581551791</v>
      </c>
      <c r="L164" s="33">
        <v>8.1427936356258339</v>
      </c>
      <c r="M164" s="33">
        <v>8.5110122366596741</v>
      </c>
      <c r="N164" s="33">
        <v>9.1681333868590311</v>
      </c>
      <c r="O164" s="33">
        <v>9.2658728611298322</v>
      </c>
      <c r="P164" s="33">
        <v>9.3206145525121809</v>
      </c>
      <c r="Q164" s="33">
        <v>9.225957251010442</v>
      </c>
      <c r="R164" s="33">
        <v>9.3345376099560919</v>
      </c>
      <c r="S164" s="33">
        <v>9.3322368375399609</v>
      </c>
      <c r="T164" s="33">
        <v>9.6284751044582251</v>
      </c>
      <c r="U164" s="33">
        <v>9.7728053847539869</v>
      </c>
      <c r="V164" s="33">
        <v>13.177754029883218</v>
      </c>
      <c r="W164" s="33">
        <v>13.032132743402707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0.50952841176716746</v>
      </c>
      <c r="C166" s="119">
        <f t="shared" si="32"/>
        <v>0.51859028455427192</v>
      </c>
      <c r="D166" s="119">
        <f t="shared" si="32"/>
        <v>0.53037826900376284</v>
      </c>
      <c r="E166" s="119">
        <f t="shared" si="32"/>
        <v>0.54264594836890723</v>
      </c>
      <c r="F166" s="119">
        <f t="shared" si="32"/>
        <v>0.55763151858056825</v>
      </c>
      <c r="G166" s="119">
        <f t="shared" si="32"/>
        <v>0.57305261173523137</v>
      </c>
      <c r="H166" s="119">
        <f t="shared" si="32"/>
        <v>0.5891765229006084</v>
      </c>
      <c r="I166" s="119">
        <f t="shared" si="32"/>
        <v>0.60551829694214243</v>
      </c>
      <c r="J166" s="119">
        <f t="shared" si="32"/>
        <v>0.62300680450001722</v>
      </c>
      <c r="K166" s="119">
        <f t="shared" si="32"/>
        <v>0.63940944923991505</v>
      </c>
      <c r="L166" s="119">
        <f t="shared" si="32"/>
        <v>0.65591464699085666</v>
      </c>
      <c r="M166" s="119">
        <f t="shared" si="32"/>
        <v>0.67484438151395676</v>
      </c>
      <c r="N166" s="119">
        <f t="shared" si="32"/>
        <v>0.69353567729604282</v>
      </c>
      <c r="O166" s="119">
        <f t="shared" si="32"/>
        <v>0.71153495498650199</v>
      </c>
      <c r="P166" s="119">
        <f t="shared" si="32"/>
        <v>0.71670849902159262</v>
      </c>
      <c r="Q166" s="119">
        <f t="shared" si="32"/>
        <v>0.72273105754554678</v>
      </c>
      <c r="R166" s="119">
        <f t="shared" ref="R166:V166" si="33">IF(R142=0,"",R142/R118)</f>
        <v>0.72998373924191473</v>
      </c>
      <c r="S166" s="119">
        <f t="shared" si="33"/>
        <v>0.74043612211248122</v>
      </c>
      <c r="T166" s="119">
        <f t="shared" si="33"/>
        <v>0.75227172851593449</v>
      </c>
      <c r="U166" s="119">
        <f t="shared" si="33"/>
        <v>0.76440041968088479</v>
      </c>
      <c r="V166" s="119">
        <f t="shared" si="33"/>
        <v>0.7782311906610494</v>
      </c>
      <c r="W166" s="119">
        <f t="shared" ref="W166" si="34">IF(W142=0,"",W142/W118)</f>
        <v>0.78991771515441755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0.49490150131296889</v>
      </c>
      <c r="C167" s="124">
        <f t="shared" si="35"/>
        <v>0.50565628250502503</v>
      </c>
      <c r="D167" s="124">
        <f t="shared" si="35"/>
        <v>0.51782103916835165</v>
      </c>
      <c r="E167" s="124">
        <f t="shared" si="35"/>
        <v>0.53041937787059312</v>
      </c>
      <c r="F167" s="124">
        <f t="shared" si="35"/>
        <v>0.54564471563034256</v>
      </c>
      <c r="G167" s="124">
        <f t="shared" si="35"/>
        <v>0.56096437881557992</v>
      </c>
      <c r="H167" s="124">
        <f t="shared" si="35"/>
        <v>0.57756631766893685</v>
      </c>
      <c r="I167" s="124">
        <f t="shared" si="35"/>
        <v>0.59460622014468545</v>
      </c>
      <c r="J167" s="124">
        <f t="shared" si="35"/>
        <v>0.61283215144712411</v>
      </c>
      <c r="K167" s="124">
        <f t="shared" si="35"/>
        <v>0.62988329950617095</v>
      </c>
      <c r="L167" s="124">
        <f t="shared" si="35"/>
        <v>0.64724434158529909</v>
      </c>
      <c r="M167" s="124">
        <f t="shared" si="35"/>
        <v>0.66582421340160025</v>
      </c>
      <c r="N167" s="124">
        <f t="shared" si="35"/>
        <v>0.68609969190250719</v>
      </c>
      <c r="O167" s="124">
        <f t="shared" si="35"/>
        <v>0.70453752683829984</v>
      </c>
      <c r="P167" s="124">
        <f t="shared" si="35"/>
        <v>0.70974984505431971</v>
      </c>
      <c r="Q167" s="124">
        <f t="shared" si="35"/>
        <v>0.71561231590379726</v>
      </c>
      <c r="R167" s="124">
        <f t="shared" ref="R167:V167" si="36">IF(R143=0,"",R143/R119)</f>
        <v>0.72353708925110194</v>
      </c>
      <c r="S167" s="124">
        <f t="shared" si="36"/>
        <v>0.73425744153968764</v>
      </c>
      <c r="T167" s="124">
        <f t="shared" si="36"/>
        <v>0.74616014756412619</v>
      </c>
      <c r="U167" s="124">
        <f t="shared" si="36"/>
        <v>0.75814153861689226</v>
      </c>
      <c r="V167" s="124">
        <f t="shared" si="36"/>
        <v>0.77116429725137903</v>
      </c>
      <c r="W167" s="124">
        <f t="shared" ref="W167" si="37">IF(W143=0,"",W143/W119)</f>
        <v>0.78311606771746756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0.49258868529336342</v>
      </c>
      <c r="C168" s="111">
        <f t="shared" si="38"/>
        <v>0.50334943445829028</v>
      </c>
      <c r="D168" s="111">
        <f t="shared" si="38"/>
        <v>0.51557395970434994</v>
      </c>
      <c r="E168" s="111">
        <f t="shared" si="38"/>
        <v>0.52821064871599011</v>
      </c>
      <c r="F168" s="111">
        <f t="shared" si="38"/>
        <v>0.543508280127876</v>
      </c>
      <c r="G168" s="111">
        <f t="shared" si="38"/>
        <v>0.55888055370240686</v>
      </c>
      <c r="H168" s="111">
        <f t="shared" si="38"/>
        <v>0.57553549315747543</v>
      </c>
      <c r="I168" s="111">
        <f t="shared" si="38"/>
        <v>0.59262938782802832</v>
      </c>
      <c r="J168" s="111">
        <f t="shared" si="38"/>
        <v>0.61092142866225763</v>
      </c>
      <c r="K168" s="111">
        <f t="shared" si="38"/>
        <v>0.62802496577997846</v>
      </c>
      <c r="L168" s="111">
        <f t="shared" si="38"/>
        <v>0.64543493584813016</v>
      </c>
      <c r="M168" s="111">
        <f t="shared" si="38"/>
        <v>0.66409730094499497</v>
      </c>
      <c r="N168" s="111">
        <f t="shared" si="38"/>
        <v>0.68443912577580446</v>
      </c>
      <c r="O168" s="111">
        <f t="shared" si="38"/>
        <v>0.70295469831988766</v>
      </c>
      <c r="P168" s="111">
        <f t="shared" si="38"/>
        <v>0.70819959819938449</v>
      </c>
      <c r="Q168" s="111">
        <f t="shared" si="38"/>
        <v>0.71409756023059356</v>
      </c>
      <c r="R168" s="111">
        <f t="shared" ref="R168:V168" si="39">IF(R144=0,"",R144/R120)</f>
        <v>0.72205183926793259</v>
      </c>
      <c r="S168" s="111">
        <f t="shared" si="39"/>
        <v>0.73290655938415206</v>
      </c>
      <c r="T168" s="111">
        <f t="shared" si="39"/>
        <v>0.744862935376432</v>
      </c>
      <c r="U168" s="111">
        <f t="shared" si="39"/>
        <v>0.75692072971874125</v>
      </c>
      <c r="V168" s="111">
        <f t="shared" si="39"/>
        <v>0.76996718262928954</v>
      </c>
      <c r="W168" s="111">
        <f t="shared" ref="W168" si="40">IF(W144=0,"",W144/W120)</f>
        <v>0.78195190135387516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1.9750400444877316</v>
      </c>
      <c r="C170" s="124">
        <f t="shared" si="44"/>
        <v>2.0793945446549014</v>
      </c>
      <c r="D170" s="124">
        <f t="shared" si="44"/>
        <v>2.1915679447169709</v>
      </c>
      <c r="E170" s="124">
        <f t="shared" si="44"/>
        <v>2.3116247817378306</v>
      </c>
      <c r="F170" s="124">
        <f t="shared" si="44"/>
        <v>2.4513908377031881</v>
      </c>
      <c r="G170" s="124">
        <f t="shared" si="44"/>
        <v>2.6039794466810555</v>
      </c>
      <c r="H170" s="124">
        <f t="shared" si="44"/>
        <v>2.7758264636167893</v>
      </c>
      <c r="I170" s="124">
        <f t="shared" si="44"/>
        <v>2.8790033049872763</v>
      </c>
      <c r="J170" s="124">
        <f t="shared" si="44"/>
        <v>2.9556124628458162</v>
      </c>
      <c r="K170" s="124">
        <f t="shared" si="44"/>
        <v>3.0543661011459422</v>
      </c>
      <c r="L170" s="124">
        <f t="shared" si="44"/>
        <v>3.1460673924474047</v>
      </c>
      <c r="M170" s="124">
        <f t="shared" si="44"/>
        <v>3.2237980861855413</v>
      </c>
      <c r="N170" s="124">
        <f t="shared" si="44"/>
        <v>3.317790553314758</v>
      </c>
      <c r="O170" s="124">
        <f t="shared" si="44"/>
        <v>3.4347530670604889</v>
      </c>
      <c r="P170" s="124">
        <f t="shared" si="44"/>
        <v>3.5555904895899397</v>
      </c>
      <c r="Q170" s="124">
        <f t="shared" si="44"/>
        <v>3.6813303739223548</v>
      </c>
      <c r="R170" s="124">
        <f t="shared" ref="R170:V170" si="45">IF(R146=0,"",R146/R122)</f>
        <v>3.8026368557174246</v>
      </c>
      <c r="S170" s="124">
        <f t="shared" si="45"/>
        <v>3.9417276366476299</v>
      </c>
      <c r="T170" s="124">
        <f t="shared" si="45"/>
        <v>4.0773837377140874</v>
      </c>
      <c r="U170" s="124">
        <f t="shared" si="45"/>
        <v>4.2020393672904124</v>
      </c>
      <c r="V170" s="124">
        <f t="shared" si="45"/>
        <v>4.3254324418123105</v>
      </c>
      <c r="W170" s="124">
        <f t="shared" ref="W170" si="46">IF(W146=0,"",W146/W122)</f>
        <v>4.4435853808253771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1.9750400444877316</v>
      </c>
      <c r="C171" s="111">
        <f t="shared" si="47"/>
        <v>2.0793945446549014</v>
      </c>
      <c r="D171" s="111">
        <f t="shared" si="47"/>
        <v>2.1915679447169709</v>
      </c>
      <c r="E171" s="111">
        <f t="shared" si="47"/>
        <v>2.3116247817378306</v>
      </c>
      <c r="F171" s="111">
        <f t="shared" si="47"/>
        <v>2.4513908377031881</v>
      </c>
      <c r="G171" s="111">
        <f t="shared" si="47"/>
        <v>2.6039794466810555</v>
      </c>
      <c r="H171" s="111">
        <f t="shared" si="47"/>
        <v>2.7758264636167893</v>
      </c>
      <c r="I171" s="111">
        <f t="shared" si="47"/>
        <v>2.8790033049872763</v>
      </c>
      <c r="J171" s="111">
        <f t="shared" si="47"/>
        <v>2.9556124628458162</v>
      </c>
      <c r="K171" s="111">
        <f t="shared" si="47"/>
        <v>3.0543661011459422</v>
      </c>
      <c r="L171" s="111">
        <f t="shared" si="47"/>
        <v>3.1460673924474047</v>
      </c>
      <c r="M171" s="111">
        <f t="shared" si="47"/>
        <v>3.2237980861855413</v>
      </c>
      <c r="N171" s="111">
        <f t="shared" si="47"/>
        <v>3.317790553314758</v>
      </c>
      <c r="O171" s="111">
        <f t="shared" si="47"/>
        <v>3.4347530670604889</v>
      </c>
      <c r="P171" s="111">
        <f t="shared" si="47"/>
        <v>3.5555904895899397</v>
      </c>
      <c r="Q171" s="111">
        <f t="shared" si="47"/>
        <v>3.6813303739223548</v>
      </c>
      <c r="R171" s="111">
        <f t="shared" ref="R171:V171" si="48">IF(R147=0,"",R147/R123)</f>
        <v>3.8026368557174246</v>
      </c>
      <c r="S171" s="111">
        <f t="shared" si="48"/>
        <v>3.9417276366476299</v>
      </c>
      <c r="T171" s="111">
        <f t="shared" si="48"/>
        <v>4.0773837377140874</v>
      </c>
      <c r="U171" s="111">
        <f t="shared" si="48"/>
        <v>4.2020393672904124</v>
      </c>
      <c r="V171" s="111">
        <f t="shared" si="48"/>
        <v>4.3254324418123105</v>
      </c>
      <c r="W171" s="111">
        <f t="shared" ref="W171" si="49">IF(W147=0,"",W147/W123)</f>
        <v>4.4435853808253771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0.65757708072837873</v>
      </c>
      <c r="C172" s="124">
        <f t="shared" si="50"/>
        <v>0.6621898252026015</v>
      </c>
      <c r="D172" s="124">
        <f t="shared" si="50"/>
        <v>0.66890052378443099</v>
      </c>
      <c r="E172" s="124">
        <f t="shared" si="50"/>
        <v>0.6767586985169487</v>
      </c>
      <c r="F172" s="124">
        <f t="shared" si="50"/>
        <v>0.68394542605429831</v>
      </c>
      <c r="G172" s="124">
        <f t="shared" si="50"/>
        <v>0.69264615038477695</v>
      </c>
      <c r="H172" s="124">
        <f t="shared" si="50"/>
        <v>0.70150111022691508</v>
      </c>
      <c r="I172" s="124">
        <f t="shared" si="50"/>
        <v>0.70878025052449833</v>
      </c>
      <c r="J172" s="124">
        <f t="shared" si="50"/>
        <v>0.71760605431521329</v>
      </c>
      <c r="K172" s="124">
        <f t="shared" si="50"/>
        <v>0.72589638495250342</v>
      </c>
      <c r="L172" s="124">
        <f t="shared" si="50"/>
        <v>0.73402702507886919</v>
      </c>
      <c r="M172" s="124">
        <f t="shared" si="50"/>
        <v>0.74257500855643654</v>
      </c>
      <c r="N172" s="124">
        <f t="shared" si="50"/>
        <v>0.75190925274043052</v>
      </c>
      <c r="O172" s="124">
        <f t="shared" si="50"/>
        <v>0.76041164084602186</v>
      </c>
      <c r="P172" s="124">
        <f t="shared" si="50"/>
        <v>0.76496254172005584</v>
      </c>
      <c r="Q172" s="124">
        <f t="shared" si="50"/>
        <v>0.77037674772032205</v>
      </c>
      <c r="R172" s="124">
        <f t="shared" ref="R172:V172" si="51">IF(R148=0,"",R148/R124)</f>
        <v>0.77740976817797169</v>
      </c>
      <c r="S172" s="124">
        <f t="shared" si="51"/>
        <v>0.78658163921346747</v>
      </c>
      <c r="T172" s="124">
        <f t="shared" si="51"/>
        <v>0.79696754404679893</v>
      </c>
      <c r="U172" s="124">
        <f t="shared" si="51"/>
        <v>0.80767832284459717</v>
      </c>
      <c r="V172" s="124">
        <f t="shared" si="51"/>
        <v>0.81829632627006244</v>
      </c>
      <c r="W172" s="124">
        <f t="shared" ref="W172" si="52">IF(W148=0,"",W148/W124)</f>
        <v>0.82821779303367704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0.53115548806629576</v>
      </c>
      <c r="C173" s="111">
        <f t="shared" si="53"/>
        <v>0.54619390904064469</v>
      </c>
      <c r="D173" s="111">
        <f t="shared" si="53"/>
        <v>0.56417009677434915</v>
      </c>
      <c r="E173" s="111">
        <f t="shared" si="53"/>
        <v>0.58179450297919799</v>
      </c>
      <c r="F173" s="111">
        <f t="shared" si="53"/>
        <v>0.60129351882655235</v>
      </c>
      <c r="G173" s="111">
        <f t="shared" si="53"/>
        <v>0.61975941327965234</v>
      </c>
      <c r="H173" s="111">
        <f t="shared" si="53"/>
        <v>0.63873942767884118</v>
      </c>
      <c r="I173" s="111">
        <f t="shared" si="53"/>
        <v>0.6573857469814457</v>
      </c>
      <c r="J173" s="111">
        <f t="shared" si="53"/>
        <v>0.68268193010519163</v>
      </c>
      <c r="K173" s="111">
        <f t="shared" si="53"/>
        <v>0.70263252701031909</v>
      </c>
      <c r="L173" s="111">
        <f t="shared" si="53"/>
        <v>0.72137378677756925</v>
      </c>
      <c r="M173" s="111">
        <f t="shared" si="53"/>
        <v>0.73934797158021459</v>
      </c>
      <c r="N173" s="111">
        <f t="shared" si="53"/>
        <v>0.75886012729100039</v>
      </c>
      <c r="O173" s="111">
        <f t="shared" si="53"/>
        <v>0.77475956490909392</v>
      </c>
      <c r="P173" s="111">
        <f t="shared" si="53"/>
        <v>0.77826683921724771</v>
      </c>
      <c r="Q173" s="111">
        <f t="shared" si="53"/>
        <v>0.78258793962520512</v>
      </c>
      <c r="R173" s="111">
        <f t="shared" ref="R173:V173" si="54">IF(R149=0,"",R149/R125)</f>
        <v>0.78927755470287786</v>
      </c>
      <c r="S173" s="111">
        <f t="shared" si="54"/>
        <v>0.79961295521623632</v>
      </c>
      <c r="T173" s="111">
        <f t="shared" si="54"/>
        <v>0.81144311321080287</v>
      </c>
      <c r="U173" s="111">
        <f t="shared" si="54"/>
        <v>0.82362384312263659</v>
      </c>
      <c r="V173" s="111">
        <f t="shared" si="54"/>
        <v>0.83641085453348185</v>
      </c>
      <c r="W173" s="111">
        <f t="shared" ref="W173" si="55">IF(W149=0,"",W149/W125)</f>
        <v>0.84902078770477984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0.58491497045491148</v>
      </c>
      <c r="C174" s="111">
        <f t="shared" si="56"/>
        <v>0.60049065620193021</v>
      </c>
      <c r="D174" s="111">
        <f t="shared" si="56"/>
        <v>0.61347025505448216</v>
      </c>
      <c r="E174" s="111">
        <f t="shared" si="56"/>
        <v>0.63068052942741792</v>
      </c>
      <c r="F174" s="111">
        <f t="shared" si="56"/>
        <v>0.65809298364166224</v>
      </c>
      <c r="G174" s="111">
        <f t="shared" si="56"/>
        <v>0.67287536574650386</v>
      </c>
      <c r="H174" s="111">
        <f t="shared" si="56"/>
        <v>0.70722720647663562</v>
      </c>
      <c r="I174" s="111">
        <f t="shared" si="56"/>
        <v>0.71979762408106829</v>
      </c>
      <c r="J174" s="111">
        <f t="shared" si="56"/>
        <v>0.75238512407937974</v>
      </c>
      <c r="K174" s="111">
        <f t="shared" si="56"/>
        <v>0.76734809051788122</v>
      </c>
      <c r="L174" s="111">
        <f t="shared" si="56"/>
        <v>0.78136547763349395</v>
      </c>
      <c r="M174" s="111">
        <f t="shared" si="56"/>
        <v>0.79296639513261447</v>
      </c>
      <c r="N174" s="111">
        <f t="shared" si="56"/>
        <v>0.79834918449254855</v>
      </c>
      <c r="O174" s="111">
        <f t="shared" si="56"/>
        <v>0.81353651814382844</v>
      </c>
      <c r="P174" s="111">
        <f t="shared" si="56"/>
        <v>0.81772745143989667</v>
      </c>
      <c r="Q174" s="111">
        <f t="shared" si="56"/>
        <v>0.82169880930932804</v>
      </c>
      <c r="R174" s="111">
        <f t="shared" ref="R174:V174" si="57">IF(R150=0,"",R150/R126)</f>
        <v>0.82585197692642087</v>
      </c>
      <c r="S174" s="111">
        <f t="shared" si="57"/>
        <v>0.83844969460691054</v>
      </c>
      <c r="T174" s="111">
        <f t="shared" si="57"/>
        <v>0.85156829479012219</v>
      </c>
      <c r="U174" s="111">
        <f t="shared" si="57"/>
        <v>0.86190208927378131</v>
      </c>
      <c r="V174" s="111">
        <f t="shared" si="57"/>
        <v>0.87348817725711925</v>
      </c>
      <c r="W174" s="111">
        <f t="shared" ref="W174" si="58">IF(W150=0,"",W150/W126)</f>
        <v>0.88230586328937866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0.53115548806629576</v>
      </c>
      <c r="C175" s="112">
        <f t="shared" si="59"/>
        <v>0.54530463806876828</v>
      </c>
      <c r="D175" s="112">
        <f t="shared" si="59"/>
        <v>0.55943630278650769</v>
      </c>
      <c r="E175" s="112">
        <f t="shared" si="59"/>
        <v>0.57630806249116662</v>
      </c>
      <c r="F175" s="112">
        <f t="shared" si="59"/>
        <v>0.60557850231282584</v>
      </c>
      <c r="G175" s="112">
        <f t="shared" si="59"/>
        <v>0.62237940675381687</v>
      </c>
      <c r="H175" s="112">
        <f t="shared" si="59"/>
        <v>0.65920693753239323</v>
      </c>
      <c r="I175" s="112">
        <f t="shared" si="59"/>
        <v>0.6759875094974731</v>
      </c>
      <c r="J175" s="112">
        <f t="shared" si="59"/>
        <v>0.70966476945414103</v>
      </c>
      <c r="K175" s="112">
        <f t="shared" si="59"/>
        <v>0.72635504746483992</v>
      </c>
      <c r="L175" s="112">
        <f t="shared" si="59"/>
        <v>0.74141990422023085</v>
      </c>
      <c r="M175" s="112">
        <f t="shared" si="59"/>
        <v>0.75513101100981272</v>
      </c>
      <c r="N175" s="112">
        <f t="shared" si="59"/>
        <v>0.76101399261323233</v>
      </c>
      <c r="O175" s="112">
        <f t="shared" si="59"/>
        <v>0.77798966021069182</v>
      </c>
      <c r="P175" s="112">
        <f t="shared" si="59"/>
        <v>0.78287622395394818</v>
      </c>
      <c r="Q175" s="112">
        <f t="shared" si="59"/>
        <v>0.78711545655761739</v>
      </c>
      <c r="R175" s="112">
        <f t="shared" ref="R175:V175" si="60">IF(R151=0,"",R151/R127)</f>
        <v>0.79228622521008663</v>
      </c>
      <c r="S175" s="112">
        <f t="shared" si="60"/>
        <v>0.80673151641886542</v>
      </c>
      <c r="T175" s="112">
        <f t="shared" si="60"/>
        <v>0.82201010959533449</v>
      </c>
      <c r="U175" s="112">
        <f t="shared" si="60"/>
        <v>0.83383635389437405</v>
      </c>
      <c r="V175" s="112">
        <f t="shared" si="60"/>
        <v>0.84724520882639542</v>
      </c>
      <c r="W175" s="112">
        <f t="shared" ref="W175" si="61">IF(W151=0,"",W151/W127)</f>
        <v>0.85462986899306836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0.70834392883856612</v>
      </c>
      <c r="C181" s="112">
        <f t="shared" si="77"/>
        <v>0.71243555177924878</v>
      </c>
      <c r="D181" s="112">
        <f t="shared" si="77"/>
        <v>0.71664426076688048</v>
      </c>
      <c r="E181" s="112">
        <f t="shared" si="77"/>
        <v>0.72091304071881623</v>
      </c>
      <c r="F181" s="112">
        <f t="shared" si="77"/>
        <v>0.72554720366128622</v>
      </c>
      <c r="G181" s="112">
        <f t="shared" si="77"/>
        <v>0.73017445445161844</v>
      </c>
      <c r="H181" s="112">
        <f t="shared" si="77"/>
        <v>0.73504256527550504</v>
      </c>
      <c r="I181" s="112">
        <f t="shared" si="77"/>
        <v>0.73741683097898869</v>
      </c>
      <c r="J181" s="112">
        <f t="shared" si="77"/>
        <v>0.73837429451689152</v>
      </c>
      <c r="K181" s="112">
        <f t="shared" si="77"/>
        <v>0.73981499256498739</v>
      </c>
      <c r="L181" s="112">
        <f t="shared" si="77"/>
        <v>0.7413760211249294</v>
      </c>
      <c r="M181" s="112">
        <f t="shared" si="77"/>
        <v>0.74341968650455792</v>
      </c>
      <c r="N181" s="112">
        <f t="shared" si="77"/>
        <v>0.7463270278525711</v>
      </c>
      <c r="O181" s="112">
        <f t="shared" si="77"/>
        <v>0.75026172500412935</v>
      </c>
      <c r="P181" s="112">
        <f t="shared" si="77"/>
        <v>0.75516002484819089</v>
      </c>
      <c r="Q181" s="112">
        <f t="shared" si="77"/>
        <v>0.76113209060440734</v>
      </c>
      <c r="R181" s="112">
        <f t="shared" ref="R181:V181" si="78">IF(R157=0,"",R157/R133)</f>
        <v>0.76817483874173442</v>
      </c>
      <c r="S181" s="112">
        <f t="shared" si="78"/>
        <v>0.77651666358777538</v>
      </c>
      <c r="T181" s="112">
        <f t="shared" si="78"/>
        <v>0.78556130487941067</v>
      </c>
      <c r="U181" s="112">
        <f t="shared" si="78"/>
        <v>0.79518217158315097</v>
      </c>
      <c r="V181" s="112">
        <f t="shared" si="78"/>
        <v>0.80433632861827609</v>
      </c>
      <c r="W181" s="112">
        <f t="shared" ref="W181" si="79">IF(W157=0,"",W157/W133)</f>
        <v>0.81211600609133128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0.75129881524265818</v>
      </c>
      <c r="C182" s="113">
        <f t="shared" si="80"/>
        <v>0.75657209446546958</v>
      </c>
      <c r="D182" s="113">
        <f t="shared" si="80"/>
        <v>0.75955175998252344</v>
      </c>
      <c r="E182" s="113">
        <f t="shared" si="80"/>
        <v>0.76385855424608129</v>
      </c>
      <c r="F182" s="113">
        <f t="shared" si="80"/>
        <v>0.76810061560395182</v>
      </c>
      <c r="G182" s="113">
        <f t="shared" si="80"/>
        <v>0.77199709982072262</v>
      </c>
      <c r="H182" s="113">
        <f t="shared" si="80"/>
        <v>0.77706791957859289</v>
      </c>
      <c r="I182" s="113">
        <f t="shared" si="80"/>
        <v>0.77635364979140498</v>
      </c>
      <c r="J182" s="113">
        <f t="shared" si="80"/>
        <v>0.77910872902928519</v>
      </c>
      <c r="K182" s="113">
        <f t="shared" si="80"/>
        <v>0.78000173377627791</v>
      </c>
      <c r="L182" s="113">
        <f t="shared" si="80"/>
        <v>0.78172067317328586</v>
      </c>
      <c r="M182" s="113">
        <f t="shared" si="80"/>
        <v>0.78266995663708594</v>
      </c>
      <c r="N182" s="113">
        <f t="shared" si="80"/>
        <v>0.78559041008902653</v>
      </c>
      <c r="O182" s="113">
        <f t="shared" si="80"/>
        <v>0.79013836979145657</v>
      </c>
      <c r="P182" s="113">
        <f t="shared" si="80"/>
        <v>0.79608198556447052</v>
      </c>
      <c r="Q182" s="113">
        <f t="shared" si="80"/>
        <v>0.80192159750978831</v>
      </c>
      <c r="R182" s="113">
        <f t="shared" ref="R182:V182" si="81">IF(R158=0,"",R158/R134)</f>
        <v>0.80870891500343867</v>
      </c>
      <c r="S182" s="113">
        <f t="shared" si="81"/>
        <v>0.81548447481479225</v>
      </c>
      <c r="T182" s="113">
        <f t="shared" si="81"/>
        <v>0.82324578561056405</v>
      </c>
      <c r="U182" s="113">
        <f t="shared" si="81"/>
        <v>0.83098704292935976</v>
      </c>
      <c r="V182" s="113">
        <f t="shared" si="81"/>
        <v>0.83877218937019848</v>
      </c>
      <c r="W182" s="113">
        <f t="shared" ref="W182" si="82">IF(W158=0,"",W158/W134)</f>
        <v>0.8473962642314784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0.70834392883856612</v>
      </c>
      <c r="C183" s="111">
        <f t="shared" si="83"/>
        <v>0.71262850034615532</v>
      </c>
      <c r="D183" s="111">
        <f t="shared" si="83"/>
        <v>0.71650200744110681</v>
      </c>
      <c r="E183" s="111">
        <f t="shared" si="83"/>
        <v>0.72040046037211558</v>
      </c>
      <c r="F183" s="111">
        <f t="shared" si="83"/>
        <v>0.72543278941262934</v>
      </c>
      <c r="G183" s="111">
        <f t="shared" si="83"/>
        <v>0.73067822331485544</v>
      </c>
      <c r="H183" s="111">
        <f t="shared" si="83"/>
        <v>0.73623129070197313</v>
      </c>
      <c r="I183" s="111">
        <f t="shared" si="83"/>
        <v>0.73817137476494998</v>
      </c>
      <c r="J183" s="111">
        <f t="shared" si="83"/>
        <v>0.7394015826435727</v>
      </c>
      <c r="K183" s="111">
        <f t="shared" si="83"/>
        <v>0.74048486731637531</v>
      </c>
      <c r="L183" s="111">
        <f t="shared" si="83"/>
        <v>0.74181770577325901</v>
      </c>
      <c r="M183" s="111">
        <f t="shared" si="83"/>
        <v>0.74356194366410844</v>
      </c>
      <c r="N183" s="111">
        <f t="shared" si="83"/>
        <v>0.74664258030787256</v>
      </c>
      <c r="O183" s="111">
        <f t="shared" si="83"/>
        <v>0.75149346654046756</v>
      </c>
      <c r="P183" s="111">
        <f t="shared" si="83"/>
        <v>0.75831573502087202</v>
      </c>
      <c r="Q183" s="111">
        <f t="shared" si="83"/>
        <v>0.76460109705425305</v>
      </c>
      <c r="R183" s="111">
        <f t="shared" ref="R183:V183" si="84">IF(R159=0,"",R159/R135)</f>
        <v>0.77274813464248082</v>
      </c>
      <c r="S183" s="111">
        <f t="shared" si="84"/>
        <v>0.78043875680942931</v>
      </c>
      <c r="T183" s="111">
        <f t="shared" si="84"/>
        <v>0.78944472252641151</v>
      </c>
      <c r="U183" s="111">
        <f t="shared" si="84"/>
        <v>0.79811283641476016</v>
      </c>
      <c r="V183" s="111">
        <f t="shared" si="84"/>
        <v>0.80692354310289849</v>
      </c>
      <c r="W183" s="111">
        <f t="shared" ref="W183" si="85">IF(W159=0,"",W159/W135)</f>
        <v>0.81325188963191408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0.74845082998140333</v>
      </c>
      <c r="C185" s="124">
        <f t="shared" si="89"/>
        <v>0.74329597021208893</v>
      </c>
      <c r="D185" s="124">
        <f t="shared" si="89"/>
        <v>0.7461433658529919</v>
      </c>
      <c r="E185" s="124">
        <f t="shared" si="89"/>
        <v>0.74546402888219232</v>
      </c>
      <c r="F185" s="124">
        <f t="shared" si="89"/>
        <v>0.75254144524251743</v>
      </c>
      <c r="G185" s="124">
        <f t="shared" si="89"/>
        <v>0.75258372382312388</v>
      </c>
      <c r="H185" s="124">
        <f t="shared" si="89"/>
        <v>0.76700149284656216</v>
      </c>
      <c r="I185" s="124">
        <f t="shared" si="89"/>
        <v>0.76503898977510831</v>
      </c>
      <c r="J185" s="124">
        <f t="shared" si="89"/>
        <v>0.75925766979115183</v>
      </c>
      <c r="K185" s="124">
        <f t="shared" si="89"/>
        <v>0.7588679459513582</v>
      </c>
      <c r="L185" s="124">
        <f t="shared" si="89"/>
        <v>0.76760178323115269</v>
      </c>
      <c r="M185" s="124">
        <f t="shared" si="89"/>
        <v>0.77294716047738476</v>
      </c>
      <c r="N185" s="124">
        <f t="shared" si="89"/>
        <v>0.77918866651594809</v>
      </c>
      <c r="O185" s="124">
        <f t="shared" si="89"/>
        <v>0.7784975897056049</v>
      </c>
      <c r="P185" s="124">
        <f t="shared" si="89"/>
        <v>0.78101962923523327</v>
      </c>
      <c r="Q185" s="124">
        <f t="shared" si="89"/>
        <v>0.78130620627015201</v>
      </c>
      <c r="R185" s="124">
        <f t="shared" ref="R185:V185" si="90">IF(R161=0,"",R161/R137)</f>
        <v>0.78981887245115456</v>
      </c>
      <c r="S185" s="124">
        <f t="shared" si="90"/>
        <v>0.79695636478282583</v>
      </c>
      <c r="T185" s="124">
        <f t="shared" si="90"/>
        <v>0.80648222776340117</v>
      </c>
      <c r="U185" s="124">
        <f t="shared" si="90"/>
        <v>0.81733321939094838</v>
      </c>
      <c r="V185" s="124">
        <f t="shared" si="90"/>
        <v>0.82956543757109347</v>
      </c>
      <c r="W185" s="124">
        <f t="shared" ref="W185" si="91">IF(W161=0,"",W161/W137)</f>
        <v>0.83994282173983659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0.61642944992186521</v>
      </c>
      <c r="C187" s="111">
        <f t="shared" si="95"/>
        <v>0.61786124637314366</v>
      </c>
      <c r="D187" s="111">
        <f t="shared" si="95"/>
        <v>0.61909991196944758</v>
      </c>
      <c r="E187" s="111">
        <f t="shared" si="95"/>
        <v>0.62018497114523785</v>
      </c>
      <c r="F187" s="111">
        <f t="shared" si="95"/>
        <v>0.62103726802558168</v>
      </c>
      <c r="G187" s="111">
        <f t="shared" si="95"/>
        <v>0.62192783734304824</v>
      </c>
      <c r="H187" s="111">
        <f t="shared" si="95"/>
        <v>0.62285632111042499</v>
      </c>
      <c r="I187" s="111">
        <f t="shared" si="95"/>
        <v>0.62331660959819024</v>
      </c>
      <c r="J187" s="111">
        <f t="shared" si="95"/>
        <v>0.6234947731609809</v>
      </c>
      <c r="K187" s="111">
        <f t="shared" si="95"/>
        <v>0.62366217962133175</v>
      </c>
      <c r="L187" s="111">
        <f t="shared" si="95"/>
        <v>0.62377550671106352</v>
      </c>
      <c r="M187" s="111">
        <f t="shared" si="95"/>
        <v>0.62385425345028911</v>
      </c>
      <c r="N187" s="111">
        <f t="shared" si="95"/>
        <v>0.62393112748318436</v>
      </c>
      <c r="O187" s="111">
        <f t="shared" si="95"/>
        <v>0.6240403684051139</v>
      </c>
      <c r="P187" s="111">
        <f t="shared" si="95"/>
        <v>0.62412364214170601</v>
      </c>
      <c r="Q187" s="111">
        <f t="shared" si="95"/>
        <v>0.62419031170675021</v>
      </c>
      <c r="R187" s="111">
        <f t="shared" ref="R187:V187" si="96">IF(R163=0,"",R163/R139)</f>
        <v>0.6243351384882917</v>
      </c>
      <c r="S187" s="111">
        <f t="shared" si="96"/>
        <v>0.62450508969783214</v>
      </c>
      <c r="T187" s="111">
        <f t="shared" si="96"/>
        <v>0.62466817803813712</v>
      </c>
      <c r="U187" s="111">
        <f t="shared" si="96"/>
        <v>0.62496052080961351</v>
      </c>
      <c r="V187" s="111">
        <f t="shared" si="96"/>
        <v>0.62549642971006392</v>
      </c>
      <c r="W187" s="111">
        <f t="shared" ref="W187" si="97">IF(W163=0,"",W163/W139)</f>
        <v>0.62636267335021978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0.761342730780315</v>
      </c>
      <c r="C188" s="45">
        <f t="shared" si="98"/>
        <v>0.76381509314132134</v>
      </c>
      <c r="D188" s="45">
        <f t="shared" si="98"/>
        <v>0.76654226594096675</v>
      </c>
      <c r="E188" s="45">
        <f t="shared" si="98"/>
        <v>0.76937778099686605</v>
      </c>
      <c r="F188" s="45">
        <f t="shared" si="98"/>
        <v>0.77260399962411497</v>
      </c>
      <c r="G188" s="45">
        <f t="shared" si="98"/>
        <v>0.7758148814431356</v>
      </c>
      <c r="H188" s="45">
        <f t="shared" si="98"/>
        <v>0.7792162948672271</v>
      </c>
      <c r="I188" s="45">
        <f t="shared" si="98"/>
        <v>0.78106600183546426</v>
      </c>
      <c r="J188" s="45">
        <f t="shared" si="98"/>
        <v>0.78224264740978311</v>
      </c>
      <c r="K188" s="45">
        <f t="shared" si="98"/>
        <v>0.78381322592186342</v>
      </c>
      <c r="L188" s="45">
        <f t="shared" si="98"/>
        <v>0.78551150279493875</v>
      </c>
      <c r="M188" s="45">
        <f t="shared" si="98"/>
        <v>0.78747163614318583</v>
      </c>
      <c r="N188" s="45">
        <f t="shared" si="98"/>
        <v>0.78988001628536297</v>
      </c>
      <c r="O188" s="45">
        <f t="shared" si="98"/>
        <v>0.79266859750461749</v>
      </c>
      <c r="P188" s="45">
        <f t="shared" si="98"/>
        <v>0.79542177120713764</v>
      </c>
      <c r="Q188" s="45">
        <f t="shared" si="98"/>
        <v>0.79915488214543573</v>
      </c>
      <c r="R188" s="45">
        <f t="shared" ref="R188:V188" si="99">IF(R164=0,"",R164/R140)</f>
        <v>0.80455139427903832</v>
      </c>
      <c r="S188" s="45">
        <f t="shared" si="99"/>
        <v>0.81233018535237433</v>
      </c>
      <c r="T188" s="45">
        <f t="shared" si="99"/>
        <v>0.82235846703073057</v>
      </c>
      <c r="U188" s="45">
        <f t="shared" si="99"/>
        <v>0.83399933286287997</v>
      </c>
      <c r="V188" s="45">
        <f t="shared" si="99"/>
        <v>0.84616001183412803</v>
      </c>
      <c r="W188" s="45">
        <f t="shared" ref="W188" si="100">IF(W164=0,"",W164/W140)</f>
        <v>0.85735399440304572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1.5588481034964909</v>
      </c>
      <c r="C190" s="117">
        <f t="shared" si="101"/>
        <v>2.6245622308826837</v>
      </c>
      <c r="D190" s="117">
        <f t="shared" si="101"/>
        <v>2.66603579665176</v>
      </c>
      <c r="E190" s="117">
        <f t="shared" si="101"/>
        <v>3.2333754787885591</v>
      </c>
      <c r="F190" s="117">
        <f t="shared" si="101"/>
        <v>2.752191999245797</v>
      </c>
      <c r="G190" s="117">
        <f t="shared" si="101"/>
        <v>3.3964131023696162</v>
      </c>
      <c r="H190" s="117">
        <f t="shared" si="101"/>
        <v>1.756044515720949</v>
      </c>
      <c r="I190" s="117">
        <f t="shared" si="101"/>
        <v>2.4372618631104417</v>
      </c>
      <c r="J190" s="117">
        <f t="shared" si="101"/>
        <v>3.8939477003499543</v>
      </c>
      <c r="K190" s="117">
        <f t="shared" si="101"/>
        <v>4.6809216599965655</v>
      </c>
      <c r="L190" s="117">
        <f t="shared" si="101"/>
        <v>3.4102247537116783</v>
      </c>
      <c r="M190" s="117">
        <f t="shared" si="101"/>
        <v>2.7816427374929664</v>
      </c>
      <c r="N190" s="117">
        <f t="shared" si="101"/>
        <v>2.1115978510737072</v>
      </c>
      <c r="O190" s="117">
        <f t="shared" si="101"/>
        <v>2.833340553038636</v>
      </c>
      <c r="P190" s="117">
        <f t="shared" si="101"/>
        <v>2.8416716942635434</v>
      </c>
      <c r="Q190" s="117">
        <f t="shared" si="101"/>
        <v>3.4647981293630479</v>
      </c>
      <c r="R190" s="117">
        <f t="shared" ref="R190:V190" si="102">R191+R194+R196+R209</f>
        <v>2.7288041966566734</v>
      </c>
      <c r="S190" s="117">
        <f t="shared" si="102"/>
        <v>2.7057030639628246</v>
      </c>
      <c r="T190" s="117">
        <f t="shared" si="102"/>
        <v>2.7010219487424934</v>
      </c>
      <c r="U190" s="117">
        <f t="shared" si="102"/>
        <v>2.6819829893884299</v>
      </c>
      <c r="V190" s="117">
        <f t="shared" si="102"/>
        <v>3.3457195664881447</v>
      </c>
      <c r="W190" s="117">
        <f t="shared" ref="W190" si="103">W191+W194+W196+W209</f>
        <v>3.2736634726688694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1.5588481034964909</v>
      </c>
      <c r="C209" s="122">
        <v>2.6245622308826837</v>
      </c>
      <c r="D209" s="122">
        <v>2.66603579665176</v>
      </c>
      <c r="E209" s="122">
        <v>3.2333754787885591</v>
      </c>
      <c r="F209" s="122">
        <v>2.752191999245797</v>
      </c>
      <c r="G209" s="122">
        <v>3.3964131023696162</v>
      </c>
      <c r="H209" s="122">
        <v>1.756044515720949</v>
      </c>
      <c r="I209" s="122">
        <v>2.4372618631104417</v>
      </c>
      <c r="J209" s="122">
        <v>3.8939477003499543</v>
      </c>
      <c r="K209" s="122">
        <v>4.6809216599965655</v>
      </c>
      <c r="L209" s="122">
        <v>3.4102247537116783</v>
      </c>
      <c r="M209" s="122">
        <v>2.7816427374929664</v>
      </c>
      <c r="N209" s="122">
        <v>2.1115978510737072</v>
      </c>
      <c r="O209" s="122">
        <v>2.833340553038636</v>
      </c>
      <c r="P209" s="122">
        <v>2.8416716942635434</v>
      </c>
      <c r="Q209" s="122">
        <v>3.4647981293630479</v>
      </c>
      <c r="R209" s="122">
        <v>2.7288041966566734</v>
      </c>
      <c r="S209" s="122">
        <v>2.7057030639628246</v>
      </c>
      <c r="T209" s="122">
        <v>2.7010219487424934</v>
      </c>
      <c r="U209" s="122">
        <v>2.6819829893884299</v>
      </c>
      <c r="V209" s="122">
        <v>3.3457195664881447</v>
      </c>
      <c r="W209" s="122">
        <v>3.2736634726688694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1.5588481034964909</v>
      </c>
      <c r="C211" s="98">
        <v>2.6245622308826837</v>
      </c>
      <c r="D211" s="98">
        <v>2.66603579665176</v>
      </c>
      <c r="E211" s="98">
        <v>3.2333754787885591</v>
      </c>
      <c r="F211" s="98">
        <v>2.752191999245797</v>
      </c>
      <c r="G211" s="98">
        <v>3.3964131023696162</v>
      </c>
      <c r="H211" s="98">
        <v>1.756044515720949</v>
      </c>
      <c r="I211" s="98">
        <v>2.4372618631104417</v>
      </c>
      <c r="J211" s="98">
        <v>3.8939477003499543</v>
      </c>
      <c r="K211" s="98">
        <v>4.6809216599965655</v>
      </c>
      <c r="L211" s="98">
        <v>3.4102247537116783</v>
      </c>
      <c r="M211" s="98">
        <v>2.7816427374929664</v>
      </c>
      <c r="N211" s="98">
        <v>2.1115978510737072</v>
      </c>
      <c r="O211" s="98">
        <v>2.833340553038636</v>
      </c>
      <c r="P211" s="98">
        <v>2.8416716942635434</v>
      </c>
      <c r="Q211" s="98">
        <v>3.4647981293630479</v>
      </c>
      <c r="R211" s="98">
        <v>2.7288041966566734</v>
      </c>
      <c r="S211" s="98">
        <v>2.7057030639628246</v>
      </c>
      <c r="T211" s="98">
        <v>2.7010219487424934</v>
      </c>
      <c r="U211" s="98">
        <v>2.6819829893884299</v>
      </c>
      <c r="V211" s="98">
        <v>3.3457195664881447</v>
      </c>
      <c r="W211" s="98">
        <v>3.2736634726688694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28840.394186623053</v>
      </c>
      <c r="C214" s="117">
        <f t="shared" si="108"/>
        <v>31380.656572617416</v>
      </c>
      <c r="D214" s="117">
        <f t="shared" si="108"/>
        <v>31247.356298439085</v>
      </c>
      <c r="E214" s="117">
        <f t="shared" si="108"/>
        <v>30636.065029769332</v>
      </c>
      <c r="F214" s="117">
        <f t="shared" si="108"/>
        <v>29415.457685139932</v>
      </c>
      <c r="G214" s="117">
        <f t="shared" si="108"/>
        <v>28471.86229393625</v>
      </c>
      <c r="H214" s="117">
        <f t="shared" si="108"/>
        <v>27976.569713160523</v>
      </c>
      <c r="I214" s="117">
        <f t="shared" si="108"/>
        <v>26975.33402610779</v>
      </c>
      <c r="J214" s="117">
        <f t="shared" si="108"/>
        <v>26883.241045991927</v>
      </c>
      <c r="K214" s="117">
        <f t="shared" si="108"/>
        <v>27385.278407328904</v>
      </c>
      <c r="L214" s="117">
        <f t="shared" si="108"/>
        <v>29593.687139925984</v>
      </c>
      <c r="M214" s="117">
        <f t="shared" si="108"/>
        <v>25214.394954258802</v>
      </c>
      <c r="N214" s="117">
        <f t="shared" si="108"/>
        <v>26955.308546873151</v>
      </c>
      <c r="O214" s="117">
        <f t="shared" si="108"/>
        <v>25107.487783232067</v>
      </c>
      <c r="P214" s="117">
        <f t="shared" si="108"/>
        <v>25129.855369966564</v>
      </c>
      <c r="Q214" s="117">
        <f t="shared" si="108"/>
        <v>23804.136655300103</v>
      </c>
      <c r="R214" s="117">
        <f t="shared" ref="R214:V214" si="109">R215+R218+R220+R233</f>
        <v>25837.203093983138</v>
      </c>
      <c r="S214" s="117">
        <f t="shared" si="109"/>
        <v>25249.344404506184</v>
      </c>
      <c r="T214" s="117">
        <f t="shared" si="109"/>
        <v>24624.745013828888</v>
      </c>
      <c r="U214" s="117">
        <f t="shared" si="109"/>
        <v>23948.494176579556</v>
      </c>
      <c r="V214" s="117">
        <f t="shared" si="109"/>
        <v>22017.628331917829</v>
      </c>
      <c r="W214" s="117">
        <f t="shared" ref="W214" si="110">W215+W218+W220+W233</f>
        <v>24443.889059062541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26435.736708751683</v>
      </c>
      <c r="C215" s="122">
        <f t="shared" si="111"/>
        <v>28985.203036278093</v>
      </c>
      <c r="D215" s="122">
        <f t="shared" si="111"/>
        <v>28859.072091782218</v>
      </c>
      <c r="E215" s="122">
        <f t="shared" si="111"/>
        <v>28317.293957016511</v>
      </c>
      <c r="F215" s="122">
        <f t="shared" si="111"/>
        <v>27105.316945119379</v>
      </c>
      <c r="G215" s="122">
        <f t="shared" si="111"/>
        <v>26117.41579923252</v>
      </c>
      <c r="H215" s="122">
        <f t="shared" si="111"/>
        <v>25661.593461000943</v>
      </c>
      <c r="I215" s="122">
        <f t="shared" si="111"/>
        <v>24734.446473660642</v>
      </c>
      <c r="J215" s="122">
        <f t="shared" si="111"/>
        <v>24649.411770503906</v>
      </c>
      <c r="K215" s="122">
        <f t="shared" si="111"/>
        <v>25103.915173290294</v>
      </c>
      <c r="L215" s="122">
        <f t="shared" si="111"/>
        <v>27305.609181371703</v>
      </c>
      <c r="M215" s="122">
        <f t="shared" si="111"/>
        <v>22887.599393838333</v>
      </c>
      <c r="N215" s="122">
        <f t="shared" si="111"/>
        <v>24642.304171394157</v>
      </c>
      <c r="O215" s="122">
        <f t="shared" si="111"/>
        <v>22815.382816086203</v>
      </c>
      <c r="P215" s="122">
        <f t="shared" si="111"/>
        <v>22884.291635590165</v>
      </c>
      <c r="Q215" s="122">
        <f t="shared" si="111"/>
        <v>21600.616829932635</v>
      </c>
      <c r="R215" s="122">
        <f t="shared" ref="R215:V215" si="112">SUM(R216:R217)</f>
        <v>23667.807696034361</v>
      </c>
      <c r="S215" s="122">
        <f t="shared" si="112"/>
        <v>23170.663555594558</v>
      </c>
      <c r="T215" s="122">
        <f t="shared" si="112"/>
        <v>22606.152083099041</v>
      </c>
      <c r="U215" s="122">
        <f t="shared" si="112"/>
        <v>22004.239129232625</v>
      </c>
      <c r="V215" s="122">
        <f t="shared" si="112"/>
        <v>20031.682350796564</v>
      </c>
      <c r="W215" s="122">
        <f t="shared" ref="W215" si="113">SUM(W216:W217)</f>
        <v>22519.448702742033</v>
      </c>
      <c r="DA215" s="130" t="s">
        <v>2318</v>
      </c>
    </row>
    <row r="216" spans="1:105" ht="12" customHeight="1" x14ac:dyDescent="0.25">
      <c r="A216" s="97" t="s">
        <v>204</v>
      </c>
      <c r="B216" s="98">
        <v>26315.240784482783</v>
      </c>
      <c r="C216" s="98">
        <v>28850.572244233153</v>
      </c>
      <c r="D216" s="98">
        <v>28725.20515884853</v>
      </c>
      <c r="E216" s="98">
        <v>28184.723705966742</v>
      </c>
      <c r="F216" s="98">
        <v>26978.460840383497</v>
      </c>
      <c r="G216" s="98">
        <v>25994.03849770928</v>
      </c>
      <c r="H216" s="98">
        <v>25538.81713420881</v>
      </c>
      <c r="I216" s="98">
        <v>24614.41853923734</v>
      </c>
      <c r="J216" s="98">
        <v>24528.361175140803</v>
      </c>
      <c r="K216" s="98">
        <v>24978.499626723242</v>
      </c>
      <c r="L216" s="98">
        <v>27166.264020483253</v>
      </c>
      <c r="M216" s="98">
        <v>22769.931746015896</v>
      </c>
      <c r="N216" s="98">
        <v>24512.629744260175</v>
      </c>
      <c r="O216" s="98">
        <v>22693.809310713328</v>
      </c>
      <c r="P216" s="98">
        <v>22762.714348798996</v>
      </c>
      <c r="Q216" s="98">
        <v>21486.173396311602</v>
      </c>
      <c r="R216" s="98">
        <v>23541.335871613559</v>
      </c>
      <c r="S216" s="98">
        <v>23053.472972939286</v>
      </c>
      <c r="T216" s="98">
        <v>22491.213957420077</v>
      </c>
      <c r="U216" s="98">
        <v>21893.727974188721</v>
      </c>
      <c r="V216" s="98">
        <v>19927.435399768947</v>
      </c>
      <c r="W216" s="98">
        <v>22399.216584832466</v>
      </c>
      <c r="DA216" s="63" t="s">
        <v>2319</v>
      </c>
    </row>
    <row r="217" spans="1:105" ht="12" customHeight="1" x14ac:dyDescent="0.25">
      <c r="A217" s="97" t="s">
        <v>53</v>
      </c>
      <c r="B217" s="98">
        <v>120.4959242689003</v>
      </c>
      <c r="C217" s="98">
        <v>134.63079204493962</v>
      </c>
      <c r="D217" s="98">
        <v>133.86693293368828</v>
      </c>
      <c r="E217" s="98">
        <v>132.57025104976813</v>
      </c>
      <c r="F217" s="98">
        <v>126.85610473588052</v>
      </c>
      <c r="G217" s="98">
        <v>123.37730152324116</v>
      </c>
      <c r="H217" s="98">
        <v>122.77632679213362</v>
      </c>
      <c r="I217" s="98">
        <v>120.02793442330359</v>
      </c>
      <c r="J217" s="98">
        <v>121.05059536310463</v>
      </c>
      <c r="K217" s="98">
        <v>125.4155465670522</v>
      </c>
      <c r="L217" s="98">
        <v>139.34516088845135</v>
      </c>
      <c r="M217" s="98">
        <v>117.66764782243702</v>
      </c>
      <c r="N217" s="98">
        <v>129.67442713398103</v>
      </c>
      <c r="O217" s="98">
        <v>121.5735053728735</v>
      </c>
      <c r="P217" s="98">
        <v>121.57728679117065</v>
      </c>
      <c r="Q217" s="98">
        <v>114.44343362103338</v>
      </c>
      <c r="R217" s="98">
        <v>126.47182442080239</v>
      </c>
      <c r="S217" s="98">
        <v>117.19058265527114</v>
      </c>
      <c r="T217" s="98">
        <v>114.93812567896352</v>
      </c>
      <c r="U217" s="98">
        <v>110.51115504390206</v>
      </c>
      <c r="V217" s="98">
        <v>104.24695102761635</v>
      </c>
      <c r="W217" s="98">
        <v>120.23211790956822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10.099824075199651</v>
      </c>
      <c r="C218" s="122">
        <f t="shared" si="114"/>
        <v>10.455971734469033</v>
      </c>
      <c r="D218" s="122">
        <f t="shared" si="114"/>
        <v>10.672263557847904</v>
      </c>
      <c r="E218" s="122">
        <f t="shared" si="114"/>
        <v>13.090586806650055</v>
      </c>
      <c r="F218" s="122">
        <f t="shared" si="114"/>
        <v>11.051102256008322</v>
      </c>
      <c r="G218" s="122">
        <f t="shared" si="114"/>
        <v>11.407914233398015</v>
      </c>
      <c r="H218" s="122">
        <f t="shared" si="114"/>
        <v>12.078389942311468</v>
      </c>
      <c r="I218" s="122">
        <f t="shared" si="114"/>
        <v>12.55256367480145</v>
      </c>
      <c r="J218" s="122">
        <f t="shared" si="114"/>
        <v>13.691758498700423</v>
      </c>
      <c r="K218" s="122">
        <f t="shared" si="114"/>
        <v>14.723083090124311</v>
      </c>
      <c r="L218" s="122">
        <f t="shared" si="114"/>
        <v>20.860936926755702</v>
      </c>
      <c r="M218" s="122">
        <f t="shared" si="114"/>
        <v>16.878394458336661</v>
      </c>
      <c r="N218" s="122">
        <f t="shared" si="114"/>
        <v>16.283412132893783</v>
      </c>
      <c r="O218" s="122">
        <f t="shared" si="114"/>
        <v>16.187452295810363</v>
      </c>
      <c r="P218" s="122">
        <f t="shared" si="114"/>
        <v>16.868446166450266</v>
      </c>
      <c r="Q218" s="122">
        <f t="shared" si="114"/>
        <v>15.859906869001476</v>
      </c>
      <c r="R218" s="122">
        <f t="shared" si="114"/>
        <v>15.458450256997194</v>
      </c>
      <c r="S218" s="122">
        <f t="shared" si="114"/>
        <v>14.205642400640103</v>
      </c>
      <c r="T218" s="122">
        <f t="shared" si="114"/>
        <v>13.928923841348265</v>
      </c>
      <c r="U218" s="122">
        <f t="shared" si="114"/>
        <v>15.120296438684864</v>
      </c>
      <c r="V218" s="122">
        <f t="shared" si="114"/>
        <v>16.692211651007163</v>
      </c>
      <c r="W218" s="122">
        <f t="shared" si="114"/>
        <v>21.011015728126296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10.099824075199651</v>
      </c>
      <c r="C219" s="98">
        <f>RES_hhdet_fech!C86</f>
        <v>10.455971734469033</v>
      </c>
      <c r="D219" s="98">
        <f>RES_hhdet_fech!D86</f>
        <v>10.672263557847904</v>
      </c>
      <c r="E219" s="98">
        <f>RES_hhdet_fech!E86</f>
        <v>13.090586806650055</v>
      </c>
      <c r="F219" s="98">
        <f>RES_hhdet_fech!F86</f>
        <v>11.051102256008322</v>
      </c>
      <c r="G219" s="98">
        <f>RES_hhdet_fech!G86</f>
        <v>11.407914233398015</v>
      </c>
      <c r="H219" s="98">
        <f>RES_hhdet_fech!H86</f>
        <v>12.078389942311468</v>
      </c>
      <c r="I219" s="98">
        <f>RES_hhdet_fech!I86</f>
        <v>12.55256367480145</v>
      </c>
      <c r="J219" s="98">
        <f>RES_hhdet_fech!J86</f>
        <v>13.691758498700423</v>
      </c>
      <c r="K219" s="98">
        <f>RES_hhdet_fech!K86</f>
        <v>14.723083090124311</v>
      </c>
      <c r="L219" s="98">
        <f>RES_hhdet_fech!L86</f>
        <v>20.860936926755702</v>
      </c>
      <c r="M219" s="98">
        <f>RES_hhdet_fech!M86</f>
        <v>16.878394458336661</v>
      </c>
      <c r="N219" s="98">
        <f>RES_hhdet_fech!N86</f>
        <v>16.283412132893783</v>
      </c>
      <c r="O219" s="98">
        <f>RES_hhdet_fech!O86</f>
        <v>16.187452295810363</v>
      </c>
      <c r="P219" s="98">
        <f>RES_hhdet_fech!P86</f>
        <v>16.868446166450266</v>
      </c>
      <c r="Q219" s="98">
        <f>RES_hhdet_fech!Q86</f>
        <v>15.859906869001476</v>
      </c>
      <c r="R219" s="98">
        <f>RES_hhdet_fech!R86</f>
        <v>15.458450256997194</v>
      </c>
      <c r="S219" s="98">
        <f>RES_hhdet_fech!S86</f>
        <v>14.205642400640103</v>
      </c>
      <c r="T219" s="98">
        <f>RES_hhdet_fech!T86</f>
        <v>13.928923841348265</v>
      </c>
      <c r="U219" s="98">
        <f>RES_hhdet_fech!U86</f>
        <v>15.120296438684864</v>
      </c>
      <c r="V219" s="98">
        <f>RES_hhdet_fech!V86</f>
        <v>16.692211651007163</v>
      </c>
      <c r="W219" s="98">
        <f>RES_hhdet_fech!W86</f>
        <v>21.011015728126296</v>
      </c>
      <c r="DA219" s="63" t="s">
        <v>2322</v>
      </c>
    </row>
    <row r="220" spans="1:105" ht="12" customHeight="1" x14ac:dyDescent="0.25">
      <c r="A220" s="121" t="s">
        <v>55</v>
      </c>
      <c r="B220" s="122">
        <v>2203.5160085867838</v>
      </c>
      <c r="C220" s="122">
        <v>2186.6106789270239</v>
      </c>
      <c r="D220" s="122">
        <v>2179.4164949135211</v>
      </c>
      <c r="E220" s="122">
        <v>2104.1638219102224</v>
      </c>
      <c r="F220" s="122">
        <v>2101.2506141176182</v>
      </c>
      <c r="G220" s="122">
        <v>2137.2829825235699</v>
      </c>
      <c r="H220" s="122">
        <v>2106.6684134660427</v>
      </c>
      <c r="I220" s="122">
        <v>2028.1191625829699</v>
      </c>
      <c r="J220" s="122">
        <v>2007.9393661792956</v>
      </c>
      <c r="K220" s="122">
        <v>2037.5552622918103</v>
      </c>
      <c r="L220" s="122">
        <v>2037.7786354908567</v>
      </c>
      <c r="M220" s="122">
        <v>2080.2459168337919</v>
      </c>
      <c r="N220" s="122">
        <v>2060.6390659128388</v>
      </c>
      <c r="O220" s="122">
        <v>2036.6304712394456</v>
      </c>
      <c r="P220" s="122">
        <v>1991.243686562249</v>
      </c>
      <c r="Q220" s="122">
        <v>1948.532408400732</v>
      </c>
      <c r="R220" s="122">
        <v>1918.066506437862</v>
      </c>
      <c r="S220" s="122">
        <v>1831.0762282734797</v>
      </c>
      <c r="T220" s="122">
        <v>1768.8176100704329</v>
      </c>
      <c r="U220" s="122">
        <v>1695.5860302041151</v>
      </c>
      <c r="V220" s="122">
        <v>1662.8666443544946</v>
      </c>
      <c r="W220" s="122">
        <v>1604.8723078422718</v>
      </c>
      <c r="DA220" s="130" t="s">
        <v>2323</v>
      </c>
    </row>
    <row r="221" spans="1:105" ht="12" customHeight="1" x14ac:dyDescent="0.25">
      <c r="A221" s="97" t="s">
        <v>132</v>
      </c>
      <c r="B221" s="98">
        <v>2623.4482048520058</v>
      </c>
      <c r="C221" s="98">
        <v>2651.4627986771393</v>
      </c>
      <c r="D221" s="98">
        <v>2595.8973323662658</v>
      </c>
      <c r="E221" s="98">
        <v>2413.0080700862868</v>
      </c>
      <c r="F221" s="98">
        <v>2415.5709317146379</v>
      </c>
      <c r="G221" s="98">
        <v>2373.7794901295324</v>
      </c>
      <c r="H221" s="98">
        <v>2288.6746984628303</v>
      </c>
      <c r="I221" s="98">
        <v>2154.648592452495</v>
      </c>
      <c r="J221" s="98">
        <v>2138.1396924190794</v>
      </c>
      <c r="K221" s="98">
        <v>2123.1802728041903</v>
      </c>
      <c r="L221" s="98">
        <v>2119.4625608216184</v>
      </c>
      <c r="M221" s="98">
        <v>2077.7474011339559</v>
      </c>
      <c r="N221" s="98">
        <v>2038.7248307282866</v>
      </c>
      <c r="O221" s="98">
        <v>2004.437310011815</v>
      </c>
      <c r="P221" s="98">
        <v>1971.5001759449603</v>
      </c>
      <c r="Q221" s="98">
        <v>1924.5660906687165</v>
      </c>
      <c r="R221" s="98">
        <v>1883.1407084473597</v>
      </c>
      <c r="S221" s="98">
        <v>1786.0588738610909</v>
      </c>
      <c r="T221" s="98">
        <v>1739.6201452482012</v>
      </c>
      <c r="U221" s="98">
        <v>1666.1732378808485</v>
      </c>
      <c r="V221" s="98">
        <v>1623.4560464160447</v>
      </c>
      <c r="W221" s="98">
        <v>1573.5879654034618</v>
      </c>
      <c r="DA221" s="63" t="s">
        <v>2324</v>
      </c>
    </row>
    <row r="222" spans="1:105" ht="12" customHeight="1" x14ac:dyDescent="0.25">
      <c r="A222" s="97" t="s">
        <v>131</v>
      </c>
      <c r="B222" s="98">
        <v>2382.3273160217918</v>
      </c>
      <c r="C222" s="98">
        <v>2411.7365094043539</v>
      </c>
      <c r="D222" s="98">
        <v>2387.3939137833499</v>
      </c>
      <c r="E222" s="98">
        <v>2226.2283307849721</v>
      </c>
      <c r="F222" s="98">
        <v>2206.85125059751</v>
      </c>
      <c r="G222" s="98">
        <v>2186.5059999578316</v>
      </c>
      <c r="H222" s="98">
        <v>2066.9480190059644</v>
      </c>
      <c r="I222" s="98">
        <v>1967.2458851042436</v>
      </c>
      <c r="J222" s="98">
        <v>1938.5317110525471</v>
      </c>
      <c r="K222" s="98">
        <v>1943.4793006421153</v>
      </c>
      <c r="L222" s="98">
        <v>1956.2625233073031</v>
      </c>
      <c r="M222" s="98">
        <v>1937.2906223550551</v>
      </c>
      <c r="N222" s="98">
        <v>1939.1475077073846</v>
      </c>
      <c r="O222" s="98">
        <v>1909.4876132595912</v>
      </c>
      <c r="P222" s="98">
        <v>1876.3103933216089</v>
      </c>
      <c r="Q222" s="98">
        <v>1833.3034284522369</v>
      </c>
      <c r="R222" s="98">
        <v>1800.8291104071432</v>
      </c>
      <c r="S222" s="98">
        <v>1703.6135943334386</v>
      </c>
      <c r="T222" s="98">
        <v>1656.5358756509254</v>
      </c>
      <c r="U222" s="98">
        <v>1590.594926307032</v>
      </c>
      <c r="V222" s="98">
        <v>1552.3928809182148</v>
      </c>
      <c r="W222" s="98">
        <v>1512.3983176462591</v>
      </c>
      <c r="DA222" s="63" t="s">
        <v>2325</v>
      </c>
    </row>
    <row r="223" spans="1:105" ht="12" customHeight="1" x14ac:dyDescent="0.25">
      <c r="A223" s="100" t="s">
        <v>204</v>
      </c>
      <c r="B223" s="101">
        <v>2109.16066880784</v>
      </c>
      <c r="C223" s="101">
        <v>2119.0259478206476</v>
      </c>
      <c r="D223" s="101">
        <v>2094.5864727750854</v>
      </c>
      <c r="E223" s="101">
        <v>1940.5360256166018</v>
      </c>
      <c r="F223" s="101">
        <v>1913.0243434066169</v>
      </c>
      <c r="G223" s="101">
        <v>1894.1233299291473</v>
      </c>
      <c r="H223" s="101">
        <v>1775.6997199715033</v>
      </c>
      <c r="I223" s="101">
        <v>1701.2522269373801</v>
      </c>
      <c r="J223" s="101">
        <v>1653.2932920265973</v>
      </c>
      <c r="K223" s="101">
        <v>1652.3387920895939</v>
      </c>
      <c r="L223" s="101">
        <v>1654.0581792152423</v>
      </c>
      <c r="M223" s="101">
        <v>1637.954495079083</v>
      </c>
      <c r="N223" s="101">
        <v>1636.2074106104628</v>
      </c>
      <c r="O223" s="101">
        <v>1603.7528219069065</v>
      </c>
      <c r="P223" s="101">
        <v>1575.1378476763493</v>
      </c>
      <c r="Q223" s="101">
        <v>1535.481058909264</v>
      </c>
      <c r="R223" s="101">
        <v>1509.8220124685977</v>
      </c>
      <c r="S223" s="101">
        <v>1424.0257456195543</v>
      </c>
      <c r="T223" s="101">
        <v>1381.4405088130779</v>
      </c>
      <c r="U223" s="101">
        <v>1321.9367851081818</v>
      </c>
      <c r="V223" s="101">
        <v>1285.6948804625879</v>
      </c>
      <c r="W223" s="101">
        <v>1224.4634652594812</v>
      </c>
      <c r="DA223" s="131" t="s">
        <v>2326</v>
      </c>
    </row>
    <row r="224" spans="1:105" ht="12" customHeight="1" x14ac:dyDescent="0.25">
      <c r="A224" s="103" t="s">
        <v>52</v>
      </c>
      <c r="B224" s="104">
        <v>273.16664721395188</v>
      </c>
      <c r="C224" s="104">
        <v>292.71056158370646</v>
      </c>
      <c r="D224" s="104">
        <v>292.80744100826428</v>
      </c>
      <c r="E224" s="104">
        <v>285.69230516837052</v>
      </c>
      <c r="F224" s="104">
        <v>293.82690719089265</v>
      </c>
      <c r="G224" s="104">
        <v>292.38267002868389</v>
      </c>
      <c r="H224" s="104">
        <v>291.24829903446124</v>
      </c>
      <c r="I224" s="104">
        <v>265.99365816686327</v>
      </c>
      <c r="J224" s="104">
        <v>285.23841902594967</v>
      </c>
      <c r="K224" s="104">
        <v>291.1405085525214</v>
      </c>
      <c r="L224" s="104">
        <v>302.20434409206086</v>
      </c>
      <c r="M224" s="104">
        <v>299.33612727597193</v>
      </c>
      <c r="N224" s="104">
        <v>302.94009709692165</v>
      </c>
      <c r="O224" s="104">
        <v>305.73479135268468</v>
      </c>
      <c r="P224" s="104">
        <v>301.1725456452599</v>
      </c>
      <c r="Q224" s="104">
        <v>297.82236954297292</v>
      </c>
      <c r="R224" s="104">
        <v>291.00709793854566</v>
      </c>
      <c r="S224" s="104">
        <v>279.58784871388428</v>
      </c>
      <c r="T224" s="104">
        <v>275.09536683784779</v>
      </c>
      <c r="U224" s="104">
        <v>268.65814119885033</v>
      </c>
      <c r="V224" s="104">
        <v>266.69800045562681</v>
      </c>
      <c r="W224" s="104">
        <v>287.93485238677772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2070.7227939434292</v>
      </c>
      <c r="C229" s="101">
        <v>2032.2730335463689</v>
      </c>
      <c r="D229" s="101">
        <v>2030.8379534455839</v>
      </c>
      <c r="E229" s="101">
        <v>1986.1156182485506</v>
      </c>
      <c r="F229" s="101">
        <v>1971.9663189565385</v>
      </c>
      <c r="G229" s="101">
        <v>2033.0910490997742</v>
      </c>
      <c r="H229" s="101">
        <v>2021.0492769941341</v>
      </c>
      <c r="I229" s="101">
        <v>1964.2942346280893</v>
      </c>
      <c r="J229" s="101">
        <v>1937.1338040183318</v>
      </c>
      <c r="K229" s="101">
        <v>1988.8385047742472</v>
      </c>
      <c r="L229" s="101">
        <v>1989.3831157666343</v>
      </c>
      <c r="M229" s="101">
        <v>2085.1770829695847</v>
      </c>
      <c r="N229" s="101">
        <v>2078.0053093770507</v>
      </c>
      <c r="O229" s="101">
        <v>2060.6374292333085</v>
      </c>
      <c r="P229" s="101">
        <v>2007.9542587775613</v>
      </c>
      <c r="Q229" s="101">
        <v>1968.1137294294347</v>
      </c>
      <c r="R229" s="101">
        <v>1945.215290726434</v>
      </c>
      <c r="S229" s="101">
        <v>1865.0152135840362</v>
      </c>
      <c r="T229" s="101">
        <v>1792.9789701146744</v>
      </c>
      <c r="U229" s="101">
        <v>1719.9571400990267</v>
      </c>
      <c r="V229" s="101">
        <v>1694.1768224567491</v>
      </c>
      <c r="W229" s="101">
        <v>1630.9681913427037</v>
      </c>
      <c r="DA229" s="131" t="s">
        <v>2332</v>
      </c>
    </row>
    <row r="230" spans="1:105" ht="12" customHeight="1" x14ac:dyDescent="0.25">
      <c r="A230" s="107" t="s">
        <v>121</v>
      </c>
      <c r="B230" s="104">
        <v>1952.3309362915904</v>
      </c>
      <c r="C230" s="104">
        <v>1913.7079063939943</v>
      </c>
      <c r="D230" s="104">
        <v>1916.1395383205488</v>
      </c>
      <c r="E230" s="104">
        <v>1874.5354555961649</v>
      </c>
      <c r="F230" s="104">
        <v>1862.7073501964044</v>
      </c>
      <c r="G230" s="104">
        <v>1922.7807582998528</v>
      </c>
      <c r="H230" s="104">
        <v>1911.1093826120059</v>
      </c>
      <c r="I230" s="104">
        <v>1865.1455910157856</v>
      </c>
      <c r="J230" s="104">
        <v>1834.8261307806299</v>
      </c>
      <c r="K230" s="104">
        <v>1885.6522658169692</v>
      </c>
      <c r="L230" s="104">
        <v>1886.2348839933279</v>
      </c>
      <c r="M230" s="104">
        <v>1980.3714698480778</v>
      </c>
      <c r="N230" s="104">
        <v>1973.9543913077257</v>
      </c>
      <c r="O230" s="104">
        <v>1956.191153359578</v>
      </c>
      <c r="P230" s="104">
        <v>1903.0631250168824</v>
      </c>
      <c r="Q230" s="104">
        <v>1866.280129673384</v>
      </c>
      <c r="R230" s="104">
        <v>1845.8898380677658</v>
      </c>
      <c r="S230" s="104">
        <v>1774.44364617674</v>
      </c>
      <c r="T230" s="104">
        <v>1709.5133831343292</v>
      </c>
      <c r="U230" s="104">
        <v>1644.6502908275149</v>
      </c>
      <c r="V230" s="104">
        <v>1623.4973166613936</v>
      </c>
      <c r="W230" s="104">
        <v>1562.8533065046752</v>
      </c>
      <c r="DA230" s="132" t="s">
        <v>2333</v>
      </c>
    </row>
    <row r="231" spans="1:105" ht="12" customHeight="1" x14ac:dyDescent="0.25">
      <c r="A231" s="108" t="s">
        <v>53</v>
      </c>
      <c r="B231" s="98">
        <v>1664.7931070338486</v>
      </c>
      <c r="C231" s="98">
        <v>1621.0720548819347</v>
      </c>
      <c r="D231" s="98">
        <v>1625.1698132266827</v>
      </c>
      <c r="E231" s="98">
        <v>1583.1768292271997</v>
      </c>
      <c r="F231" s="98">
        <v>1573.2420739405266</v>
      </c>
      <c r="G231" s="98">
        <v>1627.7910932311838</v>
      </c>
      <c r="H231" s="98">
        <v>1615.2317373520707</v>
      </c>
      <c r="I231" s="98">
        <v>1593.1527871097474</v>
      </c>
      <c r="J231" s="98">
        <v>1555.2553240723521</v>
      </c>
      <c r="K231" s="98">
        <v>1598.5203825716735</v>
      </c>
      <c r="L231" s="98">
        <v>1594.7107525256658</v>
      </c>
      <c r="M231" s="98">
        <v>1678.3554811108659</v>
      </c>
      <c r="N231" s="98">
        <v>1670.5046651389064</v>
      </c>
      <c r="O231" s="98">
        <v>1651.9866046516786</v>
      </c>
      <c r="P231" s="98">
        <v>1605.6852266837914</v>
      </c>
      <c r="Q231" s="98">
        <v>1570.3972366010903</v>
      </c>
      <c r="R231" s="98">
        <v>1553.7926139906442</v>
      </c>
      <c r="S231" s="98">
        <v>1491.212185393189</v>
      </c>
      <c r="T231" s="98">
        <v>1435.0801302619352</v>
      </c>
      <c r="U231" s="98">
        <v>1376.8443920035788</v>
      </c>
      <c r="V231" s="98">
        <v>1355.695676910899</v>
      </c>
      <c r="W231" s="98">
        <v>1277.1066468127299</v>
      </c>
      <c r="DA231" s="63" t="s">
        <v>2334</v>
      </c>
    </row>
    <row r="232" spans="1:105" ht="12" customHeight="1" x14ac:dyDescent="0.25">
      <c r="A232" s="108" t="s">
        <v>52</v>
      </c>
      <c r="B232" s="98">
        <v>287.53782925774118</v>
      </c>
      <c r="C232" s="98">
        <v>292.63585151205956</v>
      </c>
      <c r="D232" s="98">
        <v>290.96972509386615</v>
      </c>
      <c r="E232" s="98">
        <v>291.35862636896479</v>
      </c>
      <c r="F232" s="98">
        <v>289.46527625587828</v>
      </c>
      <c r="G232" s="98">
        <v>294.98966506866856</v>
      </c>
      <c r="H232" s="98">
        <v>295.87764525993515</v>
      </c>
      <c r="I232" s="98">
        <v>271.99280390603803</v>
      </c>
      <c r="J232" s="98">
        <v>279.57080670827798</v>
      </c>
      <c r="K232" s="98">
        <v>287.13188324529557</v>
      </c>
      <c r="L232" s="98">
        <v>291.52413146766219</v>
      </c>
      <c r="M232" s="98">
        <v>302.01598873721201</v>
      </c>
      <c r="N232" s="98">
        <v>303.44972616881921</v>
      </c>
      <c r="O232" s="98">
        <v>304.20454870789916</v>
      </c>
      <c r="P232" s="98">
        <v>297.37789833309103</v>
      </c>
      <c r="Q232" s="98">
        <v>295.88289307229371</v>
      </c>
      <c r="R232" s="98">
        <v>292.09722407712121</v>
      </c>
      <c r="S232" s="98">
        <v>283.23146078355131</v>
      </c>
      <c r="T232" s="98">
        <v>274.43325287239406</v>
      </c>
      <c r="U232" s="98">
        <v>267.80589882393593</v>
      </c>
      <c r="V232" s="98">
        <v>267.80163975049447</v>
      </c>
      <c r="W232" s="98">
        <v>285.74665969194569</v>
      </c>
      <c r="DA232" s="63" t="s">
        <v>2335</v>
      </c>
    </row>
    <row r="233" spans="1:105" ht="12" customHeight="1" x14ac:dyDescent="0.25">
      <c r="A233" s="121" t="s">
        <v>54</v>
      </c>
      <c r="B233" s="122">
        <v>191.04164520938571</v>
      </c>
      <c r="C233" s="122">
        <v>198.38688567783339</v>
      </c>
      <c r="D233" s="122">
        <v>198.19544818549633</v>
      </c>
      <c r="E233" s="122">
        <v>201.51666403594979</v>
      </c>
      <c r="F233" s="122">
        <v>197.83902364692776</v>
      </c>
      <c r="G233" s="122">
        <v>205.75559794676178</v>
      </c>
      <c r="H233" s="122">
        <v>196.22944875122695</v>
      </c>
      <c r="I233" s="122">
        <v>200.21582618937455</v>
      </c>
      <c r="J233" s="122">
        <v>212.19815081002395</v>
      </c>
      <c r="K233" s="122">
        <v>229.08488865667491</v>
      </c>
      <c r="L233" s="122">
        <v>229.43838613666983</v>
      </c>
      <c r="M233" s="122">
        <v>229.67124912833978</v>
      </c>
      <c r="N233" s="122">
        <v>236.081897433264</v>
      </c>
      <c r="O233" s="122">
        <v>239.28704361060824</v>
      </c>
      <c r="P233" s="122">
        <v>237.45160164770394</v>
      </c>
      <c r="Q233" s="122">
        <v>239.12751009773211</v>
      </c>
      <c r="R233" s="122">
        <v>235.87044125391964</v>
      </c>
      <c r="S233" s="122">
        <v>233.39897823750721</v>
      </c>
      <c r="T233" s="122">
        <v>235.84639681806604</v>
      </c>
      <c r="U233" s="122">
        <v>233.54872070412873</v>
      </c>
      <c r="V233" s="122">
        <v>306.38712511576466</v>
      </c>
      <c r="W233" s="122">
        <v>298.55703275010814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170.89616171659642</v>
      </c>
      <c r="C235" s="98">
        <v>263.96628976278856</v>
      </c>
      <c r="D235" s="98">
        <v>248.53624897563233</v>
      </c>
      <c r="E235" s="98">
        <v>282.8285438648179</v>
      </c>
      <c r="F235" s="98">
        <v>241.85356145614202</v>
      </c>
      <c r="G235" s="98">
        <v>299.83623432242462</v>
      </c>
      <c r="H235" s="98">
        <v>157.81863427174306</v>
      </c>
      <c r="I235" s="98">
        <v>211.08983075369966</v>
      </c>
      <c r="J235" s="98">
        <v>297.19949114351886</v>
      </c>
      <c r="K235" s="98">
        <v>348.36144199501723</v>
      </c>
      <c r="L235" s="98">
        <v>273.93954753719049</v>
      </c>
      <c r="M235" s="98">
        <v>265.76312428638556</v>
      </c>
      <c r="N235" s="98">
        <v>222.83689758482453</v>
      </c>
      <c r="O235" s="98">
        <v>304.06838089522722</v>
      </c>
      <c r="P235" s="98">
        <v>290.69015654173705</v>
      </c>
      <c r="Q235" s="98">
        <v>358.13653988207142</v>
      </c>
      <c r="R235" s="98">
        <v>284.70153962373212</v>
      </c>
      <c r="S235" s="98">
        <v>292.84066819344361</v>
      </c>
      <c r="T235" s="98">
        <v>304.6475585445844</v>
      </c>
      <c r="U235" s="98">
        <v>309.69706522553355</v>
      </c>
      <c r="V235" s="98">
        <v>398.55151980433936</v>
      </c>
      <c r="W235" s="98">
        <v>402.4481909103327</v>
      </c>
      <c r="DA235" s="63" t="s">
        <v>2338</v>
      </c>
    </row>
    <row r="236" spans="1:105" ht="12" customHeight="1" x14ac:dyDescent="0.25">
      <c r="A236" s="109" t="s">
        <v>120</v>
      </c>
      <c r="B236" s="33">
        <v>193.26635998995906</v>
      </c>
      <c r="C236" s="33">
        <v>190.63919611116023</v>
      </c>
      <c r="D236" s="33">
        <v>191.95265479567044</v>
      </c>
      <c r="E236" s="33">
        <v>191.03310732775353</v>
      </c>
      <c r="F236" s="33">
        <v>192.49450407607637</v>
      </c>
      <c r="G236" s="33">
        <v>194.88303249129842</v>
      </c>
      <c r="H236" s="33">
        <v>200.36179284068027</v>
      </c>
      <c r="I236" s="33">
        <v>199.05621587612143</v>
      </c>
      <c r="J236" s="33">
        <v>202.39769522503929</v>
      </c>
      <c r="K236" s="33">
        <v>215.47321696162331</v>
      </c>
      <c r="L236" s="33">
        <v>224.88917892981689</v>
      </c>
      <c r="M236" s="33">
        <v>226.67238478702532</v>
      </c>
      <c r="N236" s="33">
        <v>237.05215850741919</v>
      </c>
      <c r="O236" s="33">
        <v>234.69946761873075</v>
      </c>
      <c r="P236" s="33">
        <v>233.52564264146852</v>
      </c>
      <c r="Q236" s="33">
        <v>230.42881809232045</v>
      </c>
      <c r="R236" s="33">
        <v>232.32295612200525</v>
      </c>
      <c r="S236" s="33">
        <v>229.25053159460884</v>
      </c>
      <c r="T236" s="33">
        <v>231.28533085382006</v>
      </c>
      <c r="U236" s="33">
        <v>228.67750107464718</v>
      </c>
      <c r="V236" s="33">
        <v>300.73193363803756</v>
      </c>
      <c r="W236" s="33">
        <v>292.40358607728933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14695.000244649096</v>
      </c>
      <c r="C238" s="117">
        <f t="shared" si="115"/>
        <v>16273.703621493552</v>
      </c>
      <c r="D238" s="117">
        <f t="shared" si="115"/>
        <v>16572.918744509949</v>
      </c>
      <c r="E238" s="117">
        <f t="shared" si="115"/>
        <v>16624.536562370693</v>
      </c>
      <c r="F238" s="117">
        <f t="shared" si="115"/>
        <v>16402.986338707022</v>
      </c>
      <c r="G238" s="117">
        <f t="shared" si="115"/>
        <v>16315.875048506028</v>
      </c>
      <c r="H238" s="117">
        <f t="shared" si="115"/>
        <v>16483.138066286388</v>
      </c>
      <c r="I238" s="117">
        <f t="shared" si="115"/>
        <v>16334.05831893422</v>
      </c>
      <c r="J238" s="117">
        <f t="shared" si="115"/>
        <v>16748.442098667136</v>
      </c>
      <c r="K238" s="117">
        <f t="shared" si="115"/>
        <v>17510.405783711911</v>
      </c>
      <c r="L238" s="117">
        <f t="shared" si="115"/>
        <v>19410.93285354241</v>
      </c>
      <c r="M238" s="117">
        <f t="shared" si="115"/>
        <v>17015.79276815541</v>
      </c>
      <c r="N238" s="117">
        <f t="shared" si="115"/>
        <v>18694.468169779488</v>
      </c>
      <c r="O238" s="117">
        <f t="shared" si="115"/>
        <v>17864.855189666181</v>
      </c>
      <c r="P238" s="117">
        <f t="shared" si="115"/>
        <v>18010.78092283845</v>
      </c>
      <c r="Q238" s="117">
        <f t="shared" si="115"/>
        <v>17203.988858843761</v>
      </c>
      <c r="R238" s="117">
        <f t="shared" ref="R238:V238" si="116">R239+R242+R244+R257</f>
        <v>18860.738126098575</v>
      </c>
      <c r="S238" s="117">
        <f t="shared" si="116"/>
        <v>18695.526656755039</v>
      </c>
      <c r="T238" s="117">
        <f t="shared" si="116"/>
        <v>18524.499495817203</v>
      </c>
      <c r="U238" s="117">
        <f t="shared" si="116"/>
        <v>18306.238999302634</v>
      </c>
      <c r="V238" s="117">
        <f t="shared" si="116"/>
        <v>17134.805112280868</v>
      </c>
      <c r="W238" s="117">
        <f t="shared" ref="W238" si="117">W239+W242+W244+W257</f>
        <v>19308.660995022754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13083.08578547557</v>
      </c>
      <c r="C239" s="122">
        <f t="shared" si="118"/>
        <v>14656.550014977744</v>
      </c>
      <c r="D239" s="122">
        <f t="shared" si="118"/>
        <v>14943.834700001047</v>
      </c>
      <c r="E239" s="122">
        <f t="shared" si="118"/>
        <v>15020.041443659406</v>
      </c>
      <c r="F239" s="122">
        <f t="shared" si="118"/>
        <v>14789.872956589967</v>
      </c>
      <c r="G239" s="122">
        <f t="shared" si="118"/>
        <v>14650.939930084687</v>
      </c>
      <c r="H239" s="122">
        <f t="shared" si="118"/>
        <v>14821.272040787584</v>
      </c>
      <c r="I239" s="122">
        <f t="shared" si="118"/>
        <v>14707.255725074401</v>
      </c>
      <c r="J239" s="122">
        <f t="shared" si="118"/>
        <v>15105.952047223978</v>
      </c>
      <c r="K239" s="122">
        <f t="shared" si="118"/>
        <v>15812.53691987512</v>
      </c>
      <c r="L239" s="122">
        <f t="shared" si="118"/>
        <v>17673.401036182426</v>
      </c>
      <c r="M239" s="122">
        <f t="shared" si="118"/>
        <v>15239.11786305335</v>
      </c>
      <c r="N239" s="122">
        <f t="shared" si="118"/>
        <v>16907.0772997614</v>
      </c>
      <c r="O239" s="122">
        <f t="shared" si="118"/>
        <v>16074.293383114422</v>
      </c>
      <c r="P239" s="122">
        <f t="shared" si="118"/>
        <v>16242.122442537986</v>
      </c>
      <c r="Q239" s="122">
        <f t="shared" si="118"/>
        <v>15457.667434618636</v>
      </c>
      <c r="R239" s="122">
        <f t="shared" ref="R239:V239" si="119">SUM(R240:R241)</f>
        <v>17124.536689343528</v>
      </c>
      <c r="S239" s="122">
        <f t="shared" si="119"/>
        <v>17013.232141107743</v>
      </c>
      <c r="T239" s="122">
        <f t="shared" si="119"/>
        <v>16867.809774182264</v>
      </c>
      <c r="U239" s="122">
        <f t="shared" si="119"/>
        <v>16682.327709530447</v>
      </c>
      <c r="V239" s="122">
        <f t="shared" si="119"/>
        <v>15447.718242814884</v>
      </c>
      <c r="W239" s="122">
        <f t="shared" ref="W239" si="120">SUM(W240:W241)</f>
        <v>17635.342115256568</v>
      </c>
      <c r="DA239" s="130" t="s">
        <v>2486</v>
      </c>
    </row>
    <row r="240" spans="1:105" ht="12" customHeight="1" x14ac:dyDescent="0.25">
      <c r="A240" s="97" t="s">
        <v>204</v>
      </c>
      <c r="B240" s="98">
        <v>12962.58986120667</v>
      </c>
      <c r="C240" s="98">
        <v>14521.919222932804</v>
      </c>
      <c r="D240" s="98">
        <v>14809.967767067359</v>
      </c>
      <c r="E240" s="98">
        <v>14887.471192609637</v>
      </c>
      <c r="F240" s="98">
        <v>14663.016851854087</v>
      </c>
      <c r="G240" s="98">
        <v>14527.562628561445</v>
      </c>
      <c r="H240" s="98">
        <v>14698.495713995451</v>
      </c>
      <c r="I240" s="98">
        <v>14587.227790651097</v>
      </c>
      <c r="J240" s="98">
        <v>14984.901451860873</v>
      </c>
      <c r="K240" s="98">
        <v>15687.121373308068</v>
      </c>
      <c r="L240" s="98">
        <v>17534.055875293976</v>
      </c>
      <c r="M240" s="98">
        <v>15121.450215230914</v>
      </c>
      <c r="N240" s="98">
        <v>16777.402872627419</v>
      </c>
      <c r="O240" s="98">
        <v>15952.719877741549</v>
      </c>
      <c r="P240" s="98">
        <v>16120.545155746815</v>
      </c>
      <c r="Q240" s="98">
        <v>15343.224000997601</v>
      </c>
      <c r="R240" s="98">
        <v>16998.064864922726</v>
      </c>
      <c r="S240" s="98">
        <v>16896.041558452471</v>
      </c>
      <c r="T240" s="98">
        <v>16752.8716485033</v>
      </c>
      <c r="U240" s="98">
        <v>16571.816554486544</v>
      </c>
      <c r="V240" s="98">
        <v>15343.471291787268</v>
      </c>
      <c r="W240" s="98">
        <v>17515.109997347001</v>
      </c>
      <c r="DA240" s="63" t="s">
        <v>2487</v>
      </c>
    </row>
    <row r="241" spans="1:105" ht="12" customHeight="1" x14ac:dyDescent="0.25">
      <c r="A241" s="97" t="s">
        <v>53</v>
      </c>
      <c r="B241" s="98">
        <v>120.4959242689003</v>
      </c>
      <c r="C241" s="98">
        <v>134.63079204493962</v>
      </c>
      <c r="D241" s="98">
        <v>133.86693293368828</v>
      </c>
      <c r="E241" s="98">
        <v>132.57025104976813</v>
      </c>
      <c r="F241" s="98">
        <v>126.85610473588052</v>
      </c>
      <c r="G241" s="98">
        <v>123.37730152324116</v>
      </c>
      <c r="H241" s="98">
        <v>122.77632679213362</v>
      </c>
      <c r="I241" s="98">
        <v>120.02793442330359</v>
      </c>
      <c r="J241" s="98">
        <v>121.05059536310463</v>
      </c>
      <c r="K241" s="98">
        <v>125.4155465670522</v>
      </c>
      <c r="L241" s="98">
        <v>139.34516088845135</v>
      </c>
      <c r="M241" s="98">
        <v>117.66764782243702</v>
      </c>
      <c r="N241" s="98">
        <v>129.67442713398103</v>
      </c>
      <c r="O241" s="98">
        <v>121.5735053728735</v>
      </c>
      <c r="P241" s="98">
        <v>121.57728679117065</v>
      </c>
      <c r="Q241" s="98">
        <v>114.44343362103338</v>
      </c>
      <c r="R241" s="98">
        <v>126.47182442080239</v>
      </c>
      <c r="S241" s="98">
        <v>117.19058265527114</v>
      </c>
      <c r="T241" s="98">
        <v>114.93812567896352</v>
      </c>
      <c r="U241" s="98">
        <v>110.51115504390206</v>
      </c>
      <c r="V241" s="98">
        <v>104.24695102761635</v>
      </c>
      <c r="W241" s="98">
        <v>120.23211790956822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19.947556990800578</v>
      </c>
      <c r="C242" s="122">
        <f t="shared" si="121"/>
        <v>21.742090583720749</v>
      </c>
      <c r="D242" s="122">
        <f t="shared" si="121"/>
        <v>23.388990710950555</v>
      </c>
      <c r="E242" s="122">
        <f t="shared" si="121"/>
        <v>30.260524869742561</v>
      </c>
      <c r="F242" s="122">
        <f t="shared" si="121"/>
        <v>27.090570816899838</v>
      </c>
      <c r="G242" s="122">
        <f t="shared" si="121"/>
        <v>29.705974193268698</v>
      </c>
      <c r="H242" s="122">
        <f t="shared" si="121"/>
        <v>33.527514439751045</v>
      </c>
      <c r="I242" s="122">
        <f t="shared" si="121"/>
        <v>36.138872305816598</v>
      </c>
      <c r="J242" s="122">
        <f t="shared" si="121"/>
        <v>40.467532057034092</v>
      </c>
      <c r="K242" s="122">
        <f t="shared" si="121"/>
        <v>44.969685894830732</v>
      </c>
      <c r="L242" s="122">
        <f t="shared" si="121"/>
        <v>65.6299134411681</v>
      </c>
      <c r="M242" s="122">
        <f t="shared" si="121"/>
        <v>54.412535752670379</v>
      </c>
      <c r="N242" s="122">
        <f t="shared" si="121"/>
        <v>54.024950950245895</v>
      </c>
      <c r="O242" s="122">
        <f t="shared" si="121"/>
        <v>55.599901420929996</v>
      </c>
      <c r="P242" s="122">
        <f t="shared" si="121"/>
        <v>59.977286763590449</v>
      </c>
      <c r="Q242" s="122">
        <f t="shared" si="121"/>
        <v>58.385556884434919</v>
      </c>
      <c r="R242" s="122">
        <f t="shared" si="121"/>
        <v>58.782872679532034</v>
      </c>
      <c r="S242" s="122">
        <f t="shared" si="121"/>
        <v>55.994773246936482</v>
      </c>
      <c r="T242" s="122">
        <f t="shared" si="121"/>
        <v>56.793567554571439</v>
      </c>
      <c r="U242" s="122">
        <f t="shared" si="121"/>
        <v>63.536080880454826</v>
      </c>
      <c r="V242" s="122">
        <f t="shared" si="121"/>
        <v>72.201033800863812</v>
      </c>
      <c r="W242" s="122">
        <f t="shared" si="121"/>
        <v>93.364242325794066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19.947556990800578</v>
      </c>
      <c r="C243" s="98">
        <f>RES_hhdet_tesh!C86</f>
        <v>21.742090583720749</v>
      </c>
      <c r="D243" s="98">
        <f>RES_hhdet_tesh!D86</f>
        <v>23.388990710950555</v>
      </c>
      <c r="E243" s="98">
        <f>RES_hhdet_tesh!E86</f>
        <v>30.260524869742561</v>
      </c>
      <c r="F243" s="98">
        <f>RES_hhdet_tesh!F86</f>
        <v>27.090570816899838</v>
      </c>
      <c r="G243" s="98">
        <f>RES_hhdet_tesh!G86</f>
        <v>29.705974193268698</v>
      </c>
      <c r="H243" s="98">
        <f>RES_hhdet_tesh!H86</f>
        <v>33.527514439751045</v>
      </c>
      <c r="I243" s="98">
        <f>RES_hhdet_tesh!I86</f>
        <v>36.138872305816598</v>
      </c>
      <c r="J243" s="98">
        <f>RES_hhdet_tesh!J86</f>
        <v>40.467532057034092</v>
      </c>
      <c r="K243" s="98">
        <f>RES_hhdet_tesh!K86</f>
        <v>44.969685894830732</v>
      </c>
      <c r="L243" s="98">
        <f>RES_hhdet_tesh!L86</f>
        <v>65.6299134411681</v>
      </c>
      <c r="M243" s="98">
        <f>RES_hhdet_tesh!M86</f>
        <v>54.412535752670379</v>
      </c>
      <c r="N243" s="98">
        <f>RES_hhdet_tesh!N86</f>
        <v>54.024950950245895</v>
      </c>
      <c r="O243" s="98">
        <f>RES_hhdet_tesh!O86</f>
        <v>55.599901420929996</v>
      </c>
      <c r="P243" s="98">
        <f>RES_hhdet_tesh!P86</f>
        <v>59.977286763590449</v>
      </c>
      <c r="Q243" s="98">
        <f>RES_hhdet_tesh!Q86</f>
        <v>58.385556884434919</v>
      </c>
      <c r="R243" s="98">
        <f>RES_hhdet_tesh!R86</f>
        <v>58.782872679532034</v>
      </c>
      <c r="S243" s="98">
        <f>RES_hhdet_tesh!S86</f>
        <v>55.994773246936482</v>
      </c>
      <c r="T243" s="98">
        <f>RES_hhdet_tesh!T86</f>
        <v>56.793567554571439</v>
      </c>
      <c r="U243" s="98">
        <f>RES_hhdet_tesh!U86</f>
        <v>63.536080880454826</v>
      </c>
      <c r="V243" s="98">
        <f>RES_hhdet_tesh!V86</f>
        <v>72.201033800863812</v>
      </c>
      <c r="W243" s="98">
        <f>RES_hhdet_tesh!W86</f>
        <v>93.364242325794066</v>
      </c>
      <c r="DA243" s="63" t="s">
        <v>2490</v>
      </c>
    </row>
    <row r="244" spans="1:105" ht="12" customHeight="1" x14ac:dyDescent="0.25">
      <c r="A244" s="121" t="s">
        <v>55</v>
      </c>
      <c r="B244" s="122">
        <v>1448.9816242647464</v>
      </c>
      <c r="C244" s="122">
        <v>1447.9513432648278</v>
      </c>
      <c r="D244" s="122">
        <v>1457.8128349920828</v>
      </c>
      <c r="E244" s="122">
        <v>1424.0111695824105</v>
      </c>
      <c r="F244" s="122">
        <v>1437.1407465195305</v>
      </c>
      <c r="G244" s="122">
        <v>1480.3808301278452</v>
      </c>
      <c r="H244" s="122">
        <v>1477.8302309264027</v>
      </c>
      <c r="I244" s="122">
        <v>1437.4908081490933</v>
      </c>
      <c r="J244" s="122">
        <v>1440.9094458681143</v>
      </c>
      <c r="K244" s="122">
        <v>1479.0539990385751</v>
      </c>
      <c r="L244" s="122">
        <v>1495.7845895786311</v>
      </c>
      <c r="M244" s="122">
        <v>1544.7386294923454</v>
      </c>
      <c r="N244" s="122">
        <v>1549.4135802182614</v>
      </c>
      <c r="O244" s="122">
        <v>1548.6775184321934</v>
      </c>
      <c r="P244" s="122">
        <v>1523.2268316566722</v>
      </c>
      <c r="Q244" s="122">
        <v>1501.1040596114019</v>
      </c>
      <c r="R244" s="122">
        <v>1491.1236381197903</v>
      </c>
      <c r="S244" s="122">
        <v>1440.2909411601674</v>
      </c>
      <c r="T244" s="122">
        <v>1409.6902265645613</v>
      </c>
      <c r="U244" s="122">
        <v>1369.4880811139883</v>
      </c>
      <c r="V244" s="122">
        <v>1360.7176661523092</v>
      </c>
      <c r="W244" s="122">
        <v>1329.1838009019903</v>
      </c>
      <c r="DA244" s="130" t="s">
        <v>2491</v>
      </c>
    </row>
    <row r="245" spans="1:105" ht="12" customHeight="1" x14ac:dyDescent="0.25">
      <c r="A245" s="97" t="s">
        <v>132</v>
      </c>
      <c r="B245" s="98">
        <v>1393.4589116648147</v>
      </c>
      <c r="C245" s="98">
        <v>1448.2128306853144</v>
      </c>
      <c r="D245" s="98">
        <v>1464.5276492173509</v>
      </c>
      <c r="E245" s="98">
        <v>1403.8748308206455</v>
      </c>
      <c r="F245" s="98">
        <v>1452.4671455058285</v>
      </c>
      <c r="G245" s="98">
        <v>1471.1721840579514</v>
      </c>
      <c r="H245" s="98">
        <v>1461.8667670391926</v>
      </c>
      <c r="I245" s="98">
        <v>1416.4352744319042</v>
      </c>
      <c r="J245" s="98">
        <v>1459.6693320551778</v>
      </c>
      <c r="K245" s="98">
        <v>1491.8155203788669</v>
      </c>
      <c r="L245" s="98">
        <v>1528.9247334331749</v>
      </c>
      <c r="M245" s="98">
        <v>1536.1783264844528</v>
      </c>
      <c r="N245" s="98">
        <v>1547.1069845577911</v>
      </c>
      <c r="O245" s="98">
        <v>1552.9569781923083</v>
      </c>
      <c r="P245" s="98">
        <v>1534.3532104489323</v>
      </c>
      <c r="Q245" s="98">
        <v>1506.1422115689666</v>
      </c>
      <c r="R245" s="98">
        <v>1486.320693524777</v>
      </c>
      <c r="S245" s="98">
        <v>1428.1558143182501</v>
      </c>
      <c r="T245" s="98">
        <v>1411.6027864644293</v>
      </c>
      <c r="U245" s="98">
        <v>1372.3000054915115</v>
      </c>
      <c r="V245" s="98">
        <v>1357.8762590803919</v>
      </c>
      <c r="W245" s="98">
        <v>1336.0088939096092</v>
      </c>
      <c r="DA245" s="63" t="s">
        <v>2492</v>
      </c>
    </row>
    <row r="246" spans="1:105" ht="12" customHeight="1" x14ac:dyDescent="0.25">
      <c r="A246" s="97" t="s">
        <v>131</v>
      </c>
      <c r="B246" s="98">
        <v>1393.4589116648147</v>
      </c>
      <c r="C246" s="98">
        <v>1448.2252391183729</v>
      </c>
      <c r="D246" s="98">
        <v>1464.59515320419</v>
      </c>
      <c r="E246" s="98">
        <v>1404.0388622857831</v>
      </c>
      <c r="F246" s="98">
        <v>1452.3133239590488</v>
      </c>
      <c r="G246" s="98">
        <v>1471.2460244285508</v>
      </c>
      <c r="H246" s="98">
        <v>1461.8018734140044</v>
      </c>
      <c r="I246" s="98">
        <v>1416.0189140812927</v>
      </c>
      <c r="J246" s="98">
        <v>1458.5224219520828</v>
      </c>
      <c r="K246" s="98">
        <v>1491.3251303087543</v>
      </c>
      <c r="L246" s="98">
        <v>1528.5560009005151</v>
      </c>
      <c r="M246" s="98">
        <v>1536.2063611331071</v>
      </c>
      <c r="N246" s="98">
        <v>1548.1168313889489</v>
      </c>
      <c r="O246" s="98">
        <v>1553.4379043299771</v>
      </c>
      <c r="P246" s="98">
        <v>1534.3105160410694</v>
      </c>
      <c r="Q246" s="98">
        <v>1506.423244261912</v>
      </c>
      <c r="R246" s="98">
        <v>1487.2182809363871</v>
      </c>
      <c r="S246" s="98">
        <v>1428.3942978970531</v>
      </c>
      <c r="T246" s="98">
        <v>1410.6534308867206</v>
      </c>
      <c r="U246" s="98">
        <v>1370.9370901723071</v>
      </c>
      <c r="V246" s="98">
        <v>1355.9968279401796</v>
      </c>
      <c r="W246" s="98">
        <v>1334.3979032882864</v>
      </c>
      <c r="DA246" s="63" t="s">
        <v>2493</v>
      </c>
    </row>
    <row r="247" spans="1:105" ht="12" customHeight="1" x14ac:dyDescent="0.25">
      <c r="A247" s="100" t="s">
        <v>204</v>
      </c>
      <c r="B247" s="101">
        <v>1120.2922644508626</v>
      </c>
      <c r="C247" s="101">
        <v>1155.5146775346668</v>
      </c>
      <c r="D247" s="101">
        <v>1171.7877121959259</v>
      </c>
      <c r="E247" s="101">
        <v>1118.3465571174124</v>
      </c>
      <c r="F247" s="101">
        <v>1158.4864167681562</v>
      </c>
      <c r="G247" s="101">
        <v>1178.8633543998669</v>
      </c>
      <c r="H247" s="101">
        <v>1170.5535743795431</v>
      </c>
      <c r="I247" s="101">
        <v>1150.0252559144294</v>
      </c>
      <c r="J247" s="101">
        <v>1173.2840029261333</v>
      </c>
      <c r="K247" s="101">
        <v>1200.1846217562331</v>
      </c>
      <c r="L247" s="101">
        <v>1226.3516568084544</v>
      </c>
      <c r="M247" s="101">
        <v>1236.870233857135</v>
      </c>
      <c r="N247" s="101">
        <v>1245.176734292027</v>
      </c>
      <c r="O247" s="101">
        <v>1247.7031129772924</v>
      </c>
      <c r="P247" s="101">
        <v>1233.1379703958094</v>
      </c>
      <c r="Q247" s="101">
        <v>1208.6008747189392</v>
      </c>
      <c r="R247" s="101">
        <v>1196.2111829978417</v>
      </c>
      <c r="S247" s="101">
        <v>1148.8064491831685</v>
      </c>
      <c r="T247" s="101">
        <v>1135.5580640488729</v>
      </c>
      <c r="U247" s="101">
        <v>1102.2789489734569</v>
      </c>
      <c r="V247" s="101">
        <v>1089.2988274845529</v>
      </c>
      <c r="W247" s="101">
        <v>1046.4630509015087</v>
      </c>
      <c r="DA247" s="131" t="s">
        <v>2494</v>
      </c>
    </row>
    <row r="248" spans="1:105" ht="12" customHeight="1" x14ac:dyDescent="0.25">
      <c r="A248" s="103" t="s">
        <v>52</v>
      </c>
      <c r="B248" s="104">
        <v>273.16664721395188</v>
      </c>
      <c r="C248" s="104">
        <v>292.71056158370646</v>
      </c>
      <c r="D248" s="104">
        <v>292.80744100826428</v>
      </c>
      <c r="E248" s="104">
        <v>285.69230516837052</v>
      </c>
      <c r="F248" s="104">
        <v>293.82690719089265</v>
      </c>
      <c r="G248" s="104">
        <v>292.38267002868389</v>
      </c>
      <c r="H248" s="104">
        <v>291.24829903446124</v>
      </c>
      <c r="I248" s="104">
        <v>265.99365816686327</v>
      </c>
      <c r="J248" s="104">
        <v>285.23841902594967</v>
      </c>
      <c r="K248" s="104">
        <v>291.1405085525214</v>
      </c>
      <c r="L248" s="104">
        <v>302.20434409206086</v>
      </c>
      <c r="M248" s="104">
        <v>299.33612727597193</v>
      </c>
      <c r="N248" s="104">
        <v>302.94009709692165</v>
      </c>
      <c r="O248" s="104">
        <v>305.73479135268468</v>
      </c>
      <c r="P248" s="104">
        <v>301.1725456452599</v>
      </c>
      <c r="Q248" s="104">
        <v>297.82236954297292</v>
      </c>
      <c r="R248" s="104">
        <v>291.00709793854566</v>
      </c>
      <c r="S248" s="104">
        <v>279.58784871388428</v>
      </c>
      <c r="T248" s="104">
        <v>275.09536683784779</v>
      </c>
      <c r="U248" s="104">
        <v>268.65814119885033</v>
      </c>
      <c r="V248" s="104">
        <v>266.69800045562681</v>
      </c>
      <c r="W248" s="104">
        <v>287.93485238677772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1466.7839193974612</v>
      </c>
      <c r="C253" s="101">
        <v>1447.8635600206953</v>
      </c>
      <c r="D253" s="101">
        <v>1455.3883638843347</v>
      </c>
      <c r="E253" s="101">
        <v>1431.8166495706944</v>
      </c>
      <c r="F253" s="101">
        <v>1430.7546484331567</v>
      </c>
      <c r="G253" s="101">
        <v>1484.5111476268964</v>
      </c>
      <c r="H253" s="101">
        <v>1485.5572451099731</v>
      </c>
      <c r="I253" s="101">
        <v>1448.5036296097437</v>
      </c>
      <c r="J253" s="101">
        <v>1430.3298059268582</v>
      </c>
      <c r="K253" s="101">
        <v>1471.3725436225204</v>
      </c>
      <c r="L253" s="101">
        <v>1474.8809388601819</v>
      </c>
      <c r="M253" s="101">
        <v>1550.1616933277373</v>
      </c>
      <c r="N253" s="101">
        <v>1550.8715264092366</v>
      </c>
      <c r="O253" s="101">
        <v>1546.0173922646563</v>
      </c>
      <c r="P253" s="101">
        <v>1516.326787952494</v>
      </c>
      <c r="Q253" s="101">
        <v>1497.9945174278625</v>
      </c>
      <c r="R253" s="101">
        <v>1494.2654422717344</v>
      </c>
      <c r="S253" s="101">
        <v>1448.2153911927182</v>
      </c>
      <c r="T253" s="101">
        <v>1408.4948993846256</v>
      </c>
      <c r="U253" s="101">
        <v>1367.6792536938897</v>
      </c>
      <c r="V253" s="101">
        <v>1362.6879654050385</v>
      </c>
      <c r="W253" s="101">
        <v>1324.5353736152388</v>
      </c>
      <c r="DA253" s="131" t="s">
        <v>2500</v>
      </c>
    </row>
    <row r="254" spans="1:105" ht="12" customHeight="1" x14ac:dyDescent="0.25">
      <c r="A254" s="107" t="s">
        <v>121</v>
      </c>
      <c r="B254" s="104">
        <v>1466.783919397461</v>
      </c>
      <c r="C254" s="104">
        <v>1447.8579989356331</v>
      </c>
      <c r="D254" s="104">
        <v>1455.407158703473</v>
      </c>
      <c r="E254" s="104">
        <v>1431.8799429947057</v>
      </c>
      <c r="F254" s="104">
        <v>1430.7466623758644</v>
      </c>
      <c r="G254" s="104">
        <v>1484.381168998576</v>
      </c>
      <c r="H254" s="104">
        <v>1485.0617920334405</v>
      </c>
      <c r="I254" s="104">
        <v>1448.012586977452</v>
      </c>
      <c r="J254" s="104">
        <v>1429.5290547422178</v>
      </c>
      <c r="K254" s="104">
        <v>1470.8120366364028</v>
      </c>
      <c r="L254" s="104">
        <v>1474.5088032781989</v>
      </c>
      <c r="M254" s="104">
        <v>1549.9772524313171</v>
      </c>
      <c r="N254" s="104">
        <v>1550.7196397644711</v>
      </c>
      <c r="O254" s="104">
        <v>1545.6616889160061</v>
      </c>
      <c r="P254" s="104">
        <v>1514.9942712179659</v>
      </c>
      <c r="Q254" s="104">
        <v>1496.6103429884549</v>
      </c>
      <c r="R254" s="104">
        <v>1492.7875681596561</v>
      </c>
      <c r="S254" s="104">
        <v>1447.031244890884</v>
      </c>
      <c r="T254" s="104">
        <v>1407.3496881101939</v>
      </c>
      <c r="U254" s="104">
        <v>1366.683081827668</v>
      </c>
      <c r="V254" s="104">
        <v>1361.7443987327194</v>
      </c>
      <c r="W254" s="104">
        <v>1324.3560534738756</v>
      </c>
      <c r="DA254" s="132" t="s">
        <v>2501</v>
      </c>
    </row>
    <row r="255" spans="1:105" ht="12" customHeight="1" x14ac:dyDescent="0.25">
      <c r="A255" s="108" t="s">
        <v>53</v>
      </c>
      <c r="B255" s="98">
        <v>1179.2460901397201</v>
      </c>
      <c r="C255" s="98">
        <v>1155.2221474235735</v>
      </c>
      <c r="D255" s="98">
        <v>1164.4374336096068</v>
      </c>
      <c r="E255" s="98">
        <v>1140.5213166257411</v>
      </c>
      <c r="F255" s="98">
        <v>1141.2813861199861</v>
      </c>
      <c r="G255" s="98">
        <v>1189.3915039299077</v>
      </c>
      <c r="H255" s="98">
        <v>1189.1841467735053</v>
      </c>
      <c r="I255" s="98">
        <v>1176.0197830714139</v>
      </c>
      <c r="J255" s="98">
        <v>1149.9582480339398</v>
      </c>
      <c r="K255" s="98">
        <v>1183.6801533911073</v>
      </c>
      <c r="L255" s="98">
        <v>1182.9846718105366</v>
      </c>
      <c r="M255" s="98">
        <v>1247.9612636941051</v>
      </c>
      <c r="N255" s="98">
        <v>1247.2699135956518</v>
      </c>
      <c r="O255" s="98">
        <v>1241.4571402081069</v>
      </c>
      <c r="P255" s="98">
        <v>1217.6163728848749</v>
      </c>
      <c r="Q255" s="98">
        <v>1200.7274499161608</v>
      </c>
      <c r="R255" s="98">
        <v>1200.6903440825347</v>
      </c>
      <c r="S255" s="98">
        <v>1163.7997841073325</v>
      </c>
      <c r="T255" s="98">
        <v>1132.9164352378</v>
      </c>
      <c r="U255" s="98">
        <v>1098.8771830037326</v>
      </c>
      <c r="V255" s="98">
        <v>1093.9427589822251</v>
      </c>
      <c r="W255" s="98">
        <v>1038.6093937819298</v>
      </c>
      <c r="DA255" s="63" t="s">
        <v>2502</v>
      </c>
    </row>
    <row r="256" spans="1:105" ht="12" customHeight="1" x14ac:dyDescent="0.25">
      <c r="A256" s="108" t="s">
        <v>52</v>
      </c>
      <c r="B256" s="98">
        <v>287.53782925774118</v>
      </c>
      <c r="C256" s="98">
        <v>292.63585151205956</v>
      </c>
      <c r="D256" s="98">
        <v>290.96972509386615</v>
      </c>
      <c r="E256" s="98">
        <v>291.35862636896479</v>
      </c>
      <c r="F256" s="98">
        <v>289.46527625587828</v>
      </c>
      <c r="G256" s="98">
        <v>294.98966506866856</v>
      </c>
      <c r="H256" s="98">
        <v>295.87764525993515</v>
      </c>
      <c r="I256" s="98">
        <v>271.99280390603803</v>
      </c>
      <c r="J256" s="98">
        <v>279.57080670827798</v>
      </c>
      <c r="K256" s="98">
        <v>287.13188324529557</v>
      </c>
      <c r="L256" s="98">
        <v>291.52413146766219</v>
      </c>
      <c r="M256" s="98">
        <v>302.01598873721201</v>
      </c>
      <c r="N256" s="98">
        <v>303.44972616881921</v>
      </c>
      <c r="O256" s="98">
        <v>304.20454870789916</v>
      </c>
      <c r="P256" s="98">
        <v>297.37789833309103</v>
      </c>
      <c r="Q256" s="98">
        <v>295.88289307229371</v>
      </c>
      <c r="R256" s="98">
        <v>292.09722407712121</v>
      </c>
      <c r="S256" s="98">
        <v>283.23146078355131</v>
      </c>
      <c r="T256" s="98">
        <v>274.43325287239406</v>
      </c>
      <c r="U256" s="98">
        <v>267.80589882393593</v>
      </c>
      <c r="V256" s="98">
        <v>267.80163975049447</v>
      </c>
      <c r="W256" s="98">
        <v>285.74665969194569</v>
      </c>
      <c r="DA256" s="63" t="s">
        <v>2503</v>
      </c>
    </row>
    <row r="257" spans="1:105" ht="12" customHeight="1" x14ac:dyDescent="0.25">
      <c r="A257" s="121" t="s">
        <v>54</v>
      </c>
      <c r="B257" s="122">
        <v>142.98527791797753</v>
      </c>
      <c r="C257" s="122">
        <v>147.46017266725997</v>
      </c>
      <c r="D257" s="122">
        <v>147.88221880586849</v>
      </c>
      <c r="E257" s="122">
        <v>150.22342425913831</v>
      </c>
      <c r="F257" s="122">
        <v>148.88206478062762</v>
      </c>
      <c r="G257" s="122">
        <v>154.8483141002275</v>
      </c>
      <c r="H257" s="122">
        <v>150.50828013264905</v>
      </c>
      <c r="I257" s="122">
        <v>153.17291340490777</v>
      </c>
      <c r="J257" s="122">
        <v>161.1130735180102</v>
      </c>
      <c r="K257" s="122">
        <v>173.84517890338648</v>
      </c>
      <c r="L257" s="122">
        <v>176.11731434018552</v>
      </c>
      <c r="M257" s="122">
        <v>177.52373985704426</v>
      </c>
      <c r="N257" s="122">
        <v>183.95233884957983</v>
      </c>
      <c r="O257" s="122">
        <v>186.28438669863846</v>
      </c>
      <c r="P257" s="122">
        <v>185.45436188020207</v>
      </c>
      <c r="Q257" s="122">
        <v>186.83180772928657</v>
      </c>
      <c r="R257" s="122">
        <v>186.29492595572708</v>
      </c>
      <c r="S257" s="122">
        <v>186.00880124018963</v>
      </c>
      <c r="T257" s="122">
        <v>190.20592751580506</v>
      </c>
      <c r="U257" s="122">
        <v>190.88712777774293</v>
      </c>
      <c r="V257" s="122">
        <v>254.1681695128087</v>
      </c>
      <c r="W257" s="122">
        <v>250.77083653839861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105.34542696071966</v>
      </c>
      <c r="C259" s="98">
        <v>163.09454079333091</v>
      </c>
      <c r="D259" s="98">
        <v>153.86876986203069</v>
      </c>
      <c r="E259" s="98">
        <v>175.40601231585174</v>
      </c>
      <c r="F259" s="98">
        <v>150.20007506897954</v>
      </c>
      <c r="G259" s="98">
        <v>186.47650076922901</v>
      </c>
      <c r="H259" s="98">
        <v>98.298333945169517</v>
      </c>
      <c r="I259" s="98">
        <v>131.57579762605187</v>
      </c>
      <c r="J259" s="98">
        <v>185.30232931408727</v>
      </c>
      <c r="K259" s="98">
        <v>217.2598562106426</v>
      </c>
      <c r="L259" s="98">
        <v>170.87678007321045</v>
      </c>
      <c r="M259" s="98">
        <v>165.79745549629948</v>
      </c>
      <c r="N259" s="98">
        <v>139.03487675495444</v>
      </c>
      <c r="O259" s="98">
        <v>189.75094443420409</v>
      </c>
      <c r="P259" s="98">
        <v>181.42659923557156</v>
      </c>
      <c r="Q259" s="98">
        <v>223.54535846256715</v>
      </c>
      <c r="R259" s="98">
        <v>177.74917516881266</v>
      </c>
      <c r="S259" s="98">
        <v>182.8804877573196</v>
      </c>
      <c r="T259" s="98">
        <v>190.30363533981225</v>
      </c>
      <c r="U259" s="98">
        <v>193.5484391765583</v>
      </c>
      <c r="V259" s="98">
        <v>249.29255269313416</v>
      </c>
      <c r="W259" s="98">
        <v>252.07852474355559</v>
      </c>
      <c r="DA259" s="63" t="s">
        <v>2506</v>
      </c>
    </row>
    <row r="260" spans="1:105" ht="12" customHeight="1" x14ac:dyDescent="0.25">
      <c r="A260" s="109" t="s">
        <v>120</v>
      </c>
      <c r="B260" s="33">
        <v>147.14193828272684</v>
      </c>
      <c r="C260" s="33">
        <v>145.61309533403249</v>
      </c>
      <c r="D260" s="33">
        <v>147.13982296045739</v>
      </c>
      <c r="E260" s="33">
        <v>146.97662821276316</v>
      </c>
      <c r="F260" s="33">
        <v>148.7220237548371</v>
      </c>
      <c r="G260" s="33">
        <v>151.19315674751542</v>
      </c>
      <c r="H260" s="33">
        <v>156.12517385026976</v>
      </c>
      <c r="I260" s="33">
        <v>155.47604267485923</v>
      </c>
      <c r="J260" s="33">
        <v>158.32410894247315</v>
      </c>
      <c r="K260" s="33">
        <v>168.89075728645159</v>
      </c>
      <c r="L260" s="33">
        <v>176.65303690348034</v>
      </c>
      <c r="M260" s="33">
        <v>178.49807371671662</v>
      </c>
      <c r="N260" s="33">
        <v>187.24276282232069</v>
      </c>
      <c r="O260" s="33">
        <v>186.03889783241971</v>
      </c>
      <c r="P260" s="33">
        <v>185.75138029216197</v>
      </c>
      <c r="Q260" s="33">
        <v>184.14831496548041</v>
      </c>
      <c r="R260" s="33">
        <v>186.91575827098717</v>
      </c>
      <c r="S260" s="33">
        <v>186.22712682237895</v>
      </c>
      <c r="T260" s="33">
        <v>190.19945012764276</v>
      </c>
      <c r="U260" s="33">
        <v>190.71688333700624</v>
      </c>
      <c r="V260" s="33">
        <v>254.4673365260621</v>
      </c>
      <c r="W260" s="33">
        <v>250.69338250113881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3.8607232899254553</v>
      </c>
      <c r="C262" s="117">
        <f t="shared" si="122"/>
        <v>6.3356046282556768</v>
      </c>
      <c r="D262" s="117">
        <f t="shared" si="122"/>
        <v>6.2288809581314544</v>
      </c>
      <c r="E262" s="117">
        <f t="shared" si="122"/>
        <v>7.3374077626989793</v>
      </c>
      <c r="F262" s="117">
        <f t="shared" si="122"/>
        <v>5.9487560774792971</v>
      </c>
      <c r="G262" s="117">
        <f t="shared" si="122"/>
        <v>7.0558983176131198</v>
      </c>
      <c r="H262" s="117">
        <f t="shared" si="122"/>
        <v>3.4822254658467959</v>
      </c>
      <c r="I262" s="117">
        <f t="shared" si="122"/>
        <v>4.6207783063082708</v>
      </c>
      <c r="J262" s="117">
        <f t="shared" si="122"/>
        <v>6.9792639239439183</v>
      </c>
      <c r="K262" s="117">
        <f t="shared" si="122"/>
        <v>8.1056324092132606</v>
      </c>
      <c r="L262" s="117">
        <f t="shared" si="122"/>
        <v>5.7713848781263337</v>
      </c>
      <c r="M262" s="117">
        <f t="shared" si="122"/>
        <v>4.6313703882109101</v>
      </c>
      <c r="N262" s="117">
        <f t="shared" si="122"/>
        <v>3.4550372666525528</v>
      </c>
      <c r="O262" s="117">
        <f t="shared" si="122"/>
        <v>4.5679516868413268</v>
      </c>
      <c r="P262" s="117">
        <f t="shared" si="122"/>
        <v>4.5350432319403886</v>
      </c>
      <c r="Q262" s="117">
        <f t="shared" si="122"/>
        <v>5.5413717963136104</v>
      </c>
      <c r="R262" s="117">
        <f t="shared" ref="R262:V262" si="123">R263+R266+R268+R281</f>
        <v>4.3801452287769598</v>
      </c>
      <c r="S262" s="117">
        <f t="shared" si="123"/>
        <v>4.3396929225455025</v>
      </c>
      <c r="T262" s="117">
        <f t="shared" si="123"/>
        <v>4.3025250228465142</v>
      </c>
      <c r="U262" s="117">
        <f t="shared" si="123"/>
        <v>4.2297700570572001</v>
      </c>
      <c r="V262" s="117">
        <f t="shared" si="123"/>
        <v>5.2340494640174224</v>
      </c>
      <c r="W262" s="117">
        <f t="shared" ref="W262" si="124">W263+W266+W268+W281</f>
        <v>5.1120080087023458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3.8607232899254553</v>
      </c>
      <c r="C281" s="122">
        <v>6.3356046282556768</v>
      </c>
      <c r="D281" s="122">
        <v>6.2288809581314544</v>
      </c>
      <c r="E281" s="122">
        <v>7.3374077626989793</v>
      </c>
      <c r="F281" s="122">
        <v>5.9487560774792971</v>
      </c>
      <c r="G281" s="122">
        <v>7.0558983176131198</v>
      </c>
      <c r="H281" s="122">
        <v>3.4822254658467959</v>
      </c>
      <c r="I281" s="122">
        <v>4.6207783063082708</v>
      </c>
      <c r="J281" s="122">
        <v>6.9792639239439183</v>
      </c>
      <c r="K281" s="122">
        <v>8.1056324092132606</v>
      </c>
      <c r="L281" s="122">
        <v>5.7713848781263337</v>
      </c>
      <c r="M281" s="122">
        <v>4.6313703882109101</v>
      </c>
      <c r="N281" s="122">
        <v>3.4550372666525528</v>
      </c>
      <c r="O281" s="122">
        <v>4.5679516868413268</v>
      </c>
      <c r="P281" s="122">
        <v>4.5350432319403886</v>
      </c>
      <c r="Q281" s="122">
        <v>5.5413717963136104</v>
      </c>
      <c r="R281" s="122">
        <v>4.3801452287769598</v>
      </c>
      <c r="S281" s="122">
        <v>4.3396929225455025</v>
      </c>
      <c r="T281" s="122">
        <v>4.3025250228465142</v>
      </c>
      <c r="U281" s="122">
        <v>4.2297700570572001</v>
      </c>
      <c r="V281" s="122">
        <v>5.2340494640174224</v>
      </c>
      <c r="W281" s="122">
        <v>5.1120080087023458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38.820772095542047</v>
      </c>
      <c r="C283" s="98">
        <v>59.962582382515052</v>
      </c>
      <c r="D283" s="98">
        <v>56.457494317304651</v>
      </c>
      <c r="E283" s="98">
        <v>64.247332024332053</v>
      </c>
      <c r="F283" s="98">
        <v>54.939455020377217</v>
      </c>
      <c r="G283" s="98">
        <v>68.110798988681992</v>
      </c>
      <c r="H283" s="98">
        <v>35.850080961169162</v>
      </c>
      <c r="I283" s="98">
        <v>47.95116595401042</v>
      </c>
      <c r="J283" s="98">
        <v>67.51183640816177</v>
      </c>
      <c r="K283" s="98">
        <v>79.133785163588129</v>
      </c>
      <c r="L283" s="98">
        <v>62.228107618548201</v>
      </c>
      <c r="M283" s="98">
        <v>60.370751312895358</v>
      </c>
      <c r="N283" s="98">
        <v>50.619629655368755</v>
      </c>
      <c r="O283" s="98">
        <v>69.072173404159813</v>
      </c>
      <c r="P283" s="98">
        <v>66.033175960020998</v>
      </c>
      <c r="Q283" s="98">
        <v>81.354296399611357</v>
      </c>
      <c r="R283" s="98">
        <v>64.672801740926985</v>
      </c>
      <c r="S283" s="98">
        <v>66.521686186822649</v>
      </c>
      <c r="T283" s="98">
        <v>69.203739398987793</v>
      </c>
      <c r="U283" s="98">
        <v>70.350785336632214</v>
      </c>
      <c r="V283" s="98">
        <v>90.534963238753747</v>
      </c>
      <c r="W283" s="98">
        <v>91.420131047191191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279.68198762035695</v>
      </c>
      <c r="C286" s="118">
        <f t="shared" si="129"/>
        <v>303.75838823462311</v>
      </c>
      <c r="D286" s="118">
        <f t="shared" si="129"/>
        <v>301.76099097824476</v>
      </c>
      <c r="E286" s="118">
        <f t="shared" si="129"/>
        <v>294.94883643823971</v>
      </c>
      <c r="F286" s="118">
        <f t="shared" si="129"/>
        <v>282.2025019938435</v>
      </c>
      <c r="G286" s="118">
        <f t="shared" si="129"/>
        <v>271.3740169396022</v>
      </c>
      <c r="H286" s="118">
        <f t="shared" si="129"/>
        <v>264.79164009673212</v>
      </c>
      <c r="I286" s="118">
        <f t="shared" si="129"/>
        <v>253.39505070468488</v>
      </c>
      <c r="J286" s="118">
        <f t="shared" si="129"/>
        <v>251.75450198552986</v>
      </c>
      <c r="K286" s="118">
        <f t="shared" si="129"/>
        <v>256.04985523252594</v>
      </c>
      <c r="L286" s="118">
        <f t="shared" si="129"/>
        <v>275.9561955022092</v>
      </c>
      <c r="M286" s="118">
        <f t="shared" si="129"/>
        <v>233.292004709406</v>
      </c>
      <c r="N286" s="118">
        <f t="shared" si="129"/>
        <v>248.11781070386385</v>
      </c>
      <c r="O286" s="118">
        <f t="shared" si="129"/>
        <v>230.31174507389179</v>
      </c>
      <c r="P286" s="118">
        <f t="shared" si="129"/>
        <v>229.09963552232139</v>
      </c>
      <c r="Q286" s="118">
        <f t="shared" si="129"/>
        <v>215.87962689424131</v>
      </c>
      <c r="R286" s="118">
        <f t="shared" ref="R286:V286" si="130">R287+R290+R292+R305</f>
        <v>233.39893823904427</v>
      </c>
      <c r="S286" s="118">
        <f t="shared" si="130"/>
        <v>227.77682211633939</v>
      </c>
      <c r="T286" s="118">
        <f t="shared" si="130"/>
        <v>221.47115903461807</v>
      </c>
      <c r="U286" s="118">
        <f t="shared" si="130"/>
        <v>216.66337947205406</v>
      </c>
      <c r="V286" s="118">
        <f t="shared" si="130"/>
        <v>198.35940113800879</v>
      </c>
      <c r="W286" s="118">
        <f t="shared" ref="W286" si="131">W287+W290+W292+W305</f>
        <v>220.22845423078269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256.36263287765507</v>
      </c>
      <c r="C287" s="123">
        <f t="shared" si="132"/>
        <v>280.57088405970103</v>
      </c>
      <c r="D287" s="123">
        <f t="shared" si="132"/>
        <v>278.69692750819473</v>
      </c>
      <c r="E287" s="123">
        <f t="shared" si="132"/>
        <v>272.62485882523606</v>
      </c>
      <c r="F287" s="123">
        <f t="shared" si="132"/>
        <v>260.03974988677533</v>
      </c>
      <c r="G287" s="123">
        <f t="shared" si="132"/>
        <v>248.93306817619123</v>
      </c>
      <c r="H287" s="123">
        <f t="shared" si="132"/>
        <v>242.88093535776028</v>
      </c>
      <c r="I287" s="123">
        <f t="shared" si="132"/>
        <v>232.3450865253248</v>
      </c>
      <c r="J287" s="123">
        <f t="shared" si="132"/>
        <v>230.83527666559661</v>
      </c>
      <c r="K287" s="123">
        <f t="shared" si="132"/>
        <v>234.71931708280007</v>
      </c>
      <c r="L287" s="123">
        <f t="shared" si="132"/>
        <v>254.62025025585825</v>
      </c>
      <c r="M287" s="123">
        <f t="shared" si="132"/>
        <v>211.76371494381112</v>
      </c>
      <c r="N287" s="123">
        <f t="shared" si="132"/>
        <v>226.827103502559</v>
      </c>
      <c r="O287" s="123">
        <f t="shared" si="132"/>
        <v>209.28619686159894</v>
      </c>
      <c r="P287" s="123">
        <f t="shared" si="132"/>
        <v>208.62765804716963</v>
      </c>
      <c r="Q287" s="123">
        <f t="shared" si="132"/>
        <v>195.89591378408841</v>
      </c>
      <c r="R287" s="123">
        <f t="shared" ref="R287:V287" si="133">SUM(R288:R289)</f>
        <v>213.80182547648573</v>
      </c>
      <c r="S287" s="123">
        <f t="shared" si="133"/>
        <v>209.02483749551553</v>
      </c>
      <c r="T287" s="123">
        <f t="shared" si="133"/>
        <v>203.31624552234561</v>
      </c>
      <c r="U287" s="123">
        <f t="shared" si="133"/>
        <v>199.0735942434803</v>
      </c>
      <c r="V287" s="123">
        <f t="shared" si="133"/>
        <v>180.46778040715159</v>
      </c>
      <c r="W287" s="123">
        <f t="shared" ref="W287" si="134">SUM(W288:W289)</f>
        <v>202.89011155103339</v>
      </c>
      <c r="DA287" s="130" t="s">
        <v>2822</v>
      </c>
    </row>
    <row r="288" spans="1:105" ht="12" customHeight="1" x14ac:dyDescent="0.25">
      <c r="A288" s="97" t="s">
        <v>204</v>
      </c>
      <c r="B288" s="99">
        <v>255.19411418884638</v>
      </c>
      <c r="C288" s="99">
        <v>279.26768531037953</v>
      </c>
      <c r="D288" s="99">
        <v>277.40415195446553</v>
      </c>
      <c r="E288" s="99">
        <v>271.34853821240739</v>
      </c>
      <c r="F288" s="99">
        <v>258.82273295190902</v>
      </c>
      <c r="G288" s="99">
        <v>247.75712142680487</v>
      </c>
      <c r="H288" s="99">
        <v>241.71888635498178</v>
      </c>
      <c r="I288" s="99">
        <v>231.21759410948539</v>
      </c>
      <c r="J288" s="99">
        <v>229.70166958680156</v>
      </c>
      <c r="K288" s="99">
        <v>233.54669316184669</v>
      </c>
      <c r="L288" s="99">
        <v>253.32087987735136</v>
      </c>
      <c r="M288" s="99">
        <v>210.67501456056834</v>
      </c>
      <c r="N288" s="99">
        <v>225.63347832446794</v>
      </c>
      <c r="O288" s="99">
        <v>208.17099941855264</v>
      </c>
      <c r="P288" s="99">
        <v>207.51928270311819</v>
      </c>
      <c r="Q288" s="99">
        <v>194.85802670973808</v>
      </c>
      <c r="R288" s="99">
        <v>212.65934927929067</v>
      </c>
      <c r="S288" s="99">
        <v>207.96764970990253</v>
      </c>
      <c r="T288" s="99">
        <v>202.28250974570747</v>
      </c>
      <c r="U288" s="99">
        <v>198.07379358191773</v>
      </c>
      <c r="V288" s="99">
        <v>179.52860737431749</v>
      </c>
      <c r="W288" s="99">
        <v>201.80687420643005</v>
      </c>
      <c r="DA288" s="63" t="s">
        <v>2823</v>
      </c>
    </row>
    <row r="289" spans="1:105" ht="12" customHeight="1" x14ac:dyDescent="0.25">
      <c r="A289" s="97" t="s">
        <v>53</v>
      </c>
      <c r="B289" s="99">
        <v>1.1685186888086727</v>
      </c>
      <c r="C289" s="99">
        <v>1.3031987493214694</v>
      </c>
      <c r="D289" s="99">
        <v>1.2927755537291938</v>
      </c>
      <c r="E289" s="99">
        <v>1.2763206128286784</v>
      </c>
      <c r="F289" s="99">
        <v>1.2170169348663067</v>
      </c>
      <c r="G289" s="99">
        <v>1.1759467493863618</v>
      </c>
      <c r="H289" s="99">
        <v>1.1620490027785013</v>
      </c>
      <c r="I289" s="99">
        <v>1.1274924158394208</v>
      </c>
      <c r="J289" s="99">
        <v>1.1336070787950576</v>
      </c>
      <c r="K289" s="99">
        <v>1.1726239209533755</v>
      </c>
      <c r="L289" s="99">
        <v>1.2993703785068955</v>
      </c>
      <c r="M289" s="99">
        <v>1.0887003832427931</v>
      </c>
      <c r="N289" s="99">
        <v>1.1936251780910656</v>
      </c>
      <c r="O289" s="99">
        <v>1.1151974430463016</v>
      </c>
      <c r="P289" s="99">
        <v>1.1083753440514525</v>
      </c>
      <c r="Q289" s="99">
        <v>1.0378870743503168</v>
      </c>
      <c r="R289" s="99">
        <v>1.1424761971950528</v>
      </c>
      <c r="S289" s="99">
        <v>1.0571877856129992</v>
      </c>
      <c r="T289" s="99">
        <v>1.0337357766381432</v>
      </c>
      <c r="U289" s="99">
        <v>0.99980066156258518</v>
      </c>
      <c r="V289" s="99">
        <v>0.93917303283410158</v>
      </c>
      <c r="W289" s="99">
        <v>1.0832373446033348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9.7943837164263206E-2</v>
      </c>
      <c r="C290" s="123">
        <f t="shared" si="135"/>
        <v>0.10121168478866457</v>
      </c>
      <c r="D290" s="123">
        <f t="shared" si="135"/>
        <v>0.10306384951222468</v>
      </c>
      <c r="E290" s="123">
        <f t="shared" si="135"/>
        <v>0.12602967591181785</v>
      </c>
      <c r="F290" s="123">
        <f t="shared" si="135"/>
        <v>0.10602074391692476</v>
      </c>
      <c r="G290" s="123">
        <f t="shared" si="135"/>
        <v>0.10873231538068404</v>
      </c>
      <c r="H290" s="123">
        <f t="shared" si="135"/>
        <v>0.1143191147214888</v>
      </c>
      <c r="I290" s="123">
        <f t="shared" si="135"/>
        <v>0.117913554129548</v>
      </c>
      <c r="J290" s="123">
        <f t="shared" si="135"/>
        <v>0.12821972753394573</v>
      </c>
      <c r="K290" s="123">
        <f t="shared" si="135"/>
        <v>0.13765948396543914</v>
      </c>
      <c r="L290" s="123">
        <f t="shared" si="135"/>
        <v>0.19452475663812974</v>
      </c>
      <c r="M290" s="123">
        <f t="shared" si="135"/>
        <v>0.15616454357142584</v>
      </c>
      <c r="N290" s="123">
        <f t="shared" si="135"/>
        <v>0.14988530226529381</v>
      </c>
      <c r="O290" s="123">
        <f t="shared" si="135"/>
        <v>0.14848798966809804</v>
      </c>
      <c r="P290" s="123">
        <f t="shared" si="135"/>
        <v>0.15378341067494958</v>
      </c>
      <c r="Q290" s="123">
        <f t="shared" si="135"/>
        <v>0.1438334364752154</v>
      </c>
      <c r="R290" s="123">
        <f t="shared" si="135"/>
        <v>0.13964305128849022</v>
      </c>
      <c r="S290" s="123">
        <f t="shared" si="135"/>
        <v>0.12815049889221913</v>
      </c>
      <c r="T290" s="123">
        <f t="shared" si="135"/>
        <v>0.12527459291521259</v>
      </c>
      <c r="U290" s="123">
        <f t="shared" si="135"/>
        <v>0.13679417590390744</v>
      </c>
      <c r="V290" s="123">
        <f t="shared" si="135"/>
        <v>0.15038209642056696</v>
      </c>
      <c r="W290" s="123">
        <f t="shared" si="135"/>
        <v>0.18929980840787608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9.7943837164263206E-2</v>
      </c>
      <c r="C291" s="99">
        <f>RES_hhdet_fecs!C86</f>
        <v>0.10121168478866457</v>
      </c>
      <c r="D291" s="99">
        <f>RES_hhdet_fecs!D86</f>
        <v>0.10306384951222468</v>
      </c>
      <c r="E291" s="99">
        <f>RES_hhdet_fecs!E86</f>
        <v>0.12602967591181785</v>
      </c>
      <c r="F291" s="99">
        <f>RES_hhdet_fecs!F86</f>
        <v>0.10602074391692476</v>
      </c>
      <c r="G291" s="99">
        <f>RES_hhdet_fecs!G86</f>
        <v>0.10873231538068404</v>
      </c>
      <c r="H291" s="99">
        <f>RES_hhdet_fecs!H86</f>
        <v>0.1143191147214888</v>
      </c>
      <c r="I291" s="99">
        <f>RES_hhdet_fecs!I86</f>
        <v>0.117913554129548</v>
      </c>
      <c r="J291" s="99">
        <f>RES_hhdet_fecs!J86</f>
        <v>0.12821972753394573</v>
      </c>
      <c r="K291" s="99">
        <f>RES_hhdet_fecs!K86</f>
        <v>0.13765948396543914</v>
      </c>
      <c r="L291" s="99">
        <f>RES_hhdet_fecs!L86</f>
        <v>0.19452475663812974</v>
      </c>
      <c r="M291" s="99">
        <f>RES_hhdet_fecs!M86</f>
        <v>0.15616454357142584</v>
      </c>
      <c r="N291" s="99">
        <f>RES_hhdet_fecs!N86</f>
        <v>0.14988530226529381</v>
      </c>
      <c r="O291" s="99">
        <f>RES_hhdet_fecs!O86</f>
        <v>0.14848798966809804</v>
      </c>
      <c r="P291" s="99">
        <f>RES_hhdet_fecs!P86</f>
        <v>0.15378341067494958</v>
      </c>
      <c r="Q291" s="99">
        <f>RES_hhdet_fecs!Q86</f>
        <v>0.1438334364752154</v>
      </c>
      <c r="R291" s="99">
        <f>RES_hhdet_fecs!R86</f>
        <v>0.13964305128849022</v>
      </c>
      <c r="S291" s="99">
        <f>RES_hhdet_fecs!S86</f>
        <v>0.12815049889221913</v>
      </c>
      <c r="T291" s="99">
        <f>RES_hhdet_fecs!T86</f>
        <v>0.12527459291521259</v>
      </c>
      <c r="U291" s="99">
        <f>RES_hhdet_fecs!U86</f>
        <v>0.13679417590390744</v>
      </c>
      <c r="V291" s="99">
        <f>RES_hhdet_fecs!V86</f>
        <v>0.15038209642056696</v>
      </c>
      <c r="W291" s="99">
        <f>RES_hhdet_fecs!W86</f>
        <v>0.18929980840787608</v>
      </c>
      <c r="DA291" s="63" t="s">
        <v>2826</v>
      </c>
    </row>
    <row r="292" spans="1:105" ht="12" customHeight="1" x14ac:dyDescent="0.25">
      <c r="A292" s="121" t="s">
        <v>55</v>
      </c>
      <c r="B292" s="123">
        <v>21.368769547563119</v>
      </c>
      <c r="C292" s="123">
        <v>21.165947691071125</v>
      </c>
      <c r="D292" s="123">
        <v>21.046992743264152</v>
      </c>
      <c r="E292" s="123">
        <v>20.257845462359377</v>
      </c>
      <c r="F292" s="123">
        <v>20.158726985222199</v>
      </c>
      <c r="G292" s="123">
        <v>20.37109699099662</v>
      </c>
      <c r="H292" s="123">
        <v>19.939120130201118</v>
      </c>
      <c r="I292" s="123">
        <v>19.051306558075137</v>
      </c>
      <c r="J292" s="123">
        <v>18.803825561240362</v>
      </c>
      <c r="K292" s="123">
        <v>19.050955852194907</v>
      </c>
      <c r="L292" s="123">
        <v>19.001945815905735</v>
      </c>
      <c r="M292" s="123">
        <v>19.247130105921574</v>
      </c>
      <c r="N292" s="123">
        <v>18.967738870288606</v>
      </c>
      <c r="O292" s="123">
        <v>18.682072931847806</v>
      </c>
      <c r="P292" s="123">
        <v>18.153435270970352</v>
      </c>
      <c r="Q292" s="123">
        <v>17.671233172963159</v>
      </c>
      <c r="R292" s="123">
        <v>17.326747188774569</v>
      </c>
      <c r="S292" s="123">
        <v>16.518318957005135</v>
      </c>
      <c r="T292" s="123">
        <v>15.908472798526256</v>
      </c>
      <c r="U292" s="123">
        <v>15.340062585183292</v>
      </c>
      <c r="V292" s="123">
        <v>14.9809610178753</v>
      </c>
      <c r="W292" s="123">
        <v>14.459178191322033</v>
      </c>
      <c r="DA292" s="130" t="s">
        <v>2827</v>
      </c>
    </row>
    <row r="293" spans="1:105" ht="12" customHeight="1" x14ac:dyDescent="0.25">
      <c r="A293" s="97" t="s">
        <v>132</v>
      </c>
      <c r="B293" s="99">
        <v>25.441095000441791</v>
      </c>
      <c r="C293" s="99">
        <v>25.665621888007966</v>
      </c>
      <c r="D293" s="99">
        <v>25.069018447866483</v>
      </c>
      <c r="E293" s="99">
        <v>23.231244675073448</v>
      </c>
      <c r="F293" s="99">
        <v>23.174215678372427</v>
      </c>
      <c r="G293" s="99">
        <v>22.625217448543424</v>
      </c>
      <c r="H293" s="99">
        <v>21.661766730779235</v>
      </c>
      <c r="I293" s="99">
        <v>20.239871313803178</v>
      </c>
      <c r="J293" s="99">
        <v>20.023117470083225</v>
      </c>
      <c r="K293" s="99">
        <v>19.851541890425981</v>
      </c>
      <c r="L293" s="99">
        <v>19.763634792388572</v>
      </c>
      <c r="M293" s="99">
        <v>19.224013004064876</v>
      </c>
      <c r="N293" s="99">
        <v>18.766023054356261</v>
      </c>
      <c r="O293" s="99">
        <v>18.386764089888221</v>
      </c>
      <c r="P293" s="99">
        <v>17.973440956647408</v>
      </c>
      <c r="Q293" s="99">
        <v>17.45388272648669</v>
      </c>
      <c r="R293" s="99">
        <v>17.011246933639253</v>
      </c>
      <c r="S293" s="99">
        <v>16.112212970098444</v>
      </c>
      <c r="T293" s="99">
        <v>15.645875302738149</v>
      </c>
      <c r="U293" s="99">
        <v>15.073963391744199</v>
      </c>
      <c r="V293" s="99">
        <v>14.625906309542833</v>
      </c>
      <c r="W293" s="99">
        <v>14.177320326549438</v>
      </c>
      <c r="DA293" s="63" t="s">
        <v>2828</v>
      </c>
    </row>
    <row r="294" spans="1:105" ht="12" customHeight="1" x14ac:dyDescent="0.25">
      <c r="A294" s="97" t="s">
        <v>131</v>
      </c>
      <c r="B294" s="99">
        <v>23.10280624445452</v>
      </c>
      <c r="C294" s="99">
        <v>23.345120050244965</v>
      </c>
      <c r="D294" s="99">
        <v>23.055465761584493</v>
      </c>
      <c r="E294" s="99">
        <v>21.433022001122708</v>
      </c>
      <c r="F294" s="99">
        <v>21.171825749339764</v>
      </c>
      <c r="G294" s="99">
        <v>20.840256606518803</v>
      </c>
      <c r="H294" s="99">
        <v>19.563175956122276</v>
      </c>
      <c r="I294" s="99">
        <v>18.479488347470095</v>
      </c>
      <c r="J294" s="99">
        <v>18.153841073859397</v>
      </c>
      <c r="K294" s="99">
        <v>18.171354191661177</v>
      </c>
      <c r="L294" s="99">
        <v>18.241821669024556</v>
      </c>
      <c r="M294" s="99">
        <v>17.924459968753162</v>
      </c>
      <c r="N294" s="99">
        <v>17.849435238611754</v>
      </c>
      <c r="O294" s="99">
        <v>17.515787648834408</v>
      </c>
      <c r="P294" s="99">
        <v>17.105630768988224</v>
      </c>
      <c r="Q294" s="99">
        <v>16.626221981887408</v>
      </c>
      <c r="R294" s="99">
        <v>16.267689687235158</v>
      </c>
      <c r="S294" s="99">
        <v>15.368465985287605</v>
      </c>
      <c r="T294" s="99">
        <v>14.898628195207907</v>
      </c>
      <c r="U294" s="99">
        <v>14.390202138128974</v>
      </c>
      <c r="V294" s="99">
        <v>13.985689900281058</v>
      </c>
      <c r="W294" s="99">
        <v>13.626029101657435</v>
      </c>
      <c r="DA294" s="63" t="s">
        <v>2829</v>
      </c>
    </row>
    <row r="295" spans="1:105" ht="12" customHeight="1" x14ac:dyDescent="0.25">
      <c r="A295" s="100" t="s">
        <v>204</v>
      </c>
      <c r="B295" s="102">
        <v>20.453751229810401</v>
      </c>
      <c r="C295" s="102">
        <v>20.511741207448438</v>
      </c>
      <c r="D295" s="102">
        <v>20.227774909258802</v>
      </c>
      <c r="E295" s="102">
        <v>18.682518210675447</v>
      </c>
      <c r="F295" s="102">
        <v>18.352944287424872</v>
      </c>
      <c r="G295" s="102">
        <v>18.053468063146678</v>
      </c>
      <c r="H295" s="102">
        <v>16.806579433838841</v>
      </c>
      <c r="I295" s="102">
        <v>15.980854727842505</v>
      </c>
      <c r="J295" s="102">
        <v>15.482658086429979</v>
      </c>
      <c r="K295" s="102">
        <v>15.449216992309323</v>
      </c>
      <c r="L295" s="102">
        <v>15.423816576736682</v>
      </c>
      <c r="M295" s="102">
        <v>15.15490212923949</v>
      </c>
      <c r="N295" s="102">
        <v>15.060936878988141</v>
      </c>
      <c r="O295" s="102">
        <v>14.711273157612993</v>
      </c>
      <c r="P295" s="102">
        <v>14.359951598899533</v>
      </c>
      <c r="Q295" s="102">
        <v>13.925272018916138</v>
      </c>
      <c r="R295" s="102">
        <v>13.638893240815646</v>
      </c>
      <c r="S295" s="102">
        <v>12.84627647168475</v>
      </c>
      <c r="T295" s="102">
        <v>12.424462890981751</v>
      </c>
      <c r="U295" s="102">
        <v>11.95963676037975</v>
      </c>
      <c r="V295" s="102">
        <v>11.582976272020145</v>
      </c>
      <c r="W295" s="102">
        <v>11.03186549262244</v>
      </c>
      <c r="DA295" s="131" t="s">
        <v>2830</v>
      </c>
    </row>
    <row r="296" spans="1:105" ht="12" customHeight="1" x14ac:dyDescent="0.25">
      <c r="A296" s="103" t="s">
        <v>52</v>
      </c>
      <c r="B296" s="105">
        <v>2.649055014644119</v>
      </c>
      <c r="C296" s="105">
        <v>2.8333788427965292</v>
      </c>
      <c r="D296" s="105">
        <v>2.8276908523256914</v>
      </c>
      <c r="E296" s="105">
        <v>2.7505037904472625</v>
      </c>
      <c r="F296" s="105">
        <v>2.8188814619148874</v>
      </c>
      <c r="G296" s="105">
        <v>2.7867885433721202</v>
      </c>
      <c r="H296" s="105">
        <v>2.7565965222834379</v>
      </c>
      <c r="I296" s="105">
        <v>2.4986336196275878</v>
      </c>
      <c r="J296" s="105">
        <v>2.6711829874294173</v>
      </c>
      <c r="K296" s="105">
        <v>2.7221371993518533</v>
      </c>
      <c r="L296" s="105">
        <v>2.8180050922878759</v>
      </c>
      <c r="M296" s="105">
        <v>2.7695578395136704</v>
      </c>
      <c r="N296" s="105">
        <v>2.7884983596236133</v>
      </c>
      <c r="O296" s="105">
        <v>2.8045144912214166</v>
      </c>
      <c r="P296" s="105">
        <v>2.7456791700886951</v>
      </c>
      <c r="Q296" s="105">
        <v>2.7009499629712694</v>
      </c>
      <c r="R296" s="105">
        <v>2.6287964464195128</v>
      </c>
      <c r="S296" s="105">
        <v>2.5221895136028554</v>
      </c>
      <c r="T296" s="105">
        <v>2.4741653042261609</v>
      </c>
      <c r="U296" s="105">
        <v>2.4305653777492249</v>
      </c>
      <c r="V296" s="105">
        <v>2.4027136282609116</v>
      </c>
      <c r="W296" s="105">
        <v>2.5941636090349927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20.080996919573987</v>
      </c>
      <c r="C301" s="102">
        <v>19.671990600139416</v>
      </c>
      <c r="D301" s="102">
        <v>19.61214470417719</v>
      </c>
      <c r="E301" s="102">
        <v>19.121335917814367</v>
      </c>
      <c r="F301" s="102">
        <v>18.918414767289299</v>
      </c>
      <c r="G301" s="102">
        <v>19.378011845598845</v>
      </c>
      <c r="H301" s="102">
        <v>19.128755178296462</v>
      </c>
      <c r="I301" s="102">
        <v>18.451761772468512</v>
      </c>
      <c r="J301" s="102">
        <v>18.140750041099661</v>
      </c>
      <c r="K301" s="102">
        <v>18.595458612976344</v>
      </c>
      <c r="L301" s="102">
        <v>18.550665668241042</v>
      </c>
      <c r="M301" s="102">
        <v>19.292754902211993</v>
      </c>
      <c r="N301" s="102">
        <v>19.127591401785242</v>
      </c>
      <c r="O301" s="102">
        <v>18.902289483866792</v>
      </c>
      <c r="P301" s="102">
        <v>18.305779402981273</v>
      </c>
      <c r="Q301" s="102">
        <v>17.848816100627602</v>
      </c>
      <c r="R301" s="102">
        <v>17.571994222843404</v>
      </c>
      <c r="S301" s="102">
        <v>16.824485885383364</v>
      </c>
      <c r="T301" s="102">
        <v>16.125776344607477</v>
      </c>
      <c r="U301" s="102">
        <v>15.560549392929236</v>
      </c>
      <c r="V301" s="102">
        <v>15.263038091948001</v>
      </c>
      <c r="W301" s="102">
        <v>14.694290372988396</v>
      </c>
      <c r="DA301" s="131" t="s">
        <v>2836</v>
      </c>
    </row>
    <row r="302" spans="1:105" ht="12" customHeight="1" x14ac:dyDescent="0.25">
      <c r="A302" s="107" t="s">
        <v>121</v>
      </c>
      <c r="B302" s="105">
        <v>18.932882582028252</v>
      </c>
      <c r="C302" s="105">
        <v>18.524304227124993</v>
      </c>
      <c r="D302" s="105">
        <v>18.50448276051722</v>
      </c>
      <c r="E302" s="105">
        <v>18.047097463498144</v>
      </c>
      <c r="F302" s="105">
        <v>17.870219132211581</v>
      </c>
      <c r="G302" s="105">
        <v>18.326610767049594</v>
      </c>
      <c r="H302" s="105">
        <v>18.088199983575397</v>
      </c>
      <c r="I302" s="105">
        <v>17.520400716804673</v>
      </c>
      <c r="J302" s="105">
        <v>17.182665512482306</v>
      </c>
      <c r="K302" s="105">
        <v>17.630676690586647</v>
      </c>
      <c r="L302" s="105">
        <v>17.588825615044719</v>
      </c>
      <c r="M302" s="105">
        <v>18.323058360444094</v>
      </c>
      <c r="N302" s="105">
        <v>18.169825106949681</v>
      </c>
      <c r="O302" s="105">
        <v>17.944200635208141</v>
      </c>
      <c r="P302" s="105">
        <v>17.349525570226859</v>
      </c>
      <c r="Q302" s="105">
        <v>16.92528756275312</v>
      </c>
      <c r="R302" s="105">
        <v>16.674743266293692</v>
      </c>
      <c r="S302" s="105">
        <v>16.007430857433889</v>
      </c>
      <c r="T302" s="105">
        <v>15.375099727340546</v>
      </c>
      <c r="U302" s="105">
        <v>14.87924407409567</v>
      </c>
      <c r="V302" s="105">
        <v>14.62627811803323</v>
      </c>
      <c r="W302" s="105">
        <v>14.0806058745135</v>
      </c>
      <c r="DA302" s="132" t="s">
        <v>2837</v>
      </c>
    </row>
    <row r="303" spans="1:105" ht="12" customHeight="1" x14ac:dyDescent="0.25">
      <c r="A303" s="108" t="s">
        <v>53</v>
      </c>
      <c r="B303" s="99">
        <v>16.144461900866112</v>
      </c>
      <c r="C303" s="99">
        <v>15.69164856266273</v>
      </c>
      <c r="D303" s="99">
        <v>15.694539040786326</v>
      </c>
      <c r="E303" s="99">
        <v>15.2420411434301</v>
      </c>
      <c r="F303" s="99">
        <v>15.093181763827719</v>
      </c>
      <c r="G303" s="99">
        <v>15.514974157581952</v>
      </c>
      <c r="H303" s="99">
        <v>15.287787790100424</v>
      </c>
      <c r="I303" s="99">
        <v>14.965413621172237</v>
      </c>
      <c r="J303" s="99">
        <v>14.564558228017477</v>
      </c>
      <c r="K303" s="99">
        <v>14.946019772221158</v>
      </c>
      <c r="L303" s="99">
        <v>14.870411723712925</v>
      </c>
      <c r="M303" s="99">
        <v>15.528705547512645</v>
      </c>
      <c r="N303" s="99">
        <v>15.376635721461147</v>
      </c>
      <c r="O303" s="99">
        <v>15.153723106065517</v>
      </c>
      <c r="P303" s="99">
        <v>14.638440802030052</v>
      </c>
      <c r="Q303" s="99">
        <v>14.241926704689259</v>
      </c>
      <c r="R303" s="99">
        <v>14.036099225985446</v>
      </c>
      <c r="S303" s="99">
        <v>13.452371960572696</v>
      </c>
      <c r="T303" s="99">
        <v>12.906889374008687</v>
      </c>
      <c r="U303" s="99">
        <v>12.456388981248566</v>
      </c>
      <c r="V303" s="99">
        <v>12.213621673665964</v>
      </c>
      <c r="W303" s="99">
        <v>11.506156898185997</v>
      </c>
      <c r="DA303" s="63" t="s">
        <v>2838</v>
      </c>
    </row>
    <row r="304" spans="1:105" ht="12" customHeight="1" x14ac:dyDescent="0.25">
      <c r="A304" s="108" t="s">
        <v>52</v>
      </c>
      <c r="B304" s="99">
        <v>2.7884206811621328</v>
      </c>
      <c r="C304" s="99">
        <v>2.8326556644622634</v>
      </c>
      <c r="D304" s="99">
        <v>2.8099437197308941</v>
      </c>
      <c r="E304" s="99">
        <v>2.8050563200680418</v>
      </c>
      <c r="F304" s="99">
        <v>2.7770373683838656</v>
      </c>
      <c r="G304" s="99">
        <v>2.8116366094676395</v>
      </c>
      <c r="H304" s="99">
        <v>2.8004121934749713</v>
      </c>
      <c r="I304" s="99">
        <v>2.5549870956324341</v>
      </c>
      <c r="J304" s="99">
        <v>2.6181072844648292</v>
      </c>
      <c r="K304" s="99">
        <v>2.6846569183654849</v>
      </c>
      <c r="L304" s="99">
        <v>2.7184138913317959</v>
      </c>
      <c r="M304" s="99">
        <v>2.7943528129314474</v>
      </c>
      <c r="N304" s="99">
        <v>2.7931893854885326</v>
      </c>
      <c r="O304" s="99">
        <v>2.7904775291426214</v>
      </c>
      <c r="P304" s="99">
        <v>2.7110847681968071</v>
      </c>
      <c r="Q304" s="99">
        <v>2.6833608580638599</v>
      </c>
      <c r="R304" s="99">
        <v>2.6386440403082423</v>
      </c>
      <c r="S304" s="99">
        <v>2.5550588968611936</v>
      </c>
      <c r="T304" s="99">
        <v>2.4682103533318593</v>
      </c>
      <c r="U304" s="99">
        <v>2.4228550928471027</v>
      </c>
      <c r="V304" s="99">
        <v>2.4126564443672662</v>
      </c>
      <c r="W304" s="99">
        <v>2.5744489763275071</v>
      </c>
      <c r="DA304" s="63" t="s">
        <v>2839</v>
      </c>
    </row>
    <row r="305" spans="1:105" ht="12" customHeight="1" x14ac:dyDescent="0.25">
      <c r="A305" s="121" t="s">
        <v>54</v>
      </c>
      <c r="B305" s="123">
        <v>1.8526413579744592</v>
      </c>
      <c r="C305" s="123">
        <v>1.9203447990622697</v>
      </c>
      <c r="D305" s="123">
        <v>1.9140068772736571</v>
      </c>
      <c r="E305" s="123">
        <v>1.9401024747324271</v>
      </c>
      <c r="F305" s="123">
        <v>1.8980043779290456</v>
      </c>
      <c r="G305" s="123">
        <v>1.9611194570336994</v>
      </c>
      <c r="H305" s="123">
        <v>1.8572654940492019</v>
      </c>
      <c r="I305" s="123">
        <v>1.8807440671553823</v>
      </c>
      <c r="J305" s="123">
        <v>1.9871800311589554</v>
      </c>
      <c r="K305" s="123">
        <v>2.1419228135655173</v>
      </c>
      <c r="L305" s="123">
        <v>2.13947467380709</v>
      </c>
      <c r="M305" s="123">
        <v>2.1249951161018785</v>
      </c>
      <c r="N305" s="123">
        <v>2.1730830287509546</v>
      </c>
      <c r="O305" s="123">
        <v>2.1949872907769383</v>
      </c>
      <c r="P305" s="123">
        <v>2.1647587935064503</v>
      </c>
      <c r="Q305" s="123">
        <v>2.1686465007145421</v>
      </c>
      <c r="R305" s="123">
        <v>2.1307225224954771</v>
      </c>
      <c r="S305" s="123">
        <v>2.1055151649265085</v>
      </c>
      <c r="T305" s="123">
        <v>2.1211661208309844</v>
      </c>
      <c r="U305" s="123">
        <v>2.1129284674865758</v>
      </c>
      <c r="V305" s="123">
        <v>2.760277616561325</v>
      </c>
      <c r="W305" s="123">
        <v>2.6898646800194208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1.657278949666956</v>
      </c>
      <c r="C307" s="99">
        <v>2.5551401240146281</v>
      </c>
      <c r="D307" s="99">
        <v>2.4001564826349493</v>
      </c>
      <c r="E307" s="99">
        <v>2.7229329172460557</v>
      </c>
      <c r="F307" s="99">
        <v>2.3202657898307795</v>
      </c>
      <c r="G307" s="99">
        <v>2.8578307415264992</v>
      </c>
      <c r="H307" s="99">
        <v>1.4937161859047747</v>
      </c>
      <c r="I307" s="99">
        <v>1.9828899362398331</v>
      </c>
      <c r="J307" s="99">
        <v>2.7831952908946125</v>
      </c>
      <c r="K307" s="99">
        <v>3.2571477077825439</v>
      </c>
      <c r="L307" s="99">
        <v>2.5544405797941656</v>
      </c>
      <c r="M307" s="99">
        <v>2.4589292011599042</v>
      </c>
      <c r="N307" s="99">
        <v>2.0511656572820596</v>
      </c>
      <c r="O307" s="99">
        <v>2.7892284576771633</v>
      </c>
      <c r="P307" s="99">
        <v>2.6501150895293475</v>
      </c>
      <c r="Q307" s="99">
        <v>3.2479389497086317</v>
      </c>
      <c r="R307" s="99">
        <v>2.5718355358159739</v>
      </c>
      <c r="S307" s="99">
        <v>2.641744503101783</v>
      </c>
      <c r="T307" s="99">
        <v>2.7399531589076465</v>
      </c>
      <c r="U307" s="99">
        <v>2.8018468413751778</v>
      </c>
      <c r="V307" s="99">
        <v>3.5905974794037161</v>
      </c>
      <c r="W307" s="99">
        <v>3.6258773216489399</v>
      </c>
      <c r="DA307" s="63" t="s">
        <v>2842</v>
      </c>
    </row>
    <row r="308" spans="1:105" ht="12" customHeight="1" x14ac:dyDescent="0.25">
      <c r="A308" s="109" t="s">
        <v>120</v>
      </c>
      <c r="B308" s="110">
        <v>1.8742157042782188</v>
      </c>
      <c r="C308" s="110">
        <v>1.8453487361255743</v>
      </c>
      <c r="D308" s="110">
        <v>1.8537191683937735</v>
      </c>
      <c r="E308" s="110">
        <v>1.839171991336072</v>
      </c>
      <c r="F308" s="110">
        <v>1.8467307648854092</v>
      </c>
      <c r="G308" s="110">
        <v>1.857489714390689</v>
      </c>
      <c r="H308" s="110">
        <v>1.8963771571340315</v>
      </c>
      <c r="I308" s="110">
        <v>1.8698511709324825</v>
      </c>
      <c r="J308" s="110">
        <v>1.8954013348772072</v>
      </c>
      <c r="K308" s="110">
        <v>2.0146549247695464</v>
      </c>
      <c r="L308" s="110">
        <v>2.0970540755417026</v>
      </c>
      <c r="M308" s="110">
        <v>2.0972486214782338</v>
      </c>
      <c r="N308" s="110">
        <v>2.1820140730056306</v>
      </c>
      <c r="O308" s="110">
        <v>2.1529053174042772</v>
      </c>
      <c r="P308" s="110">
        <v>2.1289672712647802</v>
      </c>
      <c r="Q308" s="110">
        <v>2.0897580952332171</v>
      </c>
      <c r="R308" s="110">
        <v>2.0986765127088982</v>
      </c>
      <c r="S308" s="110">
        <v>2.0680916192731824</v>
      </c>
      <c r="T308" s="110">
        <v>2.08014459695459</v>
      </c>
      <c r="U308" s="110">
        <v>2.0688582683628987</v>
      </c>
      <c r="V308" s="110">
        <v>2.7093293319444682</v>
      </c>
      <c r="W308" s="110">
        <v>2.6344248911350898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142.50591895208507</v>
      </c>
      <c r="C310" s="118">
        <f t="shared" si="136"/>
        <v>157.52614899034018</v>
      </c>
      <c r="D310" s="118">
        <f t="shared" si="136"/>
        <v>160.04747204790158</v>
      </c>
      <c r="E310" s="118">
        <f t="shared" si="136"/>
        <v>160.05279106933429</v>
      </c>
      <c r="F310" s="118">
        <f t="shared" si="136"/>
        <v>157.36500973406277</v>
      </c>
      <c r="G310" s="118">
        <f t="shared" si="136"/>
        <v>155.51158916432001</v>
      </c>
      <c r="H310" s="118">
        <f t="shared" si="136"/>
        <v>156.0090178053419</v>
      </c>
      <c r="I310" s="118">
        <f t="shared" si="136"/>
        <v>153.43533955626862</v>
      </c>
      <c r="J310" s="118">
        <f t="shared" si="136"/>
        <v>156.84476780049826</v>
      </c>
      <c r="K310" s="118">
        <f t="shared" si="136"/>
        <v>163.72069691218942</v>
      </c>
      <c r="L310" s="118">
        <f t="shared" si="136"/>
        <v>181.00371055777143</v>
      </c>
      <c r="M310" s="118">
        <f t="shared" si="136"/>
        <v>157.43579863027017</v>
      </c>
      <c r="N310" s="118">
        <f t="shared" si="136"/>
        <v>172.07855389571557</v>
      </c>
      <c r="O310" s="118">
        <f t="shared" si="136"/>
        <v>163.87485716401437</v>
      </c>
      <c r="P310" s="118">
        <f t="shared" si="136"/>
        <v>164.19765590159693</v>
      </c>
      <c r="Q310" s="118">
        <f t="shared" si="136"/>
        <v>156.0229110478131</v>
      </c>
      <c r="R310" s="118">
        <f t="shared" ref="R310:V310" si="137">R311+R314+R316+R329</f>
        <v>170.37742967083025</v>
      </c>
      <c r="S310" s="118">
        <f t="shared" si="137"/>
        <v>168.65418687492678</v>
      </c>
      <c r="T310" s="118">
        <f t="shared" si="137"/>
        <v>166.60649162339959</v>
      </c>
      <c r="U310" s="118">
        <f t="shared" si="137"/>
        <v>165.61757819791688</v>
      </c>
      <c r="V310" s="118">
        <f t="shared" si="137"/>
        <v>154.36947292644527</v>
      </c>
      <c r="W310" s="118">
        <f t="shared" ref="W310" si="138">W311+W314+W316+W329</f>
        <v>173.96235737796914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126.87425189169697</v>
      </c>
      <c r="C311" s="123">
        <f t="shared" si="139"/>
        <v>141.87243021277678</v>
      </c>
      <c r="D311" s="123">
        <f t="shared" si="139"/>
        <v>144.31513261532018</v>
      </c>
      <c r="E311" s="123">
        <f t="shared" si="139"/>
        <v>144.60550801014</v>
      </c>
      <c r="F311" s="123">
        <f t="shared" si="139"/>
        <v>141.88931537955492</v>
      </c>
      <c r="G311" s="123">
        <f t="shared" si="139"/>
        <v>139.64258395611353</v>
      </c>
      <c r="H311" s="123">
        <f t="shared" si="139"/>
        <v>140.2798474665687</v>
      </c>
      <c r="I311" s="123">
        <f t="shared" si="139"/>
        <v>138.15383366801328</v>
      </c>
      <c r="J311" s="123">
        <f t="shared" si="139"/>
        <v>141.46327922886974</v>
      </c>
      <c r="K311" s="123">
        <f t="shared" si="139"/>
        <v>147.84577790194928</v>
      </c>
      <c r="L311" s="123">
        <f t="shared" si="139"/>
        <v>164.80151623113707</v>
      </c>
      <c r="M311" s="123">
        <f t="shared" si="139"/>
        <v>140.99740892946375</v>
      </c>
      <c r="N311" s="123">
        <f t="shared" si="139"/>
        <v>155.62600582824385</v>
      </c>
      <c r="O311" s="123">
        <f t="shared" si="139"/>
        <v>147.4499795382645</v>
      </c>
      <c r="P311" s="123">
        <f t="shared" si="139"/>
        <v>148.07344797302426</v>
      </c>
      <c r="Q311" s="123">
        <f t="shared" si="139"/>
        <v>140.18552853912212</v>
      </c>
      <c r="R311" s="123">
        <f t="shared" ref="R311:V311" si="140">SUM(R312:R313)</f>
        <v>154.69355048182857</v>
      </c>
      <c r="S311" s="123">
        <f t="shared" si="140"/>
        <v>153.47804239770619</v>
      </c>
      <c r="T311" s="123">
        <f t="shared" si="140"/>
        <v>151.70647976113756</v>
      </c>
      <c r="U311" s="123">
        <f t="shared" si="140"/>
        <v>150.92596103774704</v>
      </c>
      <c r="V311" s="123">
        <f t="shared" si="140"/>
        <v>139.17030905419725</v>
      </c>
      <c r="W311" s="123">
        <f t="shared" ref="W311" si="141">SUM(W312:W313)</f>
        <v>158.88650633660362</v>
      </c>
      <c r="DA311" s="130" t="s">
        <v>2990</v>
      </c>
    </row>
    <row r="312" spans="1:105" ht="12" customHeight="1" x14ac:dyDescent="0.25">
      <c r="A312" s="97" t="s">
        <v>204</v>
      </c>
      <c r="B312" s="99">
        <v>125.7057332028883</v>
      </c>
      <c r="C312" s="99">
        <v>140.56923146345531</v>
      </c>
      <c r="D312" s="99">
        <v>143.02235706159098</v>
      </c>
      <c r="E312" s="99">
        <v>143.32918739731133</v>
      </c>
      <c r="F312" s="99">
        <v>140.67229844468861</v>
      </c>
      <c r="G312" s="99">
        <v>138.46663720672717</v>
      </c>
      <c r="H312" s="99">
        <v>139.11779846379019</v>
      </c>
      <c r="I312" s="99">
        <v>137.02634125217386</v>
      </c>
      <c r="J312" s="99">
        <v>140.32967215007469</v>
      </c>
      <c r="K312" s="99">
        <v>146.67315398099589</v>
      </c>
      <c r="L312" s="99">
        <v>163.50214585263018</v>
      </c>
      <c r="M312" s="99">
        <v>139.90870854622096</v>
      </c>
      <c r="N312" s="99">
        <v>154.43238065015279</v>
      </c>
      <c r="O312" s="99">
        <v>146.3347820952182</v>
      </c>
      <c r="P312" s="99">
        <v>146.96507262897282</v>
      </c>
      <c r="Q312" s="99">
        <v>139.14764146477179</v>
      </c>
      <c r="R312" s="99">
        <v>153.5510742846335</v>
      </c>
      <c r="S312" s="99">
        <v>152.42085461209319</v>
      </c>
      <c r="T312" s="99">
        <v>150.67274398449942</v>
      </c>
      <c r="U312" s="99">
        <v>149.92616037618447</v>
      </c>
      <c r="V312" s="99">
        <v>138.23113602136314</v>
      </c>
      <c r="W312" s="99">
        <v>157.80326899200028</v>
      </c>
      <c r="DA312" s="63" t="s">
        <v>2991</v>
      </c>
    </row>
    <row r="313" spans="1:105" ht="12" customHeight="1" x14ac:dyDescent="0.25">
      <c r="A313" s="97" t="s">
        <v>53</v>
      </c>
      <c r="B313" s="99">
        <v>1.1685186888086727</v>
      </c>
      <c r="C313" s="99">
        <v>1.3031987493214694</v>
      </c>
      <c r="D313" s="99">
        <v>1.2927755537291938</v>
      </c>
      <c r="E313" s="99">
        <v>1.2763206128286784</v>
      </c>
      <c r="F313" s="99">
        <v>1.2170169348663067</v>
      </c>
      <c r="G313" s="99">
        <v>1.1759467493863618</v>
      </c>
      <c r="H313" s="99">
        <v>1.1620490027785013</v>
      </c>
      <c r="I313" s="99">
        <v>1.1274924158394208</v>
      </c>
      <c r="J313" s="99">
        <v>1.1336070787950576</v>
      </c>
      <c r="K313" s="99">
        <v>1.1726239209533755</v>
      </c>
      <c r="L313" s="99">
        <v>1.2993703785068955</v>
      </c>
      <c r="M313" s="99">
        <v>1.0887003832427931</v>
      </c>
      <c r="N313" s="99">
        <v>1.1936251780910656</v>
      </c>
      <c r="O313" s="99">
        <v>1.1151974430463016</v>
      </c>
      <c r="P313" s="99">
        <v>1.1083753440514525</v>
      </c>
      <c r="Q313" s="99">
        <v>1.0378870743503168</v>
      </c>
      <c r="R313" s="99">
        <v>1.1424761971950528</v>
      </c>
      <c r="S313" s="99">
        <v>1.0571877856129992</v>
      </c>
      <c r="T313" s="99">
        <v>1.0337357766381432</v>
      </c>
      <c r="U313" s="99">
        <v>0.99980066156258518</v>
      </c>
      <c r="V313" s="99">
        <v>0.93917303283410158</v>
      </c>
      <c r="W313" s="99">
        <v>1.0832373446033348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0.19344300051020552</v>
      </c>
      <c r="C314" s="123">
        <f t="shared" si="142"/>
        <v>0.21045902520488052</v>
      </c>
      <c r="D314" s="123">
        <f t="shared" si="142"/>
        <v>0.22587142885012537</v>
      </c>
      <c r="E314" s="123">
        <f t="shared" si="142"/>
        <v>0.29133332207214552</v>
      </c>
      <c r="F314" s="123">
        <f t="shared" si="142"/>
        <v>0.25989828024442541</v>
      </c>
      <c r="G314" s="123">
        <f t="shared" si="142"/>
        <v>0.28313671444134358</v>
      </c>
      <c r="H314" s="123">
        <f t="shared" si="142"/>
        <v>0.31733002394115234</v>
      </c>
      <c r="I314" s="123">
        <f t="shared" si="142"/>
        <v>0.33947351204176474</v>
      </c>
      <c r="J314" s="123">
        <f t="shared" si="142"/>
        <v>0.37896782468202489</v>
      </c>
      <c r="K314" s="123">
        <f t="shared" si="142"/>
        <v>0.42046246132528065</v>
      </c>
      <c r="L314" s="123">
        <f t="shared" si="142"/>
        <v>0.61198799388298686</v>
      </c>
      <c r="M314" s="123">
        <f t="shared" si="142"/>
        <v>0.50344295669560124</v>
      </c>
      <c r="N314" s="123">
        <f t="shared" si="142"/>
        <v>0.49728803993651871</v>
      </c>
      <c r="O314" s="123">
        <f t="shared" si="142"/>
        <v>0.51001957793414587</v>
      </c>
      <c r="P314" s="123">
        <f t="shared" si="142"/>
        <v>0.54679083245255478</v>
      </c>
      <c r="Q314" s="123">
        <f t="shared" si="142"/>
        <v>0.52949839848184188</v>
      </c>
      <c r="R314" s="123">
        <f t="shared" si="142"/>
        <v>0.53101181347445159</v>
      </c>
      <c r="S314" s="123">
        <f t="shared" si="142"/>
        <v>0.50513436313364168</v>
      </c>
      <c r="T314" s="123">
        <f t="shared" si="142"/>
        <v>0.51079258790124016</v>
      </c>
      <c r="U314" s="123">
        <f t="shared" si="142"/>
        <v>0.57481451236426873</v>
      </c>
      <c r="V314" s="123">
        <f t="shared" si="142"/>
        <v>0.65046759852526725</v>
      </c>
      <c r="W314" s="123">
        <f t="shared" si="142"/>
        <v>0.84116986123428295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0.19344300051020552</v>
      </c>
      <c r="C315" s="99">
        <f>RES_hhdet_tess!C86</f>
        <v>0.21045902520488052</v>
      </c>
      <c r="D315" s="99">
        <f>RES_hhdet_tess!D86</f>
        <v>0.22587142885012537</v>
      </c>
      <c r="E315" s="99">
        <f>RES_hhdet_tess!E86</f>
        <v>0.29133332207214552</v>
      </c>
      <c r="F315" s="99">
        <f>RES_hhdet_tess!F86</f>
        <v>0.25989828024442541</v>
      </c>
      <c r="G315" s="99">
        <f>RES_hhdet_tess!G86</f>
        <v>0.28313671444134358</v>
      </c>
      <c r="H315" s="99">
        <f>RES_hhdet_tess!H86</f>
        <v>0.31733002394115234</v>
      </c>
      <c r="I315" s="99">
        <f>RES_hhdet_tess!I86</f>
        <v>0.33947351204176474</v>
      </c>
      <c r="J315" s="99">
        <f>RES_hhdet_tess!J86</f>
        <v>0.37896782468202489</v>
      </c>
      <c r="K315" s="99">
        <f>RES_hhdet_tess!K86</f>
        <v>0.42046246132528065</v>
      </c>
      <c r="L315" s="99">
        <f>RES_hhdet_tess!L86</f>
        <v>0.61198799388298686</v>
      </c>
      <c r="M315" s="99">
        <f>RES_hhdet_tess!M86</f>
        <v>0.50344295669560124</v>
      </c>
      <c r="N315" s="99">
        <f>RES_hhdet_tess!N86</f>
        <v>0.49728803993651871</v>
      </c>
      <c r="O315" s="99">
        <f>RES_hhdet_tess!O86</f>
        <v>0.51001957793414587</v>
      </c>
      <c r="P315" s="99">
        <f>RES_hhdet_tess!P86</f>
        <v>0.54679083245255478</v>
      </c>
      <c r="Q315" s="99">
        <f>RES_hhdet_tess!Q86</f>
        <v>0.52949839848184188</v>
      </c>
      <c r="R315" s="99">
        <f>RES_hhdet_tess!R86</f>
        <v>0.53101181347445159</v>
      </c>
      <c r="S315" s="99">
        <f>RES_hhdet_tess!S86</f>
        <v>0.50513436313364168</v>
      </c>
      <c r="T315" s="99">
        <f>RES_hhdet_tess!T86</f>
        <v>0.51079258790124016</v>
      </c>
      <c r="U315" s="99">
        <f>RES_hhdet_tess!U86</f>
        <v>0.57481451236426873</v>
      </c>
      <c r="V315" s="99">
        <f>RES_hhdet_tess!V86</f>
        <v>0.65046759852526725</v>
      </c>
      <c r="W315" s="99">
        <f>RES_hhdet_tess!W86</f>
        <v>0.84116986123428295</v>
      </c>
      <c r="DA315" s="63" t="s">
        <v>2994</v>
      </c>
    </row>
    <row r="316" spans="1:105" ht="12" customHeight="1" x14ac:dyDescent="0.25">
      <c r="A316" s="121" t="s">
        <v>55</v>
      </c>
      <c r="B316" s="123">
        <v>14.051613097844035</v>
      </c>
      <c r="C316" s="123">
        <v>14.015875201797796</v>
      </c>
      <c r="D316" s="123">
        <v>14.078344470056509</v>
      </c>
      <c r="E316" s="123">
        <v>13.709673129863805</v>
      </c>
      <c r="F316" s="123">
        <v>13.787469116620079</v>
      </c>
      <c r="G316" s="123">
        <v>14.109961909928721</v>
      </c>
      <c r="H316" s="123">
        <v>13.987314908283917</v>
      </c>
      <c r="I316" s="123">
        <v>13.503189835051513</v>
      </c>
      <c r="J316" s="123">
        <v>13.493739067033244</v>
      </c>
      <c r="K316" s="123">
        <v>13.829019982998023</v>
      </c>
      <c r="L316" s="123">
        <v>13.947941757959155</v>
      </c>
      <c r="M316" s="123">
        <v>14.292437803091563</v>
      </c>
      <c r="N316" s="123">
        <v>14.262018360134324</v>
      </c>
      <c r="O316" s="123">
        <v>14.206065732511441</v>
      </c>
      <c r="P316" s="123">
        <v>13.886697985831992</v>
      </c>
      <c r="Q316" s="123">
        <v>13.613507139994823</v>
      </c>
      <c r="R316" s="123">
        <v>13.46998251530356</v>
      </c>
      <c r="S316" s="123">
        <v>12.993006402251998</v>
      </c>
      <c r="T316" s="123">
        <v>12.678536495776775</v>
      </c>
      <c r="U316" s="123">
        <v>12.389836021131998</v>
      </c>
      <c r="V316" s="123">
        <v>12.258865364922372</v>
      </c>
      <c r="W316" s="123">
        <v>11.975348650697409</v>
      </c>
      <c r="DA316" s="130" t="s">
        <v>2995</v>
      </c>
    </row>
    <row r="317" spans="1:105" ht="12" customHeight="1" x14ac:dyDescent="0.25">
      <c r="A317" s="97" t="s">
        <v>132</v>
      </c>
      <c r="B317" s="99">
        <v>13.513177231900658</v>
      </c>
      <c r="C317" s="99">
        <v>14.018406346970201</v>
      </c>
      <c r="D317" s="99">
        <v>14.143190563770778</v>
      </c>
      <c r="E317" s="99">
        <v>13.515810449322499</v>
      </c>
      <c r="F317" s="99">
        <v>13.934505691294019</v>
      </c>
      <c r="G317" s="99">
        <v>14.022191491233826</v>
      </c>
      <c r="H317" s="99">
        <v>13.83622448413049</v>
      </c>
      <c r="I317" s="99">
        <v>13.30540292243284</v>
      </c>
      <c r="J317" s="99">
        <v>13.669420481199397</v>
      </c>
      <c r="K317" s="99">
        <v>13.948339043521214</v>
      </c>
      <c r="L317" s="99">
        <v>14.256968070674262</v>
      </c>
      <c r="M317" s="99">
        <v>14.213235020187033</v>
      </c>
      <c r="N317" s="99">
        <v>14.240786643774642</v>
      </c>
      <c r="O317" s="99">
        <v>14.245321346367948</v>
      </c>
      <c r="P317" s="99">
        <v>13.988133083187805</v>
      </c>
      <c r="Q317" s="99">
        <v>13.659198121381177</v>
      </c>
      <c r="R317" s="99">
        <v>13.426595382229619</v>
      </c>
      <c r="S317" s="99">
        <v>12.883534228093792</v>
      </c>
      <c r="T317" s="99">
        <v>12.695737764561855</v>
      </c>
      <c r="U317" s="99">
        <v>12.415275659798292</v>
      </c>
      <c r="V317" s="99">
        <v>12.233266794691366</v>
      </c>
      <c r="W317" s="99">
        <v>12.036839671189993</v>
      </c>
      <c r="DA317" s="63" t="s">
        <v>2996</v>
      </c>
    </row>
    <row r="318" spans="1:105" ht="12" customHeight="1" x14ac:dyDescent="0.25">
      <c r="A318" s="97" t="s">
        <v>131</v>
      </c>
      <c r="B318" s="99">
        <v>13.513177231900658</v>
      </c>
      <c r="C318" s="99">
        <v>14.018526458084434</v>
      </c>
      <c r="D318" s="99">
        <v>14.143842461159119</v>
      </c>
      <c r="E318" s="99">
        <v>13.517389662897566</v>
      </c>
      <c r="F318" s="99">
        <v>13.933029976524375</v>
      </c>
      <c r="G318" s="99">
        <v>14.02289528636233</v>
      </c>
      <c r="H318" s="99">
        <v>13.835610281259246</v>
      </c>
      <c r="I318" s="99">
        <v>13.30149180674276</v>
      </c>
      <c r="J318" s="99">
        <v>13.658679968873042</v>
      </c>
      <c r="K318" s="99">
        <v>13.943753941095299</v>
      </c>
      <c r="L318" s="99">
        <v>14.253529701322394</v>
      </c>
      <c r="M318" s="99">
        <v>14.21349440612105</v>
      </c>
      <c r="N318" s="99">
        <v>14.250082066398257</v>
      </c>
      <c r="O318" s="99">
        <v>14.24973289637942</v>
      </c>
      <c r="P318" s="99">
        <v>13.987743853996621</v>
      </c>
      <c r="Q318" s="99">
        <v>13.661746805829459</v>
      </c>
      <c r="R318" s="99">
        <v>13.434703688228705</v>
      </c>
      <c r="S318" s="99">
        <v>12.885685611941089</v>
      </c>
      <c r="T318" s="99">
        <v>12.687199406905235</v>
      </c>
      <c r="U318" s="99">
        <v>12.402945287925398</v>
      </c>
      <c r="V318" s="99">
        <v>12.216334778679803</v>
      </c>
      <c r="W318" s="99">
        <v>12.022325369744058</v>
      </c>
      <c r="DA318" s="63" t="s">
        <v>2997</v>
      </c>
    </row>
    <row r="319" spans="1:105" ht="12" customHeight="1" x14ac:dyDescent="0.25">
      <c r="A319" s="100" t="s">
        <v>204</v>
      </c>
      <c r="B319" s="102">
        <v>10.864122217256536</v>
      </c>
      <c r="C319" s="102">
        <v>11.185147615287908</v>
      </c>
      <c r="D319" s="102">
        <v>11.31615160883343</v>
      </c>
      <c r="E319" s="102">
        <v>10.766885872450302</v>
      </c>
      <c r="F319" s="102">
        <v>11.114148514609488</v>
      </c>
      <c r="G319" s="102">
        <v>11.236106742990209</v>
      </c>
      <c r="H319" s="102">
        <v>11.079013758975806</v>
      </c>
      <c r="I319" s="102">
        <v>10.802858187115174</v>
      </c>
      <c r="J319" s="102">
        <v>10.987496981443625</v>
      </c>
      <c r="K319" s="102">
        <v>11.221616741743448</v>
      </c>
      <c r="L319" s="102">
        <v>11.43552460903452</v>
      </c>
      <c r="M319" s="102">
        <v>11.443936566607377</v>
      </c>
      <c r="N319" s="102">
        <v>11.461583706774642</v>
      </c>
      <c r="O319" s="102">
        <v>11.445218405158004</v>
      </c>
      <c r="P319" s="102">
        <v>11.242064683907925</v>
      </c>
      <c r="Q319" s="102">
        <v>10.960796842858191</v>
      </c>
      <c r="R319" s="102">
        <v>10.805907241809194</v>
      </c>
      <c r="S319" s="102">
        <v>10.36349609833823</v>
      </c>
      <c r="T319" s="102">
        <v>10.213034102679075</v>
      </c>
      <c r="U319" s="102">
        <v>9.9723799101761745</v>
      </c>
      <c r="V319" s="102">
        <v>9.8136211504188928</v>
      </c>
      <c r="W319" s="102">
        <v>9.4281617607090649</v>
      </c>
      <c r="DA319" s="131" t="s">
        <v>2998</v>
      </c>
    </row>
    <row r="320" spans="1:105" ht="12" customHeight="1" x14ac:dyDescent="0.25">
      <c r="A320" s="103" t="s">
        <v>52</v>
      </c>
      <c r="B320" s="105">
        <v>2.649055014644119</v>
      </c>
      <c r="C320" s="105">
        <v>2.8333788427965292</v>
      </c>
      <c r="D320" s="105">
        <v>2.8276908523256914</v>
      </c>
      <c r="E320" s="105">
        <v>2.7505037904472625</v>
      </c>
      <c r="F320" s="105">
        <v>2.8188814619148874</v>
      </c>
      <c r="G320" s="105">
        <v>2.7867885433721202</v>
      </c>
      <c r="H320" s="105">
        <v>2.7565965222834379</v>
      </c>
      <c r="I320" s="105">
        <v>2.4986336196275878</v>
      </c>
      <c r="J320" s="105">
        <v>2.6711829874294173</v>
      </c>
      <c r="K320" s="105">
        <v>2.7221371993518533</v>
      </c>
      <c r="L320" s="105">
        <v>2.8180050922878759</v>
      </c>
      <c r="M320" s="105">
        <v>2.7695578395136704</v>
      </c>
      <c r="N320" s="105">
        <v>2.7884983596236133</v>
      </c>
      <c r="O320" s="105">
        <v>2.8045144912214166</v>
      </c>
      <c r="P320" s="105">
        <v>2.7456791700886951</v>
      </c>
      <c r="Q320" s="105">
        <v>2.7009499629712694</v>
      </c>
      <c r="R320" s="105">
        <v>2.6287964464195128</v>
      </c>
      <c r="S320" s="105">
        <v>2.5221895136028554</v>
      </c>
      <c r="T320" s="105">
        <v>2.4741653042261609</v>
      </c>
      <c r="U320" s="105">
        <v>2.4305653777492249</v>
      </c>
      <c r="V320" s="105">
        <v>2.4027136282609116</v>
      </c>
      <c r="W320" s="105">
        <v>2.5941636090349927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14.224252253006181</v>
      </c>
      <c r="C325" s="102">
        <v>14.015025477806521</v>
      </c>
      <c r="D325" s="102">
        <v>14.054930943578151</v>
      </c>
      <c r="E325" s="102">
        <v>13.784820419117475</v>
      </c>
      <c r="F325" s="102">
        <v>13.726202932111136</v>
      </c>
      <c r="G325" s="102">
        <v>14.149329227717139</v>
      </c>
      <c r="H325" s="102">
        <v>14.060449276782133</v>
      </c>
      <c r="I325" s="102">
        <v>13.606639692232978</v>
      </c>
      <c r="J325" s="102">
        <v>13.394663513604234</v>
      </c>
      <c r="K325" s="102">
        <v>13.757199075501624</v>
      </c>
      <c r="L325" s="102">
        <v>13.753018702339372</v>
      </c>
      <c r="M325" s="102">
        <v>14.342613801211714</v>
      </c>
      <c r="N325" s="102">
        <v>14.275438440872772</v>
      </c>
      <c r="O325" s="102">
        <v>14.181664314693313</v>
      </c>
      <c r="P325" s="102">
        <v>13.823792828820839</v>
      </c>
      <c r="Q325" s="102">
        <v>13.585306713484293</v>
      </c>
      <c r="R325" s="102">
        <v>13.498363828503422</v>
      </c>
      <c r="S325" s="102">
        <v>13.06449364629751</v>
      </c>
      <c r="T325" s="102">
        <v>12.667785907463383</v>
      </c>
      <c r="U325" s="102">
        <v>12.373471457296349</v>
      </c>
      <c r="V325" s="102">
        <v>12.276616022438354</v>
      </c>
      <c r="W325" s="102">
        <v>11.933468410057635</v>
      </c>
      <c r="DA325" s="131" t="s">
        <v>3004</v>
      </c>
    </row>
    <row r="326" spans="1:105" ht="12" customHeight="1" x14ac:dyDescent="0.25">
      <c r="A326" s="107" t="s">
        <v>121</v>
      </c>
      <c r="B326" s="105">
        <v>14.224252253006179</v>
      </c>
      <c r="C326" s="105">
        <v>14.014971647631508</v>
      </c>
      <c r="D326" s="105">
        <v>14.05511244831712</v>
      </c>
      <c r="E326" s="105">
        <v>13.785429776805813</v>
      </c>
      <c r="F326" s="105">
        <v>13.726126316429236</v>
      </c>
      <c r="G326" s="105">
        <v>14.148090361705515</v>
      </c>
      <c r="H326" s="105">
        <v>14.055759930158471</v>
      </c>
      <c r="I326" s="105">
        <v>13.602027042299254</v>
      </c>
      <c r="J326" s="105">
        <v>13.387164688765422</v>
      </c>
      <c r="K326" s="105">
        <v>13.751958386306592</v>
      </c>
      <c r="L326" s="105">
        <v>13.74954860012029</v>
      </c>
      <c r="M326" s="105">
        <v>14.340907292427572</v>
      </c>
      <c r="N326" s="105">
        <v>14.27404035701449</v>
      </c>
      <c r="O326" s="105">
        <v>14.17840143711418</v>
      </c>
      <c r="P326" s="105">
        <v>13.811644764547751</v>
      </c>
      <c r="Q326" s="105">
        <v>13.572753640635533</v>
      </c>
      <c r="R326" s="105">
        <v>13.485013534845267</v>
      </c>
      <c r="S326" s="105">
        <v>13.053811345908574</v>
      </c>
      <c r="T326" s="105">
        <v>12.657486053875235</v>
      </c>
      <c r="U326" s="105">
        <v>12.364459034156958</v>
      </c>
      <c r="V326" s="105">
        <v>12.268115319400158</v>
      </c>
      <c r="W326" s="105">
        <v>11.93185281617855</v>
      </c>
      <c r="DA326" s="132" t="s">
        <v>3005</v>
      </c>
    </row>
    <row r="327" spans="1:105" ht="12" customHeight="1" x14ac:dyDescent="0.25">
      <c r="A327" s="108" t="s">
        <v>53</v>
      </c>
      <c r="B327" s="99">
        <v>11.43583157184405</v>
      </c>
      <c r="C327" s="99">
        <v>11.182315983169245</v>
      </c>
      <c r="D327" s="99">
        <v>11.245168728586226</v>
      </c>
      <c r="E327" s="99">
        <v>10.980373456737773</v>
      </c>
      <c r="F327" s="99">
        <v>10.94908894804537</v>
      </c>
      <c r="G327" s="99">
        <v>11.336453752237878</v>
      </c>
      <c r="H327" s="99">
        <v>11.255347736683499</v>
      </c>
      <c r="I327" s="99">
        <v>11.047039946666819</v>
      </c>
      <c r="J327" s="99">
        <v>10.769057404300591</v>
      </c>
      <c r="K327" s="99">
        <v>11.067301467941109</v>
      </c>
      <c r="L327" s="99">
        <v>11.031134708788494</v>
      </c>
      <c r="M327" s="99">
        <v>11.546554479496125</v>
      </c>
      <c r="N327" s="99">
        <v>11.480850971525957</v>
      </c>
      <c r="O327" s="99">
        <v>11.387923907971558</v>
      </c>
      <c r="P327" s="99">
        <v>11.100559996350944</v>
      </c>
      <c r="Q327" s="99">
        <v>10.889392782571669</v>
      </c>
      <c r="R327" s="99">
        <v>10.846369494537022</v>
      </c>
      <c r="S327" s="99">
        <v>10.49875244904738</v>
      </c>
      <c r="T327" s="99">
        <v>10.189275700543378</v>
      </c>
      <c r="U327" s="99">
        <v>9.9416039413098609</v>
      </c>
      <c r="V327" s="99">
        <v>9.8554588750328929</v>
      </c>
      <c r="W327" s="99">
        <v>9.3574038398510435</v>
      </c>
      <c r="DA327" s="63" t="s">
        <v>3006</v>
      </c>
    </row>
    <row r="328" spans="1:105" ht="12" customHeight="1" x14ac:dyDescent="0.25">
      <c r="A328" s="108" t="s">
        <v>52</v>
      </c>
      <c r="B328" s="99">
        <v>2.7884206811621328</v>
      </c>
      <c r="C328" s="99">
        <v>2.8326556644622634</v>
      </c>
      <c r="D328" s="99">
        <v>2.8099437197308941</v>
      </c>
      <c r="E328" s="99">
        <v>2.8050563200680418</v>
      </c>
      <c r="F328" s="99">
        <v>2.7770373683838656</v>
      </c>
      <c r="G328" s="99">
        <v>2.8116366094676395</v>
      </c>
      <c r="H328" s="99">
        <v>2.8004121934749713</v>
      </c>
      <c r="I328" s="99">
        <v>2.5549870956324341</v>
      </c>
      <c r="J328" s="99">
        <v>2.6181072844648292</v>
      </c>
      <c r="K328" s="99">
        <v>2.6846569183654849</v>
      </c>
      <c r="L328" s="99">
        <v>2.7184138913317959</v>
      </c>
      <c r="M328" s="99">
        <v>2.7943528129314474</v>
      </c>
      <c r="N328" s="99">
        <v>2.7931893854885326</v>
      </c>
      <c r="O328" s="99">
        <v>2.7904775291426214</v>
      </c>
      <c r="P328" s="99">
        <v>2.7110847681968071</v>
      </c>
      <c r="Q328" s="99">
        <v>2.6833608580638599</v>
      </c>
      <c r="R328" s="99">
        <v>2.6386440403082423</v>
      </c>
      <c r="S328" s="99">
        <v>2.5550588968611936</v>
      </c>
      <c r="T328" s="99">
        <v>2.4682103533318593</v>
      </c>
      <c r="U328" s="99">
        <v>2.4228550928471027</v>
      </c>
      <c r="V328" s="99">
        <v>2.4126564443672662</v>
      </c>
      <c r="W328" s="99">
        <v>2.5744489763275071</v>
      </c>
      <c r="DA328" s="63" t="s">
        <v>3007</v>
      </c>
    </row>
    <row r="329" spans="1:105" ht="12" customHeight="1" x14ac:dyDescent="0.25">
      <c r="A329" s="121" t="s">
        <v>54</v>
      </c>
      <c r="B329" s="123">
        <v>1.3866109620338583</v>
      </c>
      <c r="C329" s="123">
        <v>1.427384550560729</v>
      </c>
      <c r="D329" s="123">
        <v>1.4281235336747409</v>
      </c>
      <c r="E329" s="123">
        <v>1.4462766072583468</v>
      </c>
      <c r="F329" s="123">
        <v>1.4283269576433495</v>
      </c>
      <c r="G329" s="123">
        <v>1.4759065838364045</v>
      </c>
      <c r="H329" s="123">
        <v>1.4245254065481459</v>
      </c>
      <c r="I329" s="123">
        <v>1.438842541162082</v>
      </c>
      <c r="J329" s="123">
        <v>1.508781679913257</v>
      </c>
      <c r="K329" s="123">
        <v>1.625436565916818</v>
      </c>
      <c r="L329" s="123">
        <v>1.6422645747922109</v>
      </c>
      <c r="M329" s="123">
        <v>1.6425089410192577</v>
      </c>
      <c r="N329" s="123">
        <v>1.6932416674008941</v>
      </c>
      <c r="O329" s="123">
        <v>1.7087923153042821</v>
      </c>
      <c r="P329" s="123">
        <v>1.6907191102881192</v>
      </c>
      <c r="Q329" s="123">
        <v>1.6943769702143197</v>
      </c>
      <c r="R329" s="123">
        <v>1.6828848602236575</v>
      </c>
      <c r="S329" s="123">
        <v>1.678003711834942</v>
      </c>
      <c r="T329" s="123">
        <v>1.7106827785840244</v>
      </c>
      <c r="U329" s="123">
        <v>1.7269666266735852</v>
      </c>
      <c r="V329" s="123">
        <v>2.2898309088003908</v>
      </c>
      <c r="W329" s="123">
        <v>2.2593325294338347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1.0215955513102883</v>
      </c>
      <c r="C331" s="99">
        <v>1.5787220616817068</v>
      </c>
      <c r="D331" s="99">
        <v>1.4859366671121961</v>
      </c>
      <c r="E331" s="99">
        <v>1.6887220727126635</v>
      </c>
      <c r="F331" s="99">
        <v>1.4409715272097254</v>
      </c>
      <c r="G331" s="99">
        <v>1.7773644925700556</v>
      </c>
      <c r="H331" s="99">
        <v>0.93037056833574361</v>
      </c>
      <c r="I331" s="99">
        <v>1.2359682322633845</v>
      </c>
      <c r="J331" s="99">
        <v>1.7353077165590469</v>
      </c>
      <c r="K331" s="99">
        <v>2.0313598387842862</v>
      </c>
      <c r="L331" s="99">
        <v>1.5933974670244082</v>
      </c>
      <c r="M331" s="99">
        <v>1.5340134410767281</v>
      </c>
      <c r="N331" s="99">
        <v>1.2797861012027822</v>
      </c>
      <c r="O331" s="99">
        <v>1.7405911542948846</v>
      </c>
      <c r="P331" s="99">
        <v>1.6539994817717494</v>
      </c>
      <c r="Q331" s="99">
        <v>2.0273320254231257</v>
      </c>
      <c r="R331" s="99">
        <v>1.6056872954227759</v>
      </c>
      <c r="S331" s="99">
        <v>1.6497828878683338</v>
      </c>
      <c r="T331" s="99">
        <v>1.7115615476846777</v>
      </c>
      <c r="U331" s="99">
        <v>1.7510436612146019</v>
      </c>
      <c r="V331" s="99">
        <v>2.2459059038929796</v>
      </c>
      <c r="W331" s="99">
        <v>2.2711142124279644</v>
      </c>
      <c r="DA331" s="63" t="s">
        <v>3010</v>
      </c>
    </row>
    <row r="332" spans="1:105" ht="12" customHeight="1" x14ac:dyDescent="0.25">
      <c r="A332" s="109" t="s">
        <v>120</v>
      </c>
      <c r="B332" s="110">
        <v>1.4269205023665303</v>
      </c>
      <c r="C332" s="110">
        <v>1.4095052167619753</v>
      </c>
      <c r="D332" s="110">
        <v>1.4209540917587675</v>
      </c>
      <c r="E332" s="110">
        <v>1.4150180655657345</v>
      </c>
      <c r="F332" s="110">
        <v>1.4267915751793683</v>
      </c>
      <c r="G332" s="110">
        <v>1.441068162551856</v>
      </c>
      <c r="H332" s="110">
        <v>1.477687982052825</v>
      </c>
      <c r="I332" s="110">
        <v>1.4604771781075954</v>
      </c>
      <c r="J332" s="110">
        <v>1.4826637580983835</v>
      </c>
      <c r="K332" s="110">
        <v>1.5791131757029877</v>
      </c>
      <c r="L332" s="110">
        <v>1.6472600983210137</v>
      </c>
      <c r="M332" s="110">
        <v>1.6515238033545059</v>
      </c>
      <c r="N332" s="110">
        <v>1.7235293115205783</v>
      </c>
      <c r="O332" s="110">
        <v>1.7065404385070817</v>
      </c>
      <c r="P332" s="110">
        <v>1.6934269177514585</v>
      </c>
      <c r="Q332" s="110">
        <v>1.6700403843085718</v>
      </c>
      <c r="R332" s="110">
        <v>1.6884931144406141</v>
      </c>
      <c r="S332" s="110">
        <v>1.6799732484098762</v>
      </c>
      <c r="T332" s="110">
        <v>1.7106245219538332</v>
      </c>
      <c r="U332" s="110">
        <v>1.7254264156025103</v>
      </c>
      <c r="V332" s="110">
        <v>2.2925261395806817</v>
      </c>
      <c r="W332" s="110">
        <v>2.258634703369478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3.7439667307993425E-2</v>
      </c>
      <c r="C334" s="118">
        <f t="shared" si="143"/>
        <v>6.1327367256237213E-2</v>
      </c>
      <c r="D334" s="118">
        <f t="shared" si="143"/>
        <v>6.0153354180083413E-2</v>
      </c>
      <c r="E334" s="118">
        <f t="shared" si="143"/>
        <v>7.064092206287062E-2</v>
      </c>
      <c r="F334" s="118">
        <f t="shared" si="143"/>
        <v>5.7070465018255044E-2</v>
      </c>
      <c r="G334" s="118">
        <f t="shared" si="143"/>
        <v>6.7251922259256372E-2</v>
      </c>
      <c r="H334" s="118">
        <f t="shared" si="143"/>
        <v>3.2958443502615321E-2</v>
      </c>
      <c r="I334" s="118">
        <f t="shared" si="143"/>
        <v>4.3405666528127738E-2</v>
      </c>
      <c r="J334" s="118">
        <f t="shared" si="143"/>
        <v>6.5358976263021673E-2</v>
      </c>
      <c r="K334" s="118">
        <f t="shared" si="143"/>
        <v>7.5786923692245198E-2</v>
      </c>
      <c r="L334" s="118">
        <f t="shared" si="143"/>
        <v>5.3817201155648482E-2</v>
      </c>
      <c r="M334" s="118">
        <f t="shared" si="143"/>
        <v>4.2850985890304276E-2</v>
      </c>
      <c r="N334" s="118">
        <f t="shared" si="143"/>
        <v>3.1802874042839921E-2</v>
      </c>
      <c r="O334" s="118">
        <f t="shared" si="143"/>
        <v>4.1901959028822586E-2</v>
      </c>
      <c r="P334" s="118">
        <f t="shared" si="143"/>
        <v>4.13443187881306E-2</v>
      </c>
      <c r="Q334" s="118">
        <f t="shared" si="143"/>
        <v>5.0254680234500297E-2</v>
      </c>
      <c r="R334" s="118">
        <f t="shared" ref="R334:V334" si="144">R335+R338+R340+R353</f>
        <v>3.9567798496247912E-2</v>
      </c>
      <c r="S334" s="118">
        <f t="shared" si="144"/>
        <v>3.914879717359205E-2</v>
      </c>
      <c r="T334" s="118">
        <f t="shared" si="144"/>
        <v>3.8696246521543187E-2</v>
      </c>
      <c r="U334" s="118">
        <f t="shared" si="144"/>
        <v>3.8266968611660998E-2</v>
      </c>
      <c r="V334" s="118">
        <f t="shared" si="144"/>
        <v>4.7154166723041332E-2</v>
      </c>
      <c r="W334" s="118">
        <f t="shared" ref="W334" si="145">W335+W338+W340+W353</f>
        <v>4.6056894590368255E-2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3.7439667307993425E-2</v>
      </c>
      <c r="C353" s="123">
        <v>6.1327367256237213E-2</v>
      </c>
      <c r="D353" s="123">
        <v>6.0153354180083413E-2</v>
      </c>
      <c r="E353" s="123">
        <v>7.064092206287062E-2</v>
      </c>
      <c r="F353" s="123">
        <v>5.7070465018255044E-2</v>
      </c>
      <c r="G353" s="123">
        <v>6.7251922259256372E-2</v>
      </c>
      <c r="H353" s="123">
        <v>3.2958443502615321E-2</v>
      </c>
      <c r="I353" s="123">
        <v>4.3405666528127738E-2</v>
      </c>
      <c r="J353" s="123">
        <v>6.5358976263021673E-2</v>
      </c>
      <c r="K353" s="123">
        <v>7.5786923692245198E-2</v>
      </c>
      <c r="L353" s="123">
        <v>5.3817201155648482E-2</v>
      </c>
      <c r="M353" s="123">
        <v>4.2850985890304276E-2</v>
      </c>
      <c r="N353" s="123">
        <v>3.1802874042839921E-2</v>
      </c>
      <c r="O353" s="123">
        <v>4.1901959028822586E-2</v>
      </c>
      <c r="P353" s="123">
        <v>4.13443187881306E-2</v>
      </c>
      <c r="Q353" s="123">
        <v>5.0254680234500297E-2</v>
      </c>
      <c r="R353" s="123">
        <v>3.9567798496247912E-2</v>
      </c>
      <c r="S353" s="123">
        <v>3.914879717359205E-2</v>
      </c>
      <c r="T353" s="123">
        <v>3.8696246521543187E-2</v>
      </c>
      <c r="U353" s="123">
        <v>3.8266968611660998E-2</v>
      </c>
      <c r="V353" s="123">
        <v>4.7154166723041332E-2</v>
      </c>
      <c r="W353" s="123">
        <v>4.6056894590368255E-2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0.37646748620634574</v>
      </c>
      <c r="C355" s="99">
        <v>0.58042563057116292</v>
      </c>
      <c r="D355" s="99">
        <v>0.54521954659535521</v>
      </c>
      <c r="E355" s="99">
        <v>0.61854144148161416</v>
      </c>
      <c r="F355" s="99">
        <v>0.5270715768179598</v>
      </c>
      <c r="G355" s="99">
        <v>0.64918483124515969</v>
      </c>
      <c r="H355" s="99">
        <v>0.33931256879012872</v>
      </c>
      <c r="I355" s="99">
        <v>0.45043327791624055</v>
      </c>
      <c r="J355" s="99">
        <v>0.63223064227962045</v>
      </c>
      <c r="K355" s="99">
        <v>0.73989367329988287</v>
      </c>
      <c r="L355" s="99">
        <v>0.58026672210604269</v>
      </c>
      <c r="M355" s="99">
        <v>0.55857035733548399</v>
      </c>
      <c r="N355" s="99">
        <v>0.46594279070819283</v>
      </c>
      <c r="O355" s="99">
        <v>0.6336011364459444</v>
      </c>
      <c r="P355" s="99">
        <v>0.60200014373748667</v>
      </c>
      <c r="Q355" s="99">
        <v>0.73780181181581284</v>
      </c>
      <c r="R355" s="99">
        <v>0.58421816031595664</v>
      </c>
      <c r="S355" s="99">
        <v>0.60009868132460098</v>
      </c>
      <c r="T355" s="99">
        <v>0.62240775957746097</v>
      </c>
      <c r="U355" s="99">
        <v>0.63646752848678545</v>
      </c>
      <c r="V355" s="99">
        <v>0.81564012342134828</v>
      </c>
      <c r="W355" s="99">
        <v>0.82365429238577326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37.985593621202973</v>
      </c>
      <c r="D360" s="117">
        <f t="shared" si="150"/>
        <v>42.115897187548399</v>
      </c>
      <c r="E360" s="117">
        <f t="shared" si="150"/>
        <v>41.072290080963491</v>
      </c>
      <c r="F360" s="117">
        <f t="shared" si="150"/>
        <v>49.04329839901834</v>
      </c>
      <c r="G360" s="117">
        <f t="shared" si="150"/>
        <v>38.187170202712203</v>
      </c>
      <c r="H360" s="117">
        <f t="shared" si="150"/>
        <v>42.663481695589446</v>
      </c>
      <c r="I360" s="117">
        <f t="shared" si="150"/>
        <v>42.214383033044278</v>
      </c>
      <c r="J360" s="117">
        <f t="shared" si="150"/>
        <v>45.050969603029927</v>
      </c>
      <c r="K360" s="117">
        <f t="shared" si="150"/>
        <v>34.773692719416438</v>
      </c>
      <c r="L360" s="117">
        <f t="shared" si="150"/>
        <v>34.926797031736484</v>
      </c>
      <c r="M360" s="117">
        <f t="shared" si="150"/>
        <v>29.804727570603969</v>
      </c>
      <c r="N360" s="117">
        <f t="shared" si="150"/>
        <v>31.880983651495775</v>
      </c>
      <c r="O360" s="117">
        <f t="shared" si="150"/>
        <v>28.184845008376854</v>
      </c>
      <c r="P360" s="117">
        <f t="shared" si="150"/>
        <v>31.342040794675285</v>
      </c>
      <c r="Q360" s="117">
        <f t="shared" si="150"/>
        <v>24.406996116090305</v>
      </c>
      <c r="R360" s="117">
        <f t="shared" ref="R360:V360" si="151">R361+R364+R366+R379</f>
        <v>21.101450084483503</v>
      </c>
      <c r="S360" s="117">
        <f t="shared" si="151"/>
        <v>24.614174076622501</v>
      </c>
      <c r="T360" s="117">
        <f t="shared" si="151"/>
        <v>25.872361066913435</v>
      </c>
      <c r="U360" s="117">
        <f t="shared" si="151"/>
        <v>25.418651095357312</v>
      </c>
      <c r="V360" s="117">
        <f t="shared" si="151"/>
        <v>22.744981240707958</v>
      </c>
      <c r="W360" s="117">
        <f t="shared" ref="W360" si="152">W361+W364+W366+W379</f>
        <v>23.426509344701564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34.835851911827625</v>
      </c>
      <c r="D361" s="122">
        <f t="shared" si="153"/>
        <v>38.606471156984867</v>
      </c>
      <c r="E361" s="122">
        <f t="shared" si="153"/>
        <v>37.673216910203514</v>
      </c>
      <c r="F361" s="122">
        <f t="shared" si="153"/>
        <v>44.848205621059407</v>
      </c>
      <c r="G361" s="122">
        <f t="shared" si="153"/>
        <v>35.029043241956551</v>
      </c>
      <c r="H361" s="122">
        <f t="shared" si="153"/>
        <v>39.07875095402207</v>
      </c>
      <c r="I361" s="122">
        <f t="shared" si="153"/>
        <v>38.650071229481895</v>
      </c>
      <c r="J361" s="122">
        <f t="shared" si="153"/>
        <v>40.792611744622256</v>
      </c>
      <c r="K361" s="122">
        <f t="shared" si="153"/>
        <v>31.351361963792588</v>
      </c>
      <c r="L361" s="122">
        <f t="shared" si="153"/>
        <v>31.791785785938661</v>
      </c>
      <c r="M361" s="122">
        <f t="shared" si="153"/>
        <v>26.931989788692089</v>
      </c>
      <c r="N361" s="122">
        <f t="shared" si="153"/>
        <v>28.795423686473466</v>
      </c>
      <c r="O361" s="122">
        <f t="shared" si="153"/>
        <v>25.153149739656953</v>
      </c>
      <c r="P361" s="122">
        <f t="shared" si="153"/>
        <v>28.190770612928493</v>
      </c>
      <c r="Q361" s="122">
        <f t="shared" si="153"/>
        <v>21.698015841586344</v>
      </c>
      <c r="R361" s="122">
        <f t="shared" ref="R361:V361" si="154">SUM(R362:R363)</f>
        <v>18.891044456006444</v>
      </c>
      <c r="S361" s="122">
        <f t="shared" si="154"/>
        <v>21.789540436056338</v>
      </c>
      <c r="T361" s="122">
        <f t="shared" si="154"/>
        <v>22.922635800601125</v>
      </c>
      <c r="U361" s="122">
        <f t="shared" si="154"/>
        <v>21.821348930880276</v>
      </c>
      <c r="V361" s="122">
        <f t="shared" si="154"/>
        <v>19.710218419958803</v>
      </c>
      <c r="W361" s="122">
        <f t="shared" ref="W361" si="155">SUM(W362:W363)</f>
        <v>20.087379626926566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34.636014948938971</v>
      </c>
      <c r="D362" s="98">
        <v>38.386254462695938</v>
      </c>
      <c r="E362" s="98">
        <v>37.457362991629338</v>
      </c>
      <c r="F362" s="98">
        <v>44.593692762416637</v>
      </c>
      <c r="G362" s="98">
        <v>34.830159308262886</v>
      </c>
      <c r="H362" s="98">
        <v>38.856391433124593</v>
      </c>
      <c r="I362" s="98">
        <v>38.429391736806281</v>
      </c>
      <c r="J362" s="98">
        <v>40.559748478762877</v>
      </c>
      <c r="K362" s="98">
        <v>31.171062166832595</v>
      </c>
      <c r="L362" s="98">
        <v>31.606864700377095</v>
      </c>
      <c r="M362" s="98">
        <v>26.776158257715554</v>
      </c>
      <c r="N362" s="98">
        <v>28.627681521006284</v>
      </c>
      <c r="O362" s="98">
        <v>25.007067668177758</v>
      </c>
      <c r="P362" s="98">
        <v>28.027184531903004</v>
      </c>
      <c r="Q362" s="98">
        <v>21.572075056310954</v>
      </c>
      <c r="R362" s="98">
        <v>18.779865850085987</v>
      </c>
      <c r="S362" s="98">
        <v>21.667777386555585</v>
      </c>
      <c r="T362" s="98">
        <v>22.793650999152085</v>
      </c>
      <c r="U362" s="98">
        <v>21.700046194453957</v>
      </c>
      <c r="V362" s="98">
        <v>19.597106811770747</v>
      </c>
      <c r="W362" s="98">
        <v>19.969682675186736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0.19983696288865027</v>
      </c>
      <c r="D363" s="98">
        <v>0.22021669428892723</v>
      </c>
      <c r="E363" s="98">
        <v>0.21585391857417349</v>
      </c>
      <c r="F363" s="98">
        <v>0.2545128586427729</v>
      </c>
      <c r="G363" s="98">
        <v>0.19888393369366225</v>
      </c>
      <c r="H363" s="98">
        <v>0.22235952089747957</v>
      </c>
      <c r="I363" s="98">
        <v>0.22067949267561807</v>
      </c>
      <c r="J363" s="98">
        <v>0.23286326585937753</v>
      </c>
      <c r="K363" s="98">
        <v>0.18029979695999371</v>
      </c>
      <c r="L363" s="98">
        <v>0.1849210855615662</v>
      </c>
      <c r="M363" s="98">
        <v>0.15583153097653529</v>
      </c>
      <c r="N363" s="98">
        <v>0.16774216546718296</v>
      </c>
      <c r="O363" s="98">
        <v>0.14608207147919453</v>
      </c>
      <c r="P363" s="98">
        <v>0.16358608102549063</v>
      </c>
      <c r="Q363" s="98">
        <v>0.1259407852753904</v>
      </c>
      <c r="R363" s="98">
        <v>0.111178605920457</v>
      </c>
      <c r="S363" s="98">
        <v>0.12176304950075224</v>
      </c>
      <c r="T363" s="98">
        <v>0.12898480144904029</v>
      </c>
      <c r="U363" s="98">
        <v>0.12130273642631872</v>
      </c>
      <c r="V363" s="98">
        <v>0.113111608188055</v>
      </c>
      <c r="W363" s="98">
        <v>0.11769695173983133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1.433195629032054E-2</v>
      </c>
      <c r="D364" s="122">
        <f t="shared" si="156"/>
        <v>1.4182612006629678E-2</v>
      </c>
      <c r="E364" s="122">
        <f t="shared" si="156"/>
        <v>1.0811417051020008E-2</v>
      </c>
      <c r="F364" s="122">
        <f t="shared" si="156"/>
        <v>1.4586675598572036E-2</v>
      </c>
      <c r="G364" s="122">
        <f t="shared" si="156"/>
        <v>1.7944033321180747E-2</v>
      </c>
      <c r="H364" s="122">
        <f t="shared" si="156"/>
        <v>1.691205757583723E-2</v>
      </c>
      <c r="I364" s="122">
        <f t="shared" si="156"/>
        <v>1.2475023985775021E-2</v>
      </c>
      <c r="J364" s="122">
        <f t="shared" si="156"/>
        <v>2.5372692509836363E-2</v>
      </c>
      <c r="K364" s="122">
        <f t="shared" si="156"/>
        <v>9.1693566250167762E-3</v>
      </c>
      <c r="L364" s="122">
        <f t="shared" si="156"/>
        <v>1.4588210223653109E-2</v>
      </c>
      <c r="M364" s="122">
        <f t="shared" si="156"/>
        <v>7.1720029346197802E-3</v>
      </c>
      <c r="N364" s="122">
        <f t="shared" si="156"/>
        <v>1.2978369752459938E-2</v>
      </c>
      <c r="O364" s="122">
        <f t="shared" si="156"/>
        <v>1.3546415750435296E-2</v>
      </c>
      <c r="P364" s="122">
        <f t="shared" si="156"/>
        <v>8.6131214041426062E-3</v>
      </c>
      <c r="Q364" s="122">
        <f t="shared" si="156"/>
        <v>1.0497456260344757E-2</v>
      </c>
      <c r="R364" s="122">
        <f t="shared" si="156"/>
        <v>5.0067544146750499E-3</v>
      </c>
      <c r="S364" s="122">
        <f t="shared" si="156"/>
        <v>4.3468080396189572E-3</v>
      </c>
      <c r="T364" s="122">
        <f t="shared" si="156"/>
        <v>9.778131206390683E-3</v>
      </c>
      <c r="U364" s="122">
        <f t="shared" si="156"/>
        <v>1.3613375455520191E-2</v>
      </c>
      <c r="V364" s="122">
        <f t="shared" si="156"/>
        <v>2.6586118777184472E-2</v>
      </c>
      <c r="W364" s="122">
        <f t="shared" si="156"/>
        <v>3.5153142771705691E-2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1.433195629032054E-2</v>
      </c>
      <c r="D365" s="98">
        <v>1.4182612006629678E-2</v>
      </c>
      <c r="E365" s="98">
        <v>1.0811417051020008E-2</v>
      </c>
      <c r="F365" s="98">
        <v>1.4586675598572036E-2</v>
      </c>
      <c r="G365" s="98">
        <v>1.7944033321180747E-2</v>
      </c>
      <c r="H365" s="98">
        <v>1.691205757583723E-2</v>
      </c>
      <c r="I365" s="98">
        <v>1.2475023985775021E-2</v>
      </c>
      <c r="J365" s="98">
        <v>2.5372692509836363E-2</v>
      </c>
      <c r="K365" s="98">
        <v>9.1693566250167762E-3</v>
      </c>
      <c r="L365" s="98">
        <v>1.4588210223653109E-2</v>
      </c>
      <c r="M365" s="98">
        <v>7.1720029346197802E-3</v>
      </c>
      <c r="N365" s="98">
        <v>1.2978369752459938E-2</v>
      </c>
      <c r="O365" s="98">
        <v>1.3546415750435296E-2</v>
      </c>
      <c r="P365" s="98">
        <v>8.6131214041426062E-3</v>
      </c>
      <c r="Q365" s="98">
        <v>1.0497456260344757E-2</v>
      </c>
      <c r="R365" s="98">
        <v>5.0067544146750499E-3</v>
      </c>
      <c r="S365" s="98">
        <v>4.3468080396189572E-3</v>
      </c>
      <c r="T365" s="98">
        <v>9.778131206390683E-3</v>
      </c>
      <c r="U365" s="98">
        <v>1.3613375455520191E-2</v>
      </c>
      <c r="V365" s="98">
        <v>2.6586118777184472E-2</v>
      </c>
      <c r="W365" s="98">
        <v>3.5153142771705691E-2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2.8501789080933531</v>
      </c>
      <c r="D366" s="122">
        <v>3.1800504056220982</v>
      </c>
      <c r="E366" s="122">
        <v>3.0712386316593205</v>
      </c>
      <c r="F366" s="122">
        <v>3.7990878634879692</v>
      </c>
      <c r="G366" s="122">
        <v>2.8511449859067675</v>
      </c>
      <c r="H366" s="122">
        <v>3.2456554119289773</v>
      </c>
      <c r="I366" s="122">
        <v>3.2155270343440172</v>
      </c>
      <c r="J366" s="122">
        <v>3.7983079459157816</v>
      </c>
      <c r="K366" s="122">
        <v>3.0500715442245636</v>
      </c>
      <c r="L366" s="122">
        <v>2.7914419795680336</v>
      </c>
      <c r="M366" s="122">
        <v>2.5720358074446161</v>
      </c>
      <c r="N366" s="122">
        <v>2.7428005275770007</v>
      </c>
      <c r="O366" s="122">
        <v>2.68577796132297</v>
      </c>
      <c r="P366" s="122">
        <v>2.7875790723007454</v>
      </c>
      <c r="Q366" s="122">
        <v>2.383147573002101</v>
      </c>
      <c r="R366" s="122">
        <v>1.9490815564744661</v>
      </c>
      <c r="S366" s="122">
        <v>2.4851285690258624</v>
      </c>
      <c r="T366" s="122">
        <v>2.5774993216948521</v>
      </c>
      <c r="U366" s="122">
        <v>3.1282607864683234</v>
      </c>
      <c r="V366" s="122">
        <v>2.5139359300016899</v>
      </c>
      <c r="W366" s="122">
        <v>2.7466641923391246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0.10382712086146305</v>
      </c>
      <c r="D367" s="98">
        <v>0.23360662876360305</v>
      </c>
      <c r="E367" s="98">
        <v>0.284518766674486</v>
      </c>
      <c r="F367" s="98">
        <v>0.41746935243829536</v>
      </c>
      <c r="G367" s="98">
        <v>0.3073596883301028</v>
      </c>
      <c r="H367" s="98">
        <v>0.35801884788719995</v>
      </c>
      <c r="I367" s="98">
        <v>0.81010698345950283</v>
      </c>
      <c r="J367" s="98">
        <v>1.2889911529756972</v>
      </c>
      <c r="K367" s="98">
        <v>0.76206008311385176</v>
      </c>
      <c r="L367" s="98">
        <v>0.66742154779650253</v>
      </c>
      <c r="M367" s="98">
        <v>0.48472599205363559</v>
      </c>
      <c r="N367" s="98">
        <v>0.5351763919438135</v>
      </c>
      <c r="O367" s="98">
        <v>0.5067433841337462</v>
      </c>
      <c r="P367" s="98">
        <v>0.26315891286812115</v>
      </c>
      <c r="Q367" s="98">
        <v>0.26133232298744147</v>
      </c>
      <c r="R367" s="98">
        <v>0.29016699425874554</v>
      </c>
      <c r="S367" s="98">
        <v>0.48106012058761283</v>
      </c>
      <c r="T367" s="98">
        <v>0.56335996149218992</v>
      </c>
      <c r="U367" s="98">
        <v>0.67007061031254955</v>
      </c>
      <c r="V367" s="98">
        <v>0.55753678335517853</v>
      </c>
      <c r="W367" s="98">
        <v>0.66704259493733198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1.6443540867931705E-4</v>
      </c>
      <c r="G368" s="98">
        <v>0</v>
      </c>
      <c r="H368" s="98">
        <v>1.5977788612180427E-4</v>
      </c>
      <c r="I368" s="98">
        <v>3.0512382464520761E-4</v>
      </c>
      <c r="J368" s="98">
        <v>6.1683103089438078E-4</v>
      </c>
      <c r="K368" s="98">
        <v>1.5483520750924636E-4</v>
      </c>
      <c r="L368" s="98">
        <v>3.1165578663188808E-4</v>
      </c>
      <c r="M368" s="98">
        <v>1.5407748266708747E-4</v>
      </c>
      <c r="N368" s="98">
        <v>1.5281877781525121E-4</v>
      </c>
      <c r="O368" s="98">
        <v>3.0270996272239314E-4</v>
      </c>
      <c r="P368" s="98">
        <v>2.9526783511449388E-4</v>
      </c>
      <c r="Q368" s="98">
        <v>1.4276692082109096E-4</v>
      </c>
      <c r="R368" s="98">
        <v>1.3827835098362279E-4</v>
      </c>
      <c r="S368" s="98">
        <v>3.9072088209042436E-4</v>
      </c>
      <c r="T368" s="98">
        <v>6.3109239045635527E-4</v>
      </c>
      <c r="U368" s="98">
        <v>6.0212743295874778E-4</v>
      </c>
      <c r="V368" s="98">
        <v>5.8575161367884984E-4</v>
      </c>
      <c r="W368" s="98">
        <v>4.5071400276447778E-4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1.3939614403082407E-4</v>
      </c>
      <c r="G369" s="101">
        <v>0</v>
      </c>
      <c r="H369" s="101">
        <v>1.3510400470327199E-4</v>
      </c>
      <c r="I369" s="101">
        <v>2.601725653095254E-4</v>
      </c>
      <c r="J369" s="101">
        <v>5.2063550375818933E-4</v>
      </c>
      <c r="K369" s="101">
        <v>1.3038643994511549E-4</v>
      </c>
      <c r="L369" s="101">
        <v>2.6109238795545329E-4</v>
      </c>
      <c r="M369" s="101">
        <v>1.2914412137982517E-4</v>
      </c>
      <c r="N369" s="101">
        <v>1.2771014018560302E-4</v>
      </c>
      <c r="O369" s="101">
        <v>2.5223396380116484E-4</v>
      </c>
      <c r="P369" s="101">
        <v>2.4579249494108507E-4</v>
      </c>
      <c r="Q369" s="101">
        <v>1.1845021451605545E-4</v>
      </c>
      <c r="R369" s="101">
        <v>1.1467084156401658E-4</v>
      </c>
      <c r="S369" s="101">
        <v>3.230312991697609E-4</v>
      </c>
      <c r="T369" s="101">
        <v>5.206285616788127E-4</v>
      </c>
      <c r="U369" s="101">
        <v>4.948480731536473E-4</v>
      </c>
      <c r="V369" s="101">
        <v>4.798972611686611E-4</v>
      </c>
      <c r="W369" s="101">
        <v>3.6044944778160286E-4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2.5039264648492972E-5</v>
      </c>
      <c r="G370" s="104">
        <v>0</v>
      </c>
      <c r="H370" s="104">
        <v>2.4673881418532267E-5</v>
      </c>
      <c r="I370" s="104">
        <v>4.4951259335682232E-5</v>
      </c>
      <c r="J370" s="104">
        <v>9.6195527136191491E-5</v>
      </c>
      <c r="K370" s="104">
        <v>2.4448767564130877E-5</v>
      </c>
      <c r="L370" s="104">
        <v>5.0563398676434778E-5</v>
      </c>
      <c r="M370" s="104">
        <v>2.4933361287262297E-5</v>
      </c>
      <c r="N370" s="104">
        <v>2.5108637629648186E-5</v>
      </c>
      <c r="O370" s="104">
        <v>5.0475998921228294E-5</v>
      </c>
      <c r="P370" s="104">
        <v>4.9475340173408793E-5</v>
      </c>
      <c r="Q370" s="104">
        <v>2.4316706305035508E-5</v>
      </c>
      <c r="R370" s="104">
        <v>2.3607509419606205E-5</v>
      </c>
      <c r="S370" s="104">
        <v>6.7689582920663448E-5</v>
      </c>
      <c r="T370" s="104">
        <v>1.1046382877754257E-4</v>
      </c>
      <c r="U370" s="104">
        <v>1.0727935980510051E-4</v>
      </c>
      <c r="V370" s="104">
        <v>1.0585435251018878E-4</v>
      </c>
      <c r="W370" s="104">
        <v>9.0264554982874911E-5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2.7037148555708077</v>
      </c>
      <c r="D375" s="101">
        <v>2.9073940871768973</v>
      </c>
      <c r="E375" s="101">
        <v>2.7524084512142641</v>
      </c>
      <c r="F375" s="101">
        <v>3.3264250016141572</v>
      </c>
      <c r="G375" s="101">
        <v>2.4912324325814348</v>
      </c>
      <c r="H375" s="101">
        <v>2.7790152542764845</v>
      </c>
      <c r="I375" s="101">
        <v>2.3415250157229988</v>
      </c>
      <c r="J375" s="101">
        <v>2.3995667060522026</v>
      </c>
      <c r="K375" s="101">
        <v>2.2313083835942833</v>
      </c>
      <c r="L375" s="101">
        <v>2.0573298398794861</v>
      </c>
      <c r="M375" s="101">
        <v>2.0247927654723346</v>
      </c>
      <c r="N375" s="101">
        <v>2.1230318259384418</v>
      </c>
      <c r="O375" s="101">
        <v>2.0748844256234915</v>
      </c>
      <c r="P375" s="101">
        <v>2.3700912696783543</v>
      </c>
      <c r="Q375" s="101">
        <v>2.016171891818761</v>
      </c>
      <c r="R375" s="101">
        <v>1.5533309160364361</v>
      </c>
      <c r="S375" s="101">
        <v>1.8868551726081277</v>
      </c>
      <c r="T375" s="101">
        <v>1.8666088032761603</v>
      </c>
      <c r="U375" s="101">
        <v>2.282751883724945</v>
      </c>
      <c r="V375" s="101">
        <v>1.7937756788739192</v>
      </c>
      <c r="W375" s="101">
        <v>1.9606123782045459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4.2636931661082268E-2</v>
      </c>
      <c r="D376" s="104">
        <v>3.9049689681597957E-2</v>
      </c>
      <c r="E376" s="104">
        <v>3.4311413770570301E-2</v>
      </c>
      <c r="F376" s="104">
        <v>5.5029074026837259E-2</v>
      </c>
      <c r="G376" s="104">
        <v>5.2552864995230028E-2</v>
      </c>
      <c r="H376" s="104">
        <v>0.10846153187917108</v>
      </c>
      <c r="I376" s="104">
        <v>6.3589911336870197E-2</v>
      </c>
      <c r="J376" s="104">
        <v>0.10913325585698767</v>
      </c>
      <c r="K376" s="104">
        <v>5.6548242308919444E-2</v>
      </c>
      <c r="L376" s="104">
        <v>6.6378936105412886E-2</v>
      </c>
      <c r="M376" s="104">
        <v>6.2362972435978513E-2</v>
      </c>
      <c r="N376" s="104">
        <v>8.4439490916930107E-2</v>
      </c>
      <c r="O376" s="104">
        <v>0.1038474416030096</v>
      </c>
      <c r="P376" s="104">
        <v>0.15403362191915548</v>
      </c>
      <c r="Q376" s="104">
        <v>0.10550059127507747</v>
      </c>
      <c r="R376" s="104">
        <v>0.10544536782830061</v>
      </c>
      <c r="S376" s="104">
        <v>0.11682255494803154</v>
      </c>
      <c r="T376" s="104">
        <v>0.1468994645360456</v>
      </c>
      <c r="U376" s="104">
        <v>0.17483616499787011</v>
      </c>
      <c r="V376" s="104">
        <v>0.16203771615891324</v>
      </c>
      <c r="W376" s="104">
        <v>0.11855850519448229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3.5956453522601732E-2</v>
      </c>
      <c r="D377" s="98">
        <v>3.2993822719108445E-2</v>
      </c>
      <c r="E377" s="98">
        <v>2.8883024551589705E-2</v>
      </c>
      <c r="F377" s="98">
        <v>4.6363772784017619E-2</v>
      </c>
      <c r="G377" s="98">
        <v>4.4420632616386922E-2</v>
      </c>
      <c r="H377" s="98">
        <v>9.1607000431359928E-2</v>
      </c>
      <c r="I377" s="98">
        <v>5.4287428866857723E-2</v>
      </c>
      <c r="J377" s="98">
        <v>9.2446269644219911E-2</v>
      </c>
      <c r="K377" s="98">
        <v>4.7900323099504608E-2</v>
      </c>
      <c r="L377" s="98">
        <v>5.6067542147049232E-2</v>
      </c>
      <c r="M377" s="98">
        <v>5.2782895803883061E-2</v>
      </c>
      <c r="N377" s="98">
        <v>7.1322605964483671E-2</v>
      </c>
      <c r="O377" s="98">
        <v>8.7455110584528484E-2</v>
      </c>
      <c r="P377" s="98">
        <v>0.1294748146393547</v>
      </c>
      <c r="Q377" s="98">
        <v>8.834309103286013E-2</v>
      </c>
      <c r="R377" s="98">
        <v>8.8331897499074025E-2</v>
      </c>
      <c r="S377" s="98">
        <v>9.7693970762354185E-2</v>
      </c>
      <c r="T377" s="98">
        <v>0.12274289673573768</v>
      </c>
      <c r="U377" s="98">
        <v>0.14571949267657699</v>
      </c>
      <c r="V377" s="98">
        <v>0.13477006142361961</v>
      </c>
      <c r="W377" s="98">
        <v>9.6481892414226347E-2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6.6804781384805388E-3</v>
      </c>
      <c r="D378" s="98">
        <v>6.0558669624895143E-3</v>
      </c>
      <c r="E378" s="98">
        <v>5.4283892189805928E-3</v>
      </c>
      <c r="F378" s="98">
        <v>8.6653012428196379E-3</v>
      </c>
      <c r="G378" s="98">
        <v>8.1322323788431076E-3</v>
      </c>
      <c r="H378" s="98">
        <v>1.6854531447811155E-2</v>
      </c>
      <c r="I378" s="98">
        <v>9.3024824700124777E-3</v>
      </c>
      <c r="J378" s="98">
        <v>1.6686986212767759E-2</v>
      </c>
      <c r="K378" s="98">
        <v>8.6479192094148366E-3</v>
      </c>
      <c r="L378" s="98">
        <v>1.0311393958363654E-2</v>
      </c>
      <c r="M378" s="98">
        <v>9.580076632095454E-3</v>
      </c>
      <c r="N378" s="98">
        <v>1.3116884952446442E-2</v>
      </c>
      <c r="O378" s="98">
        <v>1.6392331018481116E-2</v>
      </c>
      <c r="P378" s="98">
        <v>2.4558807279800778E-2</v>
      </c>
      <c r="Q378" s="98">
        <v>1.7157500242217329E-2</v>
      </c>
      <c r="R378" s="98">
        <v>1.7113470329226582E-2</v>
      </c>
      <c r="S378" s="98">
        <v>1.9128584185677356E-2</v>
      </c>
      <c r="T378" s="98">
        <v>2.4156567800307924E-2</v>
      </c>
      <c r="U378" s="98">
        <v>2.9116672321293106E-2</v>
      </c>
      <c r="V378" s="98">
        <v>2.7267654735293634E-2</v>
      </c>
      <c r="W378" s="98">
        <v>2.2076612780255942E-2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0.28523084499167561</v>
      </c>
      <c r="D379" s="122">
        <v>0.31519301293480489</v>
      </c>
      <c r="E379" s="122">
        <v>0.31702312204963412</v>
      </c>
      <c r="F379" s="122">
        <v>0.38141823887239074</v>
      </c>
      <c r="G379" s="122">
        <v>0.28903794152769968</v>
      </c>
      <c r="H379" s="122">
        <v>0.32216327206255857</v>
      </c>
      <c r="I379" s="122">
        <v>0.33630974523258828</v>
      </c>
      <c r="J379" s="122">
        <v>0.43467721998205844</v>
      </c>
      <c r="K379" s="122">
        <v>0.3630898547742758</v>
      </c>
      <c r="L379" s="122">
        <v>0.32898105600613536</v>
      </c>
      <c r="M379" s="122">
        <v>0.29352997153264354</v>
      </c>
      <c r="N379" s="122">
        <v>0.32978106769284948</v>
      </c>
      <c r="O379" s="122">
        <v>0.33237089164649375</v>
      </c>
      <c r="P379" s="122">
        <v>0.35507798804190421</v>
      </c>
      <c r="Q379" s="122">
        <v>0.31533524524151196</v>
      </c>
      <c r="R379" s="122">
        <v>0.25631731758791465</v>
      </c>
      <c r="S379" s="122">
        <v>0.33515826350068284</v>
      </c>
      <c r="T379" s="122">
        <v>0.36244781341106591</v>
      </c>
      <c r="U379" s="122">
        <v>0.45542800255318949</v>
      </c>
      <c r="V379" s="122">
        <v>0.49424077197027749</v>
      </c>
      <c r="W379" s="122">
        <v>0.55731238266416872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5.0796983777003674E-2</v>
      </c>
      <c r="D381" s="98">
        <v>5.011978794607904E-2</v>
      </c>
      <c r="E381" s="98">
        <v>5.5256844292746236E-2</v>
      </c>
      <c r="F381" s="98">
        <v>3.487218454469055E-2</v>
      </c>
      <c r="G381" s="98">
        <v>3.4127982035211189E-2</v>
      </c>
      <c r="H381" s="98">
        <v>1.9124089613835046E-2</v>
      </c>
      <c r="I381" s="98">
        <v>3.6565187496651809E-2</v>
      </c>
      <c r="J381" s="98">
        <v>8.9994218031053064E-2</v>
      </c>
      <c r="K381" s="98">
        <v>5.8911887655019438E-2</v>
      </c>
      <c r="L381" s="98">
        <v>1.7960181465768766E-2</v>
      </c>
      <c r="M381" s="98">
        <v>3.8365338810106044E-3</v>
      </c>
      <c r="N381" s="98">
        <v>7.3537163759348463E-3</v>
      </c>
      <c r="O381" s="98">
        <v>3.1232284097507668E-2</v>
      </c>
      <c r="P381" s="98">
        <v>4.8079276384451912E-2</v>
      </c>
      <c r="Q381" s="98">
        <v>4.436919331092893E-2</v>
      </c>
      <c r="R381" s="98">
        <v>2.7865039412865642E-2</v>
      </c>
      <c r="S381" s="98">
        <v>2.0816010120658104E-2</v>
      </c>
      <c r="T381" s="98">
        <v>1.31401102482474E-2</v>
      </c>
      <c r="U381" s="98">
        <v>2.1515802497004414E-2</v>
      </c>
      <c r="V381" s="98">
        <v>3.1838002740190885E-2</v>
      </c>
      <c r="W381" s="98">
        <v>5.1865628377532662E-2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0.23443386121467191</v>
      </c>
      <c r="D382" s="33">
        <v>0.26507322498872588</v>
      </c>
      <c r="E382" s="33">
        <v>0.26176627775688788</v>
      </c>
      <c r="F382" s="33">
        <v>0.34654605432770019</v>
      </c>
      <c r="G382" s="33">
        <v>0.25490995949248851</v>
      </c>
      <c r="H382" s="33">
        <v>0.30303918244872352</v>
      </c>
      <c r="I382" s="33">
        <v>0.29974455773593645</v>
      </c>
      <c r="J382" s="33">
        <v>0.34468300195100537</v>
      </c>
      <c r="K382" s="33">
        <v>0.30417796711925638</v>
      </c>
      <c r="L382" s="33">
        <v>0.31102087454036659</v>
      </c>
      <c r="M382" s="33">
        <v>0.28969343765163291</v>
      </c>
      <c r="N382" s="33">
        <v>0.32242735131691463</v>
      </c>
      <c r="O382" s="33">
        <v>0.30113860754898608</v>
      </c>
      <c r="P382" s="33">
        <v>0.30699871165745229</v>
      </c>
      <c r="Q382" s="33">
        <v>0.27096605193058304</v>
      </c>
      <c r="R382" s="33">
        <v>0.22845227817504901</v>
      </c>
      <c r="S382" s="33">
        <v>0.31434225338002475</v>
      </c>
      <c r="T382" s="33">
        <v>0.34930770316281851</v>
      </c>
      <c r="U382" s="33">
        <v>0.43391220005618508</v>
      </c>
      <c r="V382" s="33">
        <v>0.46240276923008661</v>
      </c>
      <c r="W382" s="33">
        <v>0.5054467542866361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24.090948938266436</v>
      </c>
      <c r="D384" s="117">
        <f t="shared" si="157"/>
        <v>27.183323036008737</v>
      </c>
      <c r="E384" s="117">
        <f t="shared" si="157"/>
        <v>26.973313686104884</v>
      </c>
      <c r="F384" s="117">
        <f t="shared" si="157"/>
        <v>32.796223256663545</v>
      </c>
      <c r="G384" s="117">
        <f t="shared" si="157"/>
        <v>25.991607866310122</v>
      </c>
      <c r="H384" s="117">
        <f t="shared" si="157"/>
        <v>29.545450942440944</v>
      </c>
      <c r="I384" s="117">
        <f t="shared" si="157"/>
        <v>29.726835175818348</v>
      </c>
      <c r="J384" s="117">
        <f t="shared" si="157"/>
        <v>32.314645823771428</v>
      </c>
      <c r="K384" s="117">
        <f t="shared" si="157"/>
        <v>25.333429787576083</v>
      </c>
      <c r="L384" s="117">
        <f t="shared" si="157"/>
        <v>25.872839675218774</v>
      </c>
      <c r="M384" s="117">
        <f t="shared" si="157"/>
        <v>22.393676200318939</v>
      </c>
      <c r="N384" s="117">
        <f t="shared" si="157"/>
        <v>24.28394436645819</v>
      </c>
      <c r="O384" s="117">
        <f t="shared" si="157"/>
        <v>21.712228512914663</v>
      </c>
      <c r="P384" s="117">
        <f t="shared" si="157"/>
        <v>24.350023624790225</v>
      </c>
      <c r="Q384" s="117">
        <f t="shared" si="157"/>
        <v>19.197082841979778</v>
      </c>
      <c r="R384" s="117">
        <f t="shared" ref="R384:V384" si="158">R385+R388+R390+R403</f>
        <v>16.851868384041985</v>
      </c>
      <c r="S384" s="117">
        <f t="shared" si="158"/>
        <v>20.003780857024935</v>
      </c>
      <c r="T384" s="117">
        <f t="shared" si="158"/>
        <v>21.414264216876596</v>
      </c>
      <c r="U384" s="117">
        <f t="shared" si="158"/>
        <v>21.380483150684235</v>
      </c>
      <c r="V384" s="117">
        <f t="shared" si="158"/>
        <v>19.4345505351193</v>
      </c>
      <c r="W384" s="117">
        <f t="shared" ref="W384" si="159">W385+W388+W390+W403</f>
        <v>20.249481967832132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21.755204711572102</v>
      </c>
      <c r="D385" s="122">
        <f t="shared" si="160"/>
        <v>24.583232061233165</v>
      </c>
      <c r="E385" s="122">
        <f t="shared" si="160"/>
        <v>24.455975432551909</v>
      </c>
      <c r="F385" s="122">
        <f t="shared" si="160"/>
        <v>29.673091830955986</v>
      </c>
      <c r="G385" s="122">
        <f t="shared" si="160"/>
        <v>23.61728234958921</v>
      </c>
      <c r="H385" s="122">
        <f t="shared" si="160"/>
        <v>26.842723155095165</v>
      </c>
      <c r="I385" s="122">
        <f t="shared" si="160"/>
        <v>27.040286477094138</v>
      </c>
      <c r="J385" s="122">
        <f t="shared" si="160"/>
        <v>29.059099767995605</v>
      </c>
      <c r="K385" s="122">
        <f t="shared" si="160"/>
        <v>22.732406580484273</v>
      </c>
      <c r="L385" s="122">
        <f t="shared" si="160"/>
        <v>23.453878730614932</v>
      </c>
      <c r="M385" s="122">
        <f t="shared" si="160"/>
        <v>20.181716140999079</v>
      </c>
      <c r="N385" s="122">
        <f t="shared" si="160"/>
        <v>21.870385862995303</v>
      </c>
      <c r="O385" s="122">
        <f t="shared" si="160"/>
        <v>19.314784646273832</v>
      </c>
      <c r="P385" s="122">
        <f t="shared" si="160"/>
        <v>21.854288971547561</v>
      </c>
      <c r="Q385" s="122">
        <f t="shared" si="160"/>
        <v>17.010593912169291</v>
      </c>
      <c r="R385" s="122">
        <f t="shared" ref="R385:V385" si="161">SUM(R386:R387)</f>
        <v>15.053804472846515</v>
      </c>
      <c r="S385" s="122">
        <f t="shared" si="161"/>
        <v>17.677043499811568</v>
      </c>
      <c r="T385" s="122">
        <f t="shared" si="161"/>
        <v>18.929237637649116</v>
      </c>
      <c r="U385" s="122">
        <f t="shared" si="161"/>
        <v>18.311382233972118</v>
      </c>
      <c r="V385" s="122">
        <f t="shared" si="161"/>
        <v>16.761317583454883</v>
      </c>
      <c r="W385" s="122">
        <f t="shared" ref="W385" si="162">SUM(W386:W387)</f>
        <v>17.263490371316063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21.555367748683452</v>
      </c>
      <c r="D386" s="98">
        <v>24.363015366944239</v>
      </c>
      <c r="E386" s="98">
        <v>24.240121513977737</v>
      </c>
      <c r="F386" s="98">
        <v>29.418578972313213</v>
      </c>
      <c r="G386" s="98">
        <v>23.418398415895549</v>
      </c>
      <c r="H386" s="98">
        <v>26.620363634197684</v>
      </c>
      <c r="I386" s="98">
        <v>26.81960698441852</v>
      </c>
      <c r="J386" s="98">
        <v>28.826236502136226</v>
      </c>
      <c r="K386" s="98">
        <v>22.55210678352428</v>
      </c>
      <c r="L386" s="98">
        <v>23.268957645053366</v>
      </c>
      <c r="M386" s="98">
        <v>20.025884610022544</v>
      </c>
      <c r="N386" s="98">
        <v>21.702643697528121</v>
      </c>
      <c r="O386" s="98">
        <v>19.168702574794636</v>
      </c>
      <c r="P386" s="98">
        <v>21.690702890522072</v>
      </c>
      <c r="Q386" s="98">
        <v>16.884653126893902</v>
      </c>
      <c r="R386" s="98">
        <v>14.942625866926058</v>
      </c>
      <c r="S386" s="98">
        <v>17.555280450310814</v>
      </c>
      <c r="T386" s="98">
        <v>18.800252836200077</v>
      </c>
      <c r="U386" s="98">
        <v>18.190079497545799</v>
      </c>
      <c r="V386" s="98">
        <v>16.648205975266826</v>
      </c>
      <c r="W386" s="98">
        <v>17.145793419576233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0.19983696288865027</v>
      </c>
      <c r="D387" s="98">
        <v>0.22021669428892723</v>
      </c>
      <c r="E387" s="98">
        <v>0.21585391857417349</v>
      </c>
      <c r="F387" s="98">
        <v>0.2545128586427729</v>
      </c>
      <c r="G387" s="98">
        <v>0.19888393369366225</v>
      </c>
      <c r="H387" s="98">
        <v>0.22235952089747957</v>
      </c>
      <c r="I387" s="98">
        <v>0.22067949267561807</v>
      </c>
      <c r="J387" s="98">
        <v>0.23286326585937753</v>
      </c>
      <c r="K387" s="98">
        <v>0.18029979695999371</v>
      </c>
      <c r="L387" s="98">
        <v>0.1849210855615662</v>
      </c>
      <c r="M387" s="98">
        <v>0.15583153097653529</v>
      </c>
      <c r="N387" s="98">
        <v>0.16774216546718296</v>
      </c>
      <c r="O387" s="98">
        <v>0.14608207147919453</v>
      </c>
      <c r="P387" s="98">
        <v>0.16358608102549063</v>
      </c>
      <c r="Q387" s="98">
        <v>0.1259407852753904</v>
      </c>
      <c r="R387" s="98">
        <v>0.111178605920457</v>
      </c>
      <c r="S387" s="98">
        <v>0.12176304950075224</v>
      </c>
      <c r="T387" s="98">
        <v>0.12898480144904029</v>
      </c>
      <c r="U387" s="98">
        <v>0.12130273642631872</v>
      </c>
      <c r="V387" s="98">
        <v>0.113111608188055</v>
      </c>
      <c r="W387" s="98">
        <v>0.11769695173983133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3.6518482157302835E-2</v>
      </c>
      <c r="D388" s="122">
        <f t="shared" si="163"/>
        <v>3.742521760257609E-2</v>
      </c>
      <c r="E388" s="122">
        <f t="shared" si="163"/>
        <v>2.9520924051012181E-2</v>
      </c>
      <c r="F388" s="122">
        <f t="shared" si="163"/>
        <v>4.1168751585903572E-2</v>
      </c>
      <c r="G388" s="122">
        <f t="shared" si="163"/>
        <v>5.2307695359951445E-2</v>
      </c>
      <c r="H388" s="122">
        <f t="shared" si="163"/>
        <v>5.0880143753448584E-2</v>
      </c>
      <c r="I388" s="122">
        <f t="shared" si="163"/>
        <v>3.8709218315957764E-2</v>
      </c>
      <c r="J388" s="122">
        <f t="shared" si="163"/>
        <v>8.1169568982813356E-2</v>
      </c>
      <c r="K388" s="122">
        <f t="shared" si="163"/>
        <v>3.0237094881761888E-2</v>
      </c>
      <c r="L388" s="122">
        <f t="shared" si="163"/>
        <v>4.958089535063414E-2</v>
      </c>
      <c r="M388" s="122">
        <f t="shared" si="163"/>
        <v>2.5241268690444858E-2</v>
      </c>
      <c r="N388" s="122">
        <f t="shared" si="163"/>
        <v>4.7570734818747018E-2</v>
      </c>
      <c r="O388" s="122">
        <f t="shared" si="163"/>
        <v>5.2014159415139108E-2</v>
      </c>
      <c r="P388" s="122">
        <f t="shared" si="163"/>
        <v>3.4700007390573648E-2</v>
      </c>
      <c r="Q388" s="122">
        <f t="shared" si="163"/>
        <v>4.3996881286761894E-2</v>
      </c>
      <c r="R388" s="122">
        <f t="shared" si="163"/>
        <v>2.1494563101784218E-2</v>
      </c>
      <c r="S388" s="122">
        <f t="shared" si="163"/>
        <v>1.901396127357001E-2</v>
      </c>
      <c r="T388" s="122">
        <f t="shared" si="163"/>
        <v>4.3434615343334385E-2</v>
      </c>
      <c r="U388" s="122">
        <f t="shared" si="163"/>
        <v>6.1310853419649154E-2</v>
      </c>
      <c r="V388" s="122">
        <f t="shared" si="163"/>
        <v>0.12140916036159968</v>
      </c>
      <c r="W388" s="122">
        <f t="shared" si="163"/>
        <v>0.16269691883332688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3.6518482157302835E-2</v>
      </c>
      <c r="D389" s="98">
        <v>3.742521760257609E-2</v>
      </c>
      <c r="E389" s="98">
        <v>2.9520924051012181E-2</v>
      </c>
      <c r="F389" s="98">
        <v>4.1168751585903572E-2</v>
      </c>
      <c r="G389" s="98">
        <v>5.2307695359951445E-2</v>
      </c>
      <c r="H389" s="98">
        <v>5.0880143753448584E-2</v>
      </c>
      <c r="I389" s="98">
        <v>3.8709218315957764E-2</v>
      </c>
      <c r="J389" s="98">
        <v>8.1169568982813356E-2</v>
      </c>
      <c r="K389" s="98">
        <v>3.0237094881761888E-2</v>
      </c>
      <c r="L389" s="98">
        <v>4.958089535063414E-2</v>
      </c>
      <c r="M389" s="98">
        <v>2.5241268690444858E-2</v>
      </c>
      <c r="N389" s="98">
        <v>4.7570734818747018E-2</v>
      </c>
      <c r="O389" s="98">
        <v>5.2014159415139108E-2</v>
      </c>
      <c r="P389" s="98">
        <v>3.4700007390573648E-2</v>
      </c>
      <c r="Q389" s="98">
        <v>4.3996881286761894E-2</v>
      </c>
      <c r="R389" s="98">
        <v>2.1494563101784218E-2</v>
      </c>
      <c r="S389" s="98">
        <v>1.901396127357001E-2</v>
      </c>
      <c r="T389" s="98">
        <v>4.3434615343334385E-2</v>
      </c>
      <c r="U389" s="98">
        <v>6.1310853419649154E-2</v>
      </c>
      <c r="V389" s="98">
        <v>0.12140916036159968</v>
      </c>
      <c r="W389" s="98">
        <v>0.16269691883332688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2.0856785436653289</v>
      </c>
      <c r="D390" s="122">
        <v>2.32538316100521</v>
      </c>
      <c r="E390" s="122">
        <v>2.249513039523853</v>
      </c>
      <c r="F390" s="122">
        <v>2.7898162733769536</v>
      </c>
      <c r="G390" s="122">
        <v>2.1014464189998101</v>
      </c>
      <c r="H390" s="122">
        <v>2.402525500551504</v>
      </c>
      <c r="I390" s="122">
        <v>2.3897319451430472</v>
      </c>
      <c r="J390" s="122">
        <v>2.8470623565670503</v>
      </c>
      <c r="K390" s="122">
        <v>2.2941622054926909</v>
      </c>
      <c r="L390" s="122">
        <v>2.1122982185092267</v>
      </c>
      <c r="M390" s="122">
        <v>1.954532450800522</v>
      </c>
      <c r="N390" s="122">
        <v>2.1044897326140735</v>
      </c>
      <c r="O390" s="122">
        <v>2.0845298460229449</v>
      </c>
      <c r="P390" s="122">
        <v>2.1829792965084516</v>
      </c>
      <c r="Q390" s="122">
        <v>1.8936576350798326</v>
      </c>
      <c r="R390" s="122">
        <v>1.5701882822065372</v>
      </c>
      <c r="S390" s="122">
        <v>2.0303343239105147</v>
      </c>
      <c r="T390" s="122">
        <v>2.1343899968713043</v>
      </c>
      <c r="U390" s="122">
        <v>2.6167459885512754</v>
      </c>
      <c r="V390" s="122">
        <v>2.1240205092877282</v>
      </c>
      <c r="W390" s="122">
        <v>2.3404390577308662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6.9594659369499323E-2</v>
      </c>
      <c r="D391" s="98">
        <v>0.15951170055149677</v>
      </c>
      <c r="E391" s="98">
        <v>0.19787400160166713</v>
      </c>
      <c r="F391" s="98">
        <v>0.29566150988423395</v>
      </c>
      <c r="G391" s="98">
        <v>0.22162856562981473</v>
      </c>
      <c r="H391" s="98">
        <v>0.26278649309968988</v>
      </c>
      <c r="I391" s="98">
        <v>0.6051441453073455</v>
      </c>
      <c r="J391" s="98">
        <v>0.97963921909546414</v>
      </c>
      <c r="K391" s="98">
        <v>0.58905952028284758</v>
      </c>
      <c r="L391" s="98">
        <v>0.52451340336094121</v>
      </c>
      <c r="M391" s="98">
        <v>0.38669405803577839</v>
      </c>
      <c r="N391" s="98">
        <v>0.43248291123830535</v>
      </c>
      <c r="O391" s="98">
        <v>0.41384321682088393</v>
      </c>
      <c r="P391" s="98">
        <v>0.2168875112887301</v>
      </c>
      <c r="Q391" s="98">
        <v>0.2177146313087093</v>
      </c>
      <c r="R391" s="98">
        <v>0.24555538302745433</v>
      </c>
      <c r="S391" s="98">
        <v>0.41419529608642086</v>
      </c>
      <c r="T391" s="98">
        <v>0.49340568612426738</v>
      </c>
      <c r="U391" s="98">
        <v>0.59601387134299488</v>
      </c>
      <c r="V391" s="98">
        <v>0.50229777028672185</v>
      </c>
      <c r="W391" s="98">
        <v>0.60709423746263436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1.237628575912475E-4</v>
      </c>
      <c r="G392" s="98">
        <v>0</v>
      </c>
      <c r="H392" s="98">
        <v>1.2384046946051951E-4</v>
      </c>
      <c r="I392" s="98">
        <v>2.3929831210926545E-4</v>
      </c>
      <c r="J392" s="98">
        <v>4.9188091035826109E-4</v>
      </c>
      <c r="K392" s="98">
        <v>1.2523527438603894E-4</v>
      </c>
      <c r="L392" s="98">
        <v>2.5575074608869593E-4</v>
      </c>
      <c r="M392" s="98">
        <v>1.2795912261739513E-4</v>
      </c>
      <c r="N392" s="98">
        <v>1.2831284105407795E-4</v>
      </c>
      <c r="O392" s="98">
        <v>2.5646845632528142E-4</v>
      </c>
      <c r="P392" s="98">
        <v>2.5204998201324282E-4</v>
      </c>
      <c r="Q392" s="98">
        <v>1.2299697856144452E-4</v>
      </c>
      <c r="R392" s="98">
        <v>1.2064832722269425E-4</v>
      </c>
      <c r="S392" s="98">
        <v>3.4582123191573418E-4</v>
      </c>
      <c r="T392" s="98">
        <v>5.6644421476488842E-4</v>
      </c>
      <c r="U392" s="98">
        <v>5.4743642872856209E-4</v>
      </c>
      <c r="V392" s="98">
        <v>5.3820488335966897E-4</v>
      </c>
      <c r="W392" s="98">
        <v>4.1831974112186261E-4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9.8723592942754517E-5</v>
      </c>
      <c r="G393" s="101">
        <v>0</v>
      </c>
      <c r="H393" s="101">
        <v>9.9166588041987248E-5</v>
      </c>
      <c r="I393" s="101">
        <v>1.9434705277358321E-4</v>
      </c>
      <c r="J393" s="101">
        <v>3.9568538322206964E-4</v>
      </c>
      <c r="K393" s="101">
        <v>1.0078650682190806E-4</v>
      </c>
      <c r="L393" s="101">
        <v>2.0518734741226114E-4</v>
      </c>
      <c r="M393" s="101">
        <v>1.0302576133013283E-4</v>
      </c>
      <c r="N393" s="101">
        <v>1.0320420342442976E-4</v>
      </c>
      <c r="O393" s="101">
        <v>2.0599245740405311E-4</v>
      </c>
      <c r="P393" s="101">
        <v>2.0257464183983401E-4</v>
      </c>
      <c r="Q393" s="101">
        <v>9.8680272256409011E-5</v>
      </c>
      <c r="R393" s="101">
        <v>9.7040817803088045E-5</v>
      </c>
      <c r="S393" s="101">
        <v>2.7813164899507072E-4</v>
      </c>
      <c r="T393" s="101">
        <v>4.5598038598734585E-4</v>
      </c>
      <c r="U393" s="101">
        <v>4.401570689234616E-4</v>
      </c>
      <c r="V393" s="101">
        <v>4.3235053084948022E-4</v>
      </c>
      <c r="W393" s="101">
        <v>3.2805518613898769E-4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2.5039264648492972E-5</v>
      </c>
      <c r="G394" s="104">
        <v>0</v>
      </c>
      <c r="H394" s="104">
        <v>2.4673881418532267E-5</v>
      </c>
      <c r="I394" s="104">
        <v>4.4951259335682232E-5</v>
      </c>
      <c r="J394" s="104">
        <v>9.6195527136191491E-5</v>
      </c>
      <c r="K394" s="104">
        <v>2.4448767564130877E-5</v>
      </c>
      <c r="L394" s="104">
        <v>5.0563398676434778E-5</v>
      </c>
      <c r="M394" s="104">
        <v>2.4933361287262297E-5</v>
      </c>
      <c r="N394" s="104">
        <v>2.5108637629648186E-5</v>
      </c>
      <c r="O394" s="104">
        <v>5.0475998921228294E-5</v>
      </c>
      <c r="P394" s="104">
        <v>4.9475340173408793E-5</v>
      </c>
      <c r="Q394" s="104">
        <v>2.4316706305035508E-5</v>
      </c>
      <c r="R394" s="104">
        <v>2.3607509419606205E-5</v>
      </c>
      <c r="S394" s="104">
        <v>6.7689582920663448E-5</v>
      </c>
      <c r="T394" s="104">
        <v>1.1046382877754257E-4</v>
      </c>
      <c r="U394" s="104">
        <v>1.0727935980510051E-4</v>
      </c>
      <c r="V394" s="104">
        <v>1.0585435251018878E-4</v>
      </c>
      <c r="W394" s="104">
        <v>9.0264554982874911E-5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1.9830312570817128</v>
      </c>
      <c r="D399" s="101">
        <v>2.1355805010540028</v>
      </c>
      <c r="E399" s="101">
        <v>2.0249612568580209</v>
      </c>
      <c r="F399" s="101">
        <v>2.4512008173675288</v>
      </c>
      <c r="G399" s="101">
        <v>1.8388966482075528</v>
      </c>
      <c r="H399" s="101">
        <v>2.0550193177292582</v>
      </c>
      <c r="I399" s="101">
        <v>1.7348247218012123</v>
      </c>
      <c r="J399" s="101">
        <v>1.7816057109218162</v>
      </c>
      <c r="K399" s="101">
        <v>1.6606791173319677</v>
      </c>
      <c r="L399" s="101">
        <v>1.5353747501465231</v>
      </c>
      <c r="M399" s="101">
        <v>1.5185444907449208</v>
      </c>
      <c r="N399" s="101">
        <v>1.6048472695710196</v>
      </c>
      <c r="O399" s="101">
        <v>1.5871408143013317</v>
      </c>
      <c r="P399" s="101">
        <v>1.8407246794605316</v>
      </c>
      <c r="Q399" s="101">
        <v>1.5890353601517864</v>
      </c>
      <c r="R399" s="101">
        <v>1.2370524133396983</v>
      </c>
      <c r="S399" s="101">
        <v>1.5180651543813612</v>
      </c>
      <c r="T399" s="101">
        <v>1.5165380604091272</v>
      </c>
      <c r="U399" s="101">
        <v>1.871594736960605</v>
      </c>
      <c r="V399" s="101">
        <v>1.4825312527674706</v>
      </c>
      <c r="W399" s="101">
        <v>1.6306075589610023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3.3052627214116573E-2</v>
      </c>
      <c r="D400" s="104">
        <v>3.0290959399710059E-2</v>
      </c>
      <c r="E400" s="104">
        <v>2.6677781064164689E-2</v>
      </c>
      <c r="F400" s="104">
        <v>4.2830183267599665E-2</v>
      </c>
      <c r="G400" s="104">
        <v>4.0921205162442596E-2</v>
      </c>
      <c r="H400" s="104">
        <v>8.4595849253095753E-2</v>
      </c>
      <c r="I400" s="104">
        <v>4.9523779722380118E-2</v>
      </c>
      <c r="J400" s="104">
        <v>8.5325545639411693E-2</v>
      </c>
      <c r="K400" s="104">
        <v>4.4298332603489789E-2</v>
      </c>
      <c r="L400" s="104">
        <v>5.2154314255673892E-2</v>
      </c>
      <c r="M400" s="104">
        <v>4.9165942897205328E-2</v>
      </c>
      <c r="N400" s="104">
        <v>6.7031238963694409E-2</v>
      </c>
      <c r="O400" s="104">
        <v>8.3289346444403847E-2</v>
      </c>
      <c r="P400" s="104">
        <v>0.12511505577717674</v>
      </c>
      <c r="Q400" s="104">
        <v>8.6784646640775537E-2</v>
      </c>
      <c r="R400" s="104">
        <v>8.7459837512161881E-2</v>
      </c>
      <c r="S400" s="104">
        <v>9.7728052210816749E-2</v>
      </c>
      <c r="T400" s="104">
        <v>0.12387980612314455</v>
      </c>
      <c r="U400" s="104">
        <v>0.14858994381894688</v>
      </c>
      <c r="V400" s="104">
        <v>0.13865328135017613</v>
      </c>
      <c r="W400" s="104">
        <v>0.10231894156610757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2.6372149075636037E-2</v>
      </c>
      <c r="D401" s="98">
        <v>2.4235092437220544E-2</v>
      </c>
      <c r="E401" s="98">
        <v>2.1249391845184096E-2</v>
      </c>
      <c r="F401" s="98">
        <v>3.4164882024780026E-2</v>
      </c>
      <c r="G401" s="98">
        <v>3.278897278359949E-2</v>
      </c>
      <c r="H401" s="98">
        <v>6.7741317805284598E-2</v>
      </c>
      <c r="I401" s="98">
        <v>4.0221297252367644E-2</v>
      </c>
      <c r="J401" s="98">
        <v>6.863855942664393E-2</v>
      </c>
      <c r="K401" s="98">
        <v>3.5650413394074952E-2</v>
      </c>
      <c r="L401" s="98">
        <v>4.1842920297310238E-2</v>
      </c>
      <c r="M401" s="98">
        <v>3.9585866265109876E-2</v>
      </c>
      <c r="N401" s="98">
        <v>5.3914354011247972E-2</v>
      </c>
      <c r="O401" s="98">
        <v>6.6897015425922732E-2</v>
      </c>
      <c r="P401" s="98">
        <v>0.10055624849737597</v>
      </c>
      <c r="Q401" s="98">
        <v>6.9627146398558215E-2</v>
      </c>
      <c r="R401" s="98">
        <v>7.0346367182935299E-2</v>
      </c>
      <c r="S401" s="98">
        <v>7.8599468025139396E-2</v>
      </c>
      <c r="T401" s="98">
        <v>9.9723238322836624E-2</v>
      </c>
      <c r="U401" s="98">
        <v>0.11947327149765377</v>
      </c>
      <c r="V401" s="98">
        <v>0.11138562661488249</v>
      </c>
      <c r="W401" s="98">
        <v>8.0242328785851635E-2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6.6804781384805388E-3</v>
      </c>
      <c r="D402" s="98">
        <v>6.0558669624895143E-3</v>
      </c>
      <c r="E402" s="98">
        <v>5.4283892189805928E-3</v>
      </c>
      <c r="F402" s="98">
        <v>8.6653012428196379E-3</v>
      </c>
      <c r="G402" s="98">
        <v>8.1322323788431076E-3</v>
      </c>
      <c r="H402" s="98">
        <v>1.6854531447811155E-2</v>
      </c>
      <c r="I402" s="98">
        <v>9.3024824700124777E-3</v>
      </c>
      <c r="J402" s="98">
        <v>1.6686986212767759E-2</v>
      </c>
      <c r="K402" s="98">
        <v>8.6479192094148366E-3</v>
      </c>
      <c r="L402" s="98">
        <v>1.0311393958363654E-2</v>
      </c>
      <c r="M402" s="98">
        <v>9.580076632095454E-3</v>
      </c>
      <c r="N402" s="98">
        <v>1.3116884952446442E-2</v>
      </c>
      <c r="O402" s="98">
        <v>1.6392331018481116E-2</v>
      </c>
      <c r="P402" s="98">
        <v>2.4558807279800778E-2</v>
      </c>
      <c r="Q402" s="98">
        <v>1.7157500242217329E-2</v>
      </c>
      <c r="R402" s="98">
        <v>1.7113470329226582E-2</v>
      </c>
      <c r="S402" s="98">
        <v>1.9128584185677356E-2</v>
      </c>
      <c r="T402" s="98">
        <v>2.4156567800307924E-2</v>
      </c>
      <c r="U402" s="98">
        <v>2.9116672321293106E-2</v>
      </c>
      <c r="V402" s="98">
        <v>2.7267654735293634E-2</v>
      </c>
      <c r="W402" s="98">
        <v>2.2076612780255942E-2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0.21354720087170354</v>
      </c>
      <c r="D403" s="122">
        <v>0.23728259616778691</v>
      </c>
      <c r="E403" s="122">
        <v>0.23830428997810701</v>
      </c>
      <c r="F403" s="122">
        <v>0.2921464007447015</v>
      </c>
      <c r="G403" s="122">
        <v>0.22057140236115039</v>
      </c>
      <c r="H403" s="122">
        <v>0.24932214304082589</v>
      </c>
      <c r="I403" s="122">
        <v>0.25810753526520369</v>
      </c>
      <c r="J403" s="122">
        <v>0.32731413022596401</v>
      </c>
      <c r="K403" s="122">
        <v>0.2766239067173577</v>
      </c>
      <c r="L403" s="122">
        <v>0.25708183074398061</v>
      </c>
      <c r="M403" s="122">
        <v>0.23218633982889594</v>
      </c>
      <c r="N403" s="122">
        <v>0.26149803603006666</v>
      </c>
      <c r="O403" s="122">
        <v>0.26089986120274483</v>
      </c>
      <c r="P403" s="122">
        <v>0.2780553493436384</v>
      </c>
      <c r="Q403" s="122">
        <v>0.24883441344389112</v>
      </c>
      <c r="R403" s="122">
        <v>0.20638106588714955</v>
      </c>
      <c r="S403" s="122">
        <v>0.2773890720292817</v>
      </c>
      <c r="T403" s="122">
        <v>0.30720196701284352</v>
      </c>
      <c r="U403" s="122">
        <v>0.39104407474119302</v>
      </c>
      <c r="V403" s="122">
        <v>0.42780328201508594</v>
      </c>
      <c r="W403" s="122">
        <v>0.48285561995187648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3.1637255720529181E-2</v>
      </c>
      <c r="D405" s="98">
        <v>3.1223585285846289E-2</v>
      </c>
      <c r="E405" s="98">
        <v>3.4432667765871845E-2</v>
      </c>
      <c r="F405" s="98">
        <v>2.1735746031048383E-2</v>
      </c>
      <c r="G405" s="98">
        <v>2.1277241317348827E-2</v>
      </c>
      <c r="H405" s="98">
        <v>1.1925962957578175E-2</v>
      </c>
      <c r="I405" s="98">
        <v>2.2807980052804853E-2</v>
      </c>
      <c r="J405" s="98">
        <v>5.6148358426727711E-2</v>
      </c>
      <c r="K405" s="98">
        <v>3.6764178591792346E-2</v>
      </c>
      <c r="L405" s="98">
        <v>1.1210574651406652E-2</v>
      </c>
      <c r="M405" s="98">
        <v>2.3950105351142137E-3</v>
      </c>
      <c r="N405" s="98">
        <v>4.5906614508944548E-3</v>
      </c>
      <c r="O405" s="98">
        <v>1.949719506439157E-2</v>
      </c>
      <c r="P405" s="98">
        <v>3.0014168265626761E-2</v>
      </c>
      <c r="Q405" s="98">
        <v>2.7698096435473697E-2</v>
      </c>
      <c r="R405" s="98">
        <v>1.7408109244821845E-2</v>
      </c>
      <c r="S405" s="98">
        <v>1.3020210134398998E-2</v>
      </c>
      <c r="T405" s="98">
        <v>8.2306731363650729E-3</v>
      </c>
      <c r="U405" s="98">
        <v>1.3496800014805608E-2</v>
      </c>
      <c r="V405" s="98">
        <v>1.9999135998512052E-2</v>
      </c>
      <c r="W405" s="98">
        <v>3.262065174024522E-2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0.18190994515117437</v>
      </c>
      <c r="D406" s="33">
        <v>0.20605901088194062</v>
      </c>
      <c r="E406" s="33">
        <v>0.20387162221223518</v>
      </c>
      <c r="F406" s="33">
        <v>0.27041065471365311</v>
      </c>
      <c r="G406" s="33">
        <v>0.19929416104380157</v>
      </c>
      <c r="H406" s="33">
        <v>0.23739618008324773</v>
      </c>
      <c r="I406" s="33">
        <v>0.23529955521239881</v>
      </c>
      <c r="J406" s="33">
        <v>0.27116577179923629</v>
      </c>
      <c r="K406" s="33">
        <v>0.23985972812556539</v>
      </c>
      <c r="L406" s="33">
        <v>0.24587125609257393</v>
      </c>
      <c r="M406" s="33">
        <v>0.22979132929378174</v>
      </c>
      <c r="N406" s="33">
        <v>0.25690737457917223</v>
      </c>
      <c r="O406" s="33">
        <v>0.24140266613835326</v>
      </c>
      <c r="P406" s="33">
        <v>0.24804118107801162</v>
      </c>
      <c r="Q406" s="33">
        <v>0.22113631700841743</v>
      </c>
      <c r="R406" s="33">
        <v>0.18897295664232772</v>
      </c>
      <c r="S406" s="33">
        <v>0.26436886189488268</v>
      </c>
      <c r="T406" s="33">
        <v>0.29897129387647847</v>
      </c>
      <c r="U406" s="33">
        <v>0.37754727472638738</v>
      </c>
      <c r="V406" s="33">
        <v>0.40780414601657389</v>
      </c>
      <c r="W406" s="33">
        <v>0.45023496821163128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0.63421278020568406</v>
      </c>
      <c r="D408" s="119">
        <f t="shared" si="164"/>
        <v>0.64544091070783383</v>
      </c>
      <c r="E408" s="119">
        <f t="shared" si="164"/>
        <v>0.65672777517235859</v>
      </c>
      <c r="F408" s="119">
        <f t="shared" si="164"/>
        <v>0.66871977063679711</v>
      </c>
      <c r="G408" s="119">
        <f t="shared" si="164"/>
        <v>0.68063718071636781</v>
      </c>
      <c r="H408" s="119">
        <f t="shared" si="164"/>
        <v>0.69252320176895821</v>
      </c>
      <c r="I408" s="119">
        <f t="shared" si="164"/>
        <v>0.70418736553721473</v>
      </c>
      <c r="J408" s="119">
        <f t="shared" si="164"/>
        <v>0.71729079548152697</v>
      </c>
      <c r="K408" s="119">
        <f t="shared" si="164"/>
        <v>0.72852285180028531</v>
      </c>
      <c r="L408" s="119">
        <f t="shared" si="164"/>
        <v>0.74077332804692153</v>
      </c>
      <c r="M408" s="119">
        <f t="shared" si="164"/>
        <v>0.75134644821936047</v>
      </c>
      <c r="N408" s="119">
        <f t="shared" si="164"/>
        <v>0.76170624570170209</v>
      </c>
      <c r="O408" s="119">
        <f t="shared" si="164"/>
        <v>0.77035117654404495</v>
      </c>
      <c r="P408" s="119">
        <f t="shared" si="164"/>
        <v>0.77691251135526129</v>
      </c>
      <c r="Q408" s="119">
        <f t="shared" si="164"/>
        <v>0.78654016867418219</v>
      </c>
      <c r="R408" s="119">
        <f t="shared" ref="R408:V408" si="165">IF(R384=0,"",R384/R360)</f>
        <v>0.79861186395117201</v>
      </c>
      <c r="S408" s="119">
        <f t="shared" si="165"/>
        <v>0.81269356407224236</v>
      </c>
      <c r="T408" s="119">
        <f t="shared" si="165"/>
        <v>0.82768882830187374</v>
      </c>
      <c r="U408" s="119">
        <f t="shared" si="165"/>
        <v>0.84113366482257412</v>
      </c>
      <c r="V408" s="119">
        <f t="shared" si="165"/>
        <v>0.85445445434512846</v>
      </c>
      <c r="W408" s="119">
        <f t="shared" ref="W408" si="166">IF(W384=0,"",W384/W360)</f>
        <v>0.86438323652396853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0.62450617733237279</v>
      </c>
      <c r="D409" s="124">
        <f t="shared" si="167"/>
        <v>0.63676454554136186</v>
      </c>
      <c r="E409" s="124">
        <f t="shared" si="167"/>
        <v>0.64916079481198186</v>
      </c>
      <c r="F409" s="124">
        <f t="shared" si="167"/>
        <v>0.66163386962849569</v>
      </c>
      <c r="G409" s="124">
        <f t="shared" si="167"/>
        <v>0.67422002326632957</v>
      </c>
      <c r="H409" s="124">
        <f t="shared" si="167"/>
        <v>0.68688795060714325</v>
      </c>
      <c r="I409" s="124">
        <f t="shared" si="167"/>
        <v>0.69961802441564647</v>
      </c>
      <c r="J409" s="124">
        <f t="shared" si="167"/>
        <v>0.71236183527343044</v>
      </c>
      <c r="K409" s="124">
        <f t="shared" si="167"/>
        <v>0.72508513686702769</v>
      </c>
      <c r="L409" s="124">
        <f t="shared" si="167"/>
        <v>0.73773391933800891</v>
      </c>
      <c r="M409" s="124">
        <f t="shared" si="167"/>
        <v>0.74935852491198995</v>
      </c>
      <c r="N409" s="124">
        <f t="shared" si="167"/>
        <v>0.75950908384337568</v>
      </c>
      <c r="O409" s="124">
        <f t="shared" si="167"/>
        <v>0.76788731614879069</v>
      </c>
      <c r="P409" s="124">
        <f t="shared" si="167"/>
        <v>0.77522850551396505</v>
      </c>
      <c r="Q409" s="124">
        <f t="shared" si="167"/>
        <v>0.78397001994840676</v>
      </c>
      <c r="R409" s="124">
        <f t="shared" ref="R409:V409" si="168">IF(R385=0,"",R385/R361)</f>
        <v>0.79687518114225442</v>
      </c>
      <c r="S409" s="124">
        <f t="shared" si="168"/>
        <v>0.81126279609644281</v>
      </c>
      <c r="T409" s="124">
        <f t="shared" si="168"/>
        <v>0.82578800284183351</v>
      </c>
      <c r="U409" s="124">
        <f t="shared" si="168"/>
        <v>0.83914987528836671</v>
      </c>
      <c r="V409" s="124">
        <f t="shared" si="168"/>
        <v>0.85038720659138778</v>
      </c>
      <c r="W409" s="124">
        <f t="shared" ref="W409" si="169">IF(W385=0,"",W385/W361)</f>
        <v>0.85941972979765069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0.62233971721229353</v>
      </c>
      <c r="D410" s="111">
        <f t="shared" si="170"/>
        <v>0.6346807133949578</v>
      </c>
      <c r="E410" s="111">
        <f t="shared" si="170"/>
        <v>0.64713902896460485</v>
      </c>
      <c r="F410" s="111">
        <f t="shared" si="170"/>
        <v>0.65970268775558905</v>
      </c>
      <c r="G410" s="111">
        <f t="shared" si="170"/>
        <v>0.67235978476675862</v>
      </c>
      <c r="H410" s="111">
        <f t="shared" si="170"/>
        <v>0.68509613611479514</v>
      </c>
      <c r="I410" s="111">
        <f t="shared" si="170"/>
        <v>0.69789309099919139</v>
      </c>
      <c r="J410" s="111">
        <f t="shared" si="170"/>
        <v>0.7107104354266317</v>
      </c>
      <c r="K410" s="111">
        <f t="shared" si="170"/>
        <v>0.72349497308823607</v>
      </c>
      <c r="L410" s="111">
        <f t="shared" si="170"/>
        <v>0.73619948911844291</v>
      </c>
      <c r="M410" s="111">
        <f t="shared" si="170"/>
        <v>0.7478998449769052</v>
      </c>
      <c r="N410" s="111">
        <f t="shared" si="170"/>
        <v>0.75809994189027352</v>
      </c>
      <c r="O410" s="111">
        <f t="shared" si="170"/>
        <v>0.76653139940863135</v>
      </c>
      <c r="P410" s="111">
        <f t="shared" si="170"/>
        <v>0.77391658323124857</v>
      </c>
      <c r="Q410" s="111">
        <f t="shared" si="170"/>
        <v>0.78270880677073584</v>
      </c>
      <c r="R410" s="111">
        <f t="shared" ref="R410:V410" si="171">IF(R386=0,"",R386/R362)</f>
        <v>0.79567266274469373</v>
      </c>
      <c r="S410" s="111">
        <f t="shared" si="171"/>
        <v>0.8102021788909235</v>
      </c>
      <c r="T410" s="111">
        <f t="shared" si="171"/>
        <v>0.82480217131074962</v>
      </c>
      <c r="U410" s="111">
        <f t="shared" si="171"/>
        <v>0.8382507269590409</v>
      </c>
      <c r="V410" s="111">
        <f t="shared" si="171"/>
        <v>0.84952366362912812</v>
      </c>
      <c r="W410" s="111">
        <f t="shared" ref="W410" si="172">IF(W386=0,"",W386/W362)</f>
        <v>0.85859118036365611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2.548045878563455</v>
      </c>
      <c r="D412" s="124">
        <f t="shared" si="176"/>
        <v>2.6388099445350144</v>
      </c>
      <c r="E412" s="124">
        <f t="shared" si="176"/>
        <v>2.730532354056864</v>
      </c>
      <c r="F412" s="124">
        <f t="shared" si="176"/>
        <v>2.8223532708120138</v>
      </c>
      <c r="G412" s="124">
        <f t="shared" si="176"/>
        <v>2.9150467135060754</v>
      </c>
      <c r="H412" s="124">
        <f t="shared" si="176"/>
        <v>3.0085129219369846</v>
      </c>
      <c r="I412" s="124">
        <f t="shared" si="176"/>
        <v>3.1029373859398572</v>
      </c>
      <c r="J412" s="124">
        <f t="shared" si="176"/>
        <v>3.199091659324131</v>
      </c>
      <c r="K412" s="124">
        <f t="shared" si="176"/>
        <v>3.2976244810094912</v>
      </c>
      <c r="L412" s="124">
        <f t="shared" si="176"/>
        <v>3.3986962478950575</v>
      </c>
      <c r="M412" s="124">
        <f t="shared" si="176"/>
        <v>3.5194169495669638</v>
      </c>
      <c r="N412" s="124">
        <f t="shared" si="176"/>
        <v>3.665386001946076</v>
      </c>
      <c r="O412" s="124">
        <f t="shared" si="176"/>
        <v>3.8396990298683029</v>
      </c>
      <c r="P412" s="124">
        <f t="shared" si="176"/>
        <v>4.0287377551515959</v>
      </c>
      <c r="Q412" s="124">
        <f t="shared" si="176"/>
        <v>4.1911945328093179</v>
      </c>
      <c r="R412" s="124">
        <f t="shared" ref="R412:V412" si="177">IF(R388=0,"",R388/R364)</f>
        <v>4.2931131270953831</v>
      </c>
      <c r="S412" s="124">
        <f t="shared" si="177"/>
        <v>4.3742353240049638</v>
      </c>
      <c r="T412" s="124">
        <f t="shared" si="177"/>
        <v>4.4420160076136908</v>
      </c>
      <c r="U412" s="124">
        <f t="shared" si="177"/>
        <v>4.5037216243666993</v>
      </c>
      <c r="V412" s="124">
        <f t="shared" si="177"/>
        <v>4.5666372507817847</v>
      </c>
      <c r="W412" s="124">
        <f t="shared" ref="W412" si="178">IF(W388=0,"",W388/W364)</f>
        <v>4.6282325278830978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2.548045878563455</v>
      </c>
      <c r="D413" s="111">
        <f t="shared" si="179"/>
        <v>2.6388099445350144</v>
      </c>
      <c r="E413" s="111">
        <f t="shared" si="179"/>
        <v>2.730532354056864</v>
      </c>
      <c r="F413" s="111">
        <f t="shared" si="179"/>
        <v>2.8223532708120138</v>
      </c>
      <c r="G413" s="111">
        <f t="shared" si="179"/>
        <v>2.9150467135060754</v>
      </c>
      <c r="H413" s="111">
        <f t="shared" si="179"/>
        <v>3.0085129219369846</v>
      </c>
      <c r="I413" s="111">
        <f t="shared" si="179"/>
        <v>3.1029373859398572</v>
      </c>
      <c r="J413" s="111">
        <f t="shared" si="179"/>
        <v>3.199091659324131</v>
      </c>
      <c r="K413" s="111">
        <f t="shared" si="179"/>
        <v>3.2976244810094912</v>
      </c>
      <c r="L413" s="111">
        <f t="shared" si="179"/>
        <v>3.3986962478950575</v>
      </c>
      <c r="M413" s="111">
        <f t="shared" si="179"/>
        <v>3.5194169495669638</v>
      </c>
      <c r="N413" s="111">
        <f t="shared" si="179"/>
        <v>3.665386001946076</v>
      </c>
      <c r="O413" s="111">
        <f t="shared" si="179"/>
        <v>3.8396990298683029</v>
      </c>
      <c r="P413" s="111">
        <f t="shared" si="179"/>
        <v>4.0287377551515959</v>
      </c>
      <c r="Q413" s="111">
        <f t="shared" si="179"/>
        <v>4.1911945328093179</v>
      </c>
      <c r="R413" s="111">
        <f t="shared" ref="R413:V413" si="180">IF(R389=0,"",R389/R365)</f>
        <v>4.2931131270953831</v>
      </c>
      <c r="S413" s="111">
        <f t="shared" si="180"/>
        <v>4.3742353240049638</v>
      </c>
      <c r="T413" s="111">
        <f t="shared" si="180"/>
        <v>4.4420160076136908</v>
      </c>
      <c r="U413" s="111">
        <f t="shared" si="180"/>
        <v>4.5037216243666993</v>
      </c>
      <c r="V413" s="111">
        <f t="shared" si="180"/>
        <v>4.5666372507817847</v>
      </c>
      <c r="W413" s="111">
        <f t="shared" ref="W413" si="181">IF(W389=0,"",W389/W365)</f>
        <v>4.6282325278830978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0.73177109610307167</v>
      </c>
      <c r="D414" s="124">
        <f t="shared" si="182"/>
        <v>0.7312409755814252</v>
      </c>
      <c r="E414" s="124">
        <f t="shared" si="182"/>
        <v>0.73244488928185048</v>
      </c>
      <c r="F414" s="124">
        <f t="shared" si="182"/>
        <v>0.73433844481175115</v>
      </c>
      <c r="G414" s="124">
        <f t="shared" si="182"/>
        <v>0.73705350986613327</v>
      </c>
      <c r="H414" s="124">
        <f t="shared" si="182"/>
        <v>0.74022814982802521</v>
      </c>
      <c r="I414" s="124">
        <f t="shared" si="182"/>
        <v>0.74318515118022133</v>
      </c>
      <c r="J414" s="124">
        <f t="shared" si="182"/>
        <v>0.74956069837055206</v>
      </c>
      <c r="K414" s="124">
        <f t="shared" si="182"/>
        <v>0.7521666860034093</v>
      </c>
      <c r="L414" s="124">
        <f t="shared" si="182"/>
        <v>0.75670504132638206</v>
      </c>
      <c r="M414" s="124">
        <f t="shared" si="182"/>
        <v>0.75991650082912354</v>
      </c>
      <c r="N414" s="124">
        <f t="shared" si="182"/>
        <v>0.76727771905206199</v>
      </c>
      <c r="O414" s="124">
        <f t="shared" si="182"/>
        <v>0.77613632848343872</v>
      </c>
      <c r="P414" s="124">
        <f t="shared" si="182"/>
        <v>0.78310937192777685</v>
      </c>
      <c r="Q414" s="124">
        <f t="shared" si="182"/>
        <v>0.79460359758349008</v>
      </c>
      <c r="R414" s="124">
        <f t="shared" ref="R414:V414" si="183">IF(R390=0,"",R390/R366)</f>
        <v>0.80560419700790875</v>
      </c>
      <c r="S414" s="124">
        <f t="shared" si="183"/>
        <v>0.81699367558531544</v>
      </c>
      <c r="T414" s="124">
        <f t="shared" si="183"/>
        <v>0.8280855707336604</v>
      </c>
      <c r="U414" s="124">
        <f t="shared" si="183"/>
        <v>0.83648588374419797</v>
      </c>
      <c r="V414" s="124">
        <f t="shared" si="183"/>
        <v>0.84489842558807793</v>
      </c>
      <c r="W414" s="124">
        <f t="shared" ref="W414" si="184">IF(W390=0,"",W390/W366)</f>
        <v>0.85210236630262859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0.67029364574560202</v>
      </c>
      <c r="D415" s="111">
        <f t="shared" si="185"/>
        <v>0.68282180773608847</v>
      </c>
      <c r="E415" s="111">
        <f t="shared" si="185"/>
        <v>0.69546906840086242</v>
      </c>
      <c r="F415" s="111">
        <f t="shared" si="185"/>
        <v>0.70822326994155727</v>
      </c>
      <c r="G415" s="111">
        <f t="shared" si="185"/>
        <v>0.72107232680359412</v>
      </c>
      <c r="H415" s="111">
        <f t="shared" si="185"/>
        <v>0.73400183998828272</v>
      </c>
      <c r="I415" s="111">
        <f t="shared" si="185"/>
        <v>0.74699287583366036</v>
      </c>
      <c r="J415" s="111">
        <f t="shared" si="185"/>
        <v>0.76000461045362533</v>
      </c>
      <c r="K415" s="111">
        <f t="shared" si="185"/>
        <v>0.77298304075433655</v>
      </c>
      <c r="L415" s="111">
        <f t="shared" si="185"/>
        <v>0.78588023580093613</v>
      </c>
      <c r="M415" s="111">
        <f t="shared" si="185"/>
        <v>0.79775804139875828</v>
      </c>
      <c r="N415" s="111">
        <f t="shared" si="185"/>
        <v>0.80811283484961793</v>
      </c>
      <c r="O415" s="111">
        <f t="shared" si="185"/>
        <v>0.8166721653965533</v>
      </c>
      <c r="P415" s="111">
        <f t="shared" si="185"/>
        <v>0.82416935426929894</v>
      </c>
      <c r="Q415" s="111">
        <f t="shared" si="185"/>
        <v>0.83309492228089888</v>
      </c>
      <c r="R415" s="111">
        <f t="shared" ref="R415:V415" si="186">IF(R391=0,"",R391/R367)</f>
        <v>0.84625539046832299</v>
      </c>
      <c r="S415" s="111">
        <f t="shared" si="186"/>
        <v>0.86100526391687415</v>
      </c>
      <c r="T415" s="111">
        <f t="shared" si="186"/>
        <v>0.87582668249509188</v>
      </c>
      <c r="U415" s="111">
        <f t="shared" si="186"/>
        <v>0.88947920140086212</v>
      </c>
      <c r="V415" s="111">
        <f t="shared" si="186"/>
        <v>0.90092310549263488</v>
      </c>
      <c r="W415" s="111">
        <f t="shared" ref="W415" si="187">IF(W391=0,"",W391/W367)</f>
        <v>0.91012814184627933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>
        <f t="shared" si="188"/>
        <v>0.75265332804694507</v>
      </c>
      <c r="G416" s="111" t="str">
        <f t="shared" si="188"/>
        <v/>
      </c>
      <c r="H416" s="111">
        <f t="shared" si="188"/>
        <v>0.77507890776644517</v>
      </c>
      <c r="I416" s="111">
        <f t="shared" si="188"/>
        <v>0.78426623154556063</v>
      </c>
      <c r="J416" s="111">
        <f t="shared" si="188"/>
        <v>0.79743217465089766</v>
      </c>
      <c r="K416" s="111">
        <f t="shared" si="188"/>
        <v>0.80882944131786183</v>
      </c>
      <c r="L416" s="111">
        <f t="shared" si="188"/>
        <v>0.82061927632608234</v>
      </c>
      <c r="M416" s="111">
        <f t="shared" si="188"/>
        <v>0.83048554793612628</v>
      </c>
      <c r="N416" s="111">
        <f t="shared" si="188"/>
        <v>0.8396405395232287</v>
      </c>
      <c r="O416" s="111">
        <f t="shared" si="188"/>
        <v>0.84724154441022304</v>
      </c>
      <c r="P416" s="111">
        <f t="shared" si="188"/>
        <v>0.85363169312196574</v>
      </c>
      <c r="Q416" s="111">
        <f t="shared" si="188"/>
        <v>0.86152294841168964</v>
      </c>
      <c r="R416" s="111">
        <f t="shared" ref="R416:V416" si="189">IF(R392=0,"",R392/R368)</f>
        <v>0.87250336993809996</v>
      </c>
      <c r="S416" s="111">
        <f t="shared" si="189"/>
        <v>0.88508510235114823</v>
      </c>
      <c r="T416" s="111">
        <f t="shared" si="189"/>
        <v>0.89756147171301104</v>
      </c>
      <c r="U416" s="111">
        <f t="shared" si="189"/>
        <v>0.9091703828183948</v>
      </c>
      <c r="V416" s="111">
        <f t="shared" si="189"/>
        <v>0.91882782870957769</v>
      </c>
      <c r="W416" s="111">
        <f t="shared" ref="W416" si="190">IF(W392=0,"",W392/W368)</f>
        <v>0.92812679117151164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>
        <f t="shared" si="191"/>
        <v>0.70822326994155727</v>
      </c>
      <c r="G417" s="112" t="str">
        <f t="shared" si="191"/>
        <v/>
      </c>
      <c r="H417" s="112">
        <f t="shared" si="191"/>
        <v>0.73400183998828272</v>
      </c>
      <c r="I417" s="112">
        <f t="shared" si="191"/>
        <v>0.74699287583366036</v>
      </c>
      <c r="J417" s="112">
        <f t="shared" si="191"/>
        <v>0.76000461045362533</v>
      </c>
      <c r="K417" s="112">
        <f t="shared" si="191"/>
        <v>0.77298304075433655</v>
      </c>
      <c r="L417" s="112">
        <f t="shared" si="191"/>
        <v>0.78588023580093613</v>
      </c>
      <c r="M417" s="112">
        <f t="shared" si="191"/>
        <v>0.79775804139875828</v>
      </c>
      <c r="N417" s="112">
        <f t="shared" si="191"/>
        <v>0.80811283484961793</v>
      </c>
      <c r="O417" s="112">
        <f t="shared" si="191"/>
        <v>0.8166721653965533</v>
      </c>
      <c r="P417" s="112">
        <f t="shared" si="191"/>
        <v>0.82416935426929894</v>
      </c>
      <c r="Q417" s="112">
        <f t="shared" si="191"/>
        <v>0.83309492228089888</v>
      </c>
      <c r="R417" s="112">
        <f t="shared" ref="R417:V417" si="192">IF(R393=0,"",R393/R369)</f>
        <v>0.84625539046832299</v>
      </c>
      <c r="S417" s="112">
        <f t="shared" si="192"/>
        <v>0.86100526391687415</v>
      </c>
      <c r="T417" s="112">
        <f t="shared" si="192"/>
        <v>0.87582668249509188</v>
      </c>
      <c r="U417" s="112">
        <f t="shared" si="192"/>
        <v>0.88947920140086212</v>
      </c>
      <c r="V417" s="112">
        <f t="shared" si="192"/>
        <v>0.90092310549263488</v>
      </c>
      <c r="W417" s="112">
        <f t="shared" ref="W417" si="193">IF(W393=0,"",W393/W369)</f>
        <v>0.91012814184627933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>
        <f t="shared" si="194"/>
        <v>1</v>
      </c>
      <c r="G418" s="113" t="str">
        <f t="shared" si="194"/>
        <v/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0.73344689178143962</v>
      </c>
      <c r="D423" s="112">
        <f t="shared" si="209"/>
        <v>0.73453423822831954</v>
      </c>
      <c r="E423" s="112">
        <f t="shared" si="209"/>
        <v>0.73570521699447633</v>
      </c>
      <c r="F423" s="112">
        <f t="shared" si="209"/>
        <v>0.73688744408128148</v>
      </c>
      <c r="G423" s="112">
        <f t="shared" si="209"/>
        <v>0.73814736198744557</v>
      </c>
      <c r="H423" s="112">
        <f t="shared" si="209"/>
        <v>0.73947752340218142</v>
      </c>
      <c r="I423" s="112">
        <f t="shared" si="209"/>
        <v>0.74089523287264392</v>
      </c>
      <c r="J423" s="112">
        <f t="shared" si="209"/>
        <v>0.74246975773927804</v>
      </c>
      <c r="K423" s="112">
        <f t="shared" si="209"/>
        <v>0.74426248273978046</v>
      </c>
      <c r="L423" s="112">
        <f t="shared" si="209"/>
        <v>0.74629489174981389</v>
      </c>
      <c r="M423" s="112">
        <f t="shared" si="209"/>
        <v>0.74997526494553712</v>
      </c>
      <c r="N423" s="112">
        <f t="shared" si="209"/>
        <v>0.75592237947805163</v>
      </c>
      <c r="O423" s="112">
        <f t="shared" si="209"/>
        <v>0.76492974485767051</v>
      </c>
      <c r="P423" s="112">
        <f t="shared" si="209"/>
        <v>0.77664717093799385</v>
      </c>
      <c r="Q423" s="112">
        <f t="shared" si="209"/>
        <v>0.78814478398383947</v>
      </c>
      <c r="R423" s="112">
        <f t="shared" ref="R423:V423" si="210">IF(R399=0,"",R399/R375)</f>
        <v>0.7963869131609308</v>
      </c>
      <c r="S423" s="112">
        <f t="shared" si="210"/>
        <v>0.80454778746107891</v>
      </c>
      <c r="T423" s="112">
        <f t="shared" si="210"/>
        <v>0.81245628850961715</v>
      </c>
      <c r="U423" s="112">
        <f t="shared" si="210"/>
        <v>0.81988531049050206</v>
      </c>
      <c r="V423" s="112">
        <f t="shared" si="210"/>
        <v>0.82648642761070379</v>
      </c>
      <c r="W423" s="112">
        <f t="shared" ref="W423" si="211">IF(W399=0,"",W399/W375)</f>
        <v>0.8316827829345087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0.77521120602320537</v>
      </c>
      <c r="D424" s="113">
        <f t="shared" si="212"/>
        <v>0.77570294787731897</v>
      </c>
      <c r="E424" s="113">
        <f t="shared" si="212"/>
        <v>0.77751914399536759</v>
      </c>
      <c r="F424" s="113">
        <f t="shared" si="212"/>
        <v>0.778319170820714</v>
      </c>
      <c r="G424" s="113">
        <f t="shared" si="212"/>
        <v>0.77866744593576043</v>
      </c>
      <c r="H424" s="113">
        <f t="shared" si="212"/>
        <v>0.77996177803700661</v>
      </c>
      <c r="I424" s="113">
        <f t="shared" si="212"/>
        <v>0.77879932022590559</v>
      </c>
      <c r="J424" s="113">
        <f t="shared" si="212"/>
        <v>0.78184733855302091</v>
      </c>
      <c r="K424" s="113">
        <f t="shared" si="212"/>
        <v>0.78337240548505149</v>
      </c>
      <c r="L424" s="113">
        <f t="shared" si="212"/>
        <v>0.78570578734269525</v>
      </c>
      <c r="M424" s="113">
        <f t="shared" si="212"/>
        <v>0.78838357083891109</v>
      </c>
      <c r="N424" s="113">
        <f t="shared" si="212"/>
        <v>0.79383755439310277</v>
      </c>
      <c r="O424" s="113">
        <f t="shared" si="212"/>
        <v>0.80203561261339773</v>
      </c>
      <c r="P424" s="113">
        <f t="shared" si="212"/>
        <v>0.81225809156680973</v>
      </c>
      <c r="Q424" s="113">
        <f t="shared" si="212"/>
        <v>0.82259867543772502</v>
      </c>
      <c r="R424" s="113">
        <f t="shared" ref="R424:V424" si="213">IF(R400=0,"",R400/R376)</f>
        <v>0.8294327130099729</v>
      </c>
      <c r="S424" s="113">
        <f t="shared" si="213"/>
        <v>0.83655123151767252</v>
      </c>
      <c r="T424" s="113">
        <f t="shared" si="213"/>
        <v>0.84329651244404236</v>
      </c>
      <c r="U424" s="113">
        <f t="shared" si="213"/>
        <v>0.84988105190225971</v>
      </c>
      <c r="V424" s="113">
        <f t="shared" si="213"/>
        <v>0.8556852357397855</v>
      </c>
      <c r="W424" s="113">
        <f t="shared" ref="W424" si="214">IF(W400=0,"",W400/W376)</f>
        <v>0.86302489558437434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0.73344689178143962</v>
      </c>
      <c r="D425" s="111">
        <f t="shared" si="215"/>
        <v>0.73453423822831954</v>
      </c>
      <c r="E425" s="111">
        <f t="shared" si="215"/>
        <v>0.73570521699447644</v>
      </c>
      <c r="F425" s="111">
        <f t="shared" si="215"/>
        <v>0.73688744408128148</v>
      </c>
      <c r="G425" s="111">
        <f t="shared" si="215"/>
        <v>0.73814736198744557</v>
      </c>
      <c r="H425" s="111">
        <f t="shared" si="215"/>
        <v>0.73947752340218131</v>
      </c>
      <c r="I425" s="111">
        <f t="shared" si="215"/>
        <v>0.74089523287264392</v>
      </c>
      <c r="J425" s="111">
        <f t="shared" si="215"/>
        <v>0.74246975773927804</v>
      </c>
      <c r="K425" s="111">
        <f t="shared" si="215"/>
        <v>0.74426248273978035</v>
      </c>
      <c r="L425" s="111">
        <f t="shared" si="215"/>
        <v>0.74629489174981389</v>
      </c>
      <c r="M425" s="111">
        <f t="shared" si="215"/>
        <v>0.74997526494553712</v>
      </c>
      <c r="N425" s="111">
        <f t="shared" si="215"/>
        <v>0.75592237947805163</v>
      </c>
      <c r="O425" s="111">
        <f t="shared" si="215"/>
        <v>0.76492974485767051</v>
      </c>
      <c r="P425" s="111">
        <f t="shared" si="215"/>
        <v>0.77664717093799385</v>
      </c>
      <c r="Q425" s="111">
        <f t="shared" si="215"/>
        <v>0.78814478398383947</v>
      </c>
      <c r="R425" s="111">
        <f t="shared" ref="R425:V425" si="216">IF(R401=0,"",R401/R377)</f>
        <v>0.79638691316093069</v>
      </c>
      <c r="S425" s="111">
        <f t="shared" si="216"/>
        <v>0.80454778746107891</v>
      </c>
      <c r="T425" s="111">
        <f t="shared" si="216"/>
        <v>0.81245628850961704</v>
      </c>
      <c r="U425" s="111">
        <f t="shared" si="216"/>
        <v>0.81988531049050206</v>
      </c>
      <c r="V425" s="111">
        <f t="shared" si="216"/>
        <v>0.82648642761070379</v>
      </c>
      <c r="W425" s="111">
        <f t="shared" ref="W425" si="217">IF(W401=0,"",W401/W377)</f>
        <v>0.8316827829345087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0.74868200484395664</v>
      </c>
      <c r="D427" s="124">
        <f t="shared" si="221"/>
        <v>0.75281680249957472</v>
      </c>
      <c r="E427" s="124">
        <f t="shared" si="221"/>
        <v>0.75169372012176883</v>
      </c>
      <c r="F427" s="124">
        <f t="shared" si="221"/>
        <v>0.76594764216937072</v>
      </c>
      <c r="G427" s="124">
        <f t="shared" si="221"/>
        <v>0.76312265855246597</v>
      </c>
      <c r="H427" s="124">
        <f t="shared" si="221"/>
        <v>0.77389995900094977</v>
      </c>
      <c r="I427" s="124">
        <f t="shared" si="221"/>
        <v>0.76746968806003302</v>
      </c>
      <c r="J427" s="124">
        <f t="shared" si="221"/>
        <v>0.75300502345044462</v>
      </c>
      <c r="K427" s="124">
        <f t="shared" si="221"/>
        <v>0.76186074350473965</v>
      </c>
      <c r="L427" s="124">
        <f t="shared" si="221"/>
        <v>0.78144873709441232</v>
      </c>
      <c r="M427" s="124">
        <f t="shared" si="221"/>
        <v>0.79101407810777657</v>
      </c>
      <c r="N427" s="124">
        <f t="shared" si="221"/>
        <v>0.79294435505200056</v>
      </c>
      <c r="O427" s="124">
        <f t="shared" si="221"/>
        <v>0.78496603571480994</v>
      </c>
      <c r="P427" s="124">
        <f t="shared" si="221"/>
        <v>0.7830824740136354</v>
      </c>
      <c r="Q427" s="124">
        <f t="shared" si="221"/>
        <v>0.78911069155403624</v>
      </c>
      <c r="R427" s="124">
        <f t="shared" ref="R427:V427" si="222">IF(R403=0,"",R403/R379)</f>
        <v>0.80517800291181107</v>
      </c>
      <c r="S427" s="124">
        <f t="shared" si="222"/>
        <v>0.8276360819273566</v>
      </c>
      <c r="T427" s="124">
        <f t="shared" si="222"/>
        <v>0.84757572165136508</v>
      </c>
      <c r="U427" s="124">
        <f t="shared" si="222"/>
        <v>0.85862984390276464</v>
      </c>
      <c r="V427" s="124">
        <f t="shared" si="222"/>
        <v>0.8655766708797813</v>
      </c>
      <c r="W427" s="124">
        <f t="shared" ref="W427" si="223">IF(W403=0,"",W403/W379)</f>
        <v>0.86640030792719858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0.62281760388402618</v>
      </c>
      <c r="D429" s="111">
        <f t="shared" si="227"/>
        <v>0.62297919774596666</v>
      </c>
      <c r="E429" s="111">
        <f t="shared" si="227"/>
        <v>0.62313851264198861</v>
      </c>
      <c r="F429" s="111">
        <f t="shared" si="227"/>
        <v>0.62329751676993084</v>
      </c>
      <c r="G429" s="111">
        <f t="shared" si="227"/>
        <v>0.6234544221043089</v>
      </c>
      <c r="H429" s="111">
        <f t="shared" si="227"/>
        <v>0.62360944747667935</v>
      </c>
      <c r="I429" s="111">
        <f t="shared" si="227"/>
        <v>0.62376215231751042</v>
      </c>
      <c r="J429" s="111">
        <f t="shared" si="227"/>
        <v>0.62391073176893841</v>
      </c>
      <c r="K429" s="111">
        <f t="shared" si="227"/>
        <v>0.62405365122704481</v>
      </c>
      <c r="L429" s="111">
        <f t="shared" si="227"/>
        <v>0.62419050012236588</v>
      </c>
      <c r="M429" s="111">
        <f t="shared" si="227"/>
        <v>0.62426414294647903</v>
      </c>
      <c r="N429" s="111">
        <f t="shared" si="227"/>
        <v>0.62426414294647903</v>
      </c>
      <c r="O429" s="111">
        <f t="shared" si="227"/>
        <v>0.62426414294647903</v>
      </c>
      <c r="P429" s="111">
        <f t="shared" si="227"/>
        <v>0.62426414294647903</v>
      </c>
      <c r="Q429" s="111">
        <f t="shared" si="227"/>
        <v>0.62426414294647903</v>
      </c>
      <c r="R429" s="111">
        <f t="shared" ref="R429:V429" si="228">IF(R405=0,"",R405/R381)</f>
        <v>0.6247293961042919</v>
      </c>
      <c r="S429" s="111">
        <f t="shared" si="228"/>
        <v>0.62549019043171761</v>
      </c>
      <c r="T429" s="111">
        <f t="shared" si="228"/>
        <v>0.62637778381371367</v>
      </c>
      <c r="U429" s="111">
        <f t="shared" si="228"/>
        <v>0.62729707695935255</v>
      </c>
      <c r="V429" s="111">
        <f t="shared" si="228"/>
        <v>0.62815297057770614</v>
      </c>
      <c r="W429" s="111">
        <f t="shared" ref="W429" si="229">IF(W405=0,"",W405/W381)</f>
        <v>0.62894546466877377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0.77595422524990443</v>
      </c>
      <c r="D430" s="45">
        <f t="shared" si="230"/>
        <v>0.77736637071022452</v>
      </c>
      <c r="E430" s="45">
        <f t="shared" si="230"/>
        <v>0.77883073388688506</v>
      </c>
      <c r="F430" s="45">
        <f t="shared" si="230"/>
        <v>0.78030221766122876</v>
      </c>
      <c r="G430" s="45">
        <f t="shared" si="230"/>
        <v>0.78182179088092563</v>
      </c>
      <c r="H430" s="45">
        <f t="shared" si="230"/>
        <v>0.78338443948058412</v>
      </c>
      <c r="I430" s="45">
        <f t="shared" si="230"/>
        <v>0.78500025818546726</v>
      </c>
      <c r="J430" s="45">
        <f t="shared" si="230"/>
        <v>0.78671060152186123</v>
      </c>
      <c r="K430" s="45">
        <f t="shared" si="230"/>
        <v>0.78855063171464257</v>
      </c>
      <c r="L430" s="45">
        <f t="shared" si="230"/>
        <v>0.7905297561005441</v>
      </c>
      <c r="M430" s="45">
        <f t="shared" si="230"/>
        <v>0.79322241869391019</v>
      </c>
      <c r="N430" s="45">
        <f t="shared" si="230"/>
        <v>0.79679150521773612</v>
      </c>
      <c r="O430" s="45">
        <f t="shared" si="230"/>
        <v>0.80163306891523167</v>
      </c>
      <c r="P430" s="45">
        <f t="shared" si="230"/>
        <v>0.80795512052433238</v>
      </c>
      <c r="Q430" s="45">
        <f t="shared" si="230"/>
        <v>0.81610340274311877</v>
      </c>
      <c r="R430" s="45">
        <f t="shared" ref="R430:V430" si="231">IF(R406=0,"",R406/R382)</f>
        <v>0.82718788427896217</v>
      </c>
      <c r="S430" s="45">
        <f t="shared" si="231"/>
        <v>0.8410223539858428</v>
      </c>
      <c r="T430" s="45">
        <f t="shared" si="231"/>
        <v>0.85589665263443293</v>
      </c>
      <c r="U430" s="45">
        <f t="shared" si="231"/>
        <v>0.87010062099544727</v>
      </c>
      <c r="V430" s="45">
        <f t="shared" si="231"/>
        <v>0.88192409983958153</v>
      </c>
      <c r="W430" s="45">
        <f t="shared" ref="W430" si="232">IF(W406=0,"",W406/W382)</f>
        <v>0.89076636538515686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0.13419906816853974</v>
      </c>
      <c r="D432" s="117">
        <f t="shared" si="233"/>
        <v>0.13241000427693822</v>
      </c>
      <c r="E432" s="117">
        <f t="shared" si="233"/>
        <v>0.14598144343715297</v>
      </c>
      <c r="F432" s="117">
        <f t="shared" si="233"/>
        <v>9.212780608082928E-2</v>
      </c>
      <c r="G432" s="117">
        <f t="shared" si="233"/>
        <v>9.0161719201749022E-2</v>
      </c>
      <c r="H432" s="117">
        <f t="shared" si="233"/>
        <v>5.0523373927374091E-2</v>
      </c>
      <c r="I432" s="117">
        <f t="shared" si="233"/>
        <v>9.6600501143929526E-2</v>
      </c>
      <c r="J432" s="117">
        <f t="shared" si="233"/>
        <v>0.23775309678507262</v>
      </c>
      <c r="K432" s="117">
        <f t="shared" si="233"/>
        <v>0.15563759576867636</v>
      </c>
      <c r="L432" s="117">
        <f t="shared" si="233"/>
        <v>4.744847897711571E-2</v>
      </c>
      <c r="M432" s="117">
        <f t="shared" si="233"/>
        <v>1.0135626833452592E-2</v>
      </c>
      <c r="N432" s="117">
        <f t="shared" si="233"/>
        <v>1.9427568565064095E-2</v>
      </c>
      <c r="O432" s="117">
        <f t="shared" si="233"/>
        <v>8.2511659374509869E-2</v>
      </c>
      <c r="P432" s="117">
        <f t="shared" si="233"/>
        <v>0.12701923636521309</v>
      </c>
      <c r="Q432" s="117">
        <f t="shared" si="233"/>
        <v>0.11721767622769848</v>
      </c>
      <c r="R432" s="117">
        <f t="shared" ref="R432:V432" si="234">R433+R436+R438+R451</f>
        <v>7.3615833965698901E-2</v>
      </c>
      <c r="S432" s="117">
        <f t="shared" si="234"/>
        <v>5.4993209310271129E-2</v>
      </c>
      <c r="T432" s="117">
        <f t="shared" si="234"/>
        <v>3.4714473573625559E-2</v>
      </c>
      <c r="U432" s="117">
        <f t="shared" si="234"/>
        <v>5.684197035540306E-2</v>
      </c>
      <c r="V432" s="117">
        <f t="shared" si="234"/>
        <v>8.4111889769630299E-2</v>
      </c>
      <c r="W432" s="117">
        <f t="shared" ref="W432" si="235">W433+W436+W438+W451</f>
        <v>0.13702228913425493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0.13419906816853974</v>
      </c>
      <c r="D451" s="122">
        <v>0.13241000427693822</v>
      </c>
      <c r="E451" s="122">
        <v>0.14598144343715297</v>
      </c>
      <c r="F451" s="122">
        <v>9.212780608082928E-2</v>
      </c>
      <c r="G451" s="122">
        <v>9.0161719201749022E-2</v>
      </c>
      <c r="H451" s="122">
        <v>5.0523373927374091E-2</v>
      </c>
      <c r="I451" s="122">
        <v>9.6600501143929526E-2</v>
      </c>
      <c r="J451" s="122">
        <v>0.23775309678507262</v>
      </c>
      <c r="K451" s="122">
        <v>0.15563759576867636</v>
      </c>
      <c r="L451" s="122">
        <v>4.744847897711571E-2</v>
      </c>
      <c r="M451" s="122">
        <v>1.0135626833452592E-2</v>
      </c>
      <c r="N451" s="122">
        <v>1.9427568565064095E-2</v>
      </c>
      <c r="O451" s="122">
        <v>8.2511659374509869E-2</v>
      </c>
      <c r="P451" s="122">
        <v>0.12701923636521309</v>
      </c>
      <c r="Q451" s="122">
        <v>0.11721767622769848</v>
      </c>
      <c r="R451" s="122">
        <v>7.3615833965698901E-2</v>
      </c>
      <c r="S451" s="122">
        <v>5.4993209310271129E-2</v>
      </c>
      <c r="T451" s="122">
        <v>3.4714473573625559E-2</v>
      </c>
      <c r="U451" s="122">
        <v>5.684197035540306E-2</v>
      </c>
      <c r="V451" s="122">
        <v>8.4111889769630299E-2</v>
      </c>
      <c r="W451" s="122">
        <v>0.13702228913425493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0.13419906816853974</v>
      </c>
      <c r="D453" s="98">
        <v>0.13241000427693822</v>
      </c>
      <c r="E453" s="98">
        <v>0.14598144343715297</v>
      </c>
      <c r="F453" s="98">
        <v>9.212780608082928E-2</v>
      </c>
      <c r="G453" s="98">
        <v>9.0161719201749022E-2</v>
      </c>
      <c r="H453" s="98">
        <v>5.0523373927374091E-2</v>
      </c>
      <c r="I453" s="98">
        <v>9.6600501143929526E-2</v>
      </c>
      <c r="J453" s="98">
        <v>0.23775309678507262</v>
      </c>
      <c r="K453" s="98">
        <v>0.15563759576867636</v>
      </c>
      <c r="L453" s="98">
        <v>4.744847897711571E-2</v>
      </c>
      <c r="M453" s="98">
        <v>1.0135626833452592E-2</v>
      </c>
      <c r="N453" s="98">
        <v>1.9427568565064095E-2</v>
      </c>
      <c r="O453" s="98">
        <v>8.2511659374509869E-2</v>
      </c>
      <c r="P453" s="98">
        <v>0.12701923636521309</v>
      </c>
      <c r="Q453" s="98">
        <v>0.11721767622769848</v>
      </c>
      <c r="R453" s="98">
        <v>7.3615833965698901E-2</v>
      </c>
      <c r="S453" s="98">
        <v>5.4993209310271129E-2</v>
      </c>
      <c r="T453" s="98">
        <v>3.4714473573625559E-2</v>
      </c>
      <c r="U453" s="98">
        <v>5.684197035540306E-2</v>
      </c>
      <c r="V453" s="98">
        <v>8.4111889769630299E-2</v>
      </c>
      <c r="W453" s="98">
        <v>0.13702228913425493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26319.4789284832</v>
      </c>
      <c r="D456" s="117">
        <f t="shared" si="240"/>
        <v>26267.38265089225</v>
      </c>
      <c r="E456" s="117">
        <f t="shared" si="240"/>
        <v>25939.21985563972</v>
      </c>
      <c r="F456" s="117">
        <f t="shared" si="240"/>
        <v>24984.605562249042</v>
      </c>
      <c r="G456" s="117">
        <f t="shared" si="240"/>
        <v>26662.471600981135</v>
      </c>
      <c r="H456" s="117">
        <f t="shared" si="240"/>
        <v>25984.618597523182</v>
      </c>
      <c r="I456" s="117">
        <f t="shared" si="240"/>
        <v>25026.929432344648</v>
      </c>
      <c r="J456" s="117">
        <f t="shared" si="240"/>
        <v>22349.647079436847</v>
      </c>
      <c r="K456" s="117">
        <f t="shared" si="240"/>
        <v>21878.173996581729</v>
      </c>
      <c r="L456" s="117">
        <f t="shared" si="240"/>
        <v>23964.522093161966</v>
      </c>
      <c r="M456" s="117">
        <f t="shared" si="240"/>
        <v>22894.912922465268</v>
      </c>
      <c r="N456" s="117">
        <f t="shared" si="240"/>
        <v>22689.911257994976</v>
      </c>
      <c r="O456" s="117">
        <f t="shared" si="240"/>
        <v>20127.08752593779</v>
      </c>
      <c r="P456" s="117">
        <f t="shared" si="240"/>
        <v>20883.919699901089</v>
      </c>
      <c r="Q456" s="117">
        <f t="shared" si="240"/>
        <v>18423.662285333306</v>
      </c>
      <c r="R456" s="117">
        <f t="shared" ref="R456:V456" si="241">R457+R460+R462+R475</f>
        <v>19028.445722458178</v>
      </c>
      <c r="S456" s="117">
        <f t="shared" si="241"/>
        <v>16510.71891285729</v>
      </c>
      <c r="T456" s="117">
        <f t="shared" si="241"/>
        <v>16018.715886297021</v>
      </c>
      <c r="U456" s="117">
        <f t="shared" si="241"/>
        <v>12403.243779432973</v>
      </c>
      <c r="V456" s="117">
        <f t="shared" si="241"/>
        <v>13516.127526924198</v>
      </c>
      <c r="W456" s="117">
        <f t="shared" ref="W456" si="242">W457+W460+W462+W475</f>
        <v>12167.305451897071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24137.084166491226</v>
      </c>
      <c r="D457" s="122">
        <f t="shared" si="243"/>
        <v>24078.578836045152</v>
      </c>
      <c r="E457" s="122">
        <f t="shared" si="243"/>
        <v>23792.533948719352</v>
      </c>
      <c r="F457" s="122">
        <f t="shared" si="243"/>
        <v>22847.458555912257</v>
      </c>
      <c r="G457" s="122">
        <f t="shared" si="243"/>
        <v>24457.451696221084</v>
      </c>
      <c r="H457" s="122">
        <f t="shared" si="243"/>
        <v>23801.302623476127</v>
      </c>
      <c r="I457" s="122">
        <f t="shared" si="243"/>
        <v>22913.815996272337</v>
      </c>
      <c r="J457" s="122">
        <f t="shared" si="243"/>
        <v>20237.08887898122</v>
      </c>
      <c r="K457" s="122">
        <f t="shared" si="243"/>
        <v>19724.984562559253</v>
      </c>
      <c r="L457" s="122">
        <f t="shared" si="243"/>
        <v>21813.478978788593</v>
      </c>
      <c r="M457" s="122">
        <f t="shared" si="243"/>
        <v>20688.179738605613</v>
      </c>
      <c r="N457" s="122">
        <f t="shared" si="243"/>
        <v>20493.897403689276</v>
      </c>
      <c r="O457" s="122">
        <f t="shared" si="243"/>
        <v>17962.122772455506</v>
      </c>
      <c r="P457" s="122">
        <f t="shared" si="243"/>
        <v>18784.156195047464</v>
      </c>
      <c r="Q457" s="122">
        <f t="shared" si="243"/>
        <v>16378.783944807503</v>
      </c>
      <c r="R457" s="122">
        <f t="shared" ref="R457:V457" si="244">SUM(R458:R459)</f>
        <v>17035.190123544617</v>
      </c>
      <c r="S457" s="122">
        <f t="shared" si="244"/>
        <v>14616.008494136302</v>
      </c>
      <c r="T457" s="122">
        <f t="shared" si="244"/>
        <v>14192.411326713751</v>
      </c>
      <c r="U457" s="122">
        <f t="shared" si="244"/>
        <v>10647.910047249206</v>
      </c>
      <c r="V457" s="122">
        <f t="shared" si="244"/>
        <v>11712.730071234011</v>
      </c>
      <c r="W457" s="122">
        <f t="shared" ref="W457" si="245">SUM(W458:W459)</f>
        <v>10433.021840887637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23998.621022112613</v>
      </c>
      <c r="D458" s="98">
        <v>23941.231265144728</v>
      </c>
      <c r="E458" s="98">
        <v>23656.211327322791</v>
      </c>
      <c r="F458" s="98">
        <v>22717.799589421589</v>
      </c>
      <c r="G458" s="98">
        <v>24318.589947475375</v>
      </c>
      <c r="H458" s="98">
        <v>23665.872341829745</v>
      </c>
      <c r="I458" s="98">
        <v>22782.985466638987</v>
      </c>
      <c r="J458" s="98">
        <v>20121.566130956457</v>
      </c>
      <c r="K458" s="98">
        <v>19611.547362740766</v>
      </c>
      <c r="L458" s="98">
        <v>21686.598021556674</v>
      </c>
      <c r="M458" s="98">
        <v>20568.475596910957</v>
      </c>
      <c r="N458" s="98">
        <v>20374.514172284627</v>
      </c>
      <c r="O458" s="98">
        <v>17857.804063668631</v>
      </c>
      <c r="P458" s="98">
        <v>18675.155042169816</v>
      </c>
      <c r="Q458" s="98">
        <v>16283.717330102967</v>
      </c>
      <c r="R458" s="98">
        <v>16934.933692835544</v>
      </c>
      <c r="S458" s="98">
        <v>14534.332160897535</v>
      </c>
      <c r="T458" s="98">
        <v>14112.551166957983</v>
      </c>
      <c r="U458" s="98">
        <v>10588.719360640242</v>
      </c>
      <c r="V458" s="98">
        <v>11645.513883853342</v>
      </c>
      <c r="W458" s="98">
        <v>10371.892171865922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138.46314437861201</v>
      </c>
      <c r="D459" s="98">
        <v>137.34757090042493</v>
      </c>
      <c r="E459" s="98">
        <v>136.32262139655921</v>
      </c>
      <c r="F459" s="98">
        <v>129.65896649066752</v>
      </c>
      <c r="G459" s="98">
        <v>138.86174874571003</v>
      </c>
      <c r="H459" s="98">
        <v>135.43028164638321</v>
      </c>
      <c r="I459" s="98">
        <v>130.83052963335055</v>
      </c>
      <c r="J459" s="98">
        <v>115.52274802476478</v>
      </c>
      <c r="K459" s="98">
        <v>113.4371998184867</v>
      </c>
      <c r="L459" s="98">
        <v>126.88095723191829</v>
      </c>
      <c r="M459" s="98">
        <v>119.7041416946569</v>
      </c>
      <c r="N459" s="98">
        <v>119.38323140464708</v>
      </c>
      <c r="O459" s="98">
        <v>104.31870878687414</v>
      </c>
      <c r="P459" s="98">
        <v>109.0011528776473</v>
      </c>
      <c r="Q459" s="98">
        <v>95.066614704536264</v>
      </c>
      <c r="R459" s="98">
        <v>100.25643070907304</v>
      </c>
      <c r="S459" s="98">
        <v>81.67633323876737</v>
      </c>
      <c r="T459" s="98">
        <v>79.860159755767597</v>
      </c>
      <c r="U459" s="98">
        <v>59.190686608965628</v>
      </c>
      <c r="V459" s="98">
        <v>67.216187380669339</v>
      </c>
      <c r="W459" s="98">
        <v>61.129669021714825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9.9303337299033601</v>
      </c>
      <c r="D460" s="122">
        <f t="shared" si="246"/>
        <v>8.8455932663218295</v>
      </c>
      <c r="E460" s="122">
        <f t="shared" si="246"/>
        <v>6.8279544014858917</v>
      </c>
      <c r="F460" s="122">
        <f t="shared" si="246"/>
        <v>7.4310323365628266</v>
      </c>
      <c r="G460" s="122">
        <f t="shared" si="246"/>
        <v>12.528613047087235</v>
      </c>
      <c r="H460" s="122">
        <f t="shared" si="246"/>
        <v>10.300457167163499</v>
      </c>
      <c r="I460" s="122">
        <f t="shared" si="246"/>
        <v>7.3958571114117087</v>
      </c>
      <c r="J460" s="122">
        <f t="shared" si="246"/>
        <v>12.587314502810941</v>
      </c>
      <c r="K460" s="122">
        <f t="shared" si="246"/>
        <v>5.7689812036215908</v>
      </c>
      <c r="L460" s="122">
        <f t="shared" si="246"/>
        <v>10.009491734577326</v>
      </c>
      <c r="M460" s="122">
        <f t="shared" si="246"/>
        <v>5.5092730600811128</v>
      </c>
      <c r="N460" s="122">
        <f t="shared" si="246"/>
        <v>9.2367933554316792</v>
      </c>
      <c r="O460" s="122">
        <f t="shared" si="246"/>
        <v>9.6736347278375607</v>
      </c>
      <c r="P460" s="122">
        <f t="shared" si="246"/>
        <v>5.7391200830857407</v>
      </c>
      <c r="Q460" s="122">
        <f t="shared" si="246"/>
        <v>7.9240226071142681</v>
      </c>
      <c r="R460" s="122">
        <f t="shared" si="246"/>
        <v>4.5148913578871701</v>
      </c>
      <c r="S460" s="122">
        <f t="shared" si="246"/>
        <v>2.9157559984293733</v>
      </c>
      <c r="T460" s="122">
        <f t="shared" si="246"/>
        <v>6.0540708012310285</v>
      </c>
      <c r="U460" s="122">
        <f t="shared" si="246"/>
        <v>6.6427606170890252</v>
      </c>
      <c r="V460" s="122">
        <f t="shared" si="246"/>
        <v>15.798710407166491</v>
      </c>
      <c r="W460" s="122">
        <f t="shared" si="246"/>
        <v>18.257906861152964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9.9303337299033601</v>
      </c>
      <c r="D461" s="98">
        <f>RES_hhdet_in_fech!D86</f>
        <v>8.8455932663218295</v>
      </c>
      <c r="E461" s="98">
        <f>RES_hhdet_in_fech!E86</f>
        <v>6.8279544014858917</v>
      </c>
      <c r="F461" s="98">
        <f>RES_hhdet_in_fech!F86</f>
        <v>7.4310323365628266</v>
      </c>
      <c r="G461" s="98">
        <f>RES_hhdet_in_fech!G86</f>
        <v>12.528613047087235</v>
      </c>
      <c r="H461" s="98">
        <f>RES_hhdet_in_fech!H86</f>
        <v>10.300457167163499</v>
      </c>
      <c r="I461" s="98">
        <f>RES_hhdet_in_fech!I86</f>
        <v>7.3958571114117087</v>
      </c>
      <c r="J461" s="98">
        <f>RES_hhdet_in_fech!J86</f>
        <v>12.587314502810941</v>
      </c>
      <c r="K461" s="98">
        <f>RES_hhdet_in_fech!K86</f>
        <v>5.7689812036215908</v>
      </c>
      <c r="L461" s="98">
        <f>RES_hhdet_in_fech!L86</f>
        <v>10.009491734577326</v>
      </c>
      <c r="M461" s="98">
        <f>RES_hhdet_in_fech!M86</f>
        <v>5.5092730600811128</v>
      </c>
      <c r="N461" s="98">
        <f>RES_hhdet_in_fech!N86</f>
        <v>9.2367933554316792</v>
      </c>
      <c r="O461" s="98">
        <f>RES_hhdet_in_fech!O86</f>
        <v>9.6736347278375607</v>
      </c>
      <c r="P461" s="98">
        <f>RES_hhdet_in_fech!P86</f>
        <v>5.7391200830857407</v>
      </c>
      <c r="Q461" s="98">
        <f>RES_hhdet_in_fech!Q86</f>
        <v>7.9240226071142681</v>
      </c>
      <c r="R461" s="98">
        <f>RES_hhdet_in_fech!R86</f>
        <v>4.5148913578871701</v>
      </c>
      <c r="S461" s="98">
        <f>RES_hhdet_in_fech!S86</f>
        <v>2.9157559984293733</v>
      </c>
      <c r="T461" s="98">
        <f>RES_hhdet_in_fech!T86</f>
        <v>6.0540708012310285</v>
      </c>
      <c r="U461" s="98">
        <f>RES_hhdet_in_fech!U86</f>
        <v>6.6427606170890252</v>
      </c>
      <c r="V461" s="98">
        <f>RES_hhdet_in_fech!V86</f>
        <v>15.798710407166491</v>
      </c>
      <c r="W461" s="98">
        <f>RES_hhdet_in_fech!W86</f>
        <v>18.257906861152964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1974.8335240468095</v>
      </c>
      <c r="D462" s="122">
        <v>1983.3746027449456</v>
      </c>
      <c r="E462" s="122">
        <v>1939.6418835839208</v>
      </c>
      <c r="F462" s="122">
        <v>1935.406362624954</v>
      </c>
      <c r="G462" s="122">
        <v>1990.6835676349706</v>
      </c>
      <c r="H462" s="122">
        <v>1976.7987662075939</v>
      </c>
      <c r="I462" s="122">
        <v>1906.3352912994303</v>
      </c>
      <c r="J462" s="122">
        <v>1884.3288576974169</v>
      </c>
      <c r="K462" s="122">
        <v>1918.979283707421</v>
      </c>
      <c r="L462" s="122">
        <v>1915.3079777213115</v>
      </c>
      <c r="M462" s="122">
        <v>1975.744811134801</v>
      </c>
      <c r="N462" s="122">
        <v>1952.0696490863788</v>
      </c>
      <c r="O462" s="122">
        <v>1917.9416486667162</v>
      </c>
      <c r="P462" s="122">
        <v>1857.4277879487606</v>
      </c>
      <c r="Q462" s="122">
        <v>1798.9229748824844</v>
      </c>
      <c r="R462" s="122">
        <v>1757.6039778086408</v>
      </c>
      <c r="S462" s="122">
        <v>1666.9768864788775</v>
      </c>
      <c r="T462" s="122">
        <v>1595.8431170842807</v>
      </c>
      <c r="U462" s="122">
        <v>1526.4610617868004</v>
      </c>
      <c r="V462" s="122">
        <v>1493.8978522262355</v>
      </c>
      <c r="W462" s="122">
        <v>1426.5677276216516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2156.266813605027</v>
      </c>
      <c r="D463" s="98">
        <v>2135.8845066986664</v>
      </c>
      <c r="E463" s="98">
        <v>2005.4262160147105</v>
      </c>
      <c r="F463" s="98">
        <v>2032.3016194463689</v>
      </c>
      <c r="G463" s="98">
        <v>2016.1270024134776</v>
      </c>
      <c r="H463" s="98">
        <v>1962.1862398341825</v>
      </c>
      <c r="I463" s="98">
        <v>1862.7015060565477</v>
      </c>
      <c r="J463" s="98">
        <v>1881.3964745365661</v>
      </c>
      <c r="K463" s="98">
        <v>1884.089873855037</v>
      </c>
      <c r="L463" s="98">
        <v>1892.2751342938382</v>
      </c>
      <c r="M463" s="98">
        <v>1865.4411937735879</v>
      </c>
      <c r="N463" s="98">
        <v>1846.9143733847334</v>
      </c>
      <c r="O463" s="98">
        <v>1826.286196924533</v>
      </c>
      <c r="P463" s="98">
        <v>1778.3487255411092</v>
      </c>
      <c r="Q463" s="98">
        <v>1717.1157719457312</v>
      </c>
      <c r="R463" s="98">
        <v>1658.3008074836414</v>
      </c>
      <c r="S463" s="98">
        <v>1557.1191768533081</v>
      </c>
      <c r="T463" s="98">
        <v>1504.1038457654197</v>
      </c>
      <c r="U463" s="98">
        <v>1431.2068315766669</v>
      </c>
      <c r="V463" s="98">
        <v>1389.0644366796757</v>
      </c>
      <c r="W463" s="98">
        <v>1335.9230892235528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1912.3838029404574</v>
      </c>
      <c r="G464" s="98">
        <v>0</v>
      </c>
      <c r="H464" s="98">
        <v>1858.2168155965837</v>
      </c>
      <c r="I464" s="98">
        <v>1774.2950403118823</v>
      </c>
      <c r="J464" s="98">
        <v>1793.436222325412</v>
      </c>
      <c r="K464" s="98">
        <v>1800.7334633325352</v>
      </c>
      <c r="L464" s="98">
        <v>1812.278399264429</v>
      </c>
      <c r="M464" s="98">
        <v>1791.9211234182274</v>
      </c>
      <c r="N464" s="98">
        <v>1777.2823859913715</v>
      </c>
      <c r="O464" s="98">
        <v>1760.258433230716</v>
      </c>
      <c r="P464" s="98">
        <v>1716.9824611907818</v>
      </c>
      <c r="Q464" s="98">
        <v>1660.3792891492878</v>
      </c>
      <c r="R464" s="98">
        <v>1608.177221939533</v>
      </c>
      <c r="S464" s="98">
        <v>1514.6946195705452</v>
      </c>
      <c r="T464" s="98">
        <v>1467.9209002014825</v>
      </c>
      <c r="U464" s="98">
        <v>1400.5484090620473</v>
      </c>
      <c r="V464" s="98">
        <v>1362.4582534170047</v>
      </c>
      <c r="W464" s="98">
        <v>1310.4509630377192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1621.177155078484</v>
      </c>
      <c r="G465" s="101">
        <v>0</v>
      </c>
      <c r="H465" s="101">
        <v>1571.2595746990532</v>
      </c>
      <c r="I465" s="101">
        <v>1512.9034672748903</v>
      </c>
      <c r="J465" s="101">
        <v>1513.7477271769355</v>
      </c>
      <c r="K465" s="101">
        <v>1516.3942965616932</v>
      </c>
      <c r="L465" s="101">
        <v>1518.2522359609609</v>
      </c>
      <c r="M465" s="101">
        <v>1501.9461316473669</v>
      </c>
      <c r="N465" s="101">
        <v>1485.268930358563</v>
      </c>
      <c r="O465" s="101">
        <v>1466.7404995037737</v>
      </c>
      <c r="P465" s="101">
        <v>1429.2833580824099</v>
      </c>
      <c r="Q465" s="101">
        <v>1377.5759948217251</v>
      </c>
      <c r="R465" s="101">
        <v>1333.6218873895127</v>
      </c>
      <c r="S465" s="101">
        <v>1252.2846697814398</v>
      </c>
      <c r="T465" s="101">
        <v>1210.9820344649183</v>
      </c>
      <c r="U465" s="101">
        <v>1151.0166181553836</v>
      </c>
      <c r="V465" s="101">
        <v>1116.2410294783058</v>
      </c>
      <c r="W465" s="101">
        <v>1048.0067694250104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291.20664786197324</v>
      </c>
      <c r="G466" s="104">
        <v>0</v>
      </c>
      <c r="H466" s="104">
        <v>286.95724089753026</v>
      </c>
      <c r="I466" s="104">
        <v>261.39157303699216</v>
      </c>
      <c r="J466" s="104">
        <v>279.68849514847676</v>
      </c>
      <c r="K466" s="104">
        <v>284.3391667708421</v>
      </c>
      <c r="L466" s="104">
        <v>294.02616330346825</v>
      </c>
      <c r="M466" s="104">
        <v>289.97499177086053</v>
      </c>
      <c r="N466" s="104">
        <v>292.01345563280842</v>
      </c>
      <c r="O466" s="104">
        <v>293.51793372694249</v>
      </c>
      <c r="P466" s="104">
        <v>287.69910310837213</v>
      </c>
      <c r="Q466" s="104">
        <v>282.80329432756298</v>
      </c>
      <c r="R466" s="104">
        <v>274.55533455002018</v>
      </c>
      <c r="S466" s="104">
        <v>262.40994978910527</v>
      </c>
      <c r="T466" s="104">
        <v>256.93886573656403</v>
      </c>
      <c r="U466" s="104">
        <v>249.53179090666382</v>
      </c>
      <c r="V466" s="104">
        <v>246.21722393869908</v>
      </c>
      <c r="W466" s="104">
        <v>262.44419361270883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1970.3116592699103</v>
      </c>
      <c r="D471" s="101">
        <v>1973.6745992217673</v>
      </c>
      <c r="E471" s="101">
        <v>1934.5204742625185</v>
      </c>
      <c r="F471" s="101">
        <v>1925.8424317389808</v>
      </c>
      <c r="G471" s="101">
        <v>1989.9061257501435</v>
      </c>
      <c r="H471" s="101">
        <v>1982.6972214732541</v>
      </c>
      <c r="I471" s="101">
        <v>1924.1105018623948</v>
      </c>
      <c r="J471" s="101">
        <v>1890.2032505680788</v>
      </c>
      <c r="K471" s="101">
        <v>1933.4016168381399</v>
      </c>
      <c r="L471" s="101">
        <v>1925.8488439953658</v>
      </c>
      <c r="M471" s="101">
        <v>2006.3338044170787</v>
      </c>
      <c r="N471" s="101">
        <v>1983.201617322416</v>
      </c>
      <c r="O471" s="101">
        <v>1945.0996187329686</v>
      </c>
      <c r="P471" s="101">
        <v>1871.294057458198</v>
      </c>
      <c r="Q471" s="101">
        <v>1813.4631942654439</v>
      </c>
      <c r="R471" s="101">
        <v>1780.8791949431936</v>
      </c>
      <c r="S471" s="101">
        <v>1699.6457019156167</v>
      </c>
      <c r="T471" s="101">
        <v>1628.0681252513682</v>
      </c>
      <c r="U471" s="101">
        <v>1558.7367547980923</v>
      </c>
      <c r="V471" s="101">
        <v>1531.2398080815969</v>
      </c>
      <c r="W471" s="101">
        <v>1461.4742955081958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1864.1635910465668</v>
      </c>
      <c r="D472" s="104">
        <v>1868.9213621275073</v>
      </c>
      <c r="E472" s="104">
        <v>1830.4667071180395</v>
      </c>
      <c r="F472" s="104">
        <v>1823.3280083536106</v>
      </c>
      <c r="G472" s="104">
        <v>1886.3883330077938</v>
      </c>
      <c r="H472" s="104">
        <v>1879.8921248208042</v>
      </c>
      <c r="I472" s="104">
        <v>1830.5709624945553</v>
      </c>
      <c r="J472" s="104">
        <v>1795.2189046913247</v>
      </c>
      <c r="K472" s="104">
        <v>1837.0280951193661</v>
      </c>
      <c r="L472" s="104">
        <v>1829.3531443269003</v>
      </c>
      <c r="M472" s="104">
        <v>1908.6351827116582</v>
      </c>
      <c r="N472" s="104">
        <v>1888.5216910844176</v>
      </c>
      <c r="O472" s="104">
        <v>1855.2161994516155</v>
      </c>
      <c r="P472" s="104">
        <v>1789.62140151826</v>
      </c>
      <c r="Q472" s="104">
        <v>1737.9205049987972</v>
      </c>
      <c r="R472" s="104">
        <v>1710.3621029890321</v>
      </c>
      <c r="S472" s="104">
        <v>1634.9534465049419</v>
      </c>
      <c r="T472" s="104">
        <v>1568.8161364134164</v>
      </c>
      <c r="U472" s="104">
        <v>1503.953105713927</v>
      </c>
      <c r="V472" s="104">
        <v>1479.1983037112723</v>
      </c>
      <c r="W472" s="104">
        <v>1408.4120688578437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1572.0810318340532</v>
      </c>
      <c r="D473" s="98">
        <v>1579.0870708774946</v>
      </c>
      <c r="E473" s="98">
        <v>1540.8696125458177</v>
      </c>
      <c r="F473" s="98">
        <v>1536.2127563479344</v>
      </c>
      <c r="G473" s="98">
        <v>1594.4813497795676</v>
      </c>
      <c r="H473" s="98">
        <v>1587.7636587432428</v>
      </c>
      <c r="I473" s="98">
        <v>1562.7792022810777</v>
      </c>
      <c r="J473" s="98">
        <v>1520.7215218702654</v>
      </c>
      <c r="K473" s="98">
        <v>1556.091501807929</v>
      </c>
      <c r="L473" s="98">
        <v>1545.1789459009065</v>
      </c>
      <c r="M473" s="98">
        <v>1615.4344163135788</v>
      </c>
      <c r="N473" s="98">
        <v>1595.157514167202</v>
      </c>
      <c r="O473" s="98">
        <v>1562.3701015331278</v>
      </c>
      <c r="P473" s="98">
        <v>1504.2878064492461</v>
      </c>
      <c r="Q473" s="98">
        <v>1455.2834967594381</v>
      </c>
      <c r="R473" s="98">
        <v>1432.7754085275185</v>
      </c>
      <c r="S473" s="98">
        <v>1367.2453429195898</v>
      </c>
      <c r="T473" s="98">
        <v>1310.8355271227081</v>
      </c>
      <c r="U473" s="98">
        <v>1253.4894229501408</v>
      </c>
      <c r="V473" s="98">
        <v>1230.2792891339843</v>
      </c>
      <c r="W473" s="98">
        <v>1146.1536351148645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292.08255921251373</v>
      </c>
      <c r="D474" s="98">
        <v>289.83429125001254</v>
      </c>
      <c r="E474" s="98">
        <v>289.59709457222152</v>
      </c>
      <c r="F474" s="98">
        <v>287.11525200567633</v>
      </c>
      <c r="G474" s="98">
        <v>291.90698322822635</v>
      </c>
      <c r="H474" s="98">
        <v>292.12846607756143</v>
      </c>
      <c r="I474" s="98">
        <v>267.79176021347797</v>
      </c>
      <c r="J474" s="98">
        <v>274.49738282105949</v>
      </c>
      <c r="K474" s="98">
        <v>280.93659331143726</v>
      </c>
      <c r="L474" s="98">
        <v>284.17419842599361</v>
      </c>
      <c r="M474" s="98">
        <v>293.20076639807928</v>
      </c>
      <c r="N474" s="98">
        <v>293.36417691721556</v>
      </c>
      <c r="O474" s="98">
        <v>292.84609791848749</v>
      </c>
      <c r="P474" s="98">
        <v>285.33359506901405</v>
      </c>
      <c r="Q474" s="98">
        <v>282.63700823935909</v>
      </c>
      <c r="R474" s="98">
        <v>277.58669446151345</v>
      </c>
      <c r="S474" s="98">
        <v>267.70810358535215</v>
      </c>
      <c r="T474" s="98">
        <v>257.98060929070812</v>
      </c>
      <c r="U474" s="98">
        <v>250.46368276378612</v>
      </c>
      <c r="V474" s="98">
        <v>248.91901457728804</v>
      </c>
      <c r="W474" s="98">
        <v>262.25843374297915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197.63090421526289</v>
      </c>
      <c r="D475" s="122">
        <v>196.58361883583316</v>
      </c>
      <c r="E475" s="122">
        <v>200.21606893495763</v>
      </c>
      <c r="F475" s="122">
        <v>194.30961137526413</v>
      </c>
      <c r="G475" s="122">
        <v>201.80772407799407</v>
      </c>
      <c r="H475" s="122">
        <v>196.21675067229936</v>
      </c>
      <c r="I475" s="122">
        <v>199.38228766146719</v>
      </c>
      <c r="J475" s="122">
        <v>215.64202825539991</v>
      </c>
      <c r="K475" s="122">
        <v>228.44116911143234</v>
      </c>
      <c r="L475" s="122">
        <v>225.72564491748403</v>
      </c>
      <c r="M475" s="122">
        <v>225.47909966477172</v>
      </c>
      <c r="N475" s="122">
        <v>234.7074118638908</v>
      </c>
      <c r="O475" s="122">
        <v>237.34947008772701</v>
      </c>
      <c r="P475" s="122">
        <v>236.59659682177985</v>
      </c>
      <c r="Q475" s="122">
        <v>238.03134303620331</v>
      </c>
      <c r="R475" s="122">
        <v>231.1367297470301</v>
      </c>
      <c r="S475" s="122">
        <v>224.81777624368101</v>
      </c>
      <c r="T475" s="122">
        <v>224.40737169775852</v>
      </c>
      <c r="U475" s="122">
        <v>222.22990977987723</v>
      </c>
      <c r="V475" s="122">
        <v>293.70089305678437</v>
      </c>
      <c r="W475" s="122">
        <v>289.45797652662924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261.86565661637974</v>
      </c>
      <c r="D477" s="98">
        <v>246.98861602241493</v>
      </c>
      <c r="E477" s="98">
        <v>281.48799786449359</v>
      </c>
      <c r="F477" s="98">
        <v>240.97653372237139</v>
      </c>
      <c r="G477" s="98">
        <v>299.10205807800014</v>
      </c>
      <c r="H477" s="98">
        <v>157.62803841878213</v>
      </c>
      <c r="I477" s="98">
        <v>210.9390528700697</v>
      </c>
      <c r="J477" s="98">
        <v>297.00134951791915</v>
      </c>
      <c r="K477" s="98">
        <v>348.14291332717278</v>
      </c>
      <c r="L477" s="98">
        <v>273.75741867220279</v>
      </c>
      <c r="M477" s="98">
        <v>265.58862521519836</v>
      </c>
      <c r="N477" s="98">
        <v>222.71802461490174</v>
      </c>
      <c r="O477" s="98">
        <v>303.95938414561857</v>
      </c>
      <c r="P477" s="98">
        <v>290.62473199125554</v>
      </c>
      <c r="Q477" s="98">
        <v>358.09418334913494</v>
      </c>
      <c r="R477" s="98">
        <v>284.52186863180634</v>
      </c>
      <c r="S477" s="98">
        <v>292.37946582518566</v>
      </c>
      <c r="T477" s="98">
        <v>303.81606796643592</v>
      </c>
      <c r="U477" s="98">
        <v>308.54350559822603</v>
      </c>
      <c r="V477" s="98">
        <v>396.86599342810291</v>
      </c>
      <c r="W477" s="98">
        <v>400.79552028618258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187.65681092481481</v>
      </c>
      <c r="D478" s="33">
        <v>189.27989234474626</v>
      </c>
      <c r="E478" s="33">
        <v>188.71446877712657</v>
      </c>
      <c r="F478" s="33">
        <v>190.5954134035351</v>
      </c>
      <c r="G478" s="33">
        <v>193.38570312443846</v>
      </c>
      <c r="H478" s="33">
        <v>199.29573014468755</v>
      </c>
      <c r="I478" s="33">
        <v>198.05858794778371</v>
      </c>
      <c r="J478" s="33">
        <v>201.24822092927317</v>
      </c>
      <c r="K478" s="33">
        <v>214.1787102740783</v>
      </c>
      <c r="L478" s="33">
        <v>223.4615908386028</v>
      </c>
      <c r="M478" s="33">
        <v>225.02903285389331</v>
      </c>
      <c r="N478" s="33">
        <v>234.99593255722988</v>
      </c>
      <c r="O478" s="33">
        <v>232.07487945097793</v>
      </c>
      <c r="P478" s="33">
        <v>229.90309185937994</v>
      </c>
      <c r="Q478" s="33">
        <v>225.64336130264076</v>
      </c>
      <c r="R478" s="33">
        <v>225.96529981083691</v>
      </c>
      <c r="S478" s="33">
        <v>221.4294613452264</v>
      </c>
      <c r="T478" s="33">
        <v>222.22244886951367</v>
      </c>
      <c r="U478" s="33">
        <v>219.18945778801341</v>
      </c>
      <c r="V478" s="33">
        <v>288.53654931569412</v>
      </c>
      <c r="W478" s="33">
        <v>281.43561796110396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16692.149904798254</v>
      </c>
      <c r="D480" s="117">
        <f t="shared" si="247"/>
        <v>16954.043380103052</v>
      </c>
      <c r="E480" s="117">
        <f t="shared" si="247"/>
        <v>17035.006145500938</v>
      </c>
      <c r="F480" s="117">
        <f t="shared" si="247"/>
        <v>16707.699701038026</v>
      </c>
      <c r="G480" s="117">
        <f t="shared" si="247"/>
        <v>18147.469501422031</v>
      </c>
      <c r="H480" s="117">
        <f t="shared" si="247"/>
        <v>17994.951267901972</v>
      </c>
      <c r="I480" s="117">
        <f t="shared" si="247"/>
        <v>17623.64750444856</v>
      </c>
      <c r="J480" s="117">
        <f t="shared" si="247"/>
        <v>16031.196132340647</v>
      </c>
      <c r="K480" s="117">
        <f t="shared" si="247"/>
        <v>15938.749712172565</v>
      </c>
      <c r="L480" s="117">
        <f t="shared" si="247"/>
        <v>17752.278786005565</v>
      </c>
      <c r="M480" s="117">
        <f t="shared" si="247"/>
        <v>17202.011506585823</v>
      </c>
      <c r="N480" s="117">
        <f t="shared" si="247"/>
        <v>17283.047119632134</v>
      </c>
      <c r="O480" s="117">
        <f t="shared" si="247"/>
        <v>15504.925556011143</v>
      </c>
      <c r="P480" s="117">
        <f t="shared" si="247"/>
        <v>16224.97850099177</v>
      </c>
      <c r="Q480" s="117">
        <f t="shared" si="247"/>
        <v>14490.950441502227</v>
      </c>
      <c r="R480" s="117">
        <f t="shared" ref="R480:V480" si="248">R481+R484+R486+R499</f>
        <v>15196.342506506031</v>
      </c>
      <c r="S480" s="117">
        <f t="shared" si="248"/>
        <v>13418.154998684968</v>
      </c>
      <c r="T480" s="117">
        <f t="shared" si="248"/>
        <v>13258.512182829796</v>
      </c>
      <c r="U480" s="117">
        <f t="shared" si="248"/>
        <v>10432.785895882254</v>
      </c>
      <c r="V480" s="117">
        <f t="shared" si="248"/>
        <v>11548.915370877185</v>
      </c>
      <c r="W480" s="117">
        <f t="shared" ref="W480" si="249">W481+W484+W486+W499</f>
        <v>10517.214866286517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15073.758164765182</v>
      </c>
      <c r="D481" s="122">
        <f t="shared" si="250"/>
        <v>15332.385309816147</v>
      </c>
      <c r="E481" s="122">
        <f t="shared" si="250"/>
        <v>15445.180248741717</v>
      </c>
      <c r="F481" s="122">
        <f t="shared" si="250"/>
        <v>15116.65241552491</v>
      </c>
      <c r="G481" s="122">
        <f t="shared" si="250"/>
        <v>16489.703651661315</v>
      </c>
      <c r="H481" s="122">
        <f t="shared" si="250"/>
        <v>16348.827980819939</v>
      </c>
      <c r="I481" s="122">
        <f t="shared" si="250"/>
        <v>16030.91867913569</v>
      </c>
      <c r="J481" s="122">
        <f t="shared" si="250"/>
        <v>14416.129774422594</v>
      </c>
      <c r="K481" s="122">
        <f t="shared" si="250"/>
        <v>14302.293131243285</v>
      </c>
      <c r="L481" s="122">
        <f t="shared" si="250"/>
        <v>16092.543341418976</v>
      </c>
      <c r="M481" s="122">
        <f t="shared" si="250"/>
        <v>15502.863852035622</v>
      </c>
      <c r="N481" s="122">
        <f t="shared" si="250"/>
        <v>15565.301241456176</v>
      </c>
      <c r="O481" s="122">
        <f t="shared" si="250"/>
        <v>13792.886248075933</v>
      </c>
      <c r="P481" s="122">
        <f t="shared" si="250"/>
        <v>14562.013334427533</v>
      </c>
      <c r="Q481" s="122">
        <f t="shared" si="250"/>
        <v>12840.475575941382</v>
      </c>
      <c r="R481" s="122">
        <f t="shared" ref="R481:V481" si="251">SUM(R482:R483)</f>
        <v>13574.920215492359</v>
      </c>
      <c r="S481" s="122">
        <f t="shared" si="251"/>
        <v>11857.423918722374</v>
      </c>
      <c r="T481" s="122">
        <f t="shared" si="251"/>
        <v>11719.923004996766</v>
      </c>
      <c r="U481" s="122">
        <f t="shared" si="251"/>
        <v>8935.1923882309184</v>
      </c>
      <c r="V481" s="122">
        <f t="shared" si="251"/>
        <v>9960.3558068356378</v>
      </c>
      <c r="W481" s="122">
        <f t="shared" ref="W481" si="252">SUM(W482:W483)</f>
        <v>8966.3448114686416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14935.295020386569</v>
      </c>
      <c r="D482" s="98">
        <v>15195.037738915722</v>
      </c>
      <c r="E482" s="98">
        <v>15308.857627345158</v>
      </c>
      <c r="F482" s="98">
        <v>14986.993449034242</v>
      </c>
      <c r="G482" s="98">
        <v>16350.841902915607</v>
      </c>
      <c r="H482" s="98">
        <v>16213.397699173556</v>
      </c>
      <c r="I482" s="98">
        <v>15900.088149502339</v>
      </c>
      <c r="J482" s="98">
        <v>14300.607026397829</v>
      </c>
      <c r="K482" s="98">
        <v>14188.855931424798</v>
      </c>
      <c r="L482" s="98">
        <v>15965.662384187057</v>
      </c>
      <c r="M482" s="98">
        <v>15383.159710340964</v>
      </c>
      <c r="N482" s="98">
        <v>15445.91801005153</v>
      </c>
      <c r="O482" s="98">
        <v>13688.567539289059</v>
      </c>
      <c r="P482" s="98">
        <v>14453.012181549886</v>
      </c>
      <c r="Q482" s="98">
        <v>12745.408961236846</v>
      </c>
      <c r="R482" s="98">
        <v>13474.663784783286</v>
      </c>
      <c r="S482" s="98">
        <v>11775.747585483607</v>
      </c>
      <c r="T482" s="98">
        <v>11640.062845240998</v>
      </c>
      <c r="U482" s="98">
        <v>8876.0017016219535</v>
      </c>
      <c r="V482" s="98">
        <v>9893.1396194549689</v>
      </c>
      <c r="W482" s="98">
        <v>8905.2151424469266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138.46314437861201</v>
      </c>
      <c r="D483" s="98">
        <v>137.34757090042493</v>
      </c>
      <c r="E483" s="98">
        <v>136.32262139655921</v>
      </c>
      <c r="F483" s="98">
        <v>129.65896649066752</v>
      </c>
      <c r="G483" s="98">
        <v>138.86174874571003</v>
      </c>
      <c r="H483" s="98">
        <v>135.43028164638321</v>
      </c>
      <c r="I483" s="98">
        <v>130.83052963335055</v>
      </c>
      <c r="J483" s="98">
        <v>115.52274802476478</v>
      </c>
      <c r="K483" s="98">
        <v>113.4371998184867</v>
      </c>
      <c r="L483" s="98">
        <v>126.88095723191829</v>
      </c>
      <c r="M483" s="98">
        <v>119.7041416946569</v>
      </c>
      <c r="N483" s="98">
        <v>119.38323140464708</v>
      </c>
      <c r="O483" s="98">
        <v>104.31870878687414</v>
      </c>
      <c r="P483" s="98">
        <v>109.0011528776473</v>
      </c>
      <c r="Q483" s="98">
        <v>95.066614704536264</v>
      </c>
      <c r="R483" s="98">
        <v>100.25643070907304</v>
      </c>
      <c r="S483" s="98">
        <v>81.67633323876737</v>
      </c>
      <c r="T483" s="98">
        <v>79.860159755767597</v>
      </c>
      <c r="U483" s="98">
        <v>59.190686608965628</v>
      </c>
      <c r="V483" s="98">
        <v>67.216187380669339</v>
      </c>
      <c r="W483" s="98">
        <v>61.129669021714825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25.302945933239915</v>
      </c>
      <c r="D484" s="122">
        <f t="shared" si="253"/>
        <v>23.341839476482004</v>
      </c>
      <c r="E484" s="122">
        <f t="shared" si="253"/>
        <v>18.643950405282197</v>
      </c>
      <c r="F484" s="122">
        <f t="shared" si="253"/>
        <v>20.972998420607937</v>
      </c>
      <c r="G484" s="122">
        <f t="shared" si="253"/>
        <v>36.521492287700987</v>
      </c>
      <c r="H484" s="122">
        <f t="shared" si="253"/>
        <v>30.989058489269812</v>
      </c>
      <c r="I484" s="122">
        <f t="shared" si="253"/>
        <v>22.948881532068551</v>
      </c>
      <c r="J484" s="122">
        <f t="shared" si="253"/>
        <v>40.267972839232151</v>
      </c>
      <c r="K484" s="122">
        <f t="shared" si="253"/>
        <v>19.023933647546158</v>
      </c>
      <c r="L484" s="122">
        <f t="shared" si="253"/>
        <v>34.019222001644543</v>
      </c>
      <c r="M484" s="122">
        <f t="shared" si="253"/>
        <v>19.38942898744212</v>
      </c>
      <c r="N484" s="122">
        <f t="shared" si="253"/>
        <v>33.856413067867805</v>
      </c>
      <c r="O484" s="122">
        <f t="shared" si="253"/>
        <v>37.143845879778198</v>
      </c>
      <c r="P484" s="122">
        <f t="shared" si="253"/>
        <v>23.121409760076286</v>
      </c>
      <c r="Q484" s="122">
        <f t="shared" si="253"/>
        <v>33.211120228794755</v>
      </c>
      <c r="R484" s="122">
        <f t="shared" si="253"/>
        <v>19.382939355954907</v>
      </c>
      <c r="S484" s="122">
        <f t="shared" si="253"/>
        <v>12.754202884509127</v>
      </c>
      <c r="T484" s="122">
        <f t="shared" si="253"/>
        <v>26.892279410294876</v>
      </c>
      <c r="U484" s="122">
        <f t="shared" si="253"/>
        <v>29.917144636675328</v>
      </c>
      <c r="V484" s="122">
        <f t="shared" si="253"/>
        <v>72.146979459680367</v>
      </c>
      <c r="W484" s="122">
        <f t="shared" si="253"/>
        <v>84.501838425848135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25.302945933239915</v>
      </c>
      <c r="D485" s="98">
        <f>RES_hhdet_in_tesh!D86</f>
        <v>23.341839476482004</v>
      </c>
      <c r="E485" s="98">
        <f>RES_hhdet_in_tesh!E86</f>
        <v>18.643950405282197</v>
      </c>
      <c r="F485" s="98">
        <f>RES_hhdet_in_tesh!F86</f>
        <v>20.972998420607937</v>
      </c>
      <c r="G485" s="98">
        <f>RES_hhdet_in_tesh!G86</f>
        <v>36.521492287700987</v>
      </c>
      <c r="H485" s="98">
        <f>RES_hhdet_in_tesh!H86</f>
        <v>30.989058489269812</v>
      </c>
      <c r="I485" s="98">
        <f>RES_hhdet_in_tesh!I86</f>
        <v>22.948881532068551</v>
      </c>
      <c r="J485" s="98">
        <f>RES_hhdet_in_tesh!J86</f>
        <v>40.267972839232151</v>
      </c>
      <c r="K485" s="98">
        <f>RES_hhdet_in_tesh!K86</f>
        <v>19.023933647546158</v>
      </c>
      <c r="L485" s="98">
        <f>RES_hhdet_in_tesh!L86</f>
        <v>34.019222001644543</v>
      </c>
      <c r="M485" s="98">
        <f>RES_hhdet_in_tesh!M86</f>
        <v>19.38942898744212</v>
      </c>
      <c r="N485" s="98">
        <f>RES_hhdet_in_tesh!N86</f>
        <v>33.856413067867805</v>
      </c>
      <c r="O485" s="98">
        <f>RES_hhdet_in_tesh!O86</f>
        <v>37.143845879778198</v>
      </c>
      <c r="P485" s="98">
        <f>RES_hhdet_in_tesh!P86</f>
        <v>23.121409760076286</v>
      </c>
      <c r="Q485" s="98">
        <f>RES_hhdet_in_tesh!Q86</f>
        <v>33.211120228794755</v>
      </c>
      <c r="R485" s="98">
        <f>RES_hhdet_in_tesh!R86</f>
        <v>19.382939355954907</v>
      </c>
      <c r="S485" s="98">
        <f>RES_hhdet_in_tesh!S86</f>
        <v>12.754202884509127</v>
      </c>
      <c r="T485" s="98">
        <f>RES_hhdet_in_tesh!T86</f>
        <v>26.892279410294876</v>
      </c>
      <c r="U485" s="98">
        <f>RES_hhdet_in_tesh!U86</f>
        <v>29.917144636675328</v>
      </c>
      <c r="V485" s="98">
        <f>RES_hhdet_in_tesh!V86</f>
        <v>72.146979459680367</v>
      </c>
      <c r="W485" s="98">
        <f>RES_hhdet_in_tesh!W86</f>
        <v>84.501838425848135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1445.1260925128252</v>
      </c>
      <c r="D486" s="122">
        <v>1450.3247794546357</v>
      </c>
      <c r="E486" s="122">
        <v>1420.6807846680647</v>
      </c>
      <c r="F486" s="122">
        <v>1421.243298408777</v>
      </c>
      <c r="G486" s="122">
        <v>1467.2403105581911</v>
      </c>
      <c r="H486" s="122">
        <v>1463.2820932921702</v>
      </c>
      <c r="I486" s="122">
        <v>1416.7600816645581</v>
      </c>
      <c r="J486" s="122">
        <v>1412.41885453546</v>
      </c>
      <c r="K486" s="122">
        <v>1443.3922883354069</v>
      </c>
      <c r="L486" s="122">
        <v>1449.3232024343545</v>
      </c>
      <c r="M486" s="122">
        <v>1501.4010834088554</v>
      </c>
      <c r="N486" s="122">
        <v>1497.779547781756</v>
      </c>
      <c r="O486" s="122">
        <v>1488.5841894416585</v>
      </c>
      <c r="P486" s="122">
        <v>1454.569108421754</v>
      </c>
      <c r="Q486" s="122">
        <v>1429.4306676172166</v>
      </c>
      <c r="R486" s="122">
        <v>1415.9331412004365</v>
      </c>
      <c r="S486" s="122">
        <v>1361.9095736001432</v>
      </c>
      <c r="T486" s="122">
        <v>1321.4946584121205</v>
      </c>
      <c r="U486" s="122">
        <v>1276.8631302698386</v>
      </c>
      <c r="V486" s="122">
        <v>1262.1919433353573</v>
      </c>
      <c r="W486" s="122">
        <v>1215.5817363973729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1445.3319436915663</v>
      </c>
      <c r="D487" s="98">
        <v>1458.428519979487</v>
      </c>
      <c r="E487" s="98">
        <v>1394.7119021984176</v>
      </c>
      <c r="F487" s="98">
        <v>1439.3232984318297</v>
      </c>
      <c r="G487" s="98">
        <v>1453.7733887618415</v>
      </c>
      <c r="H487" s="98">
        <v>1440.2483104379801</v>
      </c>
      <c r="I487" s="98">
        <v>1391.4247548288706</v>
      </c>
      <c r="J487" s="98">
        <v>1429.8699947389869</v>
      </c>
      <c r="K487" s="98">
        <v>1456.3695197469212</v>
      </c>
      <c r="L487" s="98">
        <v>1487.1016287390898</v>
      </c>
      <c r="M487" s="98">
        <v>1488.1707130893788</v>
      </c>
      <c r="N487" s="98">
        <v>1492.5152100004425</v>
      </c>
      <c r="O487" s="98">
        <v>1491.4771030761945</v>
      </c>
      <c r="P487" s="98">
        <v>1465.6605207948467</v>
      </c>
      <c r="Q487" s="98">
        <v>1430.5204305764346</v>
      </c>
      <c r="R487" s="98">
        <v>1403.3459973510044</v>
      </c>
      <c r="S487" s="98">
        <v>1340.6878078166087</v>
      </c>
      <c r="T487" s="98">
        <v>1317.3342813648369</v>
      </c>
      <c r="U487" s="98">
        <v>1273.028709590272</v>
      </c>
      <c r="V487" s="98">
        <v>1251.4402460228309</v>
      </c>
      <c r="W487" s="98">
        <v>1215.8611988445734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1439.3620337862085</v>
      </c>
      <c r="G488" s="98">
        <v>0</v>
      </c>
      <c r="H488" s="98">
        <v>1440.264659825842</v>
      </c>
      <c r="I488" s="98">
        <v>1391.5196849153785</v>
      </c>
      <c r="J488" s="98">
        <v>1430.1437468666441</v>
      </c>
      <c r="K488" s="98">
        <v>1456.4862411096328</v>
      </c>
      <c r="L488" s="98">
        <v>1487.1905885057668</v>
      </c>
      <c r="M488" s="98">
        <v>1488.1645960403055</v>
      </c>
      <c r="N488" s="98">
        <v>1492.2783414589264</v>
      </c>
      <c r="O488" s="98">
        <v>1491.3640735315114</v>
      </c>
      <c r="P488" s="98">
        <v>1465.670645407007</v>
      </c>
      <c r="Q488" s="98">
        <v>1430.4548606695996</v>
      </c>
      <c r="R488" s="98">
        <v>1403.1400455999342</v>
      </c>
      <c r="S488" s="98">
        <v>1340.6336423933294</v>
      </c>
      <c r="T488" s="98">
        <v>1317.5492435431306</v>
      </c>
      <c r="U488" s="98">
        <v>1273.3371332226357</v>
      </c>
      <c r="V488" s="98">
        <v>1251.86455869459</v>
      </c>
      <c r="W488" s="98">
        <v>1216.2646473118155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1148.1553859242351</v>
      </c>
      <c r="G489" s="101">
        <v>0</v>
      </c>
      <c r="H489" s="101">
        <v>1153.3074189283118</v>
      </c>
      <c r="I489" s="101">
        <v>1130.1281118783863</v>
      </c>
      <c r="J489" s="101">
        <v>1150.4552517181673</v>
      </c>
      <c r="K489" s="101">
        <v>1172.1470743387906</v>
      </c>
      <c r="L489" s="101">
        <v>1193.1644252022986</v>
      </c>
      <c r="M489" s="101">
        <v>1198.1896042694448</v>
      </c>
      <c r="N489" s="101">
        <v>1200.2648858261182</v>
      </c>
      <c r="O489" s="101">
        <v>1197.8461398045688</v>
      </c>
      <c r="P489" s="101">
        <v>1177.9715422986349</v>
      </c>
      <c r="Q489" s="101">
        <v>1147.6515663420369</v>
      </c>
      <c r="R489" s="101">
        <v>1128.5847110499139</v>
      </c>
      <c r="S489" s="101">
        <v>1078.2236926042242</v>
      </c>
      <c r="T489" s="101">
        <v>1060.6103778065665</v>
      </c>
      <c r="U489" s="101">
        <v>1023.8053423159718</v>
      </c>
      <c r="V489" s="101">
        <v>1005.6473347558911</v>
      </c>
      <c r="W489" s="101">
        <v>953.82045369910668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291.20664786197324</v>
      </c>
      <c r="G490" s="104">
        <v>0</v>
      </c>
      <c r="H490" s="104">
        <v>286.95724089753026</v>
      </c>
      <c r="I490" s="104">
        <v>261.39157303699216</v>
      </c>
      <c r="J490" s="104">
        <v>279.68849514847676</v>
      </c>
      <c r="K490" s="104">
        <v>284.3391667708421</v>
      </c>
      <c r="L490" s="104">
        <v>294.02616330346825</v>
      </c>
      <c r="M490" s="104">
        <v>289.97499177086053</v>
      </c>
      <c r="N490" s="104">
        <v>292.01345563280842</v>
      </c>
      <c r="O490" s="104">
        <v>293.51793372694249</v>
      </c>
      <c r="P490" s="104">
        <v>287.69910310837213</v>
      </c>
      <c r="Q490" s="104">
        <v>282.80329432756298</v>
      </c>
      <c r="R490" s="104">
        <v>274.55533455002018</v>
      </c>
      <c r="S490" s="104">
        <v>262.40994978910527</v>
      </c>
      <c r="T490" s="104">
        <v>256.93886573656403</v>
      </c>
      <c r="U490" s="104">
        <v>249.53179090666382</v>
      </c>
      <c r="V490" s="104">
        <v>246.21722393869908</v>
      </c>
      <c r="W490" s="104">
        <v>262.44419361270883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1445.1189623322464</v>
      </c>
      <c r="D495" s="101">
        <v>1449.7315682499448</v>
      </c>
      <c r="E495" s="101">
        <v>1423.2368052975635</v>
      </c>
      <c r="F495" s="101">
        <v>1419.1291072274175</v>
      </c>
      <c r="G495" s="101">
        <v>1468.8439573251264</v>
      </c>
      <c r="H495" s="101">
        <v>1466.1600309914284</v>
      </c>
      <c r="I495" s="101">
        <v>1425.5642983500388</v>
      </c>
      <c r="J495" s="101">
        <v>1403.4187495272772</v>
      </c>
      <c r="K495" s="101">
        <v>1438.9582874810596</v>
      </c>
      <c r="L495" s="101">
        <v>1437.2511545560258</v>
      </c>
      <c r="M495" s="101">
        <v>1504.7007265368859</v>
      </c>
      <c r="N495" s="101">
        <v>1499.146485551081</v>
      </c>
      <c r="O495" s="101">
        <v>1487.8645550801616</v>
      </c>
      <c r="P495" s="101">
        <v>1453.3352357179895</v>
      </c>
      <c r="Q495" s="101">
        <v>1429.2715575069819</v>
      </c>
      <c r="R495" s="101">
        <v>1418.2688847733332</v>
      </c>
      <c r="S495" s="101">
        <v>1367.4461889439417</v>
      </c>
      <c r="T495" s="101">
        <v>1322.7341864825371</v>
      </c>
      <c r="U495" s="101">
        <v>1277.9853681805916</v>
      </c>
      <c r="V495" s="101">
        <v>1265.5489187966589</v>
      </c>
      <c r="W495" s="101">
        <v>1215.4830092755067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1445.1205056397582</v>
      </c>
      <c r="D496" s="104">
        <v>1449.7278099532018</v>
      </c>
      <c r="E496" s="104">
        <v>1423.2229072304374</v>
      </c>
      <c r="F496" s="104">
        <v>1419.131143595966</v>
      </c>
      <c r="G496" s="104">
        <v>1468.8691853061955</v>
      </c>
      <c r="H496" s="104">
        <v>1466.2440041930008</v>
      </c>
      <c r="I496" s="104">
        <v>1425.6474212160415</v>
      </c>
      <c r="J496" s="104">
        <v>1403.5871227529817</v>
      </c>
      <c r="K496" s="104">
        <v>1439.0771178172799</v>
      </c>
      <c r="L496" s="104">
        <v>1437.3333525912024</v>
      </c>
      <c r="M496" s="104">
        <v>1504.7366207749947</v>
      </c>
      <c r="N496" s="104">
        <v>1499.1794406687807</v>
      </c>
      <c r="O496" s="104">
        <v>1487.9494610574759</v>
      </c>
      <c r="P496" s="104">
        <v>1453.6344642243412</v>
      </c>
      <c r="Q496" s="104">
        <v>1429.611105428073</v>
      </c>
      <c r="R496" s="104">
        <v>1418.6302793116354</v>
      </c>
      <c r="S496" s="104">
        <v>1367.7223191477724</v>
      </c>
      <c r="T496" s="104">
        <v>1322.9771765033709</v>
      </c>
      <c r="U496" s="104">
        <v>1278.1812474958228</v>
      </c>
      <c r="V496" s="104">
        <v>1265.7281492170709</v>
      </c>
      <c r="W496" s="104">
        <v>1215.4946786658129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1153.0379464272446</v>
      </c>
      <c r="D497" s="98">
        <v>1159.8935187031889</v>
      </c>
      <c r="E497" s="98">
        <v>1133.6258126582156</v>
      </c>
      <c r="F497" s="98">
        <v>1132.0158915902898</v>
      </c>
      <c r="G497" s="98">
        <v>1176.9622020779693</v>
      </c>
      <c r="H497" s="98">
        <v>1174.1155381154394</v>
      </c>
      <c r="I497" s="98">
        <v>1157.8556610025635</v>
      </c>
      <c r="J497" s="98">
        <v>1129.0897399319219</v>
      </c>
      <c r="K497" s="98">
        <v>1158.1405245058427</v>
      </c>
      <c r="L497" s="98">
        <v>1153.1591541652085</v>
      </c>
      <c r="M497" s="98">
        <v>1211.5358543769155</v>
      </c>
      <c r="N497" s="98">
        <v>1205.8152637515655</v>
      </c>
      <c r="O497" s="98">
        <v>1195.1033631389882</v>
      </c>
      <c r="P497" s="98">
        <v>1168.3008691553273</v>
      </c>
      <c r="Q497" s="98">
        <v>1146.974097188714</v>
      </c>
      <c r="R497" s="98">
        <v>1141.0435848501222</v>
      </c>
      <c r="S497" s="98">
        <v>1100.0142155624201</v>
      </c>
      <c r="T497" s="98">
        <v>1064.996567212663</v>
      </c>
      <c r="U497" s="98">
        <v>1027.7175647320366</v>
      </c>
      <c r="V497" s="98">
        <v>1016.8091346397828</v>
      </c>
      <c r="W497" s="98">
        <v>953.23624492283409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292.08255921251373</v>
      </c>
      <c r="D498" s="98">
        <v>289.83429125001254</v>
      </c>
      <c r="E498" s="98">
        <v>289.59709457222152</v>
      </c>
      <c r="F498" s="98">
        <v>287.11525200567633</v>
      </c>
      <c r="G498" s="98">
        <v>291.90698322822635</v>
      </c>
      <c r="H498" s="98">
        <v>292.12846607756143</v>
      </c>
      <c r="I498" s="98">
        <v>267.79176021347797</v>
      </c>
      <c r="J498" s="98">
        <v>274.49738282105949</v>
      </c>
      <c r="K498" s="98">
        <v>280.93659331143726</v>
      </c>
      <c r="L498" s="98">
        <v>284.17419842599361</v>
      </c>
      <c r="M498" s="98">
        <v>293.20076639807928</v>
      </c>
      <c r="N498" s="98">
        <v>293.36417691721556</v>
      </c>
      <c r="O498" s="98">
        <v>292.84609791848749</v>
      </c>
      <c r="P498" s="98">
        <v>285.33359506901405</v>
      </c>
      <c r="Q498" s="98">
        <v>282.63700823935909</v>
      </c>
      <c r="R498" s="98">
        <v>277.58669446151345</v>
      </c>
      <c r="S498" s="98">
        <v>267.70810358535215</v>
      </c>
      <c r="T498" s="98">
        <v>257.98060929070812</v>
      </c>
      <c r="U498" s="98">
        <v>250.46368276378612</v>
      </c>
      <c r="V498" s="98">
        <v>248.91901457728804</v>
      </c>
      <c r="W498" s="98">
        <v>262.25843374297915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147.96270158700699</v>
      </c>
      <c r="D499" s="122">
        <v>147.99145135578709</v>
      </c>
      <c r="E499" s="122">
        <v>150.50116168587479</v>
      </c>
      <c r="F499" s="122">
        <v>148.83098868373025</v>
      </c>
      <c r="G499" s="122">
        <v>154.00404691482134</v>
      </c>
      <c r="H499" s="122">
        <v>151.85213530059204</v>
      </c>
      <c r="I499" s="122">
        <v>153.01986211624197</v>
      </c>
      <c r="J499" s="122">
        <v>162.37953054335884</v>
      </c>
      <c r="K499" s="122">
        <v>174.04035894632784</v>
      </c>
      <c r="L499" s="122">
        <v>176.39302015058965</v>
      </c>
      <c r="M499" s="122">
        <v>178.35714215390092</v>
      </c>
      <c r="N499" s="122">
        <v>186.10991732633713</v>
      </c>
      <c r="O499" s="122">
        <v>186.31127261377395</v>
      </c>
      <c r="P499" s="122">
        <v>185.27464838240601</v>
      </c>
      <c r="Q499" s="122">
        <v>187.83307771483439</v>
      </c>
      <c r="R499" s="122">
        <v>186.10621045728072</v>
      </c>
      <c r="S499" s="122">
        <v>186.06730347794129</v>
      </c>
      <c r="T499" s="122">
        <v>190.20224001061385</v>
      </c>
      <c r="U499" s="122">
        <v>190.81323274482148</v>
      </c>
      <c r="V499" s="122">
        <v>254.22064124651016</v>
      </c>
      <c r="W499" s="122">
        <v>250.78647999465537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163.09454079333085</v>
      </c>
      <c r="D501" s="98">
        <v>153.86876986203066</v>
      </c>
      <c r="E501" s="98">
        <v>175.40601231585177</v>
      </c>
      <c r="F501" s="98">
        <v>150.20007506897963</v>
      </c>
      <c r="G501" s="98">
        <v>186.47650076922901</v>
      </c>
      <c r="H501" s="98">
        <v>98.298333945169503</v>
      </c>
      <c r="I501" s="98">
        <v>131.57579762605181</v>
      </c>
      <c r="J501" s="98">
        <v>185.30232931408719</v>
      </c>
      <c r="K501" s="98">
        <v>217.25985621064277</v>
      </c>
      <c r="L501" s="98">
        <v>170.87678007321014</v>
      </c>
      <c r="M501" s="98">
        <v>165.79745549629945</v>
      </c>
      <c r="N501" s="98">
        <v>139.03487675495444</v>
      </c>
      <c r="O501" s="98">
        <v>189.75094443420417</v>
      </c>
      <c r="P501" s="98">
        <v>181.42659923557136</v>
      </c>
      <c r="Q501" s="98">
        <v>223.54535846256701</v>
      </c>
      <c r="R501" s="98">
        <v>177.74917516881305</v>
      </c>
      <c r="S501" s="98">
        <v>182.88048775731929</v>
      </c>
      <c r="T501" s="98">
        <v>190.3036353398127</v>
      </c>
      <c r="U501" s="98">
        <v>193.54843917655884</v>
      </c>
      <c r="V501" s="98">
        <v>249.29255269313524</v>
      </c>
      <c r="W501" s="98">
        <v>252.07852474355607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145.61309533403249</v>
      </c>
      <c r="D502" s="33">
        <v>147.13982296045739</v>
      </c>
      <c r="E502" s="33">
        <v>146.97662821276316</v>
      </c>
      <c r="F502" s="33">
        <v>148.72202375483712</v>
      </c>
      <c r="G502" s="33">
        <v>151.1931567475155</v>
      </c>
      <c r="H502" s="33">
        <v>156.12517385026982</v>
      </c>
      <c r="I502" s="33">
        <v>155.47604267485926</v>
      </c>
      <c r="J502" s="33">
        <v>158.32410894247289</v>
      </c>
      <c r="K502" s="33">
        <v>168.89075728645187</v>
      </c>
      <c r="L502" s="33">
        <v>176.65303690348026</v>
      </c>
      <c r="M502" s="33">
        <v>178.49807371671665</v>
      </c>
      <c r="N502" s="33">
        <v>187.2427628223208</v>
      </c>
      <c r="O502" s="33">
        <v>186.03889783241988</v>
      </c>
      <c r="P502" s="33">
        <v>185.75138029216197</v>
      </c>
      <c r="Q502" s="33">
        <v>184.14831496548007</v>
      </c>
      <c r="R502" s="33">
        <v>186.91575827098754</v>
      </c>
      <c r="S502" s="33">
        <v>186.22712682237952</v>
      </c>
      <c r="T502" s="33">
        <v>190.19945012764313</v>
      </c>
      <c r="U502" s="33">
        <v>190.71688333700581</v>
      </c>
      <c r="V502" s="33">
        <v>254.46733652606261</v>
      </c>
      <c r="W502" s="33">
        <v>250.69338250113813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7.9951783240118992</v>
      </c>
      <c r="D504" s="117">
        <f t="shared" si="254"/>
        <v>7.1008743646129791</v>
      </c>
      <c r="E504" s="117">
        <f t="shared" si="254"/>
        <v>7.927311617548356</v>
      </c>
      <c r="F504" s="117">
        <f t="shared" si="254"/>
        <v>4.0355602996552316</v>
      </c>
      <c r="G504" s="117">
        <f t="shared" si="254"/>
        <v>5.4128426008134127</v>
      </c>
      <c r="H504" s="117">
        <f t="shared" si="254"/>
        <v>2.6458954662149301</v>
      </c>
      <c r="I504" s="117">
        <f t="shared" si="254"/>
        <v>4.9243258981459714</v>
      </c>
      <c r="J504" s="117">
        <f t="shared" si="254"/>
        <v>10.141752198313894</v>
      </c>
      <c r="K504" s="117">
        <f t="shared" si="254"/>
        <v>8.4196697737991002</v>
      </c>
      <c r="L504" s="117">
        <f t="shared" si="254"/>
        <v>2.7993202936351449</v>
      </c>
      <c r="M504" s="117">
        <f t="shared" si="254"/>
        <v>0.6694601607300259</v>
      </c>
      <c r="N504" s="117">
        <f t="shared" si="254"/>
        <v>1.1888849253450888</v>
      </c>
      <c r="O504" s="117">
        <f t="shared" si="254"/>
        <v>5.0664165156889274</v>
      </c>
      <c r="P504" s="117">
        <f t="shared" si="254"/>
        <v>7.2773711679393314</v>
      </c>
      <c r="Q504" s="117">
        <f t="shared" si="254"/>
        <v>7.6080791995650339</v>
      </c>
      <c r="R504" s="117">
        <f t="shared" ref="R504:V504" si="255">R505+R508+R510+R523</f>
        <v>5.7079812332867252</v>
      </c>
      <c r="S504" s="117">
        <f t="shared" si="255"/>
        <v>3.1718311979623444</v>
      </c>
      <c r="T504" s="117">
        <f t="shared" si="255"/>
        <v>1.8480873921223149</v>
      </c>
      <c r="U504" s="117">
        <f t="shared" si="255"/>
        <v>2.3849110663507198</v>
      </c>
      <c r="V504" s="117">
        <f t="shared" si="255"/>
        <v>4.2977819104609019</v>
      </c>
      <c r="W504" s="117">
        <f t="shared" ref="W504" si="256">W505+W508+W510+W523</f>
        <v>6.1192519263243543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7.9951783240118992</v>
      </c>
      <c r="D523" s="122">
        <v>7.1008743646129791</v>
      </c>
      <c r="E523" s="122">
        <v>7.927311617548356</v>
      </c>
      <c r="F523" s="122">
        <v>4.0355602996552316</v>
      </c>
      <c r="G523" s="122">
        <v>5.4128426008134127</v>
      </c>
      <c r="H523" s="122">
        <v>2.6458954662149301</v>
      </c>
      <c r="I523" s="122">
        <v>4.9243258981459714</v>
      </c>
      <c r="J523" s="122">
        <v>10.141752198313894</v>
      </c>
      <c r="K523" s="122">
        <v>8.4196697737991002</v>
      </c>
      <c r="L523" s="122">
        <v>2.7993202936351449</v>
      </c>
      <c r="M523" s="122">
        <v>0.6694601607300259</v>
      </c>
      <c r="N523" s="122">
        <v>1.1888849253450888</v>
      </c>
      <c r="O523" s="122">
        <v>5.0664165156889274</v>
      </c>
      <c r="P523" s="122">
        <v>7.2773711679393314</v>
      </c>
      <c r="Q523" s="122">
        <v>7.6080791995650339</v>
      </c>
      <c r="R523" s="122">
        <v>5.7079812332867252</v>
      </c>
      <c r="S523" s="122">
        <v>3.1718311979623444</v>
      </c>
      <c r="T523" s="122">
        <v>1.8480873921223149</v>
      </c>
      <c r="U523" s="122">
        <v>2.3849110663507198</v>
      </c>
      <c r="V523" s="122">
        <v>4.2977819104609019</v>
      </c>
      <c r="W523" s="122">
        <v>6.1192519263243543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59.48540255697683</v>
      </c>
      <c r="D525" s="98">
        <v>56.105934015651783</v>
      </c>
      <c r="E525" s="98">
        <v>63.942813594898368</v>
      </c>
      <c r="F525" s="98">
        <v>54.740229400373906</v>
      </c>
      <c r="G525" s="98">
        <v>67.944023512998498</v>
      </c>
      <c r="H525" s="98">
        <v>35.806785207210552</v>
      </c>
      <c r="I525" s="98">
        <v>47.916915249965037</v>
      </c>
      <c r="J525" s="98">
        <v>67.466826556490531</v>
      </c>
      <c r="K525" s="98">
        <v>79.084144191400597</v>
      </c>
      <c r="L525" s="98">
        <v>62.1867352255776</v>
      </c>
      <c r="M525" s="98">
        <v>60.331112103884479</v>
      </c>
      <c r="N525" s="98">
        <v>50.592626471521079</v>
      </c>
      <c r="O525" s="98">
        <v>69.04741370251871</v>
      </c>
      <c r="P525" s="98">
        <v>66.01831411913362</v>
      </c>
      <c r="Q525" s="98">
        <v>81.34467468958951</v>
      </c>
      <c r="R525" s="98">
        <v>64.631987678401146</v>
      </c>
      <c r="S525" s="98">
        <v>66.416919456849186</v>
      </c>
      <c r="T525" s="98">
        <v>69.014857999255582</v>
      </c>
      <c r="U525" s="98">
        <v>70.088742731693046</v>
      </c>
      <c r="V525" s="98">
        <v>90.152079067127872</v>
      </c>
      <c r="W525" s="98">
        <v>91.044710388209268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243.37690643229621</v>
      </c>
      <c r="D528" s="118">
        <f t="shared" si="261"/>
        <v>239.95525916077534</v>
      </c>
      <c r="E528" s="118">
        <f t="shared" si="261"/>
        <v>232.39835609628136</v>
      </c>
      <c r="F528" s="118">
        <f t="shared" si="261"/>
        <v>221.40640239447004</v>
      </c>
      <c r="G528" s="118">
        <f t="shared" si="261"/>
        <v>205.51008806746233</v>
      </c>
      <c r="H528" s="118">
        <f t="shared" si="261"/>
        <v>200.05262690857114</v>
      </c>
      <c r="I528" s="118">
        <f t="shared" si="261"/>
        <v>190.31449022629653</v>
      </c>
      <c r="J528" s="118">
        <f t="shared" si="261"/>
        <v>194.8963942307675</v>
      </c>
      <c r="K528" s="118">
        <f t="shared" si="261"/>
        <v>198.74940437732982</v>
      </c>
      <c r="L528" s="118">
        <f t="shared" si="261"/>
        <v>210.16037992617052</v>
      </c>
      <c r="M528" s="118">
        <f t="shared" si="261"/>
        <v>169.99183196333752</v>
      </c>
      <c r="N528" s="118">
        <f t="shared" si="261"/>
        <v>183.46476848857313</v>
      </c>
      <c r="O528" s="118">
        <f t="shared" si="261"/>
        <v>170.82464188313568</v>
      </c>
      <c r="P528" s="118">
        <f t="shared" si="261"/>
        <v>161.37775665999541</v>
      </c>
      <c r="Q528" s="118">
        <f t="shared" si="261"/>
        <v>149.21410187413147</v>
      </c>
      <c r="R528" s="118">
        <f t="shared" ref="R528:V528" si="262">R529+R532+R534+R547</f>
        <v>155.06871242128051</v>
      </c>
      <c r="S528" s="118">
        <f t="shared" si="262"/>
        <v>149.21190193010312</v>
      </c>
      <c r="T528" s="118">
        <f t="shared" si="262"/>
        <v>137.08702540958484</v>
      </c>
      <c r="U528" s="118">
        <f t="shared" si="262"/>
        <v>137.44982772532879</v>
      </c>
      <c r="V528" s="118">
        <f t="shared" si="262"/>
        <v>110.86904951597133</v>
      </c>
      <c r="W528" s="118">
        <f t="shared" ref="W528" si="263">W529+W532+W534+W547</f>
        <v>114.09487227023199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223.19624528657553</v>
      </c>
      <c r="D529" s="123">
        <f t="shared" si="264"/>
        <v>219.96030977338791</v>
      </c>
      <c r="E529" s="123">
        <f t="shared" si="264"/>
        <v>213.16546171473044</v>
      </c>
      <c r="F529" s="123">
        <f t="shared" si="264"/>
        <v>202.46761911521364</v>
      </c>
      <c r="G529" s="123">
        <f t="shared" si="264"/>
        <v>188.5141455457244</v>
      </c>
      <c r="H529" s="123">
        <f t="shared" si="264"/>
        <v>183.24352523404465</v>
      </c>
      <c r="I529" s="123">
        <f t="shared" si="264"/>
        <v>174.24555506333184</v>
      </c>
      <c r="J529" s="123">
        <f t="shared" si="264"/>
        <v>176.47418047463802</v>
      </c>
      <c r="K529" s="123">
        <f t="shared" si="264"/>
        <v>179.18903715516635</v>
      </c>
      <c r="L529" s="123">
        <f t="shared" si="264"/>
        <v>191.2964928685908</v>
      </c>
      <c r="M529" s="123">
        <f t="shared" si="264"/>
        <v>153.60711725186533</v>
      </c>
      <c r="N529" s="123">
        <f t="shared" si="264"/>
        <v>165.70836702905078</v>
      </c>
      <c r="O529" s="123">
        <f t="shared" si="264"/>
        <v>152.44993524827743</v>
      </c>
      <c r="P529" s="123">
        <f t="shared" si="264"/>
        <v>145.15210894639057</v>
      </c>
      <c r="Q529" s="123">
        <f t="shared" si="264"/>
        <v>132.65253662733875</v>
      </c>
      <c r="R529" s="123">
        <f t="shared" ref="R529:V529" si="265">SUM(R530:R531)</f>
        <v>138.82505365070469</v>
      </c>
      <c r="S529" s="123">
        <f t="shared" si="265"/>
        <v>132.08888344276244</v>
      </c>
      <c r="T529" s="123">
        <f t="shared" si="265"/>
        <v>121.45764154746134</v>
      </c>
      <c r="U529" s="123">
        <f t="shared" si="265"/>
        <v>117.99763252707018</v>
      </c>
      <c r="V529" s="123">
        <f t="shared" si="265"/>
        <v>96.076279810772235</v>
      </c>
      <c r="W529" s="123">
        <f t="shared" ref="W529" si="266">SUM(W530:W531)</f>
        <v>97.832202785952163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221.91587298797026</v>
      </c>
      <c r="D530" s="99">
        <v>218.70562549789176</v>
      </c>
      <c r="E530" s="99">
        <v>211.94410065269341</v>
      </c>
      <c r="F530" s="99">
        <v>201.31861857416609</v>
      </c>
      <c r="G530" s="99">
        <v>187.44382128468018</v>
      </c>
      <c r="H530" s="99">
        <v>182.20086287959666</v>
      </c>
      <c r="I530" s="99">
        <v>173.25066890997783</v>
      </c>
      <c r="J530" s="99">
        <v>175.46678349151645</v>
      </c>
      <c r="K530" s="99">
        <v>178.15853178018949</v>
      </c>
      <c r="L530" s="99">
        <v>190.18379176511814</v>
      </c>
      <c r="M530" s="99">
        <v>152.71832914381767</v>
      </c>
      <c r="N530" s="99">
        <v>164.74306502050484</v>
      </c>
      <c r="O530" s="99">
        <v>151.56455100938723</v>
      </c>
      <c r="P530" s="99">
        <v>144.30981680116503</v>
      </c>
      <c r="Q530" s="99">
        <v>131.88258767193241</v>
      </c>
      <c r="R530" s="99">
        <v>138.00803286777966</v>
      </c>
      <c r="S530" s="99">
        <v>131.35075198467413</v>
      </c>
      <c r="T530" s="99">
        <v>120.7742040093115</v>
      </c>
      <c r="U530" s="99">
        <v>117.34169527210491</v>
      </c>
      <c r="V530" s="99">
        <v>95.5249240476561</v>
      </c>
      <c r="W530" s="99">
        <v>97.258979584929733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1.2803722986052688</v>
      </c>
      <c r="D531" s="99">
        <v>1.2546842754961325</v>
      </c>
      <c r="E531" s="99">
        <v>1.221361062037029</v>
      </c>
      <c r="F531" s="99">
        <v>1.1490005410475528</v>
      </c>
      <c r="G531" s="99">
        <v>1.0703242610442223</v>
      </c>
      <c r="H531" s="99">
        <v>1.0426623544479923</v>
      </c>
      <c r="I531" s="99">
        <v>0.99488615335400488</v>
      </c>
      <c r="J531" s="99">
        <v>1.0073969831215559</v>
      </c>
      <c r="K531" s="99">
        <v>1.0305053749768571</v>
      </c>
      <c r="L531" s="99">
        <v>1.1127011034726551</v>
      </c>
      <c r="M531" s="99">
        <v>0.88878810804765251</v>
      </c>
      <c r="N531" s="99">
        <v>0.96530200854592418</v>
      </c>
      <c r="O531" s="99">
        <v>0.88538423889020146</v>
      </c>
      <c r="P531" s="99">
        <v>0.84229214522555551</v>
      </c>
      <c r="Q531" s="99">
        <v>0.76994895540633557</v>
      </c>
      <c r="R531" s="99">
        <v>0.81702078292503355</v>
      </c>
      <c r="S531" s="99">
        <v>0.73813145808829728</v>
      </c>
      <c r="T531" s="99">
        <v>0.68343753814983066</v>
      </c>
      <c r="U531" s="99">
        <v>0.655937254965264</v>
      </c>
      <c r="V531" s="99">
        <v>0.5513557631161311</v>
      </c>
      <c r="W531" s="99">
        <v>0.57322320102243063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9.1826054367993779E-2</v>
      </c>
      <c r="D532" s="123">
        <f t="shared" si="267"/>
        <v>8.0805409996909799E-2</v>
      </c>
      <c r="E532" s="123">
        <f t="shared" si="267"/>
        <v>6.1173982380225138E-2</v>
      </c>
      <c r="F532" s="123">
        <f t="shared" si="267"/>
        <v>6.5851675409329347E-2</v>
      </c>
      <c r="G532" s="123">
        <f t="shared" si="267"/>
        <v>9.656855557889496E-2</v>
      </c>
      <c r="H532" s="123">
        <f t="shared" si="267"/>
        <v>7.9302049668979691E-2</v>
      </c>
      <c r="I532" s="123">
        <f t="shared" si="267"/>
        <v>5.624096954242238E-2</v>
      </c>
      <c r="J532" s="123">
        <f t="shared" si="267"/>
        <v>0.10976559052261835</v>
      </c>
      <c r="K532" s="123">
        <f t="shared" si="267"/>
        <v>5.2407553677146265E-2</v>
      </c>
      <c r="L532" s="123">
        <f t="shared" si="267"/>
        <v>8.7779701077655745E-2</v>
      </c>
      <c r="M532" s="123">
        <f t="shared" si="267"/>
        <v>4.0905655480807449E-2</v>
      </c>
      <c r="N532" s="123">
        <f t="shared" si="267"/>
        <v>7.4686328001126415E-2</v>
      </c>
      <c r="O532" s="123">
        <f t="shared" si="267"/>
        <v>8.2103045756697024E-2</v>
      </c>
      <c r="P532" s="123">
        <f t="shared" si="267"/>
        <v>4.4348299434185723E-2</v>
      </c>
      <c r="Q532" s="123">
        <f t="shared" si="267"/>
        <v>6.4177029422219395E-2</v>
      </c>
      <c r="R532" s="123">
        <f t="shared" si="267"/>
        <v>3.6793251524648754E-2</v>
      </c>
      <c r="S532" s="123">
        <f t="shared" si="267"/>
        <v>2.635048784889419E-2</v>
      </c>
      <c r="T532" s="123">
        <f t="shared" si="267"/>
        <v>5.1810305123754605E-2</v>
      </c>
      <c r="U532" s="123">
        <f t="shared" si="267"/>
        <v>7.3613509391268775E-2</v>
      </c>
      <c r="V532" s="123">
        <f t="shared" si="267"/>
        <v>0.12959244450242577</v>
      </c>
      <c r="W532" s="123">
        <f t="shared" si="267"/>
        <v>0.17120746737892134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9.1826054367993779E-2</v>
      </c>
      <c r="D533" s="99">
        <f>RES_hhdet_in_fecs!D86</f>
        <v>8.0805409996909799E-2</v>
      </c>
      <c r="E533" s="99">
        <f>RES_hhdet_in_fecs!E86</f>
        <v>6.1173982380225138E-2</v>
      </c>
      <c r="F533" s="99">
        <f>RES_hhdet_in_fecs!F86</f>
        <v>6.5851675409329347E-2</v>
      </c>
      <c r="G533" s="99">
        <f>RES_hhdet_in_fecs!G86</f>
        <v>9.656855557889496E-2</v>
      </c>
      <c r="H533" s="99">
        <f>RES_hhdet_in_fecs!H86</f>
        <v>7.9302049668979691E-2</v>
      </c>
      <c r="I533" s="99">
        <f>RES_hhdet_in_fecs!I86</f>
        <v>5.624096954242238E-2</v>
      </c>
      <c r="J533" s="99">
        <f>RES_hhdet_in_fecs!J86</f>
        <v>0.10976559052261835</v>
      </c>
      <c r="K533" s="99">
        <f>RES_hhdet_in_fecs!K86</f>
        <v>5.2407553677146265E-2</v>
      </c>
      <c r="L533" s="99">
        <f>RES_hhdet_in_fecs!L86</f>
        <v>8.7779701077655745E-2</v>
      </c>
      <c r="M533" s="99">
        <f>RES_hhdet_in_fecs!M86</f>
        <v>4.0905655480807449E-2</v>
      </c>
      <c r="N533" s="99">
        <f>RES_hhdet_in_fecs!N86</f>
        <v>7.4686328001126415E-2</v>
      </c>
      <c r="O533" s="99">
        <f>RES_hhdet_in_fecs!O86</f>
        <v>8.2103045756697024E-2</v>
      </c>
      <c r="P533" s="99">
        <f>RES_hhdet_in_fecs!P86</f>
        <v>4.4348299434185723E-2</v>
      </c>
      <c r="Q533" s="99">
        <f>RES_hhdet_in_fecs!Q86</f>
        <v>6.4177029422219395E-2</v>
      </c>
      <c r="R533" s="99">
        <f>RES_hhdet_in_fecs!R86</f>
        <v>3.6793251524648754E-2</v>
      </c>
      <c r="S533" s="99">
        <f>RES_hhdet_in_fecs!S86</f>
        <v>2.635048784889419E-2</v>
      </c>
      <c r="T533" s="99">
        <f>RES_hhdet_in_fecs!T86</f>
        <v>5.1810305123754605E-2</v>
      </c>
      <c r="U533" s="99">
        <f>RES_hhdet_in_fecs!U86</f>
        <v>7.3613509391268775E-2</v>
      </c>
      <c r="V533" s="99">
        <f>RES_hhdet_in_fecs!V86</f>
        <v>0.12959244450242577</v>
      </c>
      <c r="W533" s="99">
        <f>RES_hhdet_in_fecs!W86</f>
        <v>0.17120746737892134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18.261336978110187</v>
      </c>
      <c r="D534" s="123">
        <v>18.118332273139409</v>
      </c>
      <c r="E534" s="123">
        <v>17.377916054109527</v>
      </c>
      <c r="F534" s="123">
        <v>17.151015606491121</v>
      </c>
      <c r="G534" s="123">
        <v>15.343872144398588</v>
      </c>
      <c r="H534" s="123">
        <v>15.219149150303346</v>
      </c>
      <c r="I534" s="123">
        <v>14.496513851002632</v>
      </c>
      <c r="J534" s="123">
        <v>16.431977588053318</v>
      </c>
      <c r="K534" s="123">
        <v>17.4327158065785</v>
      </c>
      <c r="L534" s="123">
        <v>16.796573314032067</v>
      </c>
      <c r="M534" s="123">
        <v>14.669655266839007</v>
      </c>
      <c r="N534" s="123">
        <v>15.78393155314834</v>
      </c>
      <c r="O534" s="123">
        <v>16.278147291008871</v>
      </c>
      <c r="P534" s="123">
        <v>14.353030172708833</v>
      </c>
      <c r="Q534" s="123">
        <v>14.569561245785426</v>
      </c>
      <c r="R534" s="123">
        <v>14.323260541644373</v>
      </c>
      <c r="S534" s="123">
        <v>15.064928003307037</v>
      </c>
      <c r="T534" s="123">
        <v>13.657111312435912</v>
      </c>
      <c r="U534" s="123">
        <v>16.915882143663705</v>
      </c>
      <c r="V534" s="123">
        <v>12.254030203573013</v>
      </c>
      <c r="W534" s="123">
        <v>13.377165824537594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19.93905532718917</v>
      </c>
      <c r="D535" s="99">
        <v>19.511526030361996</v>
      </c>
      <c r="E535" s="99">
        <v>17.967300422602122</v>
      </c>
      <c r="F535" s="99">
        <v>18.009673557622953</v>
      </c>
      <c r="G535" s="99">
        <v>15.539986090634439</v>
      </c>
      <c r="H535" s="99">
        <v>15.106648969636836</v>
      </c>
      <c r="I535" s="99">
        <v>14.164705603507009</v>
      </c>
      <c r="J535" s="99">
        <v>16.406406226567313</v>
      </c>
      <c r="K535" s="99">
        <v>17.115767535286697</v>
      </c>
      <c r="L535" s="99">
        <v>16.59458342636896</v>
      </c>
      <c r="M535" s="99">
        <v>13.850664862686093</v>
      </c>
      <c r="N535" s="99">
        <v>14.933673123637883</v>
      </c>
      <c r="O535" s="99">
        <v>15.500239921136391</v>
      </c>
      <c r="P535" s="99">
        <v>13.741957066055248</v>
      </c>
      <c r="Q535" s="99">
        <v>13.907000885961637</v>
      </c>
      <c r="R535" s="99">
        <v>13.514008173571323</v>
      </c>
      <c r="S535" s="99">
        <v>14.072113706035504</v>
      </c>
      <c r="T535" s="99">
        <v>12.872013186742599</v>
      </c>
      <c r="U535" s="99">
        <v>15.860297188202143</v>
      </c>
      <c r="V535" s="99">
        <v>11.394110739510005</v>
      </c>
      <c r="W535" s="99">
        <v>12.52717578517354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16.946996291439046</v>
      </c>
      <c r="G536" s="99">
        <v>0</v>
      </c>
      <c r="H536" s="99">
        <v>14.306200182642293</v>
      </c>
      <c r="I536" s="99">
        <v>13.492428506694647</v>
      </c>
      <c r="J536" s="99">
        <v>15.639363421343083</v>
      </c>
      <c r="K536" s="99">
        <v>16.358527148361905</v>
      </c>
      <c r="L536" s="99">
        <v>15.893040363616585</v>
      </c>
      <c r="M536" s="99">
        <v>13.304787641483914</v>
      </c>
      <c r="N536" s="99">
        <v>14.37064683846363</v>
      </c>
      <c r="O536" s="99">
        <v>14.93984244321987</v>
      </c>
      <c r="P536" s="99">
        <v>13.26775728853422</v>
      </c>
      <c r="Q536" s="99">
        <v>13.447489460228006</v>
      </c>
      <c r="R536" s="99">
        <v>13.105535511871516</v>
      </c>
      <c r="S536" s="99">
        <v>13.688711328821382</v>
      </c>
      <c r="T536" s="99">
        <v>12.562362125251445</v>
      </c>
      <c r="U536" s="99">
        <v>15.520547767171458</v>
      </c>
      <c r="V536" s="99">
        <v>11.175867589339656</v>
      </c>
      <c r="W536" s="99">
        <v>12.288319368268942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14.366406572068309</v>
      </c>
      <c r="G537" s="102">
        <v>0</v>
      </c>
      <c r="H537" s="102">
        <v>12.096948981338974</v>
      </c>
      <c r="I537" s="102">
        <v>11.504705477928173</v>
      </c>
      <c r="J537" s="102">
        <v>13.200386241143192</v>
      </c>
      <c r="K537" s="102">
        <v>13.775485252558322</v>
      </c>
      <c r="L537" s="102">
        <v>13.31453494014632</v>
      </c>
      <c r="M537" s="102">
        <v>11.151760012961512</v>
      </c>
      <c r="N537" s="102">
        <v>12.009501374999372</v>
      </c>
      <c r="O537" s="102">
        <v>12.44866751040521</v>
      </c>
      <c r="P537" s="102">
        <v>11.044600116897438</v>
      </c>
      <c r="Q537" s="102">
        <v>11.157052362728336</v>
      </c>
      <c r="R537" s="102">
        <v>10.868098842684352</v>
      </c>
      <c r="S537" s="102">
        <v>11.317240534601476</v>
      </c>
      <c r="T537" s="102">
        <v>10.363497680313678</v>
      </c>
      <c r="U537" s="102">
        <v>12.755295202436198</v>
      </c>
      <c r="V537" s="102">
        <v>9.1562159148369489</v>
      </c>
      <c r="W537" s="102">
        <v>9.8273359675738128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2.5805897193707366</v>
      </c>
      <c r="G538" s="105">
        <v>0</v>
      </c>
      <c r="H538" s="105">
        <v>2.2092512013033163</v>
      </c>
      <c r="I538" s="105">
        <v>1.9877230287664744</v>
      </c>
      <c r="J538" s="105">
        <v>2.4389771801998918</v>
      </c>
      <c r="K538" s="105">
        <v>2.583041895803583</v>
      </c>
      <c r="L538" s="105">
        <v>2.5785054234702658</v>
      </c>
      <c r="M538" s="105">
        <v>2.1530276285224019</v>
      </c>
      <c r="N538" s="105">
        <v>2.3611454634642572</v>
      </c>
      <c r="O538" s="105">
        <v>2.4911749328146628</v>
      </c>
      <c r="P538" s="105">
        <v>2.2231571716367839</v>
      </c>
      <c r="Q538" s="105">
        <v>2.2904370974996708</v>
      </c>
      <c r="R538" s="105">
        <v>2.2374366691871632</v>
      </c>
      <c r="S538" s="105">
        <v>2.3714707942199031</v>
      </c>
      <c r="T538" s="105">
        <v>2.1988644449377657</v>
      </c>
      <c r="U538" s="105">
        <v>2.7652525647352615</v>
      </c>
      <c r="V538" s="105">
        <v>2.0196516745027102</v>
      </c>
      <c r="W538" s="105">
        <v>2.4609834006951301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18.21952317686825</v>
      </c>
      <c r="D543" s="102">
        <v>18.029721737015603</v>
      </c>
      <c r="E543" s="102">
        <v>17.33203159367417</v>
      </c>
      <c r="F543" s="102">
        <v>17.066262796408253</v>
      </c>
      <c r="G543" s="102">
        <v>15.337879746071486</v>
      </c>
      <c r="H543" s="102">
        <v>15.264560687369759</v>
      </c>
      <c r="I543" s="102">
        <v>14.631683454852782</v>
      </c>
      <c r="J543" s="102">
        <v>16.483204257750501</v>
      </c>
      <c r="K543" s="102">
        <v>17.56373360175234</v>
      </c>
      <c r="L543" s="102">
        <v>16.889012981816567</v>
      </c>
      <c r="M543" s="102">
        <v>14.896774672078863</v>
      </c>
      <c r="N543" s="102">
        <v>16.035656616330581</v>
      </c>
      <c r="O543" s="102">
        <v>16.508645146441847</v>
      </c>
      <c r="P543" s="102">
        <v>14.460179955835345</v>
      </c>
      <c r="Q543" s="102">
        <v>14.687323162101507</v>
      </c>
      <c r="R543" s="102">
        <v>14.512937512902253</v>
      </c>
      <c r="S543" s="102">
        <v>15.360165061780814</v>
      </c>
      <c r="T543" s="102">
        <v>13.932890628629703</v>
      </c>
      <c r="U543" s="102">
        <v>17.273553775618076</v>
      </c>
      <c r="V543" s="102">
        <v>12.560335922019679</v>
      </c>
      <c r="W543" s="102">
        <v>13.704490590086772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17.237969228244904</v>
      </c>
      <c r="D544" s="105">
        <v>17.072790074316064</v>
      </c>
      <c r="E544" s="105">
        <v>16.399778250490275</v>
      </c>
      <c r="F544" s="105">
        <v>16.157809404228498</v>
      </c>
      <c r="G544" s="105">
        <v>14.539981073307526</v>
      </c>
      <c r="H544" s="105">
        <v>14.47307592619368</v>
      </c>
      <c r="I544" s="105">
        <v>13.920372472859686</v>
      </c>
      <c r="J544" s="105">
        <v>15.65490900754139</v>
      </c>
      <c r="K544" s="105">
        <v>16.688240974152585</v>
      </c>
      <c r="L544" s="105">
        <v>16.042779836639308</v>
      </c>
      <c r="M544" s="105">
        <v>14.171374765984387</v>
      </c>
      <c r="N544" s="105">
        <v>15.270099159967724</v>
      </c>
      <c r="O544" s="105">
        <v>15.745777548724007</v>
      </c>
      <c r="P544" s="105">
        <v>13.829065194552612</v>
      </c>
      <c r="Q544" s="105">
        <v>14.075499391262378</v>
      </c>
      <c r="R544" s="105">
        <v>13.93827183539403</v>
      </c>
      <c r="S544" s="105">
        <v>14.775523380160404</v>
      </c>
      <c r="T544" s="105">
        <v>13.425816343958411</v>
      </c>
      <c r="U544" s="105">
        <v>16.66645427304524</v>
      </c>
      <c r="V544" s="105">
        <v>12.133453879554061</v>
      </c>
      <c r="W544" s="105">
        <v>13.206917154786675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14.537074203798221</v>
      </c>
      <c r="D545" s="99">
        <v>14.425123826220576</v>
      </c>
      <c r="E545" s="99">
        <v>13.805178679516253</v>
      </c>
      <c r="F545" s="99">
        <v>13.613476460457337</v>
      </c>
      <c r="G545" s="99">
        <v>12.290008500302237</v>
      </c>
      <c r="H545" s="99">
        <v>12.224012049644879</v>
      </c>
      <c r="I545" s="99">
        <v>11.883979935389061</v>
      </c>
      <c r="J545" s="99">
        <v>13.261200062274453</v>
      </c>
      <c r="K545" s="99">
        <v>14.136109311008845</v>
      </c>
      <c r="L545" s="99">
        <v>13.550672659444109</v>
      </c>
      <c r="M545" s="99">
        <v>11.994396168954752</v>
      </c>
      <c r="N545" s="99">
        <v>12.898032112680655</v>
      </c>
      <c r="O545" s="99">
        <v>13.260304688364471</v>
      </c>
      <c r="P545" s="99">
        <v>11.624187176745107</v>
      </c>
      <c r="Q545" s="99">
        <v>11.786409052562407</v>
      </c>
      <c r="R545" s="99">
        <v>11.676131673067331</v>
      </c>
      <c r="S545" s="99">
        <v>12.356171714802869</v>
      </c>
      <c r="T545" s="99">
        <v>11.218036732156401</v>
      </c>
      <c r="U545" s="99">
        <v>13.890874702125313</v>
      </c>
      <c r="V545" s="99">
        <v>10.091640164962961</v>
      </c>
      <c r="W545" s="99">
        <v>10.747675655673085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2.7008950244466821</v>
      </c>
      <c r="D546" s="99">
        <v>2.6476662480954878</v>
      </c>
      <c r="E546" s="99">
        <v>2.5945995709740211</v>
      </c>
      <c r="F546" s="99">
        <v>2.5443329437711619</v>
      </c>
      <c r="G546" s="99">
        <v>2.2499725730052917</v>
      </c>
      <c r="H546" s="99">
        <v>2.2490638765488016</v>
      </c>
      <c r="I546" s="99">
        <v>2.03639253747063</v>
      </c>
      <c r="J546" s="99">
        <v>2.3937089452669396</v>
      </c>
      <c r="K546" s="99">
        <v>2.5521316631437423</v>
      </c>
      <c r="L546" s="99">
        <v>2.4921071771951961</v>
      </c>
      <c r="M546" s="99">
        <v>2.1769785970296334</v>
      </c>
      <c r="N546" s="99">
        <v>2.3720670472870684</v>
      </c>
      <c r="O546" s="99">
        <v>2.4854728603595353</v>
      </c>
      <c r="P546" s="99">
        <v>2.2048780178075056</v>
      </c>
      <c r="Q546" s="99">
        <v>2.2890903386999693</v>
      </c>
      <c r="R546" s="99">
        <v>2.2621401623266975</v>
      </c>
      <c r="S546" s="99">
        <v>2.419351665357536</v>
      </c>
      <c r="T546" s="99">
        <v>2.2077796118020077</v>
      </c>
      <c r="U546" s="99">
        <v>2.7755795709199251</v>
      </c>
      <c r="V546" s="99">
        <v>2.0418137145911017</v>
      </c>
      <c r="W546" s="99">
        <v>2.4592414991135896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1.827498113242475</v>
      </c>
      <c r="D547" s="123">
        <v>1.7958117042511315</v>
      </c>
      <c r="E547" s="123">
        <v>1.7938043450611858</v>
      </c>
      <c r="F547" s="123">
        <v>1.7219159973559401</v>
      </c>
      <c r="G547" s="123">
        <v>1.5555018217604606</v>
      </c>
      <c r="H547" s="123">
        <v>1.5106504745541744</v>
      </c>
      <c r="I547" s="123">
        <v>1.5161803424196589</v>
      </c>
      <c r="J547" s="123">
        <v>1.8804705775535546</v>
      </c>
      <c r="K547" s="123">
        <v>2.075243861907845</v>
      </c>
      <c r="L547" s="123">
        <v>1.9795340424699903</v>
      </c>
      <c r="M547" s="123">
        <v>1.6741537891523575</v>
      </c>
      <c r="N547" s="123">
        <v>1.8977835783728847</v>
      </c>
      <c r="O547" s="123">
        <v>2.0144562980926799</v>
      </c>
      <c r="P547" s="123">
        <v>1.8282692414618449</v>
      </c>
      <c r="Q547" s="123">
        <v>1.9278269715850809</v>
      </c>
      <c r="R547" s="123">
        <v>1.8836049774068049</v>
      </c>
      <c r="S547" s="123">
        <v>2.0317399961847404</v>
      </c>
      <c r="T547" s="123">
        <v>1.9204622445638624</v>
      </c>
      <c r="U547" s="123">
        <v>2.462699545203642</v>
      </c>
      <c r="V547" s="123">
        <v>2.4091470571236675</v>
      </c>
      <c r="W547" s="123">
        <v>2.7142961923633107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2.4214785399563894</v>
      </c>
      <c r="D549" s="99">
        <v>2.2562665704116753</v>
      </c>
      <c r="E549" s="99">
        <v>2.5219473958203413</v>
      </c>
      <c r="F549" s="99">
        <v>2.1354648669569469</v>
      </c>
      <c r="G549" s="99">
        <v>2.3054310649319962</v>
      </c>
      <c r="H549" s="99">
        <v>1.2135603623263611</v>
      </c>
      <c r="I549" s="99">
        <v>1.6040624729577213</v>
      </c>
      <c r="J549" s="99">
        <v>2.5899510581521397</v>
      </c>
      <c r="K549" s="99">
        <v>3.1626586694472207</v>
      </c>
      <c r="L549" s="99">
        <v>2.4007557042906487</v>
      </c>
      <c r="M549" s="99">
        <v>1.9719619420196688</v>
      </c>
      <c r="N549" s="99">
        <v>1.8008404863111838</v>
      </c>
      <c r="O549" s="99">
        <v>2.5797946611391041</v>
      </c>
      <c r="P549" s="99">
        <v>2.2457645859882982</v>
      </c>
      <c r="Q549" s="99">
        <v>2.9002215263861193</v>
      </c>
      <c r="R549" s="99">
        <v>2.3186570499742984</v>
      </c>
      <c r="S549" s="99">
        <v>2.6423135425744873</v>
      </c>
      <c r="T549" s="99">
        <v>2.6000361904653797</v>
      </c>
      <c r="U549" s="99">
        <v>3.4192064950435062</v>
      </c>
      <c r="V549" s="99">
        <v>3.2553817940040113</v>
      </c>
      <c r="W549" s="99">
        <v>3.7583270901120809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1.7352674130795873</v>
      </c>
      <c r="D550" s="110">
        <v>1.7290914068274883</v>
      </c>
      <c r="E550" s="110">
        <v>1.6907575694051509</v>
      </c>
      <c r="F550" s="110">
        <v>1.6890018411307204</v>
      </c>
      <c r="G550" s="110">
        <v>1.4905862245204982</v>
      </c>
      <c r="H550" s="110">
        <v>1.5343551877612229</v>
      </c>
      <c r="I550" s="110">
        <v>1.5061144157584045</v>
      </c>
      <c r="J550" s="110">
        <v>1.7549517656840119</v>
      </c>
      <c r="K550" s="110">
        <v>1.9456784237993816</v>
      </c>
      <c r="L550" s="110">
        <v>1.9596790892378189</v>
      </c>
      <c r="M550" s="110">
        <v>1.6708121000205309</v>
      </c>
      <c r="N550" s="110">
        <v>1.9001164822615662</v>
      </c>
      <c r="O550" s="110">
        <v>1.9696892618564812</v>
      </c>
      <c r="P550" s="110">
        <v>1.7765460577613368</v>
      </c>
      <c r="Q550" s="110">
        <v>1.8274961285757514</v>
      </c>
      <c r="R550" s="110">
        <v>1.8414613891558804</v>
      </c>
      <c r="S550" s="110">
        <v>2.001118863755261</v>
      </c>
      <c r="T550" s="110">
        <v>1.9017638311954221</v>
      </c>
      <c r="U550" s="110">
        <v>2.4290059719803381</v>
      </c>
      <c r="V550" s="110">
        <v>2.3667853761756388</v>
      </c>
      <c r="W550" s="110">
        <v>2.6390691850807002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154.35274446628523</v>
      </c>
      <c r="D552" s="118">
        <f t="shared" si="268"/>
        <v>154.87694100186516</v>
      </c>
      <c r="E552" s="118">
        <f t="shared" si="268"/>
        <v>152.62245535282443</v>
      </c>
      <c r="F552" s="118">
        <f t="shared" si="268"/>
        <v>148.05883862674844</v>
      </c>
      <c r="G552" s="118">
        <f t="shared" si="268"/>
        <v>139.87780695101009</v>
      </c>
      <c r="H552" s="118">
        <f t="shared" si="268"/>
        <v>138.54108570901454</v>
      </c>
      <c r="I552" s="118">
        <f t="shared" si="268"/>
        <v>134.01705949601379</v>
      </c>
      <c r="J552" s="118">
        <f t="shared" si="268"/>
        <v>139.7973896542685</v>
      </c>
      <c r="K552" s="118">
        <f t="shared" si="268"/>
        <v>144.79348287058042</v>
      </c>
      <c r="L552" s="118">
        <f t="shared" si="268"/>
        <v>155.68120406151473</v>
      </c>
      <c r="M552" s="118">
        <f t="shared" si="268"/>
        <v>127.722759171956</v>
      </c>
      <c r="N552" s="118">
        <f t="shared" si="268"/>
        <v>139.74626002396295</v>
      </c>
      <c r="O552" s="118">
        <f t="shared" si="268"/>
        <v>131.59496385738868</v>
      </c>
      <c r="P552" s="118">
        <f t="shared" si="268"/>
        <v>125.3763982035953</v>
      </c>
      <c r="Q552" s="118">
        <f t="shared" si="268"/>
        <v>117.36288485664599</v>
      </c>
      <c r="R552" s="118">
        <f t="shared" ref="R552:V552" si="269">R553+R556+R558+R571</f>
        <v>123.8397134672671</v>
      </c>
      <c r="S552" s="118">
        <f t="shared" si="269"/>
        <v>121.26355238157339</v>
      </c>
      <c r="T552" s="118">
        <f t="shared" si="269"/>
        <v>113.46539943664853</v>
      </c>
      <c r="U552" s="118">
        <f t="shared" si="269"/>
        <v>115.61367732383729</v>
      </c>
      <c r="V552" s="118">
        <f t="shared" si="269"/>
        <v>94.732553207932312</v>
      </c>
      <c r="W552" s="118">
        <f t="shared" ref="W552" si="270">W553+W556+W558+W571</f>
        <v>98.621694963731912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139.38743393885795</v>
      </c>
      <c r="D553" s="123">
        <f t="shared" si="271"/>
        <v>140.06292668998853</v>
      </c>
      <c r="E553" s="123">
        <f t="shared" si="271"/>
        <v>138.37866055319753</v>
      </c>
      <c r="F553" s="123">
        <f t="shared" si="271"/>
        <v>133.95943430966719</v>
      </c>
      <c r="G553" s="123">
        <f t="shared" si="271"/>
        <v>127.10001159587057</v>
      </c>
      <c r="H553" s="123">
        <f t="shared" si="271"/>
        <v>125.86776951004127</v>
      </c>
      <c r="I553" s="123">
        <f t="shared" si="271"/>
        <v>121.90533099661596</v>
      </c>
      <c r="J553" s="123">
        <f t="shared" si="271"/>
        <v>125.71347108128774</v>
      </c>
      <c r="K553" s="123">
        <f t="shared" si="271"/>
        <v>129.9273075307247</v>
      </c>
      <c r="L553" s="123">
        <f t="shared" si="271"/>
        <v>141.12591143956095</v>
      </c>
      <c r="M553" s="123">
        <f t="shared" si="271"/>
        <v>115.10680279984088</v>
      </c>
      <c r="N553" s="123">
        <f t="shared" si="271"/>
        <v>125.85701002741618</v>
      </c>
      <c r="O553" s="123">
        <f t="shared" si="271"/>
        <v>117.06437162485668</v>
      </c>
      <c r="P553" s="123">
        <f t="shared" si="271"/>
        <v>112.52605249071061</v>
      </c>
      <c r="Q553" s="123">
        <f t="shared" si="271"/>
        <v>103.99561178594152</v>
      </c>
      <c r="R553" s="123">
        <f t="shared" ref="R553:V553" si="272">SUM(R554:R555)</f>
        <v>110.62623977498848</v>
      </c>
      <c r="S553" s="123">
        <f t="shared" si="272"/>
        <v>107.15879691503258</v>
      </c>
      <c r="T553" s="123">
        <f t="shared" si="272"/>
        <v>100.29826324335741</v>
      </c>
      <c r="U553" s="123">
        <f t="shared" si="272"/>
        <v>99.017698619413466</v>
      </c>
      <c r="V553" s="123">
        <f t="shared" si="272"/>
        <v>81.702039207975147</v>
      </c>
      <c r="W553" s="123">
        <f t="shared" ref="W553" si="273">SUM(W554:W555)</f>
        <v>84.078925283811984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138.10706164025268</v>
      </c>
      <c r="D554" s="99">
        <v>138.80824241449238</v>
      </c>
      <c r="E554" s="99">
        <v>137.1572994911605</v>
      </c>
      <c r="F554" s="99">
        <v>132.81043376861965</v>
      </c>
      <c r="G554" s="99">
        <v>126.02968733482635</v>
      </c>
      <c r="H554" s="99">
        <v>124.82510715559327</v>
      </c>
      <c r="I554" s="99">
        <v>120.91044484326196</v>
      </c>
      <c r="J554" s="99">
        <v>124.70607409816618</v>
      </c>
      <c r="K554" s="99">
        <v>128.89680215574785</v>
      </c>
      <c r="L554" s="99">
        <v>140.01321033608829</v>
      </c>
      <c r="M554" s="99">
        <v>114.21801469179323</v>
      </c>
      <c r="N554" s="99">
        <v>124.89170801887026</v>
      </c>
      <c r="O554" s="99">
        <v>116.17898738596648</v>
      </c>
      <c r="P554" s="99">
        <v>111.68376034548506</v>
      </c>
      <c r="Q554" s="99">
        <v>103.22566283053519</v>
      </c>
      <c r="R554" s="99">
        <v>109.80921899206345</v>
      </c>
      <c r="S554" s="99">
        <v>106.42066545694428</v>
      </c>
      <c r="T554" s="99">
        <v>99.614825705207579</v>
      </c>
      <c r="U554" s="99">
        <v>98.361761364448199</v>
      </c>
      <c r="V554" s="99">
        <v>81.150683444859013</v>
      </c>
      <c r="W554" s="99">
        <v>83.505702082789554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1.2803722986052688</v>
      </c>
      <c r="D555" s="99">
        <v>1.2546842754961325</v>
      </c>
      <c r="E555" s="99">
        <v>1.221361062037029</v>
      </c>
      <c r="F555" s="99">
        <v>1.1490005410475528</v>
      </c>
      <c r="G555" s="99">
        <v>1.0703242610442223</v>
      </c>
      <c r="H555" s="99">
        <v>1.0426623544479923</v>
      </c>
      <c r="I555" s="99">
        <v>0.99488615335400488</v>
      </c>
      <c r="J555" s="99">
        <v>1.0073969831215559</v>
      </c>
      <c r="K555" s="99">
        <v>1.0305053749768571</v>
      </c>
      <c r="L555" s="99">
        <v>1.1127011034726551</v>
      </c>
      <c r="M555" s="99">
        <v>0.88878810804765251</v>
      </c>
      <c r="N555" s="99">
        <v>0.96530200854592418</v>
      </c>
      <c r="O555" s="99">
        <v>0.88538423889020146</v>
      </c>
      <c r="P555" s="99">
        <v>0.84229214522555551</v>
      </c>
      <c r="Q555" s="99">
        <v>0.76994895540633557</v>
      </c>
      <c r="R555" s="99">
        <v>0.81702078292503355</v>
      </c>
      <c r="S555" s="99">
        <v>0.73813145808829728</v>
      </c>
      <c r="T555" s="99">
        <v>0.68343753814983066</v>
      </c>
      <c r="U555" s="99">
        <v>0.655937254965264</v>
      </c>
      <c r="V555" s="99">
        <v>0.5513557631161311</v>
      </c>
      <c r="W555" s="99">
        <v>0.57322320102243063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0.23397699937711025</v>
      </c>
      <c r="D556" s="123">
        <f t="shared" si="274"/>
        <v>0.21323011947207465</v>
      </c>
      <c r="E556" s="123">
        <f t="shared" si="274"/>
        <v>0.16703753811570926</v>
      </c>
      <c r="F556" s="123">
        <f t="shared" si="274"/>
        <v>0.18585669147997175</v>
      </c>
      <c r="G556" s="123">
        <f t="shared" si="274"/>
        <v>0.28150185056828658</v>
      </c>
      <c r="H556" s="123">
        <f t="shared" si="274"/>
        <v>0.23858124116521398</v>
      </c>
      <c r="I556" s="123">
        <f t="shared" si="274"/>
        <v>0.17451220701468723</v>
      </c>
      <c r="J556" s="123">
        <f t="shared" si="274"/>
        <v>0.35115018512169627</v>
      </c>
      <c r="K556" s="123">
        <f t="shared" si="274"/>
        <v>0.17282043199557651</v>
      </c>
      <c r="L556" s="123">
        <f t="shared" si="274"/>
        <v>0.29833654069397825</v>
      </c>
      <c r="M556" s="123">
        <f t="shared" si="274"/>
        <v>0.14396405723230049</v>
      </c>
      <c r="N556" s="123">
        <f t="shared" si="274"/>
        <v>0.27375422119208204</v>
      </c>
      <c r="O556" s="123">
        <f t="shared" si="274"/>
        <v>0.31525098514122241</v>
      </c>
      <c r="P556" s="123">
        <f t="shared" si="274"/>
        <v>0.17866766830727218</v>
      </c>
      <c r="Q556" s="123">
        <f t="shared" si="274"/>
        <v>0.26897841484634866</v>
      </c>
      <c r="R556" s="123">
        <f t="shared" si="274"/>
        <v>0.15795759110899177</v>
      </c>
      <c r="S556" s="123">
        <f t="shared" si="274"/>
        <v>0.11526323475339655</v>
      </c>
      <c r="T556" s="123">
        <f t="shared" si="274"/>
        <v>0.2301422047190676</v>
      </c>
      <c r="U556" s="123">
        <f t="shared" si="274"/>
        <v>0.33153475409097838</v>
      </c>
      <c r="V556" s="123">
        <f t="shared" si="274"/>
        <v>0.59180168448464865</v>
      </c>
      <c r="W556" s="123">
        <f t="shared" si="274"/>
        <v>0.79238796953960811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0.23397699937711025</v>
      </c>
      <c r="D557" s="99">
        <f>RES_hhdet_in_tess!D86</f>
        <v>0.21323011947207465</v>
      </c>
      <c r="E557" s="99">
        <f>RES_hhdet_in_tess!E86</f>
        <v>0.16703753811570926</v>
      </c>
      <c r="F557" s="99">
        <f>RES_hhdet_in_tess!F86</f>
        <v>0.18585669147997175</v>
      </c>
      <c r="G557" s="99">
        <f>RES_hhdet_in_tess!G86</f>
        <v>0.28150185056828658</v>
      </c>
      <c r="H557" s="99">
        <f>RES_hhdet_in_tess!H86</f>
        <v>0.23858124116521398</v>
      </c>
      <c r="I557" s="99">
        <f>RES_hhdet_in_tess!I86</f>
        <v>0.17451220701468723</v>
      </c>
      <c r="J557" s="99">
        <f>RES_hhdet_in_tess!J86</f>
        <v>0.35115018512169627</v>
      </c>
      <c r="K557" s="99">
        <f>RES_hhdet_in_tess!K86</f>
        <v>0.17282043199557651</v>
      </c>
      <c r="L557" s="99">
        <f>RES_hhdet_in_tess!L86</f>
        <v>0.29833654069397825</v>
      </c>
      <c r="M557" s="99">
        <f>RES_hhdet_in_tess!M86</f>
        <v>0.14396405723230049</v>
      </c>
      <c r="N557" s="99">
        <f>RES_hhdet_in_tess!N86</f>
        <v>0.27375422119208204</v>
      </c>
      <c r="O557" s="99">
        <f>RES_hhdet_in_tess!O86</f>
        <v>0.31525098514122241</v>
      </c>
      <c r="P557" s="99">
        <f>RES_hhdet_in_tess!P86</f>
        <v>0.17866766830727218</v>
      </c>
      <c r="Q557" s="99">
        <f>RES_hhdet_in_tess!Q86</f>
        <v>0.26897841484634866</v>
      </c>
      <c r="R557" s="99">
        <f>RES_hhdet_in_tess!R86</f>
        <v>0.15795759110899177</v>
      </c>
      <c r="S557" s="99">
        <f>RES_hhdet_in_tess!S86</f>
        <v>0.11526323475339655</v>
      </c>
      <c r="T557" s="99">
        <f>RES_hhdet_in_tess!T86</f>
        <v>0.2301422047190676</v>
      </c>
      <c r="U557" s="99">
        <f>RES_hhdet_in_tess!U86</f>
        <v>0.33153475409097838</v>
      </c>
      <c r="V557" s="99">
        <f>RES_hhdet_in_tess!V86</f>
        <v>0.59180168448464865</v>
      </c>
      <c r="W557" s="99">
        <f>RES_hhdet_in_tess!W86</f>
        <v>0.79238796953960811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13.363118576779241</v>
      </c>
      <c r="D558" s="123">
        <v>13.248866967318882</v>
      </c>
      <c r="E558" s="123">
        <v>12.728365800201543</v>
      </c>
      <c r="F558" s="123">
        <v>12.594650127412766</v>
      </c>
      <c r="G558" s="123">
        <v>11.309254818966172</v>
      </c>
      <c r="H558" s="123">
        <v>11.265642617485808</v>
      </c>
      <c r="I558" s="123">
        <v>10.773593837943562</v>
      </c>
      <c r="J558" s="123">
        <v>12.316764596510501</v>
      </c>
      <c r="K558" s="123">
        <v>13.112308076273399</v>
      </c>
      <c r="L558" s="123">
        <v>12.710051703736243</v>
      </c>
      <c r="M558" s="123">
        <v>11.14771309874582</v>
      </c>
      <c r="N558" s="123">
        <v>12.110658999773531</v>
      </c>
      <c r="O558" s="123">
        <v>12.63406147295626</v>
      </c>
      <c r="P558" s="123">
        <v>11.239992443810445</v>
      </c>
      <c r="Q558" s="123">
        <v>11.577025781114097</v>
      </c>
      <c r="R558" s="123">
        <v>11.53887880718648</v>
      </c>
      <c r="S558" s="123">
        <v>12.307950901849962</v>
      </c>
      <c r="T558" s="123">
        <v>11.309256815731626</v>
      </c>
      <c r="U558" s="123">
        <v>14.149896624255234</v>
      </c>
      <c r="V558" s="123">
        <v>10.353410826107591</v>
      </c>
      <c r="W558" s="123">
        <v>11.398714653511135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13.365022087984899</v>
      </c>
      <c r="D559" s="99">
        <v>13.322895475741525</v>
      </c>
      <c r="E559" s="99">
        <v>12.495701686585521</v>
      </c>
      <c r="F559" s="99">
        <v>12.754869897559727</v>
      </c>
      <c r="G559" s="99">
        <v>11.205453928869263</v>
      </c>
      <c r="H559" s="99">
        <v>11.088308139770536</v>
      </c>
      <c r="I559" s="99">
        <v>10.580934174100863</v>
      </c>
      <c r="J559" s="99">
        <v>12.468944373166224</v>
      </c>
      <c r="K559" s="99">
        <v>13.23019803427027</v>
      </c>
      <c r="L559" s="99">
        <v>13.041355136133147</v>
      </c>
      <c r="M559" s="99">
        <v>11.049479272927057</v>
      </c>
      <c r="N559" s="99">
        <v>12.068092922660558</v>
      </c>
      <c r="O559" s="99">
        <v>12.658614500560557</v>
      </c>
      <c r="P559" s="99">
        <v>11.325699881527182</v>
      </c>
      <c r="Q559" s="99">
        <v>11.5858518222506</v>
      </c>
      <c r="R559" s="99">
        <v>11.436302263717709</v>
      </c>
      <c r="S559" s="99">
        <v>12.116163975333365</v>
      </c>
      <c r="T559" s="99">
        <v>11.273652606377846</v>
      </c>
      <c r="U559" s="99">
        <v>14.107404476942383</v>
      </c>
      <c r="V559" s="99">
        <v>10.265217631766335</v>
      </c>
      <c r="W559" s="99">
        <v>11.4013352199417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12.755213159150834</v>
      </c>
      <c r="G560" s="99">
        <v>0</v>
      </c>
      <c r="H560" s="99">
        <v>11.088434011850508</v>
      </c>
      <c r="I560" s="99">
        <v>10.581656059343306</v>
      </c>
      <c r="J560" s="99">
        <v>12.471331583237317</v>
      </c>
      <c r="K560" s="99">
        <v>13.231258374192635</v>
      </c>
      <c r="L560" s="99">
        <v>13.042135281812259</v>
      </c>
      <c r="M560" s="99">
        <v>11.04943385461157</v>
      </c>
      <c r="N560" s="99">
        <v>12.066177664745384</v>
      </c>
      <c r="O560" s="99">
        <v>12.657655184839005</v>
      </c>
      <c r="P560" s="99">
        <v>11.325778118142768</v>
      </c>
      <c r="Q560" s="99">
        <v>11.585320768510751</v>
      </c>
      <c r="R560" s="99">
        <v>11.434623898951338</v>
      </c>
      <c r="S560" s="99">
        <v>12.115674467525194</v>
      </c>
      <c r="T560" s="99">
        <v>11.275492237332475</v>
      </c>
      <c r="U560" s="99">
        <v>14.110822355030461</v>
      </c>
      <c r="V560" s="99">
        <v>10.268698151058699</v>
      </c>
      <c r="W560" s="99">
        <v>11.40511842416219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10.174623439780097</v>
      </c>
      <c r="G561" s="102">
        <v>0</v>
      </c>
      <c r="H561" s="102">
        <v>8.8791828105471904</v>
      </c>
      <c r="I561" s="102">
        <v>8.5939330305768316</v>
      </c>
      <c r="J561" s="102">
        <v>10.032354403037425</v>
      </c>
      <c r="K561" s="102">
        <v>10.648216478389051</v>
      </c>
      <c r="L561" s="102">
        <v>10.463629858341994</v>
      </c>
      <c r="M561" s="102">
        <v>8.8964062260891659</v>
      </c>
      <c r="N561" s="102">
        <v>9.7050322012811279</v>
      </c>
      <c r="O561" s="102">
        <v>10.166480252024341</v>
      </c>
      <c r="P561" s="102">
        <v>9.1026209465059846</v>
      </c>
      <c r="Q561" s="102">
        <v>9.2948836710110818</v>
      </c>
      <c r="R561" s="102">
        <v>9.1971872297641752</v>
      </c>
      <c r="S561" s="102">
        <v>9.7442036733052912</v>
      </c>
      <c r="T561" s="102">
        <v>9.0766277923947083</v>
      </c>
      <c r="U561" s="102">
        <v>11.345569790295198</v>
      </c>
      <c r="V561" s="102">
        <v>8.249046476555991</v>
      </c>
      <c r="W561" s="102">
        <v>8.9441350234670605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2.5805897193707366</v>
      </c>
      <c r="G562" s="105">
        <v>0</v>
      </c>
      <c r="H562" s="105">
        <v>2.2092512013033163</v>
      </c>
      <c r="I562" s="105">
        <v>1.9877230287664744</v>
      </c>
      <c r="J562" s="105">
        <v>2.4389771801998918</v>
      </c>
      <c r="K562" s="105">
        <v>2.583041895803583</v>
      </c>
      <c r="L562" s="105">
        <v>2.5785054234702658</v>
      </c>
      <c r="M562" s="105">
        <v>2.1530276285224019</v>
      </c>
      <c r="N562" s="105">
        <v>2.3611454634642572</v>
      </c>
      <c r="O562" s="105">
        <v>2.4911749328146628</v>
      </c>
      <c r="P562" s="105">
        <v>2.2231571716367839</v>
      </c>
      <c r="Q562" s="105">
        <v>2.2904370974996708</v>
      </c>
      <c r="R562" s="105">
        <v>2.2374366691871632</v>
      </c>
      <c r="S562" s="105">
        <v>2.3714707942199031</v>
      </c>
      <c r="T562" s="105">
        <v>2.1988644449377657</v>
      </c>
      <c r="U562" s="105">
        <v>2.7652525647352615</v>
      </c>
      <c r="V562" s="105">
        <v>2.0196516745027102</v>
      </c>
      <c r="W562" s="105">
        <v>2.4609834006951301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13.363052643813916</v>
      </c>
      <c r="D567" s="102">
        <v>13.243447921567331</v>
      </c>
      <c r="E567" s="102">
        <v>12.751266064579175</v>
      </c>
      <c r="F567" s="102">
        <v>12.575914772064744</v>
      </c>
      <c r="G567" s="102">
        <v>11.321615473043337</v>
      </c>
      <c r="H567" s="102">
        <v>11.287799532918489</v>
      </c>
      <c r="I567" s="102">
        <v>10.840544520601963</v>
      </c>
      <c r="J567" s="102">
        <v>12.238280672019048</v>
      </c>
      <c r="K567" s="102">
        <v>13.072027976620303</v>
      </c>
      <c r="L567" s="102">
        <v>12.604184115025996</v>
      </c>
      <c r="M567" s="102">
        <v>11.172212531526311</v>
      </c>
      <c r="N567" s="102">
        <v>12.121711705909574</v>
      </c>
      <c r="O567" s="102">
        <v>12.627953719813581</v>
      </c>
      <c r="P567" s="102">
        <v>11.230457853953808</v>
      </c>
      <c r="Q567" s="102">
        <v>11.575737140895335</v>
      </c>
      <c r="R567" s="102">
        <v>11.557913506797698</v>
      </c>
      <c r="S567" s="102">
        <v>12.357986815492719</v>
      </c>
      <c r="T567" s="102">
        <v>11.319864608346915</v>
      </c>
      <c r="U567" s="102">
        <v>14.162333000597013</v>
      </c>
      <c r="V567" s="102">
        <v>10.380947165780441</v>
      </c>
      <c r="W567" s="102">
        <v>11.397788872663153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13.363066914818631</v>
      </c>
      <c r="D568" s="105">
        <v>13.243413589137603</v>
      </c>
      <c r="E568" s="105">
        <v>12.751141547035047</v>
      </c>
      <c r="F568" s="105">
        <v>12.575932817778259</v>
      </c>
      <c r="G568" s="105">
        <v>11.321809926306669</v>
      </c>
      <c r="H568" s="105">
        <v>11.288446033058619</v>
      </c>
      <c r="I568" s="105">
        <v>10.841176619154533</v>
      </c>
      <c r="J568" s="105">
        <v>12.239748942835952</v>
      </c>
      <c r="K568" s="105">
        <v>13.073107475236112</v>
      </c>
      <c r="L568" s="105">
        <v>12.604904962712203</v>
      </c>
      <c r="M568" s="105">
        <v>11.172479041703209</v>
      </c>
      <c r="N568" s="105">
        <v>12.12197817248895</v>
      </c>
      <c r="O568" s="105">
        <v>12.628674342365144</v>
      </c>
      <c r="P568" s="105">
        <v>11.232770103080297</v>
      </c>
      <c r="Q568" s="105">
        <v>11.578487155376937</v>
      </c>
      <c r="R568" s="105">
        <v>11.560858623101364</v>
      </c>
      <c r="S568" s="105">
        <v>12.36048227999135</v>
      </c>
      <c r="T568" s="105">
        <v>11.321944099574349</v>
      </c>
      <c r="U568" s="105">
        <v>14.1645036890566</v>
      </c>
      <c r="V568" s="105">
        <v>10.382417343264033</v>
      </c>
      <c r="W568" s="105">
        <v>11.39789829850125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10.662171890371951</v>
      </c>
      <c r="D569" s="99">
        <v>10.595747341042113</v>
      </c>
      <c r="E569" s="99">
        <v>10.156541976061025</v>
      </c>
      <c r="F569" s="99">
        <v>10.031599874007098</v>
      </c>
      <c r="G569" s="99">
        <v>9.0718373533013779</v>
      </c>
      <c r="H569" s="99">
        <v>9.0393821565098182</v>
      </c>
      <c r="I569" s="99">
        <v>8.8047840816839038</v>
      </c>
      <c r="J569" s="99">
        <v>9.8460399975690098</v>
      </c>
      <c r="K569" s="99">
        <v>10.520975812092368</v>
      </c>
      <c r="L569" s="99">
        <v>10.112797785517005</v>
      </c>
      <c r="M569" s="99">
        <v>8.9955004446735778</v>
      </c>
      <c r="N569" s="99">
        <v>9.7499111252018835</v>
      </c>
      <c r="O569" s="99">
        <v>10.143201482005606</v>
      </c>
      <c r="P569" s="99">
        <v>9.0278920852727929</v>
      </c>
      <c r="Q569" s="99">
        <v>9.2893968166769696</v>
      </c>
      <c r="R569" s="99">
        <v>9.2987184607746673</v>
      </c>
      <c r="S569" s="99">
        <v>9.9411306146338134</v>
      </c>
      <c r="T569" s="99">
        <v>9.114164487772344</v>
      </c>
      <c r="U569" s="99">
        <v>11.388924118136675</v>
      </c>
      <c r="V569" s="99">
        <v>8.3406036286729304</v>
      </c>
      <c r="W569" s="99">
        <v>8.9386567993876636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2.7008950244466821</v>
      </c>
      <c r="D570" s="99">
        <v>2.6476662480954878</v>
      </c>
      <c r="E570" s="99">
        <v>2.5945995709740211</v>
      </c>
      <c r="F570" s="99">
        <v>2.5443329437711619</v>
      </c>
      <c r="G570" s="99">
        <v>2.2499725730052917</v>
      </c>
      <c r="H570" s="99">
        <v>2.2490638765488016</v>
      </c>
      <c r="I570" s="99">
        <v>2.03639253747063</v>
      </c>
      <c r="J570" s="99">
        <v>2.3937089452669396</v>
      </c>
      <c r="K570" s="99">
        <v>2.5521316631437423</v>
      </c>
      <c r="L570" s="99">
        <v>2.4921071771951961</v>
      </c>
      <c r="M570" s="99">
        <v>2.1769785970296334</v>
      </c>
      <c r="N570" s="99">
        <v>2.3720670472870684</v>
      </c>
      <c r="O570" s="99">
        <v>2.4854728603595353</v>
      </c>
      <c r="P570" s="99">
        <v>2.2048780178075056</v>
      </c>
      <c r="Q570" s="99">
        <v>2.2890903386999693</v>
      </c>
      <c r="R570" s="99">
        <v>2.2621401623266975</v>
      </c>
      <c r="S570" s="99">
        <v>2.419351665357536</v>
      </c>
      <c r="T570" s="99">
        <v>2.2077796118020077</v>
      </c>
      <c r="U570" s="99">
        <v>2.7755795709199251</v>
      </c>
      <c r="V570" s="99">
        <v>2.0418137145911017</v>
      </c>
      <c r="W570" s="99">
        <v>2.4592414991135896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1.3682149512709243</v>
      </c>
      <c r="D571" s="123">
        <v>1.3519172250856488</v>
      </c>
      <c r="E571" s="123">
        <v>1.3483914613096355</v>
      </c>
      <c r="F571" s="123">
        <v>1.3188974981885024</v>
      </c>
      <c r="G571" s="123">
        <v>1.1870386856050468</v>
      </c>
      <c r="H571" s="123">
        <v>1.1690923403222409</v>
      </c>
      <c r="I571" s="123">
        <v>1.1636224544395695</v>
      </c>
      <c r="J571" s="123">
        <v>1.4160037913485854</v>
      </c>
      <c r="K571" s="123">
        <v>1.5810468315867583</v>
      </c>
      <c r="L571" s="123">
        <v>1.5469043775235707</v>
      </c>
      <c r="M571" s="123">
        <v>1.3242792161369934</v>
      </c>
      <c r="N571" s="123">
        <v>1.5048367755811645</v>
      </c>
      <c r="O571" s="123">
        <v>1.5812797744345426</v>
      </c>
      <c r="P571" s="123">
        <v>1.4316856007669743</v>
      </c>
      <c r="Q571" s="123">
        <v>1.5212688747440264</v>
      </c>
      <c r="R571" s="123">
        <v>1.5166372939831585</v>
      </c>
      <c r="S571" s="123">
        <v>1.6815413299374411</v>
      </c>
      <c r="T571" s="123">
        <v>1.6277371728404166</v>
      </c>
      <c r="U571" s="123">
        <v>2.1145473260776129</v>
      </c>
      <c r="V571" s="123">
        <v>2.0853014893649271</v>
      </c>
      <c r="W571" s="123">
        <v>2.3516670568691951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1.5081394621122288</v>
      </c>
      <c r="D573" s="99">
        <v>1.405607137936109</v>
      </c>
      <c r="E573" s="99">
        <v>1.5715225491928237</v>
      </c>
      <c r="F573" s="99">
        <v>1.3310299487236961</v>
      </c>
      <c r="G573" s="99">
        <v>1.437331192288499</v>
      </c>
      <c r="H573" s="99">
        <v>0.7567877070299408</v>
      </c>
      <c r="I573" s="99">
        <v>1.0005534605838566</v>
      </c>
      <c r="J573" s="99">
        <v>1.6158982599374379</v>
      </c>
      <c r="K573" s="99">
        <v>1.9736686902534055</v>
      </c>
      <c r="L573" s="99">
        <v>1.4985289037328025</v>
      </c>
      <c r="M573" s="99">
        <v>1.231025131657983</v>
      </c>
      <c r="N573" s="99">
        <v>1.1242001427703716</v>
      </c>
      <c r="O573" s="99">
        <v>1.6104733031139051</v>
      </c>
      <c r="P573" s="99">
        <v>1.4019503045315396</v>
      </c>
      <c r="Q573" s="99">
        <v>1.8105043055243597</v>
      </c>
      <c r="R573" s="99">
        <v>1.4485332186034026</v>
      </c>
      <c r="S573" s="99">
        <v>1.6527412009252229</v>
      </c>
      <c r="T573" s="99">
        <v>1.628604906819155</v>
      </c>
      <c r="U573" s="99">
        <v>2.1448582398612244</v>
      </c>
      <c r="V573" s="99">
        <v>2.0448777442682018</v>
      </c>
      <c r="W573" s="99">
        <v>2.3637827780677831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1.3464880811175772</v>
      </c>
      <c r="D574" s="110">
        <v>1.3441375115517207</v>
      </c>
      <c r="E574" s="110">
        <v>1.3168139586046199</v>
      </c>
      <c r="F574" s="110">
        <v>1.3179318822681994</v>
      </c>
      <c r="G574" s="110">
        <v>1.1653727915170535</v>
      </c>
      <c r="H574" s="110">
        <v>1.201989978728452</v>
      </c>
      <c r="I574" s="110">
        <v>1.1823002052272016</v>
      </c>
      <c r="J574" s="110">
        <v>1.3806391592231213</v>
      </c>
      <c r="K574" s="110">
        <v>1.5342659502005527</v>
      </c>
      <c r="L574" s="110">
        <v>1.5491846324505092</v>
      </c>
      <c r="M574" s="110">
        <v>1.3253256151613371</v>
      </c>
      <c r="N574" s="110">
        <v>1.5139966719902231</v>
      </c>
      <c r="O574" s="110">
        <v>1.5789680477913883</v>
      </c>
      <c r="P574" s="110">
        <v>1.4353694842155882</v>
      </c>
      <c r="Q574" s="110">
        <v>1.4914258090305466</v>
      </c>
      <c r="R574" s="110">
        <v>1.5232345504772513</v>
      </c>
      <c r="S574" s="110">
        <v>1.682985697400925</v>
      </c>
      <c r="T574" s="110">
        <v>1.6277132972213961</v>
      </c>
      <c r="U574" s="110">
        <v>2.1134796046217414</v>
      </c>
      <c r="V574" s="110">
        <v>2.087325062397186</v>
      </c>
      <c r="W574" s="110">
        <v>2.350794065994303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7.393162198081199E-2</v>
      </c>
      <c r="D576" s="118">
        <f t="shared" si="275"/>
        <v>6.4867222253334605E-2</v>
      </c>
      <c r="E576" s="118">
        <f t="shared" si="275"/>
        <v>7.1023500260769742E-2</v>
      </c>
      <c r="F576" s="118">
        <f t="shared" si="275"/>
        <v>3.5761976924809383E-2</v>
      </c>
      <c r="G576" s="118">
        <f t="shared" si="275"/>
        <v>4.1721329373963292E-2</v>
      </c>
      <c r="H576" s="118">
        <f t="shared" si="275"/>
        <v>2.0370448638881662E-2</v>
      </c>
      <c r="I576" s="118">
        <f t="shared" si="275"/>
        <v>3.744648641565302E-2</v>
      </c>
      <c r="J576" s="118">
        <f t="shared" si="275"/>
        <v>8.8439469652830976E-2</v>
      </c>
      <c r="K576" s="118">
        <f t="shared" si="275"/>
        <v>7.6487386600811988E-2</v>
      </c>
      <c r="L576" s="118">
        <f t="shared" si="275"/>
        <v>2.4549048554290531E-2</v>
      </c>
      <c r="M576" s="118">
        <f t="shared" si="275"/>
        <v>4.9706569985378864E-3</v>
      </c>
      <c r="N576" s="118">
        <f t="shared" si="275"/>
        <v>9.6130167768344807E-3</v>
      </c>
      <c r="O576" s="118">
        <f t="shared" si="275"/>
        <v>4.3000199895192742E-2</v>
      </c>
      <c r="P576" s="118">
        <f t="shared" si="275"/>
        <v>5.623493340044506E-2</v>
      </c>
      <c r="Q576" s="118">
        <f t="shared" si="275"/>
        <v>6.1618188998942558E-2</v>
      </c>
      <c r="R576" s="118">
        <f t="shared" ref="R576:V576" si="276">R577+R580+R582+R595</f>
        <v>4.6516111367201067E-2</v>
      </c>
      <c r="S576" s="118">
        <f t="shared" si="276"/>
        <v>2.8664709765039261E-2</v>
      </c>
      <c r="T576" s="118">
        <f t="shared" si="276"/>
        <v>1.5815799785782379E-2</v>
      </c>
      <c r="U576" s="118">
        <f t="shared" si="276"/>
        <v>2.6429023007167127E-2</v>
      </c>
      <c r="V576" s="118">
        <f t="shared" si="276"/>
        <v>3.5253514328757479E-2</v>
      </c>
      <c r="W576" s="118">
        <f t="shared" ref="W576" si="277">W577+W580+W582+W595</f>
        <v>5.7381255832160596E-2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7.393162198081199E-2</v>
      </c>
      <c r="D595" s="123">
        <v>6.4867222253334605E-2</v>
      </c>
      <c r="E595" s="123">
        <v>7.1023500260769742E-2</v>
      </c>
      <c r="F595" s="123">
        <v>3.5761976924809383E-2</v>
      </c>
      <c r="G595" s="123">
        <v>4.1721329373963292E-2</v>
      </c>
      <c r="H595" s="123">
        <v>2.0370448638881662E-2</v>
      </c>
      <c r="I595" s="123">
        <v>3.744648641565302E-2</v>
      </c>
      <c r="J595" s="123">
        <v>8.8439469652830976E-2</v>
      </c>
      <c r="K595" s="123">
        <v>7.6487386600811988E-2</v>
      </c>
      <c r="L595" s="123">
        <v>2.4549048554290531E-2</v>
      </c>
      <c r="M595" s="123">
        <v>4.9706569985378864E-3</v>
      </c>
      <c r="N595" s="123">
        <v>9.6130167768344807E-3</v>
      </c>
      <c r="O595" s="123">
        <v>4.3000199895192742E-2</v>
      </c>
      <c r="P595" s="123">
        <v>5.623493340044506E-2</v>
      </c>
      <c r="Q595" s="123">
        <v>6.1618188998942558E-2</v>
      </c>
      <c r="R595" s="123">
        <v>4.6516111367201067E-2</v>
      </c>
      <c r="S595" s="123">
        <v>2.8664709765039261E-2</v>
      </c>
      <c r="T595" s="123">
        <v>1.5815799785782379E-2</v>
      </c>
      <c r="U595" s="123">
        <v>2.6429023007167127E-2</v>
      </c>
      <c r="V595" s="123">
        <v>3.5253514328757479E-2</v>
      </c>
      <c r="W595" s="123">
        <v>5.7381255832160596E-2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0.5500630651364935</v>
      </c>
      <c r="D597" s="99">
        <v>0.51253351413471626</v>
      </c>
      <c r="E597" s="99">
        <v>0.5728855704345488</v>
      </c>
      <c r="F597" s="99">
        <v>0.48509219917794028</v>
      </c>
      <c r="G597" s="99">
        <v>0.52370172070995213</v>
      </c>
      <c r="H597" s="99">
        <v>0.27567237190605626</v>
      </c>
      <c r="I597" s="99">
        <v>0.36437883135707599</v>
      </c>
      <c r="J597" s="99">
        <v>0.58833328236984017</v>
      </c>
      <c r="K597" s="99">
        <v>0.71842954335163101</v>
      </c>
      <c r="L597" s="99">
        <v>0.54535566578666383</v>
      </c>
      <c r="M597" s="99">
        <v>0.4479508747491881</v>
      </c>
      <c r="N597" s="99">
        <v>0.4090789248704485</v>
      </c>
      <c r="O597" s="99">
        <v>0.58602615522435886</v>
      </c>
      <c r="P597" s="99">
        <v>0.51014788335310191</v>
      </c>
      <c r="Q597" s="99">
        <v>0.65881432193387102</v>
      </c>
      <c r="R597" s="99">
        <v>0.52670613547216183</v>
      </c>
      <c r="S597" s="99">
        <v>0.60022794433122062</v>
      </c>
      <c r="T597" s="99">
        <v>0.59062422102611567</v>
      </c>
      <c r="U597" s="99">
        <v>0.77670694741408308</v>
      </c>
      <c r="V597" s="99">
        <v>0.73949252832595136</v>
      </c>
      <c r="W597" s="99">
        <v>0.85374158178986059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830312</v>
      </c>
      <c r="C5" s="120">
        <v>854771</v>
      </c>
      <c r="D5" s="120">
        <v>870673</v>
      </c>
      <c r="E5" s="120">
        <v>886015</v>
      </c>
      <c r="F5" s="120">
        <v>906893</v>
      </c>
      <c r="G5" s="120">
        <v>896352</v>
      </c>
      <c r="H5" s="120">
        <v>898625</v>
      </c>
      <c r="I5" s="120">
        <v>905015</v>
      </c>
      <c r="J5" s="120">
        <v>918718</v>
      </c>
      <c r="K5" s="120">
        <v>921123</v>
      </c>
      <c r="L5" s="120">
        <v>921736</v>
      </c>
      <c r="M5" s="120">
        <v>918736</v>
      </c>
      <c r="N5" s="120">
        <v>922299</v>
      </c>
      <c r="O5" s="120">
        <v>927294</v>
      </c>
      <c r="P5" s="120">
        <v>925846</v>
      </c>
      <c r="Q5" s="120">
        <v>938898</v>
      </c>
      <c r="R5" s="120">
        <v>923571</v>
      </c>
      <c r="S5" s="120">
        <v>924550</v>
      </c>
      <c r="T5" s="120">
        <v>915377</v>
      </c>
      <c r="U5" s="120">
        <v>931683</v>
      </c>
      <c r="V5" s="120">
        <v>917489</v>
      </c>
      <c r="W5" s="120">
        <v>951075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830312</v>
      </c>
      <c r="C7" s="52">
        <v>854771</v>
      </c>
      <c r="D7" s="52">
        <v>870673</v>
      </c>
      <c r="E7" s="52">
        <v>886015</v>
      </c>
      <c r="F7" s="52">
        <v>906893</v>
      </c>
      <c r="G7" s="52">
        <v>896352</v>
      </c>
      <c r="H7" s="52">
        <v>898625</v>
      </c>
      <c r="I7" s="52">
        <v>905015</v>
      </c>
      <c r="J7" s="52">
        <v>918718</v>
      </c>
      <c r="K7" s="52">
        <v>921123</v>
      </c>
      <c r="L7" s="52">
        <v>921736</v>
      </c>
      <c r="M7" s="52">
        <v>918736</v>
      </c>
      <c r="N7" s="52">
        <v>922299</v>
      </c>
      <c r="O7" s="52">
        <v>927294</v>
      </c>
      <c r="P7" s="52">
        <v>925846</v>
      </c>
      <c r="Q7" s="52">
        <v>938898</v>
      </c>
      <c r="R7" s="52">
        <v>923571</v>
      </c>
      <c r="S7" s="52">
        <v>924550</v>
      </c>
      <c r="T7" s="52">
        <v>915377</v>
      </c>
      <c r="U7" s="52">
        <v>931683</v>
      </c>
      <c r="V7" s="52">
        <v>917489</v>
      </c>
      <c r="W7" s="52">
        <v>951075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20051</v>
      </c>
      <c r="C9" s="52">
        <v>21789</v>
      </c>
      <c r="D9" s="52">
        <v>23367</v>
      </c>
      <c r="E9" s="52">
        <v>24690</v>
      </c>
      <c r="F9" s="52">
        <v>26306</v>
      </c>
      <c r="G9" s="52">
        <v>27668</v>
      </c>
      <c r="H9" s="52">
        <v>29048</v>
      </c>
      <c r="I9" s="52">
        <v>29971</v>
      </c>
      <c r="J9" s="52">
        <v>32184</v>
      </c>
      <c r="K9" s="52">
        <v>34460</v>
      </c>
      <c r="L9" s="52">
        <v>37501</v>
      </c>
      <c r="M9" s="52">
        <v>38669</v>
      </c>
      <c r="N9" s="52">
        <v>40531</v>
      </c>
      <c r="O9" s="52">
        <v>42903</v>
      </c>
      <c r="P9" s="52">
        <v>45051</v>
      </c>
      <c r="Q9" s="52">
        <v>46235</v>
      </c>
      <c r="R9" s="52">
        <v>45339</v>
      </c>
      <c r="S9" s="52">
        <v>44680</v>
      </c>
      <c r="T9" s="52">
        <v>43662</v>
      </c>
      <c r="U9" s="52">
        <v>44099</v>
      </c>
      <c r="V9" s="52">
        <v>45707</v>
      </c>
      <c r="W9" s="52">
        <v>51930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813681</v>
      </c>
      <c r="C11" s="52">
        <v>815269</v>
      </c>
      <c r="D11" s="52">
        <v>830371</v>
      </c>
      <c r="E11" s="52">
        <v>842226</v>
      </c>
      <c r="F11" s="52">
        <v>852357</v>
      </c>
      <c r="G11" s="52">
        <v>853331</v>
      </c>
      <c r="H11" s="52">
        <v>858188</v>
      </c>
      <c r="I11" s="52">
        <v>864241</v>
      </c>
      <c r="J11" s="52">
        <v>872964</v>
      </c>
      <c r="K11" s="52">
        <v>877533</v>
      </c>
      <c r="L11" s="52">
        <v>879792</v>
      </c>
      <c r="M11" s="52">
        <v>885869</v>
      </c>
      <c r="N11" s="52">
        <v>894887</v>
      </c>
      <c r="O11" s="52">
        <v>906208</v>
      </c>
      <c r="P11" s="52">
        <v>910578</v>
      </c>
      <c r="Q11" s="52">
        <v>915499</v>
      </c>
      <c r="R11" s="52">
        <v>912645</v>
      </c>
      <c r="S11" s="52">
        <v>910376</v>
      </c>
      <c r="T11" s="52">
        <v>904876</v>
      </c>
      <c r="U11" s="52">
        <v>907149</v>
      </c>
      <c r="V11" s="52">
        <v>908537</v>
      </c>
      <c r="W11" s="52">
        <v>918238</v>
      </c>
      <c r="DA11" s="63" t="s">
        <v>1113</v>
      </c>
    </row>
    <row r="12" spans="1:105" ht="12" customHeight="1" x14ac:dyDescent="0.25">
      <c r="A12" s="97" t="s">
        <v>127</v>
      </c>
      <c r="B12" s="52">
        <v>124</v>
      </c>
      <c r="C12" s="52">
        <v>127</v>
      </c>
      <c r="D12" s="52">
        <v>128</v>
      </c>
      <c r="E12" s="52">
        <v>128</v>
      </c>
      <c r="F12" s="52">
        <v>134</v>
      </c>
      <c r="G12" s="52">
        <v>138</v>
      </c>
      <c r="H12" s="52">
        <v>179</v>
      </c>
      <c r="I12" s="52">
        <v>194</v>
      </c>
      <c r="J12" s="52">
        <v>231</v>
      </c>
      <c r="K12" s="52">
        <v>242</v>
      </c>
      <c r="L12" s="52">
        <v>266</v>
      </c>
      <c r="M12" s="52">
        <v>279</v>
      </c>
      <c r="N12" s="52">
        <v>303</v>
      </c>
      <c r="O12" s="52">
        <v>342</v>
      </c>
      <c r="P12" s="52">
        <v>374</v>
      </c>
      <c r="Q12" s="52">
        <v>408</v>
      </c>
      <c r="R12" s="52">
        <v>446</v>
      </c>
      <c r="S12" s="52">
        <v>484</v>
      </c>
      <c r="T12" s="52">
        <v>530</v>
      </c>
      <c r="U12" s="52">
        <v>587</v>
      </c>
      <c r="V12" s="52">
        <v>626</v>
      </c>
      <c r="W12" s="52">
        <v>645</v>
      </c>
      <c r="DA12" s="63" t="s">
        <v>1114</v>
      </c>
    </row>
    <row r="13" spans="1:105" ht="12" customHeight="1" x14ac:dyDescent="0.25">
      <c r="A13" s="97" t="s">
        <v>122</v>
      </c>
      <c r="B13" s="52">
        <v>16251</v>
      </c>
      <c r="C13" s="52">
        <v>38743</v>
      </c>
      <c r="D13" s="52">
        <v>39534</v>
      </c>
      <c r="E13" s="52">
        <v>42984</v>
      </c>
      <c r="F13" s="52">
        <v>53535</v>
      </c>
      <c r="G13" s="52">
        <v>42199</v>
      </c>
      <c r="H13" s="52">
        <v>39616</v>
      </c>
      <c r="I13" s="52">
        <v>39883</v>
      </c>
      <c r="J13" s="52">
        <v>44342</v>
      </c>
      <c r="K13" s="52">
        <v>42103</v>
      </c>
      <c r="L13" s="52">
        <v>40395</v>
      </c>
      <c r="M13" s="52">
        <v>31472</v>
      </c>
      <c r="N13" s="52">
        <v>26136</v>
      </c>
      <c r="O13" s="52">
        <v>20011</v>
      </c>
      <c r="P13" s="52">
        <v>14406</v>
      </c>
      <c r="Q13" s="52">
        <v>22029</v>
      </c>
      <c r="R13" s="52">
        <v>9939</v>
      </c>
      <c r="S13" s="52">
        <v>12953</v>
      </c>
      <c r="T13" s="52">
        <v>9425</v>
      </c>
      <c r="U13" s="52">
        <v>22373</v>
      </c>
      <c r="V13" s="52">
        <v>7715</v>
      </c>
      <c r="W13" s="52">
        <v>30173</v>
      </c>
      <c r="DA13" s="63" t="s">
        <v>1115</v>
      </c>
    </row>
    <row r="14" spans="1:105" ht="12" customHeight="1" x14ac:dyDescent="0.25">
      <c r="A14" s="97" t="s">
        <v>121</v>
      </c>
      <c r="B14" s="52">
        <v>256</v>
      </c>
      <c r="C14" s="52">
        <v>632</v>
      </c>
      <c r="D14" s="52">
        <v>640</v>
      </c>
      <c r="E14" s="52">
        <v>677</v>
      </c>
      <c r="F14" s="52">
        <v>867</v>
      </c>
      <c r="G14" s="52">
        <v>684</v>
      </c>
      <c r="H14" s="52">
        <v>642</v>
      </c>
      <c r="I14" s="52">
        <v>697</v>
      </c>
      <c r="J14" s="52">
        <v>1181</v>
      </c>
      <c r="K14" s="52">
        <v>1245</v>
      </c>
      <c r="L14" s="52">
        <v>1283</v>
      </c>
      <c r="M14" s="52">
        <v>1116</v>
      </c>
      <c r="N14" s="52">
        <v>973</v>
      </c>
      <c r="O14" s="52">
        <v>733</v>
      </c>
      <c r="P14" s="52">
        <v>488</v>
      </c>
      <c r="Q14" s="52">
        <v>962</v>
      </c>
      <c r="R14" s="52">
        <v>541</v>
      </c>
      <c r="S14" s="52">
        <v>737</v>
      </c>
      <c r="T14" s="52">
        <v>546</v>
      </c>
      <c r="U14" s="52">
        <v>1574</v>
      </c>
      <c r="V14" s="52">
        <v>611</v>
      </c>
      <c r="W14" s="52">
        <v>2019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82575</v>
      </c>
      <c r="C16" s="52">
        <v>90399</v>
      </c>
      <c r="D16" s="52">
        <v>95925</v>
      </c>
      <c r="E16" s="52">
        <v>100987</v>
      </c>
      <c r="F16" s="52">
        <v>98721</v>
      </c>
      <c r="G16" s="52">
        <v>94359</v>
      </c>
      <c r="H16" s="52">
        <v>89271</v>
      </c>
      <c r="I16" s="52">
        <v>88819</v>
      </c>
      <c r="J16" s="52">
        <v>95156</v>
      </c>
      <c r="K16" s="52">
        <v>94004</v>
      </c>
      <c r="L16" s="52">
        <v>84985</v>
      </c>
      <c r="M16" s="52">
        <v>69941</v>
      </c>
      <c r="N16" s="52">
        <v>62452</v>
      </c>
      <c r="O16" s="52">
        <v>60846</v>
      </c>
      <c r="P16" s="52">
        <v>62581</v>
      </c>
      <c r="Q16" s="52">
        <v>63379</v>
      </c>
      <c r="R16" s="52">
        <v>61864</v>
      </c>
      <c r="S16" s="52">
        <v>59480</v>
      </c>
      <c r="T16" s="52">
        <v>56619</v>
      </c>
      <c r="U16" s="52">
        <v>55605</v>
      </c>
      <c r="V16" s="52">
        <v>53012</v>
      </c>
      <c r="W16" s="52">
        <v>53542</v>
      </c>
      <c r="DA16" s="63" t="s">
        <v>1117</v>
      </c>
    </row>
    <row r="17" spans="1:105" ht="12" customHeight="1" x14ac:dyDescent="0.25">
      <c r="A17" s="109" t="s">
        <v>120</v>
      </c>
      <c r="B17" s="36">
        <v>747737</v>
      </c>
      <c r="C17" s="36">
        <v>764372</v>
      </c>
      <c r="D17" s="36">
        <v>774748</v>
      </c>
      <c r="E17" s="36">
        <v>785028</v>
      </c>
      <c r="F17" s="36">
        <v>808172</v>
      </c>
      <c r="G17" s="36">
        <v>801993</v>
      </c>
      <c r="H17" s="36">
        <v>809354</v>
      </c>
      <c r="I17" s="36">
        <v>816196</v>
      </c>
      <c r="J17" s="36">
        <v>823562</v>
      </c>
      <c r="K17" s="36">
        <v>827119</v>
      </c>
      <c r="L17" s="36">
        <v>836751</v>
      </c>
      <c r="M17" s="36">
        <v>848795</v>
      </c>
      <c r="N17" s="36">
        <v>859847</v>
      </c>
      <c r="O17" s="36">
        <v>866448</v>
      </c>
      <c r="P17" s="36">
        <v>863265</v>
      </c>
      <c r="Q17" s="36">
        <v>875519</v>
      </c>
      <c r="R17" s="36">
        <v>861707</v>
      </c>
      <c r="S17" s="36">
        <v>865070</v>
      </c>
      <c r="T17" s="36">
        <v>858758</v>
      </c>
      <c r="U17" s="36">
        <v>876078</v>
      </c>
      <c r="V17" s="36">
        <v>864477</v>
      </c>
      <c r="W17" s="36">
        <v>897533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64868</v>
      </c>
      <c r="D21" s="52">
        <v>64890</v>
      </c>
      <c r="E21" s="52">
        <v>65041</v>
      </c>
      <c r="F21" s="52">
        <v>65439</v>
      </c>
      <c r="G21" s="52">
        <v>66208</v>
      </c>
      <c r="H21" s="52">
        <v>67463</v>
      </c>
      <c r="I21" s="52">
        <v>69294</v>
      </c>
      <c r="J21" s="52">
        <v>71805</v>
      </c>
      <c r="K21" s="52">
        <v>75108</v>
      </c>
      <c r="L21" s="52">
        <v>79316</v>
      </c>
      <c r="M21" s="52">
        <v>84558</v>
      </c>
      <c r="N21" s="52">
        <v>90939</v>
      </c>
      <c r="O21" s="52">
        <v>85627</v>
      </c>
      <c r="P21" s="52">
        <v>42776</v>
      </c>
      <c r="Q21" s="52">
        <v>53341</v>
      </c>
      <c r="R21" s="52">
        <v>65530</v>
      </c>
      <c r="S21" s="52">
        <v>79392</v>
      </c>
      <c r="T21" s="52">
        <v>77203</v>
      </c>
      <c r="U21" s="52">
        <v>76389</v>
      </c>
      <c r="V21" s="52">
        <v>75492</v>
      </c>
      <c r="W21" s="52">
        <v>73275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3133</v>
      </c>
      <c r="D23" s="52">
        <v>3143</v>
      </c>
      <c r="E23" s="52">
        <v>3207</v>
      </c>
      <c r="F23" s="52">
        <v>3388</v>
      </c>
      <c r="G23" s="52">
        <v>3733</v>
      </c>
      <c r="H23" s="52">
        <v>4296</v>
      </c>
      <c r="I23" s="52">
        <v>3276</v>
      </c>
      <c r="J23" s="52">
        <v>3221</v>
      </c>
      <c r="K23" s="52">
        <v>4826</v>
      </c>
      <c r="L23" s="52">
        <v>4833</v>
      </c>
      <c r="M23" s="52">
        <v>4932</v>
      </c>
      <c r="N23" s="52">
        <v>5199</v>
      </c>
      <c r="O23" s="52">
        <v>6048</v>
      </c>
      <c r="P23" s="52">
        <v>5489</v>
      </c>
      <c r="Q23" s="52">
        <v>5626</v>
      </c>
      <c r="R23" s="52">
        <v>6491</v>
      </c>
      <c r="S23" s="52">
        <v>7327</v>
      </c>
      <c r="T23" s="52">
        <v>7297</v>
      </c>
      <c r="U23" s="52">
        <v>7033</v>
      </c>
      <c r="V23" s="52">
        <v>7373</v>
      </c>
      <c r="W23" s="52">
        <v>7325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63569</v>
      </c>
      <c r="D25" s="52">
        <v>63584</v>
      </c>
      <c r="E25" s="52">
        <v>63700</v>
      </c>
      <c r="F25" s="52">
        <v>64025</v>
      </c>
      <c r="G25" s="52">
        <v>64666</v>
      </c>
      <c r="H25" s="52">
        <v>67287</v>
      </c>
      <c r="I25" s="52">
        <v>68279</v>
      </c>
      <c r="J25" s="52">
        <v>70731</v>
      </c>
      <c r="K25" s="52">
        <v>73661</v>
      </c>
      <c r="L25" s="52">
        <v>78617</v>
      </c>
      <c r="M25" s="52">
        <v>83747</v>
      </c>
      <c r="N25" s="52">
        <v>90126</v>
      </c>
      <c r="O25" s="52">
        <v>85289</v>
      </c>
      <c r="P25" s="52">
        <v>42268</v>
      </c>
      <c r="Q25" s="52">
        <v>53022</v>
      </c>
      <c r="R25" s="52">
        <v>64202</v>
      </c>
      <c r="S25" s="52">
        <v>79351</v>
      </c>
      <c r="T25" s="52">
        <v>77009</v>
      </c>
      <c r="U25" s="52">
        <v>76352</v>
      </c>
      <c r="V25" s="52">
        <v>75425</v>
      </c>
      <c r="W25" s="52">
        <v>73248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10</v>
      </c>
      <c r="D26" s="52">
        <v>9</v>
      </c>
      <c r="E26" s="52">
        <v>10</v>
      </c>
      <c r="F26" s="52">
        <v>10</v>
      </c>
      <c r="G26" s="52">
        <v>9</v>
      </c>
      <c r="H26" s="52">
        <v>10</v>
      </c>
      <c r="I26" s="52">
        <v>10</v>
      </c>
      <c r="J26" s="52">
        <v>11</v>
      </c>
      <c r="K26" s="52">
        <v>12</v>
      </c>
      <c r="L26" s="52">
        <v>11</v>
      </c>
      <c r="M26" s="52">
        <v>16</v>
      </c>
      <c r="N26" s="52">
        <v>14</v>
      </c>
      <c r="O26" s="52">
        <v>13</v>
      </c>
      <c r="P26" s="52">
        <v>12</v>
      </c>
      <c r="Q26" s="52">
        <v>12</v>
      </c>
      <c r="R26" s="52">
        <v>17</v>
      </c>
      <c r="S26" s="52">
        <v>27</v>
      </c>
      <c r="T26" s="52">
        <v>19</v>
      </c>
      <c r="U26" s="52">
        <v>28</v>
      </c>
      <c r="V26" s="52">
        <v>29</v>
      </c>
      <c r="W26" s="52">
        <v>31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2539</v>
      </c>
      <c r="D27" s="52">
        <v>2588</v>
      </c>
      <c r="E27" s="52">
        <v>2889</v>
      </c>
      <c r="F27" s="52">
        <v>3526</v>
      </c>
      <c r="G27" s="52">
        <v>11336</v>
      </c>
      <c r="H27" s="52">
        <v>2583</v>
      </c>
      <c r="I27" s="52">
        <v>3709</v>
      </c>
      <c r="J27" s="52">
        <v>8591</v>
      </c>
      <c r="K27" s="52">
        <v>11980</v>
      </c>
      <c r="L27" s="52">
        <v>5538</v>
      </c>
      <c r="M27" s="52">
        <v>8925</v>
      </c>
      <c r="N27" s="52">
        <v>5336</v>
      </c>
      <c r="O27" s="52">
        <v>6125</v>
      </c>
      <c r="P27" s="52">
        <v>5606</v>
      </c>
      <c r="Q27" s="52">
        <v>2209</v>
      </c>
      <c r="R27" s="52">
        <v>12092</v>
      </c>
      <c r="S27" s="52">
        <v>137</v>
      </c>
      <c r="T27" s="52">
        <v>3528</v>
      </c>
      <c r="U27" s="52">
        <v>51</v>
      </c>
      <c r="V27" s="52">
        <v>14658</v>
      </c>
      <c r="W27" s="52">
        <v>2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40</v>
      </c>
      <c r="D28" s="52">
        <v>40</v>
      </c>
      <c r="E28" s="52">
        <v>47</v>
      </c>
      <c r="F28" s="52">
        <v>55</v>
      </c>
      <c r="G28" s="52">
        <v>183</v>
      </c>
      <c r="H28" s="52">
        <v>42</v>
      </c>
      <c r="I28" s="52">
        <v>58</v>
      </c>
      <c r="J28" s="52">
        <v>141</v>
      </c>
      <c r="K28" s="52">
        <v>196</v>
      </c>
      <c r="L28" s="52">
        <v>92</v>
      </c>
      <c r="M28" s="52">
        <v>167</v>
      </c>
      <c r="N28" s="52">
        <v>143</v>
      </c>
      <c r="O28" s="52">
        <v>240</v>
      </c>
      <c r="P28" s="52">
        <v>245</v>
      </c>
      <c r="Q28" s="52">
        <v>64</v>
      </c>
      <c r="R28" s="52">
        <v>421</v>
      </c>
      <c r="S28" s="52">
        <v>7</v>
      </c>
      <c r="T28" s="52">
        <v>191</v>
      </c>
      <c r="U28" s="52">
        <v>2</v>
      </c>
      <c r="V28" s="52">
        <v>963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12902</v>
      </c>
      <c r="D30" s="52">
        <v>12943</v>
      </c>
      <c r="E30" s="52">
        <v>13222</v>
      </c>
      <c r="F30" s="52">
        <v>13959</v>
      </c>
      <c r="G30" s="52">
        <v>15358</v>
      </c>
      <c r="H30" s="52">
        <v>17566</v>
      </c>
      <c r="I30" s="52">
        <v>12973</v>
      </c>
      <c r="J30" s="52">
        <v>13981</v>
      </c>
      <c r="K30" s="52">
        <v>17316</v>
      </c>
      <c r="L30" s="52">
        <v>15791</v>
      </c>
      <c r="M30" s="52">
        <v>16728</v>
      </c>
      <c r="N30" s="52">
        <v>11250</v>
      </c>
      <c r="O30" s="52">
        <v>12913</v>
      </c>
      <c r="P30" s="52">
        <v>10919</v>
      </c>
      <c r="Q30" s="52">
        <v>12812</v>
      </c>
      <c r="R30" s="52">
        <v>13097</v>
      </c>
      <c r="S30" s="52">
        <v>9986</v>
      </c>
      <c r="T30" s="52">
        <v>6778</v>
      </c>
      <c r="U30" s="52">
        <v>6791</v>
      </c>
      <c r="V30" s="52">
        <v>9113</v>
      </c>
      <c r="W30" s="52">
        <v>11202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116834</v>
      </c>
      <c r="D31" s="36">
        <v>117095</v>
      </c>
      <c r="E31" s="36">
        <v>118908</v>
      </c>
      <c r="F31" s="36">
        <v>123782</v>
      </c>
      <c r="G31" s="36">
        <v>133262</v>
      </c>
      <c r="H31" s="36">
        <v>148996</v>
      </c>
      <c r="I31" s="36">
        <v>102475</v>
      </c>
      <c r="J31" s="36">
        <v>107504</v>
      </c>
      <c r="K31" s="36">
        <v>132074</v>
      </c>
      <c r="L31" s="36">
        <v>134004</v>
      </c>
      <c r="M31" s="36">
        <v>138235</v>
      </c>
      <c r="N31" s="36">
        <v>145498</v>
      </c>
      <c r="O31" s="36">
        <v>136280</v>
      </c>
      <c r="P31" s="36">
        <v>105360</v>
      </c>
      <c r="Q31" s="36">
        <v>119678</v>
      </c>
      <c r="R31" s="36">
        <v>133410</v>
      </c>
      <c r="S31" s="36">
        <v>148347</v>
      </c>
      <c r="T31" s="36">
        <v>148892</v>
      </c>
      <c r="U31" s="36">
        <v>146805</v>
      </c>
      <c r="V31" s="36">
        <v>141849</v>
      </c>
      <c r="W31" s="36">
        <v>129821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89327</v>
      </c>
      <c r="D35" s="52">
        <v>80792</v>
      </c>
      <c r="E35" s="52">
        <v>80383</v>
      </c>
      <c r="F35" s="52">
        <v>86317</v>
      </c>
      <c r="G35" s="52">
        <v>55667</v>
      </c>
      <c r="H35" s="52">
        <v>69736</v>
      </c>
      <c r="I35" s="52">
        <v>75684</v>
      </c>
      <c r="J35" s="52">
        <v>85508</v>
      </c>
      <c r="K35" s="52">
        <v>77513</v>
      </c>
      <c r="L35" s="52">
        <v>79929</v>
      </c>
      <c r="M35" s="52">
        <v>81558</v>
      </c>
      <c r="N35" s="52">
        <v>94502</v>
      </c>
      <c r="O35" s="52">
        <v>90622</v>
      </c>
      <c r="P35" s="52">
        <v>41328</v>
      </c>
      <c r="Q35" s="52">
        <v>66393</v>
      </c>
      <c r="R35" s="52">
        <v>50203</v>
      </c>
      <c r="S35" s="52">
        <v>80371</v>
      </c>
      <c r="T35" s="52">
        <v>68030</v>
      </c>
      <c r="U35" s="52">
        <v>92695</v>
      </c>
      <c r="V35" s="52">
        <v>61298</v>
      </c>
      <c r="W35" s="52">
        <v>106861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4871</v>
      </c>
      <c r="D37" s="52">
        <v>4721</v>
      </c>
      <c r="E37" s="52">
        <v>4530</v>
      </c>
      <c r="F37" s="52">
        <v>5004</v>
      </c>
      <c r="G37" s="52">
        <v>5095</v>
      </c>
      <c r="H37" s="52">
        <v>5676</v>
      </c>
      <c r="I37" s="52">
        <v>4199</v>
      </c>
      <c r="J37" s="52">
        <v>5434</v>
      </c>
      <c r="K37" s="52">
        <v>7102</v>
      </c>
      <c r="L37" s="52">
        <v>7874</v>
      </c>
      <c r="M37" s="52">
        <v>6100</v>
      </c>
      <c r="N37" s="52">
        <v>7061</v>
      </c>
      <c r="O37" s="52">
        <v>8420</v>
      </c>
      <c r="P37" s="52">
        <v>7637</v>
      </c>
      <c r="Q37" s="52">
        <v>6810</v>
      </c>
      <c r="R37" s="52">
        <v>5595</v>
      </c>
      <c r="S37" s="52">
        <v>6668</v>
      </c>
      <c r="T37" s="52">
        <v>6279</v>
      </c>
      <c r="U37" s="52">
        <v>7470</v>
      </c>
      <c r="V37" s="52">
        <v>8981</v>
      </c>
      <c r="W37" s="52">
        <v>13548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65157</v>
      </c>
      <c r="D39" s="52">
        <v>78686</v>
      </c>
      <c r="E39" s="52">
        <v>75555</v>
      </c>
      <c r="F39" s="52">
        <v>74156</v>
      </c>
      <c r="G39" s="52">
        <v>65640</v>
      </c>
      <c r="H39" s="52">
        <v>72144</v>
      </c>
      <c r="I39" s="52">
        <v>74332</v>
      </c>
      <c r="J39" s="52">
        <v>79454</v>
      </c>
      <c r="K39" s="52">
        <v>78230</v>
      </c>
      <c r="L39" s="52">
        <v>80876</v>
      </c>
      <c r="M39" s="52">
        <v>89824</v>
      </c>
      <c r="N39" s="52">
        <v>99144</v>
      </c>
      <c r="O39" s="52">
        <v>96610</v>
      </c>
      <c r="P39" s="52">
        <v>46638</v>
      </c>
      <c r="Q39" s="52">
        <v>57943</v>
      </c>
      <c r="R39" s="52">
        <v>61348</v>
      </c>
      <c r="S39" s="52">
        <v>77082</v>
      </c>
      <c r="T39" s="52">
        <v>71509</v>
      </c>
      <c r="U39" s="52">
        <v>78625</v>
      </c>
      <c r="V39" s="52">
        <v>76813</v>
      </c>
      <c r="W39" s="52">
        <v>82949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13</v>
      </c>
      <c r="D40" s="52">
        <v>10</v>
      </c>
      <c r="E40" s="52">
        <v>10</v>
      </c>
      <c r="F40" s="52">
        <v>16</v>
      </c>
      <c r="G40" s="52">
        <v>13</v>
      </c>
      <c r="H40" s="52">
        <v>51</v>
      </c>
      <c r="I40" s="52">
        <v>25</v>
      </c>
      <c r="J40" s="52">
        <v>48</v>
      </c>
      <c r="K40" s="52">
        <v>23</v>
      </c>
      <c r="L40" s="52">
        <v>35</v>
      </c>
      <c r="M40" s="52">
        <v>29</v>
      </c>
      <c r="N40" s="52">
        <v>38</v>
      </c>
      <c r="O40" s="52">
        <v>52</v>
      </c>
      <c r="P40" s="52">
        <v>44</v>
      </c>
      <c r="Q40" s="52">
        <v>46</v>
      </c>
      <c r="R40" s="52">
        <v>55</v>
      </c>
      <c r="S40" s="52">
        <v>65</v>
      </c>
      <c r="T40" s="52">
        <v>65</v>
      </c>
      <c r="U40" s="52">
        <v>85</v>
      </c>
      <c r="V40" s="52">
        <v>68</v>
      </c>
      <c r="W40" s="52">
        <v>50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25031</v>
      </c>
      <c r="D41" s="52">
        <v>3379</v>
      </c>
      <c r="E41" s="52">
        <v>6339</v>
      </c>
      <c r="F41" s="52">
        <v>14077</v>
      </c>
      <c r="G41" s="52">
        <v>0</v>
      </c>
      <c r="H41" s="52">
        <v>0</v>
      </c>
      <c r="I41" s="52">
        <v>3976</v>
      </c>
      <c r="J41" s="52">
        <v>13050</v>
      </c>
      <c r="K41" s="52">
        <v>9741</v>
      </c>
      <c r="L41" s="52">
        <v>3830</v>
      </c>
      <c r="M41" s="52">
        <v>2</v>
      </c>
      <c r="N41" s="52">
        <v>0</v>
      </c>
      <c r="O41" s="52">
        <v>0</v>
      </c>
      <c r="P41" s="52">
        <v>1</v>
      </c>
      <c r="Q41" s="52">
        <v>9832</v>
      </c>
      <c r="R41" s="52">
        <v>2</v>
      </c>
      <c r="S41" s="52">
        <v>3151</v>
      </c>
      <c r="T41" s="52">
        <v>0</v>
      </c>
      <c r="U41" s="52">
        <v>12999</v>
      </c>
      <c r="V41" s="52">
        <v>0</v>
      </c>
      <c r="W41" s="52">
        <v>22460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416</v>
      </c>
      <c r="D42" s="52">
        <v>48</v>
      </c>
      <c r="E42" s="52">
        <v>84</v>
      </c>
      <c r="F42" s="52">
        <v>245</v>
      </c>
      <c r="G42" s="52">
        <v>0</v>
      </c>
      <c r="H42" s="52">
        <v>0</v>
      </c>
      <c r="I42" s="52">
        <v>113</v>
      </c>
      <c r="J42" s="52">
        <v>625</v>
      </c>
      <c r="K42" s="52">
        <v>260</v>
      </c>
      <c r="L42" s="52">
        <v>130</v>
      </c>
      <c r="M42" s="52">
        <v>0</v>
      </c>
      <c r="N42" s="52">
        <v>0</v>
      </c>
      <c r="O42" s="52">
        <v>0</v>
      </c>
      <c r="P42" s="52">
        <v>0</v>
      </c>
      <c r="Q42" s="52">
        <v>538</v>
      </c>
      <c r="R42" s="52">
        <v>0</v>
      </c>
      <c r="S42" s="52">
        <v>203</v>
      </c>
      <c r="T42" s="52">
        <v>0</v>
      </c>
      <c r="U42" s="52">
        <v>1030</v>
      </c>
      <c r="V42" s="52">
        <v>0</v>
      </c>
      <c r="W42" s="52">
        <v>1408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20726</v>
      </c>
      <c r="D44" s="52">
        <v>18469</v>
      </c>
      <c r="E44" s="52">
        <v>18284</v>
      </c>
      <c r="F44" s="52">
        <v>11693</v>
      </c>
      <c r="G44" s="52">
        <v>10996</v>
      </c>
      <c r="H44" s="52">
        <v>12478</v>
      </c>
      <c r="I44" s="52">
        <v>12521</v>
      </c>
      <c r="J44" s="52">
        <v>20318</v>
      </c>
      <c r="K44" s="52">
        <v>16164</v>
      </c>
      <c r="L44" s="52">
        <v>6772</v>
      </c>
      <c r="M44" s="52">
        <v>1684</v>
      </c>
      <c r="N44" s="52">
        <v>3761</v>
      </c>
      <c r="O44" s="52">
        <v>11307</v>
      </c>
      <c r="P44" s="52">
        <v>12654</v>
      </c>
      <c r="Q44" s="52">
        <v>13610</v>
      </c>
      <c r="R44" s="52">
        <v>11582</v>
      </c>
      <c r="S44" s="52">
        <v>7602</v>
      </c>
      <c r="T44" s="52">
        <v>3917</v>
      </c>
      <c r="U44" s="52">
        <v>5777</v>
      </c>
      <c r="V44" s="52">
        <v>6520</v>
      </c>
      <c r="W44" s="52">
        <v>11732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133469</v>
      </c>
      <c r="D45" s="36">
        <v>127471</v>
      </c>
      <c r="E45" s="36">
        <v>129188</v>
      </c>
      <c r="F45" s="36">
        <v>146926</v>
      </c>
      <c r="G45" s="36">
        <v>127083</v>
      </c>
      <c r="H45" s="36">
        <v>156357</v>
      </c>
      <c r="I45" s="36">
        <v>109317</v>
      </c>
      <c r="J45" s="36">
        <v>114870</v>
      </c>
      <c r="K45" s="36">
        <v>135631</v>
      </c>
      <c r="L45" s="36">
        <v>143636</v>
      </c>
      <c r="M45" s="36">
        <v>150279</v>
      </c>
      <c r="N45" s="36">
        <v>156550</v>
      </c>
      <c r="O45" s="36">
        <v>142881</v>
      </c>
      <c r="P45" s="36">
        <v>102177</v>
      </c>
      <c r="Q45" s="36">
        <v>131932</v>
      </c>
      <c r="R45" s="36">
        <v>119598</v>
      </c>
      <c r="S45" s="36">
        <v>151710</v>
      </c>
      <c r="T45" s="36">
        <v>142580</v>
      </c>
      <c r="U45" s="36">
        <v>164125</v>
      </c>
      <c r="V45" s="36">
        <v>130248</v>
      </c>
      <c r="W45" s="36">
        <v>162877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35680</v>
      </c>
      <c r="D49" s="52">
        <v>33253</v>
      </c>
      <c r="E49" s="52">
        <v>33428</v>
      </c>
      <c r="F49" s="52">
        <v>36628</v>
      </c>
      <c r="G49" s="52">
        <v>18208</v>
      </c>
      <c r="H49" s="52">
        <v>23860</v>
      </c>
      <c r="I49" s="52">
        <v>26017</v>
      </c>
      <c r="J49" s="52">
        <v>30458</v>
      </c>
      <c r="K49" s="52">
        <v>25204</v>
      </c>
      <c r="L49" s="52">
        <v>25442</v>
      </c>
      <c r="M49" s="52">
        <v>23371</v>
      </c>
      <c r="N49" s="52">
        <v>26774</v>
      </c>
      <c r="O49" s="52">
        <v>26935</v>
      </c>
      <c r="P49" s="52">
        <v>22127</v>
      </c>
      <c r="Q49" s="52">
        <v>32245</v>
      </c>
      <c r="R49" s="52">
        <v>16746</v>
      </c>
      <c r="S49" s="52">
        <v>27657</v>
      </c>
      <c r="T49" s="52">
        <v>22840</v>
      </c>
      <c r="U49" s="52">
        <v>37298</v>
      </c>
      <c r="V49" s="52">
        <v>20089</v>
      </c>
      <c r="W49" s="52">
        <v>43012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1029</v>
      </c>
      <c r="D51" s="52">
        <v>860</v>
      </c>
      <c r="E51" s="52">
        <v>554</v>
      </c>
      <c r="F51" s="52">
        <v>802</v>
      </c>
      <c r="G51" s="52">
        <v>611</v>
      </c>
      <c r="H51" s="52">
        <v>672</v>
      </c>
      <c r="I51" s="52">
        <v>546</v>
      </c>
      <c r="J51" s="52">
        <v>1233</v>
      </c>
      <c r="K51" s="52">
        <v>499</v>
      </c>
      <c r="L51" s="52">
        <v>662</v>
      </c>
      <c r="M51" s="52">
        <v>377</v>
      </c>
      <c r="N51" s="52">
        <v>846</v>
      </c>
      <c r="O51" s="52">
        <v>984</v>
      </c>
      <c r="P51" s="52">
        <v>439</v>
      </c>
      <c r="Q51" s="52">
        <v>1006</v>
      </c>
      <c r="R51" s="52">
        <v>299</v>
      </c>
      <c r="S51" s="52">
        <v>364</v>
      </c>
      <c r="T51" s="52">
        <v>588</v>
      </c>
      <c r="U51" s="52">
        <v>1202</v>
      </c>
      <c r="V51" s="52">
        <v>1118</v>
      </c>
      <c r="W51" s="52">
        <v>2850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25511</v>
      </c>
      <c r="D53" s="52">
        <v>31838</v>
      </c>
      <c r="E53" s="52">
        <v>30753</v>
      </c>
      <c r="F53" s="52">
        <v>30544</v>
      </c>
      <c r="G53" s="52">
        <v>18204</v>
      </c>
      <c r="H53" s="52">
        <v>23843</v>
      </c>
      <c r="I53" s="52">
        <v>24602</v>
      </c>
      <c r="J53" s="52">
        <v>25571</v>
      </c>
      <c r="K53" s="52">
        <v>21981</v>
      </c>
      <c r="L53" s="52">
        <v>24170</v>
      </c>
      <c r="M53" s="52">
        <v>23362</v>
      </c>
      <c r="N53" s="52">
        <v>26763</v>
      </c>
      <c r="O53" s="52">
        <v>26920</v>
      </c>
      <c r="P53" s="52">
        <v>22105</v>
      </c>
      <c r="Q53" s="52">
        <v>27187</v>
      </c>
      <c r="R53" s="52">
        <v>16730</v>
      </c>
      <c r="S53" s="52">
        <v>26480</v>
      </c>
      <c r="T53" s="52">
        <v>22819</v>
      </c>
      <c r="U53" s="52">
        <v>31619</v>
      </c>
      <c r="V53" s="52">
        <v>20070</v>
      </c>
      <c r="W53" s="52">
        <v>33384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5</v>
      </c>
      <c r="D54" s="52">
        <v>4</v>
      </c>
      <c r="E54" s="52">
        <v>4</v>
      </c>
      <c r="F54" s="52">
        <v>7</v>
      </c>
      <c r="G54" s="52">
        <v>4</v>
      </c>
      <c r="H54" s="52">
        <v>17</v>
      </c>
      <c r="I54" s="52">
        <v>9</v>
      </c>
      <c r="J54" s="52">
        <v>16</v>
      </c>
      <c r="K54" s="52">
        <v>7</v>
      </c>
      <c r="L54" s="52">
        <v>11</v>
      </c>
      <c r="M54" s="52">
        <v>8</v>
      </c>
      <c r="N54" s="52">
        <v>11</v>
      </c>
      <c r="O54" s="52">
        <v>15</v>
      </c>
      <c r="P54" s="52">
        <v>21</v>
      </c>
      <c r="Q54" s="52">
        <v>22</v>
      </c>
      <c r="R54" s="52">
        <v>15</v>
      </c>
      <c r="S54" s="52">
        <v>23</v>
      </c>
      <c r="T54" s="52">
        <v>21</v>
      </c>
      <c r="U54" s="52">
        <v>34</v>
      </c>
      <c r="V54" s="52">
        <v>19</v>
      </c>
      <c r="W54" s="52">
        <v>21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9998</v>
      </c>
      <c r="D55" s="52">
        <v>1391</v>
      </c>
      <c r="E55" s="52">
        <v>2636</v>
      </c>
      <c r="F55" s="52">
        <v>5973</v>
      </c>
      <c r="G55" s="52">
        <v>0</v>
      </c>
      <c r="H55" s="52">
        <v>0</v>
      </c>
      <c r="I55" s="52">
        <v>1367</v>
      </c>
      <c r="J55" s="52">
        <v>4648</v>
      </c>
      <c r="K55" s="52">
        <v>3132</v>
      </c>
      <c r="L55" s="52">
        <v>1220</v>
      </c>
      <c r="M55" s="52">
        <v>1</v>
      </c>
      <c r="N55" s="52">
        <v>0</v>
      </c>
      <c r="O55" s="52">
        <v>0</v>
      </c>
      <c r="P55" s="52">
        <v>1</v>
      </c>
      <c r="Q55" s="52">
        <v>4775</v>
      </c>
      <c r="R55" s="52">
        <v>1</v>
      </c>
      <c r="S55" s="52">
        <v>1084</v>
      </c>
      <c r="T55" s="52">
        <v>0</v>
      </c>
      <c r="U55" s="52">
        <v>5230</v>
      </c>
      <c r="V55" s="52">
        <v>0</v>
      </c>
      <c r="W55" s="52">
        <v>9040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166</v>
      </c>
      <c r="D56" s="52">
        <v>20</v>
      </c>
      <c r="E56" s="52">
        <v>35</v>
      </c>
      <c r="F56" s="52">
        <v>104</v>
      </c>
      <c r="G56" s="52">
        <v>0</v>
      </c>
      <c r="H56" s="52">
        <v>0</v>
      </c>
      <c r="I56" s="52">
        <v>39</v>
      </c>
      <c r="J56" s="52">
        <v>223</v>
      </c>
      <c r="K56" s="52">
        <v>84</v>
      </c>
      <c r="L56" s="52">
        <v>41</v>
      </c>
      <c r="M56" s="52">
        <v>0</v>
      </c>
      <c r="N56" s="52">
        <v>0</v>
      </c>
      <c r="O56" s="52">
        <v>0</v>
      </c>
      <c r="P56" s="52">
        <v>0</v>
      </c>
      <c r="Q56" s="52">
        <v>261</v>
      </c>
      <c r="R56" s="52">
        <v>0</v>
      </c>
      <c r="S56" s="52">
        <v>70</v>
      </c>
      <c r="T56" s="52">
        <v>0</v>
      </c>
      <c r="U56" s="52">
        <v>415</v>
      </c>
      <c r="V56" s="52">
        <v>0</v>
      </c>
      <c r="W56" s="52">
        <v>567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4796</v>
      </c>
      <c r="D58" s="52">
        <v>4208</v>
      </c>
      <c r="E58" s="52">
        <v>4145</v>
      </c>
      <c r="F58" s="52">
        <v>2700</v>
      </c>
      <c r="G58" s="52">
        <v>1450</v>
      </c>
      <c r="H58" s="52">
        <v>1763</v>
      </c>
      <c r="I58" s="52">
        <v>2674</v>
      </c>
      <c r="J58" s="52">
        <v>4578</v>
      </c>
      <c r="K58" s="52">
        <v>2684</v>
      </c>
      <c r="L58" s="52">
        <v>1146</v>
      </c>
      <c r="M58" s="52">
        <v>260</v>
      </c>
      <c r="N58" s="52">
        <v>629</v>
      </c>
      <c r="O58" s="52">
        <v>1976</v>
      </c>
      <c r="P58" s="52">
        <v>2439</v>
      </c>
      <c r="Q58" s="52">
        <v>3016</v>
      </c>
      <c r="R58" s="52">
        <v>1479</v>
      </c>
      <c r="S58" s="52">
        <v>1320</v>
      </c>
      <c r="T58" s="52">
        <v>611</v>
      </c>
      <c r="U58" s="52">
        <v>1270</v>
      </c>
      <c r="V58" s="52">
        <v>958</v>
      </c>
      <c r="W58" s="52">
        <v>2892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30884</v>
      </c>
      <c r="D59" s="36">
        <v>29045</v>
      </c>
      <c r="E59" s="36">
        <v>29283</v>
      </c>
      <c r="F59" s="36">
        <v>33928</v>
      </c>
      <c r="G59" s="36">
        <v>16758</v>
      </c>
      <c r="H59" s="36">
        <v>22097</v>
      </c>
      <c r="I59" s="36">
        <v>23343</v>
      </c>
      <c r="J59" s="36">
        <v>25880</v>
      </c>
      <c r="K59" s="36">
        <v>22520</v>
      </c>
      <c r="L59" s="36">
        <v>24296</v>
      </c>
      <c r="M59" s="36">
        <v>23111</v>
      </c>
      <c r="N59" s="36">
        <v>26145</v>
      </c>
      <c r="O59" s="36">
        <v>24959</v>
      </c>
      <c r="P59" s="36">
        <v>19688</v>
      </c>
      <c r="Q59" s="36">
        <v>29229</v>
      </c>
      <c r="R59" s="36">
        <v>15267</v>
      </c>
      <c r="S59" s="36">
        <v>26337</v>
      </c>
      <c r="T59" s="36">
        <v>22229</v>
      </c>
      <c r="U59" s="36">
        <v>36028</v>
      </c>
      <c r="V59" s="36">
        <v>19131</v>
      </c>
      <c r="W59" s="36">
        <v>40120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53647</v>
      </c>
      <c r="D63" s="52">
        <v>47539</v>
      </c>
      <c r="E63" s="52">
        <v>46955</v>
      </c>
      <c r="F63" s="52">
        <v>49689</v>
      </c>
      <c r="G63" s="52">
        <v>37459</v>
      </c>
      <c r="H63" s="52">
        <v>45876</v>
      </c>
      <c r="I63" s="52">
        <v>49667</v>
      </c>
      <c r="J63" s="52">
        <v>55050</v>
      </c>
      <c r="K63" s="52">
        <v>52309</v>
      </c>
      <c r="L63" s="52">
        <v>54487</v>
      </c>
      <c r="M63" s="52">
        <v>58187</v>
      </c>
      <c r="N63" s="52">
        <v>67728</v>
      </c>
      <c r="O63" s="52">
        <v>63687</v>
      </c>
      <c r="P63" s="52">
        <v>19201</v>
      </c>
      <c r="Q63" s="52">
        <v>34148</v>
      </c>
      <c r="R63" s="52">
        <v>33457</v>
      </c>
      <c r="S63" s="52">
        <v>52714</v>
      </c>
      <c r="T63" s="52">
        <v>45190</v>
      </c>
      <c r="U63" s="52">
        <v>55397</v>
      </c>
      <c r="V63" s="52">
        <v>41209</v>
      </c>
      <c r="W63" s="52">
        <v>63849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3842</v>
      </c>
      <c r="D65" s="52">
        <v>3861</v>
      </c>
      <c r="E65" s="52">
        <v>3976</v>
      </c>
      <c r="F65" s="52">
        <v>4202</v>
      </c>
      <c r="G65" s="52">
        <v>4484</v>
      </c>
      <c r="H65" s="52">
        <v>5004</v>
      </c>
      <c r="I65" s="52">
        <v>3653</v>
      </c>
      <c r="J65" s="52">
        <v>4201</v>
      </c>
      <c r="K65" s="52">
        <v>6603</v>
      </c>
      <c r="L65" s="52">
        <v>7212</v>
      </c>
      <c r="M65" s="52">
        <v>5723</v>
      </c>
      <c r="N65" s="52">
        <v>6215</v>
      </c>
      <c r="O65" s="52">
        <v>7436</v>
      </c>
      <c r="P65" s="52">
        <v>7198</v>
      </c>
      <c r="Q65" s="52">
        <v>5804</v>
      </c>
      <c r="R65" s="52">
        <v>5296</v>
      </c>
      <c r="S65" s="52">
        <v>6304</v>
      </c>
      <c r="T65" s="52">
        <v>5691</v>
      </c>
      <c r="U65" s="52">
        <v>6268</v>
      </c>
      <c r="V65" s="52">
        <v>7863</v>
      </c>
      <c r="W65" s="52">
        <v>10698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39646</v>
      </c>
      <c r="D67" s="52">
        <f t="shared" si="0"/>
        <v>46848</v>
      </c>
      <c r="E67" s="52">
        <f t="shared" si="0"/>
        <v>44802</v>
      </c>
      <c r="F67" s="52">
        <f t="shared" si="0"/>
        <v>43612</v>
      </c>
      <c r="G67" s="52">
        <f t="shared" si="0"/>
        <v>47436</v>
      </c>
      <c r="H67" s="52">
        <f t="shared" si="0"/>
        <v>48301</v>
      </c>
      <c r="I67" s="52">
        <f t="shared" si="0"/>
        <v>49730</v>
      </c>
      <c r="J67" s="52">
        <f t="shared" si="0"/>
        <v>53883</v>
      </c>
      <c r="K67" s="52">
        <f t="shared" si="0"/>
        <v>56249</v>
      </c>
      <c r="L67" s="52">
        <f t="shared" si="0"/>
        <v>56706</v>
      </c>
      <c r="M67" s="52">
        <f t="shared" si="0"/>
        <v>66462</v>
      </c>
      <c r="N67" s="52">
        <f t="shared" si="0"/>
        <v>72381</v>
      </c>
      <c r="O67" s="52">
        <f t="shared" si="0"/>
        <v>69690</v>
      </c>
      <c r="P67" s="52">
        <f t="shared" si="0"/>
        <v>24533</v>
      </c>
      <c r="Q67" s="52">
        <f t="shared" si="0"/>
        <v>30756</v>
      </c>
      <c r="R67" s="52">
        <f t="shared" ref="R67:V67" si="1">R39-R53</f>
        <v>44618</v>
      </c>
      <c r="S67" s="52">
        <f t="shared" si="1"/>
        <v>50602</v>
      </c>
      <c r="T67" s="52">
        <f t="shared" si="1"/>
        <v>48690</v>
      </c>
      <c r="U67" s="52">
        <f t="shared" si="1"/>
        <v>47006</v>
      </c>
      <c r="V67" s="52">
        <f t="shared" si="1"/>
        <v>56743</v>
      </c>
      <c r="W67" s="52">
        <f t="shared" ref="W67" si="2">W39-W53</f>
        <v>49565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8</v>
      </c>
      <c r="D68" s="52">
        <f t="shared" si="3"/>
        <v>6</v>
      </c>
      <c r="E68" s="52">
        <f t="shared" si="3"/>
        <v>6</v>
      </c>
      <c r="F68" s="52">
        <f t="shared" si="3"/>
        <v>9</v>
      </c>
      <c r="G68" s="52">
        <f t="shared" si="3"/>
        <v>9</v>
      </c>
      <c r="H68" s="52">
        <f t="shared" si="3"/>
        <v>34</v>
      </c>
      <c r="I68" s="52">
        <f t="shared" si="3"/>
        <v>16</v>
      </c>
      <c r="J68" s="52">
        <f t="shared" si="3"/>
        <v>32</v>
      </c>
      <c r="K68" s="52">
        <f t="shared" si="3"/>
        <v>16</v>
      </c>
      <c r="L68" s="52">
        <f t="shared" si="3"/>
        <v>24</v>
      </c>
      <c r="M68" s="52">
        <f t="shared" si="3"/>
        <v>21</v>
      </c>
      <c r="N68" s="52">
        <f t="shared" si="3"/>
        <v>27</v>
      </c>
      <c r="O68" s="52">
        <f t="shared" si="3"/>
        <v>37</v>
      </c>
      <c r="P68" s="52">
        <f t="shared" si="3"/>
        <v>23</v>
      </c>
      <c r="Q68" s="52">
        <f t="shared" si="3"/>
        <v>24</v>
      </c>
      <c r="R68" s="52">
        <f t="shared" ref="R68:V68" si="4">R40-R54</f>
        <v>40</v>
      </c>
      <c r="S68" s="52">
        <f t="shared" si="4"/>
        <v>42</v>
      </c>
      <c r="T68" s="52">
        <f t="shared" si="4"/>
        <v>44</v>
      </c>
      <c r="U68" s="52">
        <f t="shared" si="4"/>
        <v>51</v>
      </c>
      <c r="V68" s="52">
        <f t="shared" si="4"/>
        <v>49</v>
      </c>
      <c r="W68" s="52">
        <f t="shared" ref="W68" si="5">W40-W54</f>
        <v>29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15033</v>
      </c>
      <c r="D69" s="52">
        <f t="shared" si="6"/>
        <v>1988</v>
      </c>
      <c r="E69" s="52">
        <f t="shared" si="6"/>
        <v>3703</v>
      </c>
      <c r="F69" s="52">
        <f t="shared" si="6"/>
        <v>8104</v>
      </c>
      <c r="G69" s="52">
        <f t="shared" si="6"/>
        <v>0</v>
      </c>
      <c r="H69" s="52">
        <f t="shared" si="6"/>
        <v>0</v>
      </c>
      <c r="I69" s="52">
        <f t="shared" si="6"/>
        <v>2609</v>
      </c>
      <c r="J69" s="52">
        <f t="shared" si="6"/>
        <v>8402</v>
      </c>
      <c r="K69" s="52">
        <f t="shared" si="6"/>
        <v>6609</v>
      </c>
      <c r="L69" s="52">
        <f t="shared" si="6"/>
        <v>2610</v>
      </c>
      <c r="M69" s="52">
        <f t="shared" si="6"/>
        <v>1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5057</v>
      </c>
      <c r="R69" s="52">
        <f t="shared" ref="R69:V69" si="7">R41-R55</f>
        <v>1</v>
      </c>
      <c r="S69" s="52">
        <f t="shared" si="7"/>
        <v>2067</v>
      </c>
      <c r="T69" s="52">
        <f t="shared" si="7"/>
        <v>0</v>
      </c>
      <c r="U69" s="52">
        <f t="shared" si="7"/>
        <v>7769</v>
      </c>
      <c r="V69" s="52">
        <f t="shared" si="7"/>
        <v>0</v>
      </c>
      <c r="W69" s="52">
        <f t="shared" ref="W69" si="8">W41-W55</f>
        <v>13420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250</v>
      </c>
      <c r="D70" s="52">
        <f t="shared" si="9"/>
        <v>28</v>
      </c>
      <c r="E70" s="52">
        <f t="shared" si="9"/>
        <v>49</v>
      </c>
      <c r="F70" s="52">
        <f t="shared" si="9"/>
        <v>141</v>
      </c>
      <c r="G70" s="52">
        <f t="shared" si="9"/>
        <v>0</v>
      </c>
      <c r="H70" s="52">
        <f t="shared" si="9"/>
        <v>0</v>
      </c>
      <c r="I70" s="52">
        <f t="shared" si="9"/>
        <v>74</v>
      </c>
      <c r="J70" s="52">
        <f t="shared" si="9"/>
        <v>402</v>
      </c>
      <c r="K70" s="52">
        <f t="shared" si="9"/>
        <v>176</v>
      </c>
      <c r="L70" s="52">
        <f t="shared" si="9"/>
        <v>89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277</v>
      </c>
      <c r="R70" s="52">
        <f t="shared" ref="R70:V70" si="10">R42-R56</f>
        <v>0</v>
      </c>
      <c r="S70" s="52">
        <f t="shared" si="10"/>
        <v>133</v>
      </c>
      <c r="T70" s="52">
        <f t="shared" si="10"/>
        <v>0</v>
      </c>
      <c r="U70" s="52">
        <f t="shared" si="10"/>
        <v>615</v>
      </c>
      <c r="V70" s="52">
        <f t="shared" si="10"/>
        <v>0</v>
      </c>
      <c r="W70" s="52">
        <f t="shared" ref="W70" si="11">W42-W56</f>
        <v>841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15930</v>
      </c>
      <c r="D72" s="52">
        <v>14261</v>
      </c>
      <c r="E72" s="52">
        <v>14139</v>
      </c>
      <c r="F72" s="52">
        <v>8993</v>
      </c>
      <c r="G72" s="52">
        <v>9546</v>
      </c>
      <c r="H72" s="52">
        <v>10715</v>
      </c>
      <c r="I72" s="52">
        <v>9847</v>
      </c>
      <c r="J72" s="52">
        <v>15740</v>
      </c>
      <c r="K72" s="52">
        <v>13480</v>
      </c>
      <c r="L72" s="52">
        <v>5626</v>
      </c>
      <c r="M72" s="52">
        <v>1424</v>
      </c>
      <c r="N72" s="52">
        <v>3132</v>
      </c>
      <c r="O72" s="52">
        <v>9331</v>
      </c>
      <c r="P72" s="52">
        <v>10215</v>
      </c>
      <c r="Q72" s="52">
        <v>10594</v>
      </c>
      <c r="R72" s="52">
        <v>10103</v>
      </c>
      <c r="S72" s="52">
        <v>6282</v>
      </c>
      <c r="T72" s="52">
        <v>3306</v>
      </c>
      <c r="U72" s="52">
        <v>4507</v>
      </c>
      <c r="V72" s="52">
        <v>5562</v>
      </c>
      <c r="W72" s="52">
        <v>8840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102585</v>
      </c>
      <c r="D73" s="36">
        <v>98426</v>
      </c>
      <c r="E73" s="36">
        <v>99905</v>
      </c>
      <c r="F73" s="36">
        <v>112998</v>
      </c>
      <c r="G73" s="36">
        <v>110325</v>
      </c>
      <c r="H73" s="36">
        <v>134260</v>
      </c>
      <c r="I73" s="36">
        <v>85974</v>
      </c>
      <c r="J73" s="36">
        <v>88990</v>
      </c>
      <c r="K73" s="36">
        <v>113111</v>
      </c>
      <c r="L73" s="36">
        <v>119340</v>
      </c>
      <c r="M73" s="36">
        <v>127168</v>
      </c>
      <c r="N73" s="36">
        <v>130405</v>
      </c>
      <c r="O73" s="36">
        <v>117922</v>
      </c>
      <c r="P73" s="36">
        <v>82489</v>
      </c>
      <c r="Q73" s="36">
        <v>102703</v>
      </c>
      <c r="R73" s="36">
        <v>104331</v>
      </c>
      <c r="S73" s="36">
        <v>125373</v>
      </c>
      <c r="T73" s="36">
        <v>120351</v>
      </c>
      <c r="U73" s="36">
        <v>128097</v>
      </c>
      <c r="V73" s="36">
        <v>111117</v>
      </c>
      <c r="W73" s="36">
        <v>122757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12275</v>
      </c>
      <c r="I79" s="52">
        <f>RES_hhdet_numvin!I126</f>
        <v>24982</v>
      </c>
      <c r="J79" s="52">
        <f>RES_hhdet_numvin!J126</f>
        <v>39644</v>
      </c>
      <c r="K79" s="52">
        <f>RES_hhdet_numvin!K126</f>
        <v>44811</v>
      </c>
      <c r="L79" s="52">
        <f>RES_hhdet_numvin!L126</f>
        <v>53955</v>
      </c>
      <c r="M79" s="52">
        <f>RES_hhdet_numvin!M126</f>
        <v>61648</v>
      </c>
      <c r="N79" s="52">
        <f>RES_hhdet_numvin!N126</f>
        <v>77684</v>
      </c>
      <c r="O79" s="52">
        <f>RES_hhdet_numvin!O126</f>
        <v>79293</v>
      </c>
      <c r="P79" s="52">
        <f>RES_hhdet_numvin!P126</f>
        <v>37867</v>
      </c>
      <c r="Q79" s="52">
        <f>RES_hhdet_numvin!Q126</f>
        <v>62893</v>
      </c>
      <c r="R79" s="52">
        <f>RES_hhdet_numvin!R126</f>
        <v>48669</v>
      </c>
      <c r="S79" s="52">
        <f>RES_hhdet_numvin!S126</f>
        <v>79116</v>
      </c>
      <c r="T79" s="52">
        <f>RES_hhdet_numvin!T126</f>
        <v>67581</v>
      </c>
      <c r="U79" s="52">
        <f>RES_hhdet_numvin!U126</f>
        <v>92513</v>
      </c>
      <c r="V79" s="52">
        <f>RES_hhdet_numvin!V126</f>
        <v>61283</v>
      </c>
      <c r="W79" s="52">
        <f>RES_hhdet_numvin!W126</f>
        <v>106861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2452</v>
      </c>
      <c r="Q82" s="138">
        <f>RES_hhdet_numvin!Q129</f>
        <v>3808</v>
      </c>
      <c r="R82" s="138">
        <f>RES_hhdet_numvin!R129</f>
        <v>4184</v>
      </c>
      <c r="S82" s="138">
        <f>RES_hhdet_numvin!S129</f>
        <v>5752</v>
      </c>
      <c r="T82" s="138">
        <f>RES_hhdet_numvin!T129</f>
        <v>5890</v>
      </c>
      <c r="U82" s="138">
        <f>RES_hhdet_numvin!U129</f>
        <v>7338</v>
      </c>
      <c r="V82" s="138">
        <f>RES_hhdet_numvin!V129</f>
        <v>8958</v>
      </c>
      <c r="W82" s="138">
        <f>RES_hhdet_numvin!W129</f>
        <v>13548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12264</v>
      </c>
      <c r="I84" s="138">
        <f>RES_hhdet_numvin!I131</f>
        <v>21909</v>
      </c>
      <c r="J84" s="138">
        <f>RES_hhdet_numvin!J131</f>
        <v>30226</v>
      </c>
      <c r="K84" s="138">
        <f>RES_hhdet_numvin!K131</f>
        <v>36990</v>
      </c>
      <c r="L84" s="138">
        <f>RES_hhdet_numvin!L131</f>
        <v>50693</v>
      </c>
      <c r="M84" s="138">
        <f>RES_hhdet_numvin!M131</f>
        <v>62204</v>
      </c>
      <c r="N84" s="138">
        <f>RES_hhdet_numvin!N131</f>
        <v>79920</v>
      </c>
      <c r="O84" s="138">
        <f>RES_hhdet_numvin!O131</f>
        <v>84055</v>
      </c>
      <c r="P84" s="138">
        <f>RES_hhdet_numvin!P131</f>
        <v>42168</v>
      </c>
      <c r="Q84" s="138">
        <f>RES_hhdet_numvin!Q131</f>
        <v>54410</v>
      </c>
      <c r="R84" s="138">
        <f>RES_hhdet_numvin!R131</f>
        <v>58391</v>
      </c>
      <c r="S84" s="138">
        <f>RES_hhdet_numvin!S131</f>
        <v>75844</v>
      </c>
      <c r="T84" s="138">
        <f>RES_hhdet_numvin!T131</f>
        <v>71016</v>
      </c>
      <c r="U84" s="138">
        <f>RES_hhdet_numvin!U131</f>
        <v>78448</v>
      </c>
      <c r="V84" s="138">
        <f>RES_hhdet_numvin!V131</f>
        <v>76751</v>
      </c>
      <c r="W84" s="138">
        <f>RES_hhdet_numvin!W131</f>
        <v>82949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9</v>
      </c>
      <c r="I85" s="138">
        <f>RES_hhdet_numvin!I132</f>
        <v>8</v>
      </c>
      <c r="J85" s="138">
        <f>RES_hhdet_numvin!J132</f>
        <v>18</v>
      </c>
      <c r="K85" s="138">
        <f>RES_hhdet_numvin!K132</f>
        <v>12</v>
      </c>
      <c r="L85" s="138">
        <f>RES_hhdet_numvin!L132</f>
        <v>23</v>
      </c>
      <c r="M85" s="138">
        <f>RES_hhdet_numvin!M132</f>
        <v>21</v>
      </c>
      <c r="N85" s="138">
        <f>RES_hhdet_numvin!N132</f>
        <v>32</v>
      </c>
      <c r="O85" s="138">
        <f>RES_hhdet_numvin!O132</f>
        <v>47</v>
      </c>
      <c r="P85" s="138">
        <f>RES_hhdet_numvin!P132</f>
        <v>42</v>
      </c>
      <c r="Q85" s="138">
        <f>RES_hhdet_numvin!Q132</f>
        <v>45</v>
      </c>
      <c r="R85" s="138">
        <f>RES_hhdet_numvin!R132</f>
        <v>55</v>
      </c>
      <c r="S85" s="138">
        <f>RES_hhdet_numvin!S132</f>
        <v>65</v>
      </c>
      <c r="T85" s="138">
        <f>RES_hhdet_numvin!T132</f>
        <v>65</v>
      </c>
      <c r="U85" s="138">
        <f>RES_hhdet_numvin!U132</f>
        <v>85</v>
      </c>
      <c r="V85" s="138">
        <f>RES_hhdet_numvin!V132</f>
        <v>68</v>
      </c>
      <c r="W85" s="138">
        <f>RES_hhdet_numvin!W132</f>
        <v>50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7713</v>
      </c>
      <c r="V88" s="138">
        <f>RES_hhdet_numvin!V135</f>
        <v>0</v>
      </c>
      <c r="W88" s="138">
        <f>RES_hhdet_numvin!W135</f>
        <v>22460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611</v>
      </c>
      <c r="V89" s="138">
        <f>RES_hhdet_numvin!V136</f>
        <v>0</v>
      </c>
      <c r="W89" s="138">
        <f>RES_hhdet_numvin!W136</f>
        <v>1408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4004</v>
      </c>
      <c r="Q93" s="138">
        <f>RES_hhdet_numvin!Q140</f>
        <v>7502</v>
      </c>
      <c r="R93" s="138">
        <f>RES_hhdet_numvin!R140</f>
        <v>8294</v>
      </c>
      <c r="S93" s="138">
        <f>RES_hhdet_numvin!S140</f>
        <v>6363</v>
      </c>
      <c r="T93" s="138">
        <f>RES_hhdet_numvin!T140</f>
        <v>3571</v>
      </c>
      <c r="U93" s="138">
        <f>RES_hhdet_numvin!U140</f>
        <v>5598</v>
      </c>
      <c r="V93" s="138">
        <f>RES_hhdet_numvin!V140</f>
        <v>6478</v>
      </c>
      <c r="W93" s="138">
        <f>RES_hhdet_numvin!W140</f>
        <v>11732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32309</v>
      </c>
      <c r="Q94" s="39">
        <f>RES_hhdet_numvin!Q141</f>
        <v>72656</v>
      </c>
      <c r="R94" s="39">
        <f>RES_hhdet_numvin!R141</f>
        <v>85516</v>
      </c>
      <c r="S94" s="39">
        <f>RES_hhdet_numvin!S141</f>
        <v>126708</v>
      </c>
      <c r="T94" s="39">
        <f>RES_hhdet_numvin!T141</f>
        <v>129534</v>
      </c>
      <c r="U94" s="39">
        <f>RES_hhdet_numvin!U141</f>
        <v>158589</v>
      </c>
      <c r="V94" s="39">
        <f>RES_hhdet_numvin!V141</f>
        <v>129344</v>
      </c>
      <c r="W94" s="39">
        <f>RES_hhdet_numvin!W141</f>
        <v>162877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1300.3961154469866</v>
      </c>
      <c r="C98" s="117">
        <f t="shared" si="12"/>
        <v>1420.874401460846</v>
      </c>
      <c r="D98" s="117">
        <f t="shared" si="12"/>
        <v>1454.8704793442635</v>
      </c>
      <c r="E98" s="117">
        <f t="shared" si="12"/>
        <v>1545.7347951668501</v>
      </c>
      <c r="F98" s="117">
        <f t="shared" si="12"/>
        <v>1495.5281429298993</v>
      </c>
      <c r="G98" s="117">
        <f t="shared" si="12"/>
        <v>1459.7067972601631</v>
      </c>
      <c r="H98" s="117">
        <f t="shared" si="12"/>
        <v>1497.3266794833321</v>
      </c>
      <c r="I98" s="117">
        <f t="shared" si="12"/>
        <v>1516.5696524591522</v>
      </c>
      <c r="J98" s="117">
        <f t="shared" si="12"/>
        <v>1506.8284470002529</v>
      </c>
      <c r="K98" s="117">
        <f t="shared" si="12"/>
        <v>1597.6617516255697</v>
      </c>
      <c r="L98" s="117">
        <f t="shared" si="12"/>
        <v>1773.080046167828</v>
      </c>
      <c r="M98" s="117">
        <f t="shared" si="12"/>
        <v>1539.6249959128243</v>
      </c>
      <c r="N98" s="117">
        <f t="shared" si="12"/>
        <v>1690.4381314379057</v>
      </c>
      <c r="O98" s="117">
        <f t="shared" si="12"/>
        <v>1627.1676033376054</v>
      </c>
      <c r="P98" s="117">
        <f t="shared" si="12"/>
        <v>1600.0964341878171</v>
      </c>
      <c r="Q98" s="117">
        <f t="shared" si="12"/>
        <v>1574.7457004533767</v>
      </c>
      <c r="R98" s="117">
        <f t="shared" ref="R98:V98" si="13">R99+R102+R104+R113</f>
        <v>1711.5799222904495</v>
      </c>
      <c r="S98" s="117">
        <f t="shared" si="13"/>
        <v>1686.947015335983</v>
      </c>
      <c r="T98" s="117">
        <f t="shared" si="13"/>
        <v>1635.9664575716461</v>
      </c>
      <c r="U98" s="117">
        <f t="shared" si="13"/>
        <v>1619.9636185308789</v>
      </c>
      <c r="V98" s="117">
        <f t="shared" si="13"/>
        <v>1491.0433435918389</v>
      </c>
      <c r="W98" s="117">
        <f t="shared" ref="W98" si="14">W99+W102+W104+W113</f>
        <v>1728.2106736260644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1163.7491907348281</v>
      </c>
      <c r="C99" s="122">
        <f t="shared" si="15"/>
        <v>1278.9218573552587</v>
      </c>
      <c r="D99" s="122">
        <f t="shared" si="15"/>
        <v>1310.3182355537367</v>
      </c>
      <c r="E99" s="122">
        <f t="shared" si="15"/>
        <v>1397.823832583304</v>
      </c>
      <c r="F99" s="122">
        <f t="shared" si="15"/>
        <v>1344.554951300626</v>
      </c>
      <c r="G99" s="122">
        <f t="shared" si="15"/>
        <v>1310.4170124468094</v>
      </c>
      <c r="H99" s="122">
        <f t="shared" si="15"/>
        <v>1347.8804754447117</v>
      </c>
      <c r="I99" s="122">
        <f t="shared" si="15"/>
        <v>1367.9219824931797</v>
      </c>
      <c r="J99" s="122">
        <f t="shared" si="15"/>
        <v>1356.9915729924271</v>
      </c>
      <c r="K99" s="122">
        <f t="shared" si="15"/>
        <v>1443.2632595469552</v>
      </c>
      <c r="L99" s="122">
        <f t="shared" si="15"/>
        <v>1618.0649176130019</v>
      </c>
      <c r="M99" s="122">
        <f t="shared" si="15"/>
        <v>1381.4050360274614</v>
      </c>
      <c r="N99" s="122">
        <f t="shared" si="15"/>
        <v>1530.8337331447285</v>
      </c>
      <c r="O99" s="122">
        <f t="shared" si="15"/>
        <v>1465.6737956312277</v>
      </c>
      <c r="P99" s="122">
        <f t="shared" si="15"/>
        <v>1444.3383483447442</v>
      </c>
      <c r="Q99" s="122">
        <f t="shared" si="15"/>
        <v>1416.1150363767822</v>
      </c>
      <c r="R99" s="122">
        <f t="shared" ref="R99:V99" si="16">SUM(R100:R101)</f>
        <v>1559.2630244372281</v>
      </c>
      <c r="S99" s="122">
        <f t="shared" si="16"/>
        <v>1539.1991538348086</v>
      </c>
      <c r="T99" s="122">
        <f t="shared" si="16"/>
        <v>1495.1337668636424</v>
      </c>
      <c r="U99" s="122">
        <f t="shared" si="16"/>
        <v>1479.0568256577608</v>
      </c>
      <c r="V99" s="122">
        <f t="shared" si="16"/>
        <v>1348.7997027582076</v>
      </c>
      <c r="W99" s="122">
        <f t="shared" ref="W99" si="17">SUM(W100:W101)</f>
        <v>1583.0620858974503</v>
      </c>
      <c r="DA99" s="130" t="s">
        <v>1687</v>
      </c>
    </row>
    <row r="100" spans="1:105" ht="12" customHeight="1" x14ac:dyDescent="0.25">
      <c r="A100" s="97" t="s">
        <v>203</v>
      </c>
      <c r="B100" s="98">
        <v>1159.2427335745742</v>
      </c>
      <c r="C100" s="98">
        <v>1273.9660036739315</v>
      </c>
      <c r="D100" s="98">
        <v>1305.3518547944516</v>
      </c>
      <c r="E100" s="98">
        <v>1392.5875326270077</v>
      </c>
      <c r="F100" s="98">
        <v>1339.6442795255302</v>
      </c>
      <c r="G100" s="98">
        <v>1305.7059709023088</v>
      </c>
      <c r="H100" s="98">
        <v>1343.0987215500616</v>
      </c>
      <c r="I100" s="98">
        <v>1363.1245327403408</v>
      </c>
      <c r="J100" s="98">
        <v>1352.3013896971704</v>
      </c>
      <c r="K100" s="98">
        <v>1438.3080183897339</v>
      </c>
      <c r="L100" s="98">
        <v>1612.5207775246593</v>
      </c>
      <c r="M100" s="98">
        <v>1376.7498693796815</v>
      </c>
      <c r="N100" s="98">
        <v>1525.6836113891375</v>
      </c>
      <c r="O100" s="98">
        <v>1460.7874789036009</v>
      </c>
      <c r="P100" s="98">
        <v>1439.5652340481552</v>
      </c>
      <c r="Q100" s="98">
        <v>1411.4736604329034</v>
      </c>
      <c r="R100" s="98">
        <v>1554.1510640754343</v>
      </c>
      <c r="S100" s="98">
        <v>1534.473642243521</v>
      </c>
      <c r="T100" s="98">
        <v>1490.5745060924557</v>
      </c>
      <c r="U100" s="98">
        <v>1474.651229388508</v>
      </c>
      <c r="V100" s="98">
        <v>1344.6895095031637</v>
      </c>
      <c r="W100" s="98">
        <v>1578.1616972068286</v>
      </c>
      <c r="DA100" s="63" t="s">
        <v>1688</v>
      </c>
    </row>
    <row r="101" spans="1:105" ht="12" customHeight="1" x14ac:dyDescent="0.25">
      <c r="A101" s="97" t="s">
        <v>53</v>
      </c>
      <c r="B101" s="98">
        <v>4.5064571602537953</v>
      </c>
      <c r="C101" s="98">
        <v>4.95585368132729</v>
      </c>
      <c r="D101" s="98">
        <v>4.9663807592851663</v>
      </c>
      <c r="E101" s="98">
        <v>5.2362999562962944</v>
      </c>
      <c r="F101" s="98">
        <v>4.9106717750958113</v>
      </c>
      <c r="G101" s="98">
        <v>4.711041544500695</v>
      </c>
      <c r="H101" s="98">
        <v>4.7817538946500653</v>
      </c>
      <c r="I101" s="98">
        <v>4.7974497528390128</v>
      </c>
      <c r="J101" s="98">
        <v>4.6901832952566744</v>
      </c>
      <c r="K101" s="98">
        <v>4.9552411572212449</v>
      </c>
      <c r="L101" s="98">
        <v>5.5441400883425462</v>
      </c>
      <c r="M101" s="98">
        <v>4.6551666477798861</v>
      </c>
      <c r="N101" s="98">
        <v>5.1501217555910976</v>
      </c>
      <c r="O101" s="98">
        <v>4.8863167276268644</v>
      </c>
      <c r="P101" s="98">
        <v>4.7731142965889983</v>
      </c>
      <c r="Q101" s="98">
        <v>4.6413759438787556</v>
      </c>
      <c r="R101" s="98">
        <v>5.1119603617938543</v>
      </c>
      <c r="S101" s="98">
        <v>4.7255115912876589</v>
      </c>
      <c r="T101" s="98">
        <v>4.5592607711867439</v>
      </c>
      <c r="U101" s="98">
        <v>4.4055962692526869</v>
      </c>
      <c r="V101" s="98">
        <v>4.1101932550439511</v>
      </c>
      <c r="W101" s="98">
        <v>4.9003886906215355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0.72110854027161231</v>
      </c>
      <c r="C102" s="122">
        <f t="shared" si="18"/>
        <v>0.76713308309967143</v>
      </c>
      <c r="D102" s="122">
        <f t="shared" si="18"/>
        <v>0.80448557903573337</v>
      </c>
      <c r="E102" s="122">
        <f t="shared" si="18"/>
        <v>1.0057529113858732</v>
      </c>
      <c r="F102" s="122">
        <f t="shared" si="18"/>
        <v>0.86900631829123554</v>
      </c>
      <c r="G102" s="122">
        <f t="shared" si="18"/>
        <v>0.89120832336520595</v>
      </c>
      <c r="H102" s="122">
        <f t="shared" si="18"/>
        <v>0.91203744901341632</v>
      </c>
      <c r="I102" s="122">
        <f t="shared" si="18"/>
        <v>0.92213753609658833</v>
      </c>
      <c r="J102" s="122">
        <f t="shared" si="18"/>
        <v>1.0082266680005403</v>
      </c>
      <c r="K102" s="122">
        <f t="shared" si="18"/>
        <v>1.06161804559579</v>
      </c>
      <c r="L102" s="122">
        <f t="shared" si="18"/>
        <v>1.4843608267192465</v>
      </c>
      <c r="M102" s="122">
        <f t="shared" si="18"/>
        <v>1.2009549717823647</v>
      </c>
      <c r="N102" s="122">
        <f t="shared" si="18"/>
        <v>1.182591422007742</v>
      </c>
      <c r="O102" s="122">
        <f t="shared" si="18"/>
        <v>1.2121773476711442</v>
      </c>
      <c r="P102" s="122">
        <f t="shared" si="18"/>
        <v>1.3122920733333412</v>
      </c>
      <c r="Q102" s="122">
        <f t="shared" si="18"/>
        <v>1.2580011003066598</v>
      </c>
      <c r="R102" s="122">
        <f t="shared" si="18"/>
        <v>1.2518641584901311</v>
      </c>
      <c r="S102" s="122">
        <f t="shared" si="18"/>
        <v>1.1822060673592265</v>
      </c>
      <c r="T102" s="122">
        <f t="shared" si="18"/>
        <v>1.1716798659555716</v>
      </c>
      <c r="U102" s="122">
        <f t="shared" si="18"/>
        <v>1.2727027983088253</v>
      </c>
      <c r="V102" s="122">
        <f t="shared" si="18"/>
        <v>1.3816849848091495</v>
      </c>
      <c r="W102" s="122">
        <f t="shared" si="18"/>
        <v>1.6980995770451561</v>
      </c>
      <c r="DA102" s="130" t="s">
        <v>1690</v>
      </c>
    </row>
    <row r="103" spans="1:105" ht="12" customHeight="1" x14ac:dyDescent="0.25">
      <c r="A103" s="97" t="s">
        <v>53</v>
      </c>
      <c r="B103" s="98">
        <v>0.72110854027161231</v>
      </c>
      <c r="C103" s="98">
        <v>0.76713308309967143</v>
      </c>
      <c r="D103" s="98">
        <v>0.80448557903573337</v>
      </c>
      <c r="E103" s="98">
        <v>1.0057529113858732</v>
      </c>
      <c r="F103" s="98">
        <v>0.86900631829123554</v>
      </c>
      <c r="G103" s="98">
        <v>0.89120832336520595</v>
      </c>
      <c r="H103" s="98">
        <v>0.91203744901341632</v>
      </c>
      <c r="I103" s="98">
        <v>0.92213753609658833</v>
      </c>
      <c r="J103" s="98">
        <v>1.0082266680005403</v>
      </c>
      <c r="K103" s="98">
        <v>1.06161804559579</v>
      </c>
      <c r="L103" s="98">
        <v>1.4843608267192465</v>
      </c>
      <c r="M103" s="98">
        <v>1.2009549717823647</v>
      </c>
      <c r="N103" s="98">
        <v>1.182591422007742</v>
      </c>
      <c r="O103" s="98">
        <v>1.2121773476711442</v>
      </c>
      <c r="P103" s="98">
        <v>1.3122920733333412</v>
      </c>
      <c r="Q103" s="98">
        <v>1.2580011003066598</v>
      </c>
      <c r="R103" s="98">
        <v>1.2518641584901311</v>
      </c>
      <c r="S103" s="98">
        <v>1.1822060673592265</v>
      </c>
      <c r="T103" s="98">
        <v>1.1716798659555716</v>
      </c>
      <c r="U103" s="98">
        <v>1.2727027983088253</v>
      </c>
      <c r="V103" s="98">
        <v>1.3816849848091495</v>
      </c>
      <c r="W103" s="98">
        <v>1.6980995770451561</v>
      </c>
      <c r="DA103" s="63" t="s">
        <v>1691</v>
      </c>
    </row>
    <row r="104" spans="1:105" ht="12" customHeight="1" x14ac:dyDescent="0.25">
      <c r="A104" s="121" t="s">
        <v>55</v>
      </c>
      <c r="B104" s="122">
        <v>122.28659357742767</v>
      </c>
      <c r="C104" s="122">
        <v>126.60473573590856</v>
      </c>
      <c r="D104" s="122">
        <v>128.90849022599443</v>
      </c>
      <c r="E104" s="122">
        <v>131.55090958895556</v>
      </c>
      <c r="F104" s="122">
        <v>134.66857718903606</v>
      </c>
      <c r="G104" s="122">
        <v>132.51751047391983</v>
      </c>
      <c r="H104" s="122">
        <v>133.37232299562257</v>
      </c>
      <c r="I104" s="122">
        <v>132.13844691193663</v>
      </c>
      <c r="J104" s="122">
        <v>132.05845452412404</v>
      </c>
      <c r="K104" s="122">
        <v>135.19216062853718</v>
      </c>
      <c r="L104" s="122">
        <v>135.34589237246209</v>
      </c>
      <c r="M104" s="122">
        <v>138.87649625471701</v>
      </c>
      <c r="N104" s="122">
        <v>139.69974764407488</v>
      </c>
      <c r="O104" s="122">
        <v>141.20567182688612</v>
      </c>
      <c r="P104" s="122">
        <v>135.54240853415922</v>
      </c>
      <c r="Q104" s="122">
        <v>138.07465718861749</v>
      </c>
      <c r="R104" s="122">
        <v>132.33178004994318</v>
      </c>
      <c r="S104" s="122">
        <v>128.01676548078612</v>
      </c>
      <c r="T104" s="122">
        <v>121.09371541918814</v>
      </c>
      <c r="U104" s="122">
        <v>120.93273584068923</v>
      </c>
      <c r="V104" s="122">
        <v>116.6772561461874</v>
      </c>
      <c r="W104" s="122">
        <v>119.04676719666772</v>
      </c>
      <c r="DA104" s="130" t="s">
        <v>1692</v>
      </c>
    </row>
    <row r="105" spans="1:105" ht="12" customHeight="1" x14ac:dyDescent="0.25">
      <c r="A105" s="97" t="s">
        <v>128</v>
      </c>
      <c r="B105" s="98">
        <v>119.33249971382638</v>
      </c>
      <c r="C105" s="98">
        <v>119.82822797187913</v>
      </c>
      <c r="D105" s="98">
        <v>121.97618250613789</v>
      </c>
      <c r="E105" s="98">
        <v>124.1644155984923</v>
      </c>
      <c r="F105" s="98">
        <v>125.51626277461376</v>
      </c>
      <c r="G105" s="98">
        <v>125.06030509838156</v>
      </c>
      <c r="H105" s="98">
        <v>126.35582349506306</v>
      </c>
      <c r="I105" s="98">
        <v>125.24490199666329</v>
      </c>
      <c r="J105" s="98">
        <v>124.4565511871769</v>
      </c>
      <c r="K105" s="98">
        <v>127.77641830459848</v>
      </c>
      <c r="L105" s="98">
        <v>128.20503053254524</v>
      </c>
      <c r="M105" s="98">
        <v>133.00929700845052</v>
      </c>
      <c r="N105" s="98">
        <v>134.80811538543895</v>
      </c>
      <c r="O105" s="98">
        <v>137.45611752032221</v>
      </c>
      <c r="P105" s="98">
        <v>132.88092152930656</v>
      </c>
      <c r="Q105" s="98">
        <v>134.16994680896602</v>
      </c>
      <c r="R105" s="98">
        <v>130.59313831637522</v>
      </c>
      <c r="S105" s="98">
        <v>125.83421223703162</v>
      </c>
      <c r="T105" s="98">
        <v>119.52541278845564</v>
      </c>
      <c r="U105" s="98">
        <v>117.43513643939291</v>
      </c>
      <c r="V105" s="98">
        <v>115.43164676562489</v>
      </c>
      <c r="W105" s="98">
        <v>114.64379747312211</v>
      </c>
      <c r="DA105" s="63" t="s">
        <v>1693</v>
      </c>
    </row>
    <row r="106" spans="1:105" ht="12" customHeight="1" x14ac:dyDescent="0.25">
      <c r="A106" s="97" t="s">
        <v>127</v>
      </c>
      <c r="B106" s="98">
        <v>1.762672309697071E-2</v>
      </c>
      <c r="C106" s="98">
        <v>1.8072260150948344E-2</v>
      </c>
      <c r="D106" s="98">
        <v>1.8229208730694758E-2</v>
      </c>
      <c r="E106" s="98">
        <v>1.8301056037585292E-2</v>
      </c>
      <c r="F106" s="98">
        <v>1.9134000743652544E-2</v>
      </c>
      <c r="G106" s="98">
        <v>1.9625091225500907E-2</v>
      </c>
      <c r="H106" s="98">
        <v>2.5459429922833152E-2</v>
      </c>
      <c r="I106" s="98">
        <v>2.7207258806645276E-2</v>
      </c>
      <c r="J106" s="98">
        <v>3.1811359235939564E-2</v>
      </c>
      <c r="K106" s="98">
        <v>3.409572501674734E-2</v>
      </c>
      <c r="L106" s="98">
        <v>3.754644442815018E-2</v>
      </c>
      <c r="M106" s="98">
        <v>4.0689291175381226E-2</v>
      </c>
      <c r="N106" s="98">
        <v>4.4449209379020464E-2</v>
      </c>
      <c r="O106" s="98">
        <v>5.0593725182689273E-2</v>
      </c>
      <c r="P106" s="98">
        <v>5.3136600901992737E-2</v>
      </c>
      <c r="Q106" s="98">
        <v>5.815637686700232E-2</v>
      </c>
      <c r="R106" s="98">
        <v>6.2065567770496072E-2</v>
      </c>
      <c r="S106" s="98">
        <v>6.5046331589637879E-2</v>
      </c>
      <c r="T106" s="98">
        <v>6.8127898028304643E-2</v>
      </c>
      <c r="U106" s="98">
        <v>7.3923322126513757E-2</v>
      </c>
      <c r="V106" s="98">
        <v>7.7469836166965123E-2</v>
      </c>
      <c r="W106" s="98">
        <v>7.8565881394749904E-2</v>
      </c>
      <c r="DA106" s="63" t="s">
        <v>1694</v>
      </c>
    </row>
    <row r="107" spans="1:105" ht="12" customHeight="1" x14ac:dyDescent="0.25">
      <c r="A107" s="100" t="s">
        <v>203</v>
      </c>
      <c r="B107" s="101">
        <v>1.4620537910265744E-2</v>
      </c>
      <c r="C107" s="101">
        <v>1.4882713604431439E-2</v>
      </c>
      <c r="D107" s="101">
        <v>1.5040945326915862E-2</v>
      </c>
      <c r="E107" s="101">
        <v>1.5033717749956921E-2</v>
      </c>
      <c r="F107" s="101">
        <v>1.572597156677389E-2</v>
      </c>
      <c r="G107" s="101">
        <v>1.6183156661218522E-2</v>
      </c>
      <c r="H107" s="101">
        <v>2.0949365881377222E-2</v>
      </c>
      <c r="I107" s="101">
        <v>2.2654686899687266E-2</v>
      </c>
      <c r="J107" s="101">
        <v>2.6237963458895844E-2</v>
      </c>
      <c r="K107" s="101">
        <v>2.8117045994465968E-2</v>
      </c>
      <c r="L107" s="101">
        <v>3.0855743311364356E-2</v>
      </c>
      <c r="M107" s="101">
        <v>3.3524927430624248E-2</v>
      </c>
      <c r="N107" s="101">
        <v>3.6562133419756351E-2</v>
      </c>
      <c r="O107" s="101">
        <v>4.1528253635651921E-2</v>
      </c>
      <c r="P107" s="101">
        <v>4.3612264327002943E-2</v>
      </c>
      <c r="Q107" s="101">
        <v>4.7622336807138892E-2</v>
      </c>
      <c r="R107" s="101">
        <v>5.0896490391042146E-2</v>
      </c>
      <c r="S107" s="101">
        <v>5.3280515147460232E-2</v>
      </c>
      <c r="T107" s="101">
        <v>5.5799089852986844E-2</v>
      </c>
      <c r="U107" s="101">
        <v>6.0409752496212006E-2</v>
      </c>
      <c r="V107" s="101">
        <v>6.3194548063292541E-2</v>
      </c>
      <c r="W107" s="101">
        <v>6.2605062096064965E-2</v>
      </c>
      <c r="DA107" s="131" t="s">
        <v>1695</v>
      </c>
    </row>
    <row r="108" spans="1:105" ht="12" customHeight="1" x14ac:dyDescent="0.25">
      <c r="A108" s="103" t="s">
        <v>52</v>
      </c>
      <c r="B108" s="104">
        <v>3.0061851867049664E-3</v>
      </c>
      <c r="C108" s="104">
        <v>3.1895465465169026E-3</v>
      </c>
      <c r="D108" s="104">
        <v>3.1882634037788942E-3</v>
      </c>
      <c r="E108" s="104">
        <v>3.2673382876283689E-3</v>
      </c>
      <c r="F108" s="104">
        <v>3.4080291768786549E-3</v>
      </c>
      <c r="G108" s="104">
        <v>3.4419345642823845E-3</v>
      </c>
      <c r="H108" s="104">
        <v>4.5100640414559301E-3</v>
      </c>
      <c r="I108" s="104">
        <v>4.5525719069580087E-3</v>
      </c>
      <c r="J108" s="104">
        <v>5.5733957770437211E-3</v>
      </c>
      <c r="K108" s="104">
        <v>5.9786790222813744E-3</v>
      </c>
      <c r="L108" s="104">
        <v>6.6907011167858252E-3</v>
      </c>
      <c r="M108" s="104">
        <v>7.16436374475698E-3</v>
      </c>
      <c r="N108" s="104">
        <v>7.8870759592641112E-3</v>
      </c>
      <c r="O108" s="104">
        <v>9.0654715470373497E-3</v>
      </c>
      <c r="P108" s="104">
        <v>9.5243365749897949E-3</v>
      </c>
      <c r="Q108" s="104">
        <v>1.053404005986343E-2</v>
      </c>
      <c r="R108" s="104">
        <v>1.1169077379453928E-2</v>
      </c>
      <c r="S108" s="104">
        <v>1.176581644217764E-2</v>
      </c>
      <c r="T108" s="104">
        <v>1.2328808175317795E-2</v>
      </c>
      <c r="U108" s="104">
        <v>1.3513569630301755E-2</v>
      </c>
      <c r="V108" s="104">
        <v>1.4275288103672583E-2</v>
      </c>
      <c r="W108" s="104">
        <v>1.5960819298684946E-2</v>
      </c>
      <c r="DA108" s="132" t="s">
        <v>1696</v>
      </c>
    </row>
    <row r="109" spans="1:105" ht="12" customHeight="1" x14ac:dyDescent="0.25">
      <c r="A109" s="106" t="s">
        <v>122</v>
      </c>
      <c r="B109" s="101">
        <v>2.8934923580717684</v>
      </c>
      <c r="C109" s="101">
        <v>6.6559462198211001</v>
      </c>
      <c r="D109" s="101">
        <v>6.8098914057182141</v>
      </c>
      <c r="E109" s="101">
        <v>7.2601462288640226</v>
      </c>
      <c r="F109" s="101">
        <v>8.9954232790312574</v>
      </c>
      <c r="G109" s="101">
        <v>7.3251024367883808</v>
      </c>
      <c r="H109" s="101">
        <v>6.8853459124975167</v>
      </c>
      <c r="I109" s="101">
        <v>6.7542337874900671</v>
      </c>
      <c r="J109" s="101">
        <v>7.3840933420453032</v>
      </c>
      <c r="K109" s="101">
        <v>7.1804457650947189</v>
      </c>
      <c r="L109" s="101">
        <v>6.8957522472980655</v>
      </c>
      <c r="M109" s="101">
        <v>5.6366829684980733</v>
      </c>
      <c r="N109" s="101">
        <v>4.6815858795256924</v>
      </c>
      <c r="O109" s="101">
        <v>3.5745685684216775</v>
      </c>
      <c r="P109" s="101">
        <v>2.5270019670704649</v>
      </c>
      <c r="Q109" s="101">
        <v>3.6939591914914698</v>
      </c>
      <c r="R109" s="101">
        <v>1.5934401086257508</v>
      </c>
      <c r="S109" s="101">
        <v>2.0079681718939235</v>
      </c>
      <c r="T109" s="101">
        <v>1.4211800423515519</v>
      </c>
      <c r="U109" s="101">
        <v>3.2071154456256958</v>
      </c>
      <c r="V109" s="101">
        <v>1.0852355439231478</v>
      </c>
      <c r="W109" s="101">
        <v>4.0623374073348684</v>
      </c>
      <c r="DA109" s="131" t="s">
        <v>1697</v>
      </c>
    </row>
    <row r="110" spans="1:105" ht="12" customHeight="1" x14ac:dyDescent="0.25">
      <c r="A110" s="107" t="s">
        <v>121</v>
      </c>
      <c r="B110" s="104">
        <v>4.2974782432557784E-2</v>
      </c>
      <c r="C110" s="104">
        <v>0.10248928405737777</v>
      </c>
      <c r="D110" s="104">
        <v>0.10418710540765522</v>
      </c>
      <c r="E110" s="104">
        <v>0.10804670556164878</v>
      </c>
      <c r="F110" s="104">
        <v>0.13775713464739264</v>
      </c>
      <c r="G110" s="104">
        <v>0.11247784752439904</v>
      </c>
      <c r="H110" s="104">
        <v>0.10569415813916293</v>
      </c>
      <c r="I110" s="104">
        <v>0.11210386897662987</v>
      </c>
      <c r="J110" s="104">
        <v>0.18599863566590275</v>
      </c>
      <c r="K110" s="104">
        <v>0.20120083382723483</v>
      </c>
      <c r="L110" s="104">
        <v>0.20756314819061805</v>
      </c>
      <c r="M110" s="104">
        <v>0.18982698659304836</v>
      </c>
      <c r="N110" s="104">
        <v>0.1655971697311952</v>
      </c>
      <c r="O110" s="104">
        <v>0.12439201295954191</v>
      </c>
      <c r="P110" s="104">
        <v>8.134843688021054E-2</v>
      </c>
      <c r="Q110" s="104">
        <v>0.15259481129298608</v>
      </c>
      <c r="R110" s="104">
        <v>8.3136057171719485E-2</v>
      </c>
      <c r="S110" s="104">
        <v>0.10953874027094457</v>
      </c>
      <c r="T110" s="104">
        <v>7.8994690352645697E-2</v>
      </c>
      <c r="U110" s="104">
        <v>0.21656063354412364</v>
      </c>
      <c r="V110" s="104">
        <v>8.2904000472390188E-2</v>
      </c>
      <c r="W110" s="104">
        <v>0.26206643481599412</v>
      </c>
      <c r="DA110" s="132" t="s">
        <v>1698</v>
      </c>
    </row>
    <row r="111" spans="1:105" ht="12" customHeight="1" x14ac:dyDescent="0.25">
      <c r="A111" s="108" t="s">
        <v>53</v>
      </c>
      <c r="B111" s="98">
        <v>3.664548885646305E-2</v>
      </c>
      <c r="C111" s="98">
        <v>8.6593416138164431E-2</v>
      </c>
      <c r="D111" s="98">
        <v>8.8180294401565149E-2</v>
      </c>
      <c r="E111" s="98">
        <v>9.109171875277515E-2</v>
      </c>
      <c r="F111" s="98">
        <v>0.11619088492620333</v>
      </c>
      <c r="G111" s="98">
        <v>9.5135014063889328E-2</v>
      </c>
      <c r="H111" s="98">
        <v>8.9352170945685969E-2</v>
      </c>
      <c r="I111" s="98">
        <v>9.5795300374580575E-2</v>
      </c>
      <c r="J111" s="98">
        <v>0.15764918029616423</v>
      </c>
      <c r="K111" s="98">
        <v>0.17052828036815623</v>
      </c>
      <c r="L111" s="98">
        <v>0.17546554484769414</v>
      </c>
      <c r="M111" s="98">
        <v>0.16089634945815165</v>
      </c>
      <c r="N111" s="98">
        <v>0.14023565292014134</v>
      </c>
      <c r="O111" s="98">
        <v>0.10521820198963552</v>
      </c>
      <c r="P111" s="98">
        <v>6.8838434057233527E-2</v>
      </c>
      <c r="Q111" s="98">
        <v>0.12831677607660019</v>
      </c>
      <c r="R111" s="98">
        <v>6.9765259082008008E-2</v>
      </c>
      <c r="S111" s="98">
        <v>9.1830663750252922E-2</v>
      </c>
      <c r="T111" s="98">
        <v>6.6249712610908409E-2</v>
      </c>
      <c r="U111" s="98">
        <v>0.18083128703022255</v>
      </c>
      <c r="V111" s="98">
        <v>6.9045742443657354E-2</v>
      </c>
      <c r="W111" s="98">
        <v>0.21344115053109089</v>
      </c>
      <c r="DA111" s="63" t="s">
        <v>1699</v>
      </c>
    </row>
    <row r="112" spans="1:105" ht="12" customHeight="1" x14ac:dyDescent="0.25">
      <c r="A112" s="108" t="s">
        <v>52</v>
      </c>
      <c r="B112" s="98">
        <v>6.3292935760947333E-3</v>
      </c>
      <c r="C112" s="98">
        <v>1.5895867919213338E-2</v>
      </c>
      <c r="D112" s="98">
        <v>1.6006811006090062E-2</v>
      </c>
      <c r="E112" s="98">
        <v>1.695498680887363E-2</v>
      </c>
      <c r="F112" s="98">
        <v>2.1566249721189312E-2</v>
      </c>
      <c r="G112" s="98">
        <v>1.7342833460509723E-2</v>
      </c>
      <c r="H112" s="98">
        <v>1.6341987193476955E-2</v>
      </c>
      <c r="I112" s="98">
        <v>1.6308568602049298E-2</v>
      </c>
      <c r="J112" s="98">
        <v>2.8349455369738503E-2</v>
      </c>
      <c r="K112" s="98">
        <v>3.0672553459078607E-2</v>
      </c>
      <c r="L112" s="98">
        <v>3.2097603342923921E-2</v>
      </c>
      <c r="M112" s="98">
        <v>2.89306371348967E-2</v>
      </c>
      <c r="N112" s="98">
        <v>2.5361516811053857E-2</v>
      </c>
      <c r="O112" s="98">
        <v>1.9173810969906384E-2</v>
      </c>
      <c r="P112" s="98">
        <v>1.2510002822977016E-2</v>
      </c>
      <c r="Q112" s="98">
        <v>2.4278035216385881E-2</v>
      </c>
      <c r="R112" s="98">
        <v>1.3370798089711484E-2</v>
      </c>
      <c r="S112" s="98">
        <v>1.7708076520691653E-2</v>
      </c>
      <c r="T112" s="98">
        <v>1.2744977741737294E-2</v>
      </c>
      <c r="U112" s="98">
        <v>3.5729346513901084E-2</v>
      </c>
      <c r="V112" s="98">
        <v>1.3858258028732827E-2</v>
      </c>
      <c r="W112" s="98">
        <v>4.8625284284903245E-2</v>
      </c>
      <c r="DA112" s="63" t="s">
        <v>1700</v>
      </c>
    </row>
    <row r="113" spans="1:105" ht="12" customHeight="1" x14ac:dyDescent="0.25">
      <c r="A113" s="121" t="s">
        <v>54</v>
      </c>
      <c r="B113" s="122">
        <v>13.639222594459154</v>
      </c>
      <c r="C113" s="122">
        <v>14.580675286578881</v>
      </c>
      <c r="D113" s="122">
        <v>14.839267985496464</v>
      </c>
      <c r="E113" s="122">
        <v>15.354300083204695</v>
      </c>
      <c r="F113" s="122">
        <v>15.435608121946018</v>
      </c>
      <c r="G113" s="122">
        <v>15.881066016068702</v>
      </c>
      <c r="H113" s="122">
        <v>15.161843593984216</v>
      </c>
      <c r="I113" s="122">
        <v>15.587085517939229</v>
      </c>
      <c r="J113" s="122">
        <v>16.770192815701098</v>
      </c>
      <c r="K113" s="122">
        <v>18.144713404481564</v>
      </c>
      <c r="L113" s="122">
        <v>18.184875355644802</v>
      </c>
      <c r="M113" s="122">
        <v>18.142508658863591</v>
      </c>
      <c r="N113" s="122">
        <v>18.722059227094292</v>
      </c>
      <c r="O113" s="122">
        <v>19.075958531820508</v>
      </c>
      <c r="P113" s="122">
        <v>18.903385235580298</v>
      </c>
      <c r="Q113" s="122">
        <v>19.298005787670281</v>
      </c>
      <c r="R113" s="122">
        <v>18.733253644788139</v>
      </c>
      <c r="S113" s="122">
        <v>18.548889953029065</v>
      </c>
      <c r="T113" s="122">
        <v>18.567295422859821</v>
      </c>
      <c r="U113" s="122">
        <v>18.701354234120142</v>
      </c>
      <c r="V113" s="122">
        <v>24.184699702634823</v>
      </c>
      <c r="W113" s="122">
        <v>24.403720954901111</v>
      </c>
      <c r="DA113" s="130" t="s">
        <v>1701</v>
      </c>
    </row>
    <row r="114" spans="1:105" ht="12" customHeight="1" x14ac:dyDescent="0.25">
      <c r="A114" s="97" t="s">
        <v>50</v>
      </c>
      <c r="B114" s="98">
        <v>1.2133921370376566</v>
      </c>
      <c r="C114" s="98">
        <v>2.0517170165742624</v>
      </c>
      <c r="D114" s="98">
        <v>2.0501024690813878</v>
      </c>
      <c r="E114" s="98">
        <v>2.456174578803497</v>
      </c>
      <c r="F114" s="98">
        <v>2.0532752141366291</v>
      </c>
      <c r="G114" s="98">
        <v>2.4331631405623924</v>
      </c>
      <c r="H114" s="98">
        <v>1.211539668992462</v>
      </c>
      <c r="I114" s="98">
        <v>1.6121942866391754</v>
      </c>
      <c r="J114" s="98">
        <v>2.4318295471310152</v>
      </c>
      <c r="K114" s="98">
        <v>2.8158877419955242</v>
      </c>
      <c r="L114" s="98">
        <v>2.0018318874976551</v>
      </c>
      <c r="M114" s="98">
        <v>1.5982672346719067</v>
      </c>
      <c r="N114" s="98">
        <v>1.1966084376071733</v>
      </c>
      <c r="O114" s="98">
        <v>1.5908210095971158</v>
      </c>
      <c r="P114" s="98">
        <v>1.5642096925023881</v>
      </c>
      <c r="Q114" s="98">
        <v>1.9517069041398158</v>
      </c>
      <c r="R114" s="98">
        <v>1.5144423798649282</v>
      </c>
      <c r="S114" s="98">
        <v>1.497685877303343</v>
      </c>
      <c r="T114" s="98">
        <v>1.4831417693503222</v>
      </c>
      <c r="U114" s="98">
        <v>1.4806813679401454</v>
      </c>
      <c r="V114" s="98">
        <v>1.8167823082553787</v>
      </c>
      <c r="W114" s="98">
        <v>1.8525826022405329</v>
      </c>
      <c r="DA114" s="63" t="s">
        <v>1702</v>
      </c>
    </row>
    <row r="115" spans="1:105" ht="12" customHeight="1" x14ac:dyDescent="0.25">
      <c r="A115" s="109" t="s">
        <v>120</v>
      </c>
      <c r="B115" s="33">
        <v>12.425830457421497</v>
      </c>
      <c r="C115" s="33">
        <v>12.528958270004619</v>
      </c>
      <c r="D115" s="33">
        <v>12.789165516415077</v>
      </c>
      <c r="E115" s="33">
        <v>12.898125504401198</v>
      </c>
      <c r="F115" s="33">
        <v>13.382332907809388</v>
      </c>
      <c r="G115" s="33">
        <v>13.44790287550631</v>
      </c>
      <c r="H115" s="33">
        <v>13.950303924991754</v>
      </c>
      <c r="I115" s="33">
        <v>13.974891231300054</v>
      </c>
      <c r="J115" s="33">
        <v>14.338363268570081</v>
      </c>
      <c r="K115" s="33">
        <v>15.32882566248604</v>
      </c>
      <c r="L115" s="33">
        <v>16.183043468147147</v>
      </c>
      <c r="M115" s="33">
        <v>16.544241424191682</v>
      </c>
      <c r="N115" s="33">
        <v>17.525450789487117</v>
      </c>
      <c r="O115" s="33">
        <v>17.485137522223393</v>
      </c>
      <c r="P115" s="33">
        <v>17.339175543077911</v>
      </c>
      <c r="Q115" s="33">
        <v>17.346298883530466</v>
      </c>
      <c r="R115" s="33">
        <v>17.218811264923211</v>
      </c>
      <c r="S115" s="33">
        <v>17.051204075725721</v>
      </c>
      <c r="T115" s="33">
        <v>17.0841536535095</v>
      </c>
      <c r="U115" s="33">
        <v>17.220672866179996</v>
      </c>
      <c r="V115" s="33">
        <v>22.367917394379443</v>
      </c>
      <c r="W115" s="33">
        <v>22.551138352660576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1088.4454220194575</v>
      </c>
      <c r="C117" s="117">
        <f t="shared" si="19"/>
        <v>1192.734211746653</v>
      </c>
      <c r="D117" s="117">
        <f t="shared" si="19"/>
        <v>1225.1763226673763</v>
      </c>
      <c r="E117" s="117">
        <f t="shared" si="19"/>
        <v>1306.1008831249574</v>
      </c>
      <c r="F117" s="117">
        <f t="shared" si="19"/>
        <v>1267.7295507595552</v>
      </c>
      <c r="G117" s="117">
        <f t="shared" si="19"/>
        <v>1240.9907008453229</v>
      </c>
      <c r="H117" s="117">
        <f t="shared" si="19"/>
        <v>1277.6017616900567</v>
      </c>
      <c r="I117" s="117">
        <f t="shared" si="19"/>
        <v>1298.5721779354192</v>
      </c>
      <c r="J117" s="117">
        <f t="shared" si="19"/>
        <v>1295.0157330215584</v>
      </c>
      <c r="K117" s="117">
        <f t="shared" si="19"/>
        <v>1378.2351573549317</v>
      </c>
      <c r="L117" s="117">
        <f t="shared" si="19"/>
        <v>1536.7768166060821</v>
      </c>
      <c r="M117" s="117">
        <f t="shared" si="19"/>
        <v>1340.2442252867065</v>
      </c>
      <c r="N117" s="117">
        <f t="shared" si="19"/>
        <v>1479.1145269376113</v>
      </c>
      <c r="O117" s="117">
        <f t="shared" si="19"/>
        <v>1431.2357846809516</v>
      </c>
      <c r="P117" s="117">
        <f t="shared" si="19"/>
        <v>1410.3433843288992</v>
      </c>
      <c r="Q117" s="117">
        <f t="shared" si="19"/>
        <v>1391.7337786966727</v>
      </c>
      <c r="R117" s="117">
        <f t="shared" ref="R117:V117" si="20">R118+R121+R123+R132</f>
        <v>1517.2600935504006</v>
      </c>
      <c r="S117" s="117">
        <f t="shared" si="20"/>
        <v>1501.9092025792543</v>
      </c>
      <c r="T117" s="117">
        <f t="shared" si="20"/>
        <v>1462.870985769023</v>
      </c>
      <c r="U117" s="117">
        <f t="shared" si="20"/>
        <v>1456.0922935383351</v>
      </c>
      <c r="V117" s="117">
        <f t="shared" si="20"/>
        <v>1346.7365978913429</v>
      </c>
      <c r="W117" s="117">
        <f t="shared" ref="W117" si="21">W118+W121+W123+W132</f>
        <v>1569.9132783208493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974.08872726438744</v>
      </c>
      <c r="C118" s="122">
        <f t="shared" si="22"/>
        <v>1074.0798742380223</v>
      </c>
      <c r="D118" s="122">
        <f t="shared" si="22"/>
        <v>1103.8477452920968</v>
      </c>
      <c r="E118" s="122">
        <f t="shared" si="22"/>
        <v>1181.2959986885414</v>
      </c>
      <c r="F118" s="122">
        <f t="shared" si="22"/>
        <v>1140.1380720184181</v>
      </c>
      <c r="G118" s="122">
        <f t="shared" si="22"/>
        <v>1114.1525715263558</v>
      </c>
      <c r="H118" s="122">
        <f t="shared" si="22"/>
        <v>1149.7026187270101</v>
      </c>
      <c r="I118" s="122">
        <f t="shared" si="22"/>
        <v>1170.884206058435</v>
      </c>
      <c r="J118" s="122">
        <f t="shared" si="22"/>
        <v>1165.8895026338669</v>
      </c>
      <c r="K118" s="122">
        <f t="shared" si="22"/>
        <v>1244.5698119996289</v>
      </c>
      <c r="L118" s="122">
        <f t="shared" si="22"/>
        <v>1400.8026689047836</v>
      </c>
      <c r="M118" s="122">
        <f t="shared" si="22"/>
        <v>1201.1245787708347</v>
      </c>
      <c r="N118" s="122">
        <f t="shared" si="22"/>
        <v>1337.8055951028509</v>
      </c>
      <c r="O118" s="122">
        <f t="shared" si="22"/>
        <v>1287.238779144114</v>
      </c>
      <c r="P118" s="122">
        <f t="shared" si="22"/>
        <v>1270.555672577724</v>
      </c>
      <c r="Q118" s="122">
        <f t="shared" si="22"/>
        <v>1249.1631195956732</v>
      </c>
      <c r="R118" s="122">
        <f t="shared" ref="R118:V118" si="23">SUM(R119:R120)</f>
        <v>1379.2272499075573</v>
      </c>
      <c r="S118" s="122">
        <f t="shared" si="23"/>
        <v>1367.3339810143034</v>
      </c>
      <c r="T118" s="122">
        <f t="shared" si="23"/>
        <v>1333.6345360212554</v>
      </c>
      <c r="U118" s="122">
        <f t="shared" si="23"/>
        <v>1325.6972461154976</v>
      </c>
      <c r="V118" s="122">
        <f t="shared" si="23"/>
        <v>1214.0186191764476</v>
      </c>
      <c r="W118" s="122">
        <f t="shared" ref="W118" si="24">SUM(W119:W120)</f>
        <v>1432.6527802861624</v>
      </c>
      <c r="DA118" s="130" t="s">
        <v>1855</v>
      </c>
    </row>
    <row r="119" spans="1:105" ht="12" customHeight="1" x14ac:dyDescent="0.25">
      <c r="A119" s="97" t="s">
        <v>203</v>
      </c>
      <c r="B119" s="98">
        <v>969.58227010413361</v>
      </c>
      <c r="C119" s="98">
        <v>1069.1240205566951</v>
      </c>
      <c r="D119" s="98">
        <v>1098.8813645328116</v>
      </c>
      <c r="E119" s="98">
        <v>1176.0596987322451</v>
      </c>
      <c r="F119" s="98">
        <v>1135.2274002433223</v>
      </c>
      <c r="G119" s="98">
        <v>1109.4415299818552</v>
      </c>
      <c r="H119" s="98">
        <v>1144.9208648323599</v>
      </c>
      <c r="I119" s="98">
        <v>1166.0867563055961</v>
      </c>
      <c r="J119" s="98">
        <v>1161.1993193386102</v>
      </c>
      <c r="K119" s="98">
        <v>1239.6145708424076</v>
      </c>
      <c r="L119" s="98">
        <v>1395.258528816441</v>
      </c>
      <c r="M119" s="98">
        <v>1196.4694121230548</v>
      </c>
      <c r="N119" s="98">
        <v>1332.6554733472599</v>
      </c>
      <c r="O119" s="98">
        <v>1282.3524624164872</v>
      </c>
      <c r="P119" s="98">
        <v>1265.7825582811349</v>
      </c>
      <c r="Q119" s="98">
        <v>1244.5217436517944</v>
      </c>
      <c r="R119" s="98">
        <v>1374.1152895457635</v>
      </c>
      <c r="S119" s="98">
        <v>1362.6084694230158</v>
      </c>
      <c r="T119" s="98">
        <v>1329.0752752500687</v>
      </c>
      <c r="U119" s="98">
        <v>1321.2916498462448</v>
      </c>
      <c r="V119" s="98">
        <v>1209.9084259214037</v>
      </c>
      <c r="W119" s="98">
        <v>1427.7523915955408</v>
      </c>
      <c r="DA119" s="63" t="s">
        <v>1856</v>
      </c>
    </row>
    <row r="120" spans="1:105" ht="12" customHeight="1" x14ac:dyDescent="0.25">
      <c r="A120" s="97" t="s">
        <v>53</v>
      </c>
      <c r="B120" s="98">
        <v>4.5064571602537953</v>
      </c>
      <c r="C120" s="98">
        <v>4.95585368132729</v>
      </c>
      <c r="D120" s="98">
        <v>4.9663807592851663</v>
      </c>
      <c r="E120" s="98">
        <v>5.2362999562962944</v>
      </c>
      <c r="F120" s="98">
        <v>4.9106717750958113</v>
      </c>
      <c r="G120" s="98">
        <v>4.711041544500695</v>
      </c>
      <c r="H120" s="98">
        <v>4.7817538946500653</v>
      </c>
      <c r="I120" s="98">
        <v>4.7974497528390128</v>
      </c>
      <c r="J120" s="98">
        <v>4.6901832952566744</v>
      </c>
      <c r="K120" s="98">
        <v>4.9552411572212449</v>
      </c>
      <c r="L120" s="98">
        <v>5.5441400883425462</v>
      </c>
      <c r="M120" s="98">
        <v>4.6551666477798861</v>
      </c>
      <c r="N120" s="98">
        <v>5.1501217555910976</v>
      </c>
      <c r="O120" s="98">
        <v>4.8863167276268644</v>
      </c>
      <c r="P120" s="98">
        <v>4.7731142965889983</v>
      </c>
      <c r="Q120" s="98">
        <v>4.6413759438787556</v>
      </c>
      <c r="R120" s="98">
        <v>5.1119603617938543</v>
      </c>
      <c r="S120" s="98">
        <v>4.7255115912876589</v>
      </c>
      <c r="T120" s="98">
        <v>4.5592607711867439</v>
      </c>
      <c r="U120" s="98">
        <v>4.4055962692526869</v>
      </c>
      <c r="V120" s="98">
        <v>4.1101932550439511</v>
      </c>
      <c r="W120" s="98">
        <v>4.9003886906215355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1.4242182434585287</v>
      </c>
      <c r="C121" s="122">
        <f t="shared" si="25"/>
        <v>1.5957593691514742</v>
      </c>
      <c r="D121" s="122">
        <f t="shared" si="25"/>
        <v>1.7615191234372189</v>
      </c>
      <c r="E121" s="122">
        <f t="shared" si="25"/>
        <v>2.319175459237516</v>
      </c>
      <c r="F121" s="122">
        <f t="shared" si="25"/>
        <v>2.1185482583187394</v>
      </c>
      <c r="G121" s="122">
        <f t="shared" si="25"/>
        <v>2.3005473899474627</v>
      </c>
      <c r="H121" s="122">
        <f t="shared" si="25"/>
        <v>2.5053502866834405</v>
      </c>
      <c r="I121" s="122">
        <f t="shared" si="25"/>
        <v>2.6260965583910738</v>
      </c>
      <c r="J121" s="122">
        <f t="shared" si="25"/>
        <v>2.9471062505368031</v>
      </c>
      <c r="K121" s="122">
        <f t="shared" si="25"/>
        <v>3.215166022797503</v>
      </c>
      <c r="L121" s="122">
        <f t="shared" si="25"/>
        <v>4.6463202503393539</v>
      </c>
      <c r="M121" s="122">
        <f t="shared" si="25"/>
        <v>3.8660582394635332</v>
      </c>
      <c r="N121" s="122">
        <f t="shared" si="25"/>
        <v>3.9327640424378183</v>
      </c>
      <c r="O121" s="122">
        <f t="shared" si="25"/>
        <v>4.187094077254006</v>
      </c>
      <c r="P121" s="122">
        <f t="shared" si="25"/>
        <v>4.6969908143441952</v>
      </c>
      <c r="Q121" s="122">
        <f t="shared" si="25"/>
        <v>4.6549701850683389</v>
      </c>
      <c r="R121" s="122">
        <f t="shared" si="25"/>
        <v>4.7813354426553776</v>
      </c>
      <c r="S121" s="122">
        <f t="shared" si="25"/>
        <v>4.6758832077868373</v>
      </c>
      <c r="T121" s="122">
        <f t="shared" si="25"/>
        <v>4.7802773372998582</v>
      </c>
      <c r="U121" s="122">
        <f t="shared" si="25"/>
        <v>5.3417327805409034</v>
      </c>
      <c r="V121" s="122">
        <f t="shared" si="25"/>
        <v>5.9623400059613871</v>
      </c>
      <c r="W121" s="122">
        <f t="shared" si="25"/>
        <v>7.5287711011123886</v>
      </c>
      <c r="DA121" s="130" t="s">
        <v>1858</v>
      </c>
    </row>
    <row r="122" spans="1:105" ht="12" customHeight="1" x14ac:dyDescent="0.25">
      <c r="A122" s="97" t="s">
        <v>53</v>
      </c>
      <c r="B122" s="98">
        <v>1.4242182434585287</v>
      </c>
      <c r="C122" s="98">
        <v>1.5957593691514742</v>
      </c>
      <c r="D122" s="98">
        <v>1.7615191234372189</v>
      </c>
      <c r="E122" s="98">
        <v>2.319175459237516</v>
      </c>
      <c r="F122" s="98">
        <v>2.1185482583187394</v>
      </c>
      <c r="G122" s="98">
        <v>2.3005473899474627</v>
      </c>
      <c r="H122" s="98">
        <v>2.5053502866834405</v>
      </c>
      <c r="I122" s="98">
        <v>2.6260965583910738</v>
      </c>
      <c r="J122" s="98">
        <v>2.9471062505368031</v>
      </c>
      <c r="K122" s="98">
        <v>3.215166022797503</v>
      </c>
      <c r="L122" s="98">
        <v>4.6463202503393539</v>
      </c>
      <c r="M122" s="98">
        <v>3.8660582394635332</v>
      </c>
      <c r="N122" s="98">
        <v>3.9327640424378183</v>
      </c>
      <c r="O122" s="98">
        <v>4.187094077254006</v>
      </c>
      <c r="P122" s="98">
        <v>4.6969908143441952</v>
      </c>
      <c r="Q122" s="98">
        <v>4.6549701850683389</v>
      </c>
      <c r="R122" s="98">
        <v>4.7813354426553776</v>
      </c>
      <c r="S122" s="98">
        <v>4.6758832077868373</v>
      </c>
      <c r="T122" s="98">
        <v>4.7802773372998582</v>
      </c>
      <c r="U122" s="98">
        <v>5.3417327805409034</v>
      </c>
      <c r="V122" s="98">
        <v>5.9623400059613871</v>
      </c>
      <c r="W122" s="98">
        <v>7.5287711011123886</v>
      </c>
      <c r="DA122" s="63" t="s">
        <v>1859</v>
      </c>
    </row>
    <row r="123" spans="1:105" ht="12" customHeight="1" x14ac:dyDescent="0.25">
      <c r="A123" s="121" t="s">
        <v>55</v>
      </c>
      <c r="B123" s="122">
        <v>102.72419017137122</v>
      </c>
      <c r="C123" s="122">
        <v>106.22055954104083</v>
      </c>
      <c r="D123" s="122">
        <v>108.49602254178345</v>
      </c>
      <c r="E123" s="122">
        <v>111.04164229976199</v>
      </c>
      <c r="F123" s="122">
        <v>113.86322480845195</v>
      </c>
      <c r="G123" s="122">
        <v>112.59849426818595</v>
      </c>
      <c r="H123" s="122">
        <v>113.7742118916659</v>
      </c>
      <c r="I123" s="122">
        <v>113.14567971271202</v>
      </c>
      <c r="J123" s="122">
        <v>113.45149316062069</v>
      </c>
      <c r="K123" s="122">
        <v>116.68267720015456</v>
      </c>
      <c r="L123" s="122">
        <v>117.36939508324238</v>
      </c>
      <c r="M123" s="122">
        <v>121.22914181765987</v>
      </c>
      <c r="N123" s="122">
        <v>122.78604448986475</v>
      </c>
      <c r="O123" s="122">
        <v>124.95706391752437</v>
      </c>
      <c r="P123" s="122">
        <v>120.3266174703932</v>
      </c>
      <c r="Q123" s="122">
        <v>122.83456855099045</v>
      </c>
      <c r="R123" s="122">
        <v>118.45676251789565</v>
      </c>
      <c r="S123" s="122">
        <v>115.11195813256892</v>
      </c>
      <c r="T123" s="122">
        <v>109.48539847048332</v>
      </c>
      <c r="U123" s="122">
        <v>109.76138629487359</v>
      </c>
      <c r="V123" s="122">
        <v>106.7043354861127</v>
      </c>
      <c r="W123" s="122">
        <v>109.22421428970397</v>
      </c>
      <c r="DA123" s="130" t="s">
        <v>1860</v>
      </c>
    </row>
    <row r="124" spans="1:105" ht="12" customHeight="1" x14ac:dyDescent="0.25">
      <c r="A124" s="97" t="s">
        <v>128</v>
      </c>
      <c r="B124" s="98">
        <v>100.62698058783675</v>
      </c>
      <c r="C124" s="98">
        <v>101.30485136494903</v>
      </c>
      <c r="D124" s="98">
        <v>103.45425894459942</v>
      </c>
      <c r="E124" s="98">
        <v>105.65201546580785</v>
      </c>
      <c r="F124" s="98">
        <v>107.15766548099138</v>
      </c>
      <c r="G124" s="98">
        <v>107.10993081751015</v>
      </c>
      <c r="H124" s="98">
        <v>108.6083510260615</v>
      </c>
      <c r="I124" s="98">
        <v>108.06544716455176</v>
      </c>
      <c r="J124" s="98">
        <v>107.82864325399788</v>
      </c>
      <c r="K124" s="98">
        <v>111.17777288209689</v>
      </c>
      <c r="L124" s="98">
        <v>112.059172866732</v>
      </c>
      <c r="M124" s="98">
        <v>116.85638824458977</v>
      </c>
      <c r="N124" s="98">
        <v>119.13515736941758</v>
      </c>
      <c r="O124" s="98">
        <v>122.15437497373847</v>
      </c>
      <c r="P124" s="98">
        <v>118.33358003192116</v>
      </c>
      <c r="Q124" s="98">
        <v>119.84016575874192</v>
      </c>
      <c r="R124" s="98">
        <v>117.07636157519318</v>
      </c>
      <c r="S124" s="98">
        <v>113.3717556454026</v>
      </c>
      <c r="T124" s="98">
        <v>108.22902970332044</v>
      </c>
      <c r="U124" s="98">
        <v>106.91694598267979</v>
      </c>
      <c r="V124" s="98">
        <v>105.67151752373064</v>
      </c>
      <c r="W124" s="98">
        <v>105.55879084442024</v>
      </c>
      <c r="DA124" s="63" t="s">
        <v>1861</v>
      </c>
    </row>
    <row r="125" spans="1:105" ht="12" customHeight="1" x14ac:dyDescent="0.25">
      <c r="A125" s="97" t="s">
        <v>127</v>
      </c>
      <c r="B125" s="98">
        <v>1.5334935426649706E-2</v>
      </c>
      <c r="C125" s="98">
        <v>1.5780742684665137E-2</v>
      </c>
      <c r="D125" s="98">
        <v>1.5947433388239157E-2</v>
      </c>
      <c r="E125" s="98">
        <v>1.6057387953509604E-2</v>
      </c>
      <c r="F125" s="98">
        <v>1.684511568461896E-2</v>
      </c>
      <c r="G125" s="98">
        <v>1.7319536583267434E-2</v>
      </c>
      <c r="H125" s="98">
        <v>2.2636488271581431E-2</v>
      </c>
      <c r="I125" s="98">
        <v>2.4236445473753032E-2</v>
      </c>
      <c r="J125" s="98">
        <v>2.8498168770070928E-2</v>
      </c>
      <c r="K125" s="98">
        <v>3.0624449892464586E-2</v>
      </c>
      <c r="L125" s="98">
        <v>3.384105832528584E-2</v>
      </c>
      <c r="M125" s="98">
        <v>3.6767477852948108E-2</v>
      </c>
      <c r="N125" s="98">
        <v>4.0304647649325918E-2</v>
      </c>
      <c r="O125" s="98">
        <v>4.6062345594524844E-2</v>
      </c>
      <c r="P125" s="98">
        <v>4.8520862439820345E-2</v>
      </c>
      <c r="Q125" s="98">
        <v>5.3284494163939038E-2</v>
      </c>
      <c r="R125" s="98">
        <v>5.707965469731436E-2</v>
      </c>
      <c r="S125" s="98">
        <v>6.0110312003294156E-2</v>
      </c>
      <c r="T125" s="98">
        <v>6.3219590207913984E-2</v>
      </c>
      <c r="U125" s="98">
        <v>6.8963030728437069E-2</v>
      </c>
      <c r="V125" s="98">
        <v>7.2581433487103289E-2</v>
      </c>
      <c r="W125" s="98">
        <v>7.3974908342425982E-2</v>
      </c>
      <c r="DA125" s="63" t="s">
        <v>1862</v>
      </c>
    </row>
    <row r="126" spans="1:105" ht="12" customHeight="1" x14ac:dyDescent="0.25">
      <c r="A126" s="100" t="s">
        <v>203</v>
      </c>
      <c r="B126" s="101">
        <v>1.2328750239944739E-2</v>
      </c>
      <c r="C126" s="101">
        <v>1.2591196138148235E-2</v>
      </c>
      <c r="D126" s="101">
        <v>1.2759169984460262E-2</v>
      </c>
      <c r="E126" s="101">
        <v>1.2790049665881235E-2</v>
      </c>
      <c r="F126" s="101">
        <v>1.3437086507740306E-2</v>
      </c>
      <c r="G126" s="101">
        <v>1.3877602018985051E-2</v>
      </c>
      <c r="H126" s="101">
        <v>1.8126424230125501E-2</v>
      </c>
      <c r="I126" s="101">
        <v>1.9683873566795025E-2</v>
      </c>
      <c r="J126" s="101">
        <v>2.2924772993027205E-2</v>
      </c>
      <c r="K126" s="101">
        <v>2.4645770870183211E-2</v>
      </c>
      <c r="L126" s="101">
        <v>2.7150357208500016E-2</v>
      </c>
      <c r="M126" s="101">
        <v>2.9603114108191126E-2</v>
      </c>
      <c r="N126" s="101">
        <v>3.2417571690061806E-2</v>
      </c>
      <c r="O126" s="101">
        <v>3.6996874047487492E-2</v>
      </c>
      <c r="P126" s="101">
        <v>3.8996525864830552E-2</v>
      </c>
      <c r="Q126" s="101">
        <v>4.2750454104075609E-2</v>
      </c>
      <c r="R126" s="101">
        <v>4.5910577317860433E-2</v>
      </c>
      <c r="S126" s="101">
        <v>4.8344495561116516E-2</v>
      </c>
      <c r="T126" s="101">
        <v>5.0890782032596192E-2</v>
      </c>
      <c r="U126" s="101">
        <v>5.5449461098135311E-2</v>
      </c>
      <c r="V126" s="101">
        <v>5.8306145383430701E-2</v>
      </c>
      <c r="W126" s="101">
        <v>5.8014089043741036E-2</v>
      </c>
      <c r="DA126" s="131" t="s">
        <v>1863</v>
      </c>
    </row>
    <row r="127" spans="1:105" ht="12" customHeight="1" x14ac:dyDescent="0.25">
      <c r="A127" s="103" t="s">
        <v>52</v>
      </c>
      <c r="B127" s="104">
        <v>3.0061851867049664E-3</v>
      </c>
      <c r="C127" s="104">
        <v>3.1895465465169026E-3</v>
      </c>
      <c r="D127" s="104">
        <v>3.1882634037788942E-3</v>
      </c>
      <c r="E127" s="104">
        <v>3.2673382876283689E-3</v>
      </c>
      <c r="F127" s="104">
        <v>3.4080291768786549E-3</v>
      </c>
      <c r="G127" s="104">
        <v>3.4419345642823845E-3</v>
      </c>
      <c r="H127" s="104">
        <v>4.5100640414559301E-3</v>
      </c>
      <c r="I127" s="104">
        <v>4.5525719069580087E-3</v>
      </c>
      <c r="J127" s="104">
        <v>5.5733957770437211E-3</v>
      </c>
      <c r="K127" s="104">
        <v>5.9786790222813744E-3</v>
      </c>
      <c r="L127" s="104">
        <v>6.6907011167858252E-3</v>
      </c>
      <c r="M127" s="104">
        <v>7.16436374475698E-3</v>
      </c>
      <c r="N127" s="104">
        <v>7.8870759592641112E-3</v>
      </c>
      <c r="O127" s="104">
        <v>9.0654715470373497E-3</v>
      </c>
      <c r="P127" s="104">
        <v>9.5243365749897949E-3</v>
      </c>
      <c r="Q127" s="104">
        <v>1.053404005986343E-2</v>
      </c>
      <c r="R127" s="104">
        <v>1.1169077379453928E-2</v>
      </c>
      <c r="S127" s="104">
        <v>1.176581644217764E-2</v>
      </c>
      <c r="T127" s="104">
        <v>1.2328808175317795E-2</v>
      </c>
      <c r="U127" s="104">
        <v>1.3513569630301755E-2</v>
      </c>
      <c r="V127" s="104">
        <v>1.4275288103672583E-2</v>
      </c>
      <c r="W127" s="104">
        <v>1.5960819298684946E-2</v>
      </c>
      <c r="DA127" s="132" t="s">
        <v>1864</v>
      </c>
    </row>
    <row r="128" spans="1:105" ht="12" customHeight="1" x14ac:dyDescent="0.25">
      <c r="A128" s="106" t="s">
        <v>122</v>
      </c>
      <c r="B128" s="101">
        <v>2.0495877449809234</v>
      </c>
      <c r="C128" s="101">
        <v>4.8212803387400278</v>
      </c>
      <c r="D128" s="101">
        <v>4.9457513827648469</v>
      </c>
      <c r="E128" s="101">
        <v>5.2902442812443287</v>
      </c>
      <c r="F128" s="101">
        <v>6.5821182144678483</v>
      </c>
      <c r="G128" s="101">
        <v>5.383975177406902</v>
      </c>
      <c r="H128" s="101">
        <v>5.0612010775812832</v>
      </c>
      <c r="I128" s="101">
        <v>4.9691739063922657</v>
      </c>
      <c r="J128" s="101">
        <v>5.4493925033234776</v>
      </c>
      <c r="K128" s="101">
        <v>5.3171619601429541</v>
      </c>
      <c r="L128" s="101">
        <v>5.1140337104626852</v>
      </c>
      <c r="M128" s="101">
        <v>4.187511076907942</v>
      </c>
      <c r="N128" s="101">
        <v>3.4809774713049784</v>
      </c>
      <c r="O128" s="101">
        <v>2.6592045669542306</v>
      </c>
      <c r="P128" s="101">
        <v>1.8807842586140016</v>
      </c>
      <c r="Q128" s="101">
        <v>2.818317151201795</v>
      </c>
      <c r="R128" s="101">
        <v>1.2549886935145458</v>
      </c>
      <c r="S128" s="101">
        <v>1.5896215051976523</v>
      </c>
      <c r="T128" s="101">
        <v>1.1277903319095166</v>
      </c>
      <c r="U128" s="101">
        <v>2.5931411431661346</v>
      </c>
      <c r="V128" s="101">
        <v>0.88976868088475891</v>
      </c>
      <c r="W128" s="101">
        <v>3.3660839091831929</v>
      </c>
      <c r="DA128" s="131" t="s">
        <v>1865</v>
      </c>
    </row>
    <row r="129" spans="1:105" ht="12" customHeight="1" x14ac:dyDescent="0.25">
      <c r="A129" s="107" t="s">
        <v>121</v>
      </c>
      <c r="B129" s="104">
        <v>3.2286903126891663E-2</v>
      </c>
      <c r="C129" s="104">
        <v>7.8647094667103332E-2</v>
      </c>
      <c r="D129" s="104">
        <v>8.0064781030953103E-2</v>
      </c>
      <c r="E129" s="104">
        <v>8.3325164756309286E-2</v>
      </c>
      <c r="F129" s="104">
        <v>0.10659599730808618</v>
      </c>
      <c r="G129" s="104">
        <v>8.7268736685627402E-2</v>
      </c>
      <c r="H129" s="104">
        <v>8.2023299751529666E-2</v>
      </c>
      <c r="I129" s="104">
        <v>8.6822196294246923E-2</v>
      </c>
      <c r="J129" s="104">
        <v>0.14495923452925744</v>
      </c>
      <c r="K129" s="104">
        <v>0.15711790802223807</v>
      </c>
      <c r="L129" s="104">
        <v>0.16234744772242987</v>
      </c>
      <c r="M129" s="104">
        <v>0.14847501830921955</v>
      </c>
      <c r="N129" s="104">
        <v>0.12960500149286083</v>
      </c>
      <c r="O129" s="104">
        <v>9.7422031237142326E-2</v>
      </c>
      <c r="P129" s="104">
        <v>6.3732317418230253E-2</v>
      </c>
      <c r="Q129" s="104">
        <v>0.12280114688280856</v>
      </c>
      <c r="R129" s="104">
        <v>6.833259449060794E-2</v>
      </c>
      <c r="S129" s="104">
        <v>9.0470669965374145E-2</v>
      </c>
      <c r="T129" s="104">
        <v>6.5358845045449004E-2</v>
      </c>
      <c r="U129" s="104">
        <v>0.18233613829921577</v>
      </c>
      <c r="V129" s="104">
        <v>7.0467848010198064E-2</v>
      </c>
      <c r="W129" s="104">
        <v>0.22536462775811311</v>
      </c>
      <c r="DA129" s="132" t="s">
        <v>1866</v>
      </c>
    </row>
    <row r="130" spans="1:105" ht="12" customHeight="1" x14ac:dyDescent="0.25">
      <c r="A130" s="108" t="s">
        <v>53</v>
      </c>
      <c r="B130" s="98">
        <v>2.5957609550796932E-2</v>
      </c>
      <c r="C130" s="98">
        <v>6.2751226747889993E-2</v>
      </c>
      <c r="D130" s="98">
        <v>6.4057970024863048E-2</v>
      </c>
      <c r="E130" s="98">
        <v>6.637017794743566E-2</v>
      </c>
      <c r="F130" s="98">
        <v>8.5029747586896867E-2</v>
      </c>
      <c r="G130" s="98">
        <v>6.9925903225117672E-2</v>
      </c>
      <c r="H130" s="98">
        <v>6.5681312558052707E-2</v>
      </c>
      <c r="I130" s="98">
        <v>7.0513627692197628E-2</v>
      </c>
      <c r="J130" s="98">
        <v>0.11660977915951894</v>
      </c>
      <c r="K130" s="98">
        <v>0.12644535456315947</v>
      </c>
      <c r="L130" s="98">
        <v>0.13024984437950596</v>
      </c>
      <c r="M130" s="98">
        <v>0.11954438117432287</v>
      </c>
      <c r="N130" s="98">
        <v>0.10424348468180697</v>
      </c>
      <c r="O130" s="98">
        <v>7.8248220267235935E-2</v>
      </c>
      <c r="P130" s="98">
        <v>5.122231459525324E-2</v>
      </c>
      <c r="Q130" s="98">
        <v>9.8523111666422677E-2</v>
      </c>
      <c r="R130" s="98">
        <v>5.4961796400896448E-2</v>
      </c>
      <c r="S130" s="98">
        <v>7.2762593444682486E-2</v>
      </c>
      <c r="T130" s="98">
        <v>5.261386730371171E-2</v>
      </c>
      <c r="U130" s="98">
        <v>0.14660679178531469</v>
      </c>
      <c r="V130" s="98">
        <v>5.6609589981465244E-2</v>
      </c>
      <c r="W130" s="98">
        <v>0.17673934347320988</v>
      </c>
      <c r="DA130" s="63" t="s">
        <v>1867</v>
      </c>
    </row>
    <row r="131" spans="1:105" ht="12" customHeight="1" x14ac:dyDescent="0.25">
      <c r="A131" s="108" t="s">
        <v>52</v>
      </c>
      <c r="B131" s="98">
        <v>6.3292935760947333E-3</v>
      </c>
      <c r="C131" s="98">
        <v>1.5895867919213338E-2</v>
      </c>
      <c r="D131" s="98">
        <v>1.6006811006090062E-2</v>
      </c>
      <c r="E131" s="98">
        <v>1.695498680887363E-2</v>
      </c>
      <c r="F131" s="98">
        <v>2.1566249721189312E-2</v>
      </c>
      <c r="G131" s="98">
        <v>1.7342833460509723E-2</v>
      </c>
      <c r="H131" s="98">
        <v>1.6341987193476955E-2</v>
      </c>
      <c r="I131" s="98">
        <v>1.6308568602049298E-2</v>
      </c>
      <c r="J131" s="98">
        <v>2.8349455369738503E-2</v>
      </c>
      <c r="K131" s="98">
        <v>3.0672553459078607E-2</v>
      </c>
      <c r="L131" s="98">
        <v>3.2097603342923921E-2</v>
      </c>
      <c r="M131" s="98">
        <v>2.89306371348967E-2</v>
      </c>
      <c r="N131" s="98">
        <v>2.5361516811053857E-2</v>
      </c>
      <c r="O131" s="98">
        <v>1.9173810969906384E-2</v>
      </c>
      <c r="P131" s="98">
        <v>1.2510002822977016E-2</v>
      </c>
      <c r="Q131" s="98">
        <v>2.4278035216385881E-2</v>
      </c>
      <c r="R131" s="98">
        <v>1.3370798089711484E-2</v>
      </c>
      <c r="S131" s="98">
        <v>1.7708076520691653E-2</v>
      </c>
      <c r="T131" s="98">
        <v>1.2744977741737294E-2</v>
      </c>
      <c r="U131" s="98">
        <v>3.5729346513901084E-2</v>
      </c>
      <c r="V131" s="98">
        <v>1.3858258028732827E-2</v>
      </c>
      <c r="W131" s="98">
        <v>4.8625284284903245E-2</v>
      </c>
      <c r="DA131" s="63" t="s">
        <v>1868</v>
      </c>
    </row>
    <row r="132" spans="1:105" ht="12" customHeight="1" x14ac:dyDescent="0.25">
      <c r="A132" s="121" t="s">
        <v>54</v>
      </c>
      <c r="B132" s="122">
        <v>10.208286340240134</v>
      </c>
      <c r="C132" s="122">
        <v>10.838018598438637</v>
      </c>
      <c r="D132" s="122">
        <v>11.071035710058794</v>
      </c>
      <c r="E132" s="122">
        <v>11.444066677416163</v>
      </c>
      <c r="F132" s="122">
        <v>11.6097056743662</v>
      </c>
      <c r="G132" s="122">
        <v>11.939087660833525</v>
      </c>
      <c r="H132" s="122">
        <v>11.619580784697382</v>
      </c>
      <c r="I132" s="122">
        <v>11.916195605881146</v>
      </c>
      <c r="J132" s="122">
        <v>12.727630976534156</v>
      </c>
      <c r="K132" s="122">
        <v>13.767502132350653</v>
      </c>
      <c r="L132" s="122">
        <v>13.958432367716721</v>
      </c>
      <c r="M132" s="122">
        <v>14.024446458748658</v>
      </c>
      <c r="N132" s="122">
        <v>14.590123302457927</v>
      </c>
      <c r="O132" s="122">
        <v>14.852847542059138</v>
      </c>
      <c r="P132" s="122">
        <v>14.764103466438019</v>
      </c>
      <c r="Q132" s="122">
        <v>15.081120364940755</v>
      </c>
      <c r="R132" s="122">
        <v>14.794745682292458</v>
      </c>
      <c r="S132" s="122">
        <v>14.787380224595067</v>
      </c>
      <c r="T132" s="122">
        <v>14.970773939984532</v>
      </c>
      <c r="U132" s="122">
        <v>15.291928347423038</v>
      </c>
      <c r="V132" s="122">
        <v>20.051303222821069</v>
      </c>
      <c r="W132" s="122">
        <v>20.507512643870513</v>
      </c>
      <c r="DA132" s="130" t="s">
        <v>1869</v>
      </c>
    </row>
    <row r="133" spans="1:105" ht="12" customHeight="1" x14ac:dyDescent="0.25">
      <c r="A133" s="97" t="s">
        <v>50</v>
      </c>
      <c r="B133" s="98">
        <v>0.74797064757363918</v>
      </c>
      <c r="C133" s="98">
        <v>1.2677199822163638</v>
      </c>
      <c r="D133" s="98">
        <v>1.2691196688749176</v>
      </c>
      <c r="E133" s="98">
        <v>1.5231063599089358</v>
      </c>
      <c r="F133" s="98">
        <v>1.2749700439281801</v>
      </c>
      <c r="G133" s="98">
        <v>1.5129609747277444</v>
      </c>
      <c r="H133" s="98">
        <v>0.75453057348402686</v>
      </c>
      <c r="I133" s="98">
        <v>1.0048521727728541</v>
      </c>
      <c r="J133" s="98">
        <v>1.5161331425805071</v>
      </c>
      <c r="K133" s="98">
        <v>1.7560873192799036</v>
      </c>
      <c r="L133" s="98">
        <v>1.248664071755957</v>
      </c>
      <c r="M133" s="98">
        <v>0.99707995140728145</v>
      </c>
      <c r="N133" s="98">
        <v>0.74660413784182411</v>
      </c>
      <c r="O133" s="98">
        <v>0.99274169948783675</v>
      </c>
      <c r="P133" s="98">
        <v>0.97625606249022123</v>
      </c>
      <c r="Q133" s="98">
        <v>1.2182357071366348</v>
      </c>
      <c r="R133" s="98">
        <v>0.9455094559452687</v>
      </c>
      <c r="S133" s="98">
        <v>0.93531654443725776</v>
      </c>
      <c r="T133" s="98">
        <v>0.92646616761005063</v>
      </c>
      <c r="U133" s="98">
        <v>0.92538787277838663</v>
      </c>
      <c r="V133" s="98">
        <v>1.136328186016202</v>
      </c>
      <c r="W133" s="98">
        <v>1.1605149072931567</v>
      </c>
      <c r="DA133" s="63" t="s">
        <v>1870</v>
      </c>
    </row>
    <row r="134" spans="1:105" ht="12" customHeight="1" x14ac:dyDescent="0.25">
      <c r="A134" s="109" t="s">
        <v>120</v>
      </c>
      <c r="B134" s="33">
        <v>9.4603156926664944</v>
      </c>
      <c r="C134" s="33">
        <v>9.5702986162222743</v>
      </c>
      <c r="D134" s="33">
        <v>9.8019160411838762</v>
      </c>
      <c r="E134" s="33">
        <v>9.9209603175072285</v>
      </c>
      <c r="F134" s="33">
        <v>10.33473563043802</v>
      </c>
      <c r="G134" s="33">
        <v>10.42612668610578</v>
      </c>
      <c r="H134" s="33">
        <v>10.865050211213354</v>
      </c>
      <c r="I134" s="33">
        <v>10.911343433108293</v>
      </c>
      <c r="J134" s="33">
        <v>11.211497833953649</v>
      </c>
      <c r="K134" s="33">
        <v>12.011414813070751</v>
      </c>
      <c r="L134" s="33">
        <v>12.709768295960764</v>
      </c>
      <c r="M134" s="33">
        <v>13.027366507341377</v>
      </c>
      <c r="N134" s="33">
        <v>13.843519164616103</v>
      </c>
      <c r="O134" s="33">
        <v>13.860105842571301</v>
      </c>
      <c r="P134" s="33">
        <v>13.787847403947797</v>
      </c>
      <c r="Q134" s="33">
        <v>13.86288465780412</v>
      </c>
      <c r="R134" s="33">
        <v>13.849236226347189</v>
      </c>
      <c r="S134" s="33">
        <v>13.852063680157809</v>
      </c>
      <c r="T134" s="33">
        <v>14.044307772374482</v>
      </c>
      <c r="U134" s="33">
        <v>14.366540474644651</v>
      </c>
      <c r="V134" s="33">
        <v>18.914975036804869</v>
      </c>
      <c r="W134" s="33">
        <v>19.346997736577357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0.8370106685879517</v>
      </c>
      <c r="C136" s="119">
        <f t="shared" si="26"/>
        <v>0.83943676550183832</v>
      </c>
      <c r="D136" s="119">
        <f t="shared" si="26"/>
        <v>0.8421205461668213</v>
      </c>
      <c r="E136" s="119">
        <f t="shared" si="26"/>
        <v>0.84497087547542327</v>
      </c>
      <c r="F136" s="119">
        <f t="shared" si="26"/>
        <v>0.84768017021460906</v>
      </c>
      <c r="G136" s="119">
        <f t="shared" si="26"/>
        <v>0.85016436394941408</v>
      </c>
      <c r="H136" s="119">
        <f t="shared" si="26"/>
        <v>0.85325519086516666</v>
      </c>
      <c r="I136" s="119">
        <f t="shared" si="26"/>
        <v>0.85625620678203263</v>
      </c>
      <c r="J136" s="119">
        <f t="shared" si="26"/>
        <v>0.85943143401601907</v>
      </c>
      <c r="K136" s="119">
        <f t="shared" si="26"/>
        <v>0.86265766577476222</v>
      </c>
      <c r="L136" s="119">
        <f t="shared" si="26"/>
        <v>0.86672726362666486</v>
      </c>
      <c r="M136" s="119">
        <f t="shared" si="26"/>
        <v>0.8705004327966841</v>
      </c>
      <c r="N136" s="119">
        <f t="shared" si="26"/>
        <v>0.87498885610173727</v>
      </c>
      <c r="O136" s="119">
        <f t="shared" si="26"/>
        <v>0.87958719295125876</v>
      </c>
      <c r="P136" s="119">
        <f t="shared" si="26"/>
        <v>0.88141149132975016</v>
      </c>
      <c r="Q136" s="119">
        <f t="shared" si="26"/>
        <v>0.88378319007061656</v>
      </c>
      <c r="R136" s="119">
        <f t="shared" ref="R136:V136" si="27">IF(R117=0,"",R117/R98)</f>
        <v>0.88646756940218796</v>
      </c>
      <c r="S136" s="119">
        <f t="shared" si="27"/>
        <v>0.89031201864993048</v>
      </c>
      <c r="T136" s="119">
        <f t="shared" si="27"/>
        <v>0.89419375256656664</v>
      </c>
      <c r="U136" s="119">
        <f t="shared" si="27"/>
        <v>0.89884258935323724</v>
      </c>
      <c r="V136" s="119">
        <f t="shared" si="27"/>
        <v>0.90321760509465188</v>
      </c>
      <c r="W136" s="119">
        <f t="shared" ref="W136" si="28">IF(W117=0,"",W117/W98)</f>
        <v>0.90840387823026136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0.83702634125942288</v>
      </c>
      <c r="C137" s="124">
        <f t="shared" si="29"/>
        <v>0.8398322915984574</v>
      </c>
      <c r="D137" s="124">
        <f t="shared" si="29"/>
        <v>0.84242721755727823</v>
      </c>
      <c r="E137" s="124">
        <f t="shared" si="29"/>
        <v>0.84509647864953075</v>
      </c>
      <c r="F137" s="124">
        <f t="shared" si="29"/>
        <v>0.84796688370046192</v>
      </c>
      <c r="G137" s="124">
        <f t="shared" si="29"/>
        <v>0.85022749319013435</v>
      </c>
      <c r="H137" s="124">
        <f t="shared" si="29"/>
        <v>0.85297074901814574</v>
      </c>
      <c r="I137" s="124">
        <f t="shared" si="29"/>
        <v>0.85595832294790453</v>
      </c>
      <c r="J137" s="124">
        <f t="shared" si="29"/>
        <v>0.85917224973096662</v>
      </c>
      <c r="K137" s="124">
        <f t="shared" si="29"/>
        <v>0.86233041946228384</v>
      </c>
      <c r="L137" s="124">
        <f t="shared" si="29"/>
        <v>0.86572711246423451</v>
      </c>
      <c r="M137" s="124">
        <f t="shared" si="29"/>
        <v>0.86949486026555722</v>
      </c>
      <c r="N137" s="124">
        <f t="shared" si="29"/>
        <v>0.87390652958414505</v>
      </c>
      <c r="O137" s="124">
        <f t="shared" si="29"/>
        <v>0.87825734688101842</v>
      </c>
      <c r="P137" s="124">
        <f t="shared" si="29"/>
        <v>0.87968007914061097</v>
      </c>
      <c r="Q137" s="124">
        <f t="shared" si="29"/>
        <v>0.88210568174725001</v>
      </c>
      <c r="R137" s="124">
        <f t="shared" ref="R137:V137" si="30">IF(R118=0,"",R118/R99)</f>
        <v>0.88453790559508094</v>
      </c>
      <c r="S137" s="124">
        <f t="shared" si="30"/>
        <v>0.88834117249069755</v>
      </c>
      <c r="T137" s="124">
        <f t="shared" si="30"/>
        <v>0.89198342354265348</v>
      </c>
      <c r="U137" s="124">
        <f t="shared" si="30"/>
        <v>0.89631258455937846</v>
      </c>
      <c r="V137" s="124">
        <f t="shared" si="30"/>
        <v>0.9000733145876727</v>
      </c>
      <c r="W137" s="124">
        <f t="shared" ref="W137" si="31">IF(W118=0,"",W118/W99)</f>
        <v>0.90498837224945627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0.83639279507440645</v>
      </c>
      <c r="C138" s="111">
        <f t="shared" si="32"/>
        <v>0.83920922338076365</v>
      </c>
      <c r="D138" s="111">
        <f t="shared" si="32"/>
        <v>0.84182771143022428</v>
      </c>
      <c r="E138" s="111">
        <f t="shared" si="32"/>
        <v>0.84451402240669227</v>
      </c>
      <c r="F138" s="111">
        <f t="shared" si="32"/>
        <v>0.84740958297182634</v>
      </c>
      <c r="G138" s="111">
        <f t="shared" si="32"/>
        <v>0.84968710774537937</v>
      </c>
      <c r="H138" s="111">
        <f t="shared" si="32"/>
        <v>0.85244728958643801</v>
      </c>
      <c r="I138" s="111">
        <f t="shared" si="32"/>
        <v>0.85545137534966653</v>
      </c>
      <c r="J138" s="111">
        <f t="shared" si="32"/>
        <v>0.85868381722113374</v>
      </c>
      <c r="K138" s="111">
        <f t="shared" si="32"/>
        <v>0.86185612191067762</v>
      </c>
      <c r="L138" s="111">
        <f t="shared" si="32"/>
        <v>0.86526545782452979</v>
      </c>
      <c r="M138" s="111">
        <f t="shared" si="32"/>
        <v>0.86905358680886946</v>
      </c>
      <c r="N138" s="111">
        <f t="shared" si="32"/>
        <v>0.87348088646890221</v>
      </c>
      <c r="O138" s="111">
        <f t="shared" si="32"/>
        <v>0.87785011915556754</v>
      </c>
      <c r="P138" s="111">
        <f t="shared" si="32"/>
        <v>0.87928113873774827</v>
      </c>
      <c r="Q138" s="111">
        <f t="shared" si="32"/>
        <v>0.88171800759646879</v>
      </c>
      <c r="R138" s="111">
        <f t="shared" ref="R138:V138" si="33">IF(R119=0,"",R119/R100)</f>
        <v>0.88415812420604412</v>
      </c>
      <c r="S138" s="111">
        <f t="shared" si="33"/>
        <v>0.88799731185396913</v>
      </c>
      <c r="T138" s="111">
        <f t="shared" si="33"/>
        <v>0.8916530303032234</v>
      </c>
      <c r="U138" s="111">
        <f t="shared" si="33"/>
        <v>0.8960028130815334</v>
      </c>
      <c r="V138" s="111">
        <f t="shared" si="33"/>
        <v>0.89976787754404441</v>
      </c>
      <c r="W138" s="111">
        <f t="shared" ref="W138" si="34">IF(W119=0,"",W119/W100)</f>
        <v>0.90469334930793488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1.9750400444877321</v>
      </c>
      <c r="C140" s="124">
        <f t="shared" si="38"/>
        <v>2.0801597588565239</v>
      </c>
      <c r="D140" s="124">
        <f t="shared" si="38"/>
        <v>2.1896217525099679</v>
      </c>
      <c r="E140" s="124">
        <f t="shared" si="38"/>
        <v>2.3059097646973923</v>
      </c>
      <c r="F140" s="124">
        <f t="shared" si="38"/>
        <v>2.4378974165395388</v>
      </c>
      <c r="G140" s="124">
        <f t="shared" si="38"/>
        <v>2.5813800540602978</v>
      </c>
      <c r="H140" s="124">
        <f t="shared" si="38"/>
        <v>2.7469818146103187</v>
      </c>
      <c r="I140" s="124">
        <f t="shared" si="38"/>
        <v>2.8478360934176377</v>
      </c>
      <c r="J140" s="124">
        <f t="shared" si="38"/>
        <v>2.923059212846792</v>
      </c>
      <c r="K140" s="124">
        <f t="shared" si="38"/>
        <v>3.0285525346294597</v>
      </c>
      <c r="L140" s="124">
        <f t="shared" si="38"/>
        <v>3.13018247767203</v>
      </c>
      <c r="M140" s="124">
        <f t="shared" si="38"/>
        <v>3.2191533656968239</v>
      </c>
      <c r="N140" s="124">
        <f t="shared" si="38"/>
        <v>3.3255475807197863</v>
      </c>
      <c r="O140" s="124">
        <f t="shared" si="38"/>
        <v>3.4541926437565613</v>
      </c>
      <c r="P140" s="124">
        <f t="shared" si="38"/>
        <v>3.5792266903002861</v>
      </c>
      <c r="Q140" s="124">
        <f t="shared" si="38"/>
        <v>3.7002910283096004</v>
      </c>
      <c r="R140" s="124">
        <f t="shared" ref="R140:V140" si="39">IF(R121=0,"",R121/R102)</f>
        <v>3.81937242170279</v>
      </c>
      <c r="S140" s="124">
        <f t="shared" si="39"/>
        <v>3.9552184148671081</v>
      </c>
      <c r="T140" s="124">
        <f t="shared" si="39"/>
        <v>4.0798493480992519</v>
      </c>
      <c r="U140" s="124">
        <f t="shared" si="39"/>
        <v>4.1971564670393029</v>
      </c>
      <c r="V140" s="124">
        <f t="shared" si="39"/>
        <v>4.3152672798170117</v>
      </c>
      <c r="W140" s="124">
        <f t="shared" ref="W140" si="40">IF(W121=0,"",W121/W102)</f>
        <v>4.4336452366433763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1.9750400444877321</v>
      </c>
      <c r="C141" s="111">
        <f t="shared" si="41"/>
        <v>2.0801597588565239</v>
      </c>
      <c r="D141" s="111">
        <f t="shared" si="41"/>
        <v>2.1896217525099679</v>
      </c>
      <c r="E141" s="111">
        <f t="shared" si="41"/>
        <v>2.3059097646973923</v>
      </c>
      <c r="F141" s="111">
        <f t="shared" si="41"/>
        <v>2.4378974165395388</v>
      </c>
      <c r="G141" s="111">
        <f t="shared" si="41"/>
        <v>2.5813800540602978</v>
      </c>
      <c r="H141" s="111">
        <f t="shared" si="41"/>
        <v>2.7469818146103187</v>
      </c>
      <c r="I141" s="111">
        <f t="shared" si="41"/>
        <v>2.8478360934176377</v>
      </c>
      <c r="J141" s="111">
        <f t="shared" si="41"/>
        <v>2.923059212846792</v>
      </c>
      <c r="K141" s="111">
        <f t="shared" si="41"/>
        <v>3.0285525346294597</v>
      </c>
      <c r="L141" s="111">
        <f t="shared" si="41"/>
        <v>3.13018247767203</v>
      </c>
      <c r="M141" s="111">
        <f t="shared" si="41"/>
        <v>3.2191533656968239</v>
      </c>
      <c r="N141" s="111">
        <f t="shared" si="41"/>
        <v>3.3255475807197863</v>
      </c>
      <c r="O141" s="111">
        <f t="shared" si="41"/>
        <v>3.4541926437565613</v>
      </c>
      <c r="P141" s="111">
        <f t="shared" si="41"/>
        <v>3.5792266903002861</v>
      </c>
      <c r="Q141" s="111">
        <f t="shared" si="41"/>
        <v>3.7002910283096004</v>
      </c>
      <c r="R141" s="111">
        <f t="shared" ref="R141:V141" si="42">IF(R122=0,"",R122/R103)</f>
        <v>3.81937242170279</v>
      </c>
      <c r="S141" s="111">
        <f t="shared" si="42"/>
        <v>3.9552184148671081</v>
      </c>
      <c r="T141" s="111">
        <f t="shared" si="42"/>
        <v>4.0798493480992519</v>
      </c>
      <c r="U141" s="111">
        <f t="shared" si="42"/>
        <v>4.1971564670393029</v>
      </c>
      <c r="V141" s="111">
        <f t="shared" si="42"/>
        <v>4.3152672798170117</v>
      </c>
      <c r="W141" s="111">
        <f t="shared" ref="W141" si="43">IF(W122=0,"",W122/W103)</f>
        <v>4.4336452366433763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0.84002822522265941</v>
      </c>
      <c r="C142" s="124">
        <f t="shared" si="44"/>
        <v>0.83899357258334983</v>
      </c>
      <c r="D142" s="124">
        <f t="shared" si="44"/>
        <v>0.84165148743558238</v>
      </c>
      <c r="E142" s="124">
        <f t="shared" si="44"/>
        <v>0.84409634754121499</v>
      </c>
      <c r="F142" s="124">
        <f t="shared" si="44"/>
        <v>0.84550700085455444</v>
      </c>
      <c r="G142" s="124">
        <f t="shared" si="44"/>
        <v>0.84968766667515949</v>
      </c>
      <c r="H142" s="124">
        <f t="shared" si="44"/>
        <v>0.85305713611511513</v>
      </c>
      <c r="I142" s="124">
        <f t="shared" si="44"/>
        <v>0.85626615384784799</v>
      </c>
      <c r="J142" s="124">
        <f t="shared" si="44"/>
        <v>0.85910056701364546</v>
      </c>
      <c r="K142" s="124">
        <f t="shared" si="44"/>
        <v>0.86308759810977143</v>
      </c>
      <c r="L142" s="124">
        <f t="shared" si="44"/>
        <v>0.867181064943222</v>
      </c>
      <c r="M142" s="124">
        <f t="shared" si="44"/>
        <v>0.87292770977826462</v>
      </c>
      <c r="N142" s="124">
        <f t="shared" si="44"/>
        <v>0.87892817675445889</v>
      </c>
      <c r="O142" s="124">
        <f t="shared" si="44"/>
        <v>0.88492949540099175</v>
      </c>
      <c r="P142" s="124">
        <f t="shared" si="44"/>
        <v>0.88774147347447085</v>
      </c>
      <c r="Q142" s="124">
        <f t="shared" si="44"/>
        <v>0.88962428770104962</v>
      </c>
      <c r="R142" s="124">
        <f t="shared" ref="R142:V142" si="45">IF(R123=0,"",R123/R104)</f>
        <v>0.89514977032115062</v>
      </c>
      <c r="S142" s="124">
        <f t="shared" si="45"/>
        <v>0.89919439614216723</v>
      </c>
      <c r="T142" s="124">
        <f t="shared" si="45"/>
        <v>0.90413774233848132</v>
      </c>
      <c r="U142" s="124">
        <f t="shared" si="45"/>
        <v>0.90762344481702439</v>
      </c>
      <c r="V142" s="124">
        <f t="shared" si="45"/>
        <v>0.91452558116742633</v>
      </c>
      <c r="W142" s="124">
        <f t="shared" ref="W142" si="46">IF(W123=0,"",W123/W104)</f>
        <v>0.91748996517699055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0.84324874471876732</v>
      </c>
      <c r="C143" s="111">
        <f t="shared" si="47"/>
        <v>0.84541725334303452</v>
      </c>
      <c r="D143" s="111">
        <f t="shared" si="47"/>
        <v>0.84815130969846153</v>
      </c>
      <c r="E143" s="111">
        <f t="shared" si="47"/>
        <v>0.85090414154931815</v>
      </c>
      <c r="F143" s="111">
        <f t="shared" si="47"/>
        <v>0.85373530976947243</v>
      </c>
      <c r="G143" s="111">
        <f t="shared" si="47"/>
        <v>0.85646625228724382</v>
      </c>
      <c r="H143" s="111">
        <f t="shared" si="47"/>
        <v>0.85954369194788249</v>
      </c>
      <c r="I143" s="111">
        <f t="shared" si="47"/>
        <v>0.86283310092278875</v>
      </c>
      <c r="J143" s="111">
        <f t="shared" si="47"/>
        <v>0.86639588053366989</v>
      </c>
      <c r="K143" s="111">
        <f t="shared" si="47"/>
        <v>0.87009617547008489</v>
      </c>
      <c r="L143" s="111">
        <f t="shared" si="47"/>
        <v>0.87406221426143993</v>
      </c>
      <c r="M143" s="111">
        <f t="shared" si="47"/>
        <v>0.87855804724060371</v>
      </c>
      <c r="N143" s="111">
        <f t="shared" si="47"/>
        <v>0.88373876475307322</v>
      </c>
      <c r="O143" s="111">
        <f t="shared" si="47"/>
        <v>0.88867907210953012</v>
      </c>
      <c r="P143" s="111">
        <f t="shared" si="47"/>
        <v>0.89052347522908304</v>
      </c>
      <c r="Q143" s="111">
        <f t="shared" si="47"/>
        <v>0.89319678966089822</v>
      </c>
      <c r="R143" s="111">
        <f t="shared" ref="R143:V143" si="48">IF(R124=0,"",R124/R105)</f>
        <v>0.89649703716870432</v>
      </c>
      <c r="S143" s="111">
        <f t="shared" si="48"/>
        <v>0.9009613016199941</v>
      </c>
      <c r="T143" s="111">
        <f t="shared" si="48"/>
        <v>0.90548969611066454</v>
      </c>
      <c r="U143" s="111">
        <f t="shared" si="48"/>
        <v>0.91043404235203962</v>
      </c>
      <c r="V143" s="111">
        <f t="shared" si="48"/>
        <v>0.91544667761942755</v>
      </c>
      <c r="W143" s="111">
        <f t="shared" ref="W143" si="49">IF(W124=0,"",W124/W105)</f>
        <v>0.92075448625267486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0.86998220498994139</v>
      </c>
      <c r="C144" s="111">
        <f t="shared" si="50"/>
        <v>0.87320249669143024</v>
      </c>
      <c r="D144" s="111">
        <f t="shared" si="50"/>
        <v>0.8748286129055346</v>
      </c>
      <c r="E144" s="111">
        <f t="shared" si="50"/>
        <v>0.87740226140678346</v>
      </c>
      <c r="F144" s="111">
        <f t="shared" si="50"/>
        <v>0.88037603375797446</v>
      </c>
      <c r="G144" s="111">
        <f t="shared" si="50"/>
        <v>0.88252005477367523</v>
      </c>
      <c r="H144" s="111">
        <f t="shared" si="50"/>
        <v>0.88911999758800642</v>
      </c>
      <c r="I144" s="111">
        <f t="shared" si="50"/>
        <v>0.89080806140725088</v>
      </c>
      <c r="J144" s="111">
        <f t="shared" si="50"/>
        <v>0.89584882427389367</v>
      </c>
      <c r="K144" s="111">
        <f t="shared" si="50"/>
        <v>0.89819031205297106</v>
      </c>
      <c r="L144" s="111">
        <f t="shared" si="50"/>
        <v>0.90131193088189587</v>
      </c>
      <c r="M144" s="111">
        <f t="shared" si="50"/>
        <v>0.90361559002025615</v>
      </c>
      <c r="N144" s="111">
        <f t="shared" si="50"/>
        <v>0.9067573577214012</v>
      </c>
      <c r="O144" s="111">
        <f t="shared" si="50"/>
        <v>0.91043593702970016</v>
      </c>
      <c r="P144" s="111">
        <f t="shared" si="50"/>
        <v>0.91313448011690013</v>
      </c>
      <c r="Q144" s="111">
        <f t="shared" si="50"/>
        <v>0.91622788479060902</v>
      </c>
      <c r="R144" s="111">
        <f t="shared" ref="R144:V144" si="51">IF(R125=0,"",R125/R106)</f>
        <v>0.91966700294085035</v>
      </c>
      <c r="S144" s="111">
        <f t="shared" si="51"/>
        <v>0.92411532724883061</v>
      </c>
      <c r="T144" s="111">
        <f t="shared" si="51"/>
        <v>0.92795450964373749</v>
      </c>
      <c r="U144" s="111">
        <f t="shared" si="51"/>
        <v>0.93289950646985864</v>
      </c>
      <c r="V144" s="111">
        <f t="shared" si="51"/>
        <v>0.93689927690919328</v>
      </c>
      <c r="W144" s="111">
        <f t="shared" ref="W144" si="52">IF(W125=0,"",W125/W106)</f>
        <v>0.94156530836513075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0.84324874471876732</v>
      </c>
      <c r="C145" s="112">
        <f t="shared" si="53"/>
        <v>0.84602824947186461</v>
      </c>
      <c r="D145" s="112">
        <f t="shared" si="53"/>
        <v>0.8482957491792521</v>
      </c>
      <c r="E145" s="112">
        <f t="shared" si="53"/>
        <v>0.85075760225163766</v>
      </c>
      <c r="F145" s="112">
        <f t="shared" si="53"/>
        <v>0.85445191419081656</v>
      </c>
      <c r="G145" s="112">
        <f t="shared" si="53"/>
        <v>0.85753368823534126</v>
      </c>
      <c r="H145" s="112">
        <f t="shared" si="53"/>
        <v>0.8652493031418601</v>
      </c>
      <c r="I145" s="112">
        <f t="shared" si="53"/>
        <v>0.86886539875626134</v>
      </c>
      <c r="J145" s="112">
        <f t="shared" si="53"/>
        <v>0.8737253189997366</v>
      </c>
      <c r="K145" s="112">
        <f t="shared" si="53"/>
        <v>0.87654196941720064</v>
      </c>
      <c r="L145" s="112">
        <f t="shared" si="53"/>
        <v>0.87991259632045149</v>
      </c>
      <c r="M145" s="112">
        <f t="shared" si="53"/>
        <v>0.88301799219256072</v>
      </c>
      <c r="N145" s="112">
        <f t="shared" si="53"/>
        <v>0.88664332898432474</v>
      </c>
      <c r="O145" s="112">
        <f t="shared" si="53"/>
        <v>0.89088441743973923</v>
      </c>
      <c r="P145" s="112">
        <f t="shared" si="53"/>
        <v>0.89416420969193944</v>
      </c>
      <c r="Q145" s="112">
        <f t="shared" si="53"/>
        <v>0.89769752956908755</v>
      </c>
      <c r="R145" s="112">
        <f t="shared" ref="R145:V145" si="54">IF(R126=0,"",R126/R107)</f>
        <v>0.90203817522830143</v>
      </c>
      <c r="S145" s="112">
        <f t="shared" si="54"/>
        <v>0.90735788547309104</v>
      </c>
      <c r="T145" s="112">
        <f t="shared" si="54"/>
        <v>0.91203605948909727</v>
      </c>
      <c r="U145" s="112">
        <f t="shared" si="54"/>
        <v>0.91788922826015995</v>
      </c>
      <c r="V145" s="112">
        <f t="shared" si="54"/>
        <v>0.92264518333186185</v>
      </c>
      <c r="W145" s="112">
        <f t="shared" ref="W145" si="55">IF(W126=0,"",W126/W107)</f>
        <v>0.92666770228133843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0.70834392883856612</v>
      </c>
      <c r="C147" s="112">
        <f t="shared" si="59"/>
        <v>0.72435686520159637</v>
      </c>
      <c r="D147" s="112">
        <f t="shared" si="59"/>
        <v>0.72625994866995047</v>
      </c>
      <c r="E147" s="112">
        <f t="shared" si="59"/>
        <v>0.7286691086485293</v>
      </c>
      <c r="F147" s="112">
        <f t="shared" si="59"/>
        <v>0.7317185651297885</v>
      </c>
      <c r="G147" s="112">
        <f t="shared" si="59"/>
        <v>0.73500339740879483</v>
      </c>
      <c r="H147" s="112">
        <f t="shared" si="59"/>
        <v>0.73506852697041003</v>
      </c>
      <c r="I147" s="112">
        <f t="shared" si="59"/>
        <v>0.73571245277236019</v>
      </c>
      <c r="J147" s="112">
        <f t="shared" si="59"/>
        <v>0.73799073913305413</v>
      </c>
      <c r="K147" s="112">
        <f t="shared" si="59"/>
        <v>0.74050583126614766</v>
      </c>
      <c r="L147" s="112">
        <f t="shared" si="59"/>
        <v>0.74162085977878578</v>
      </c>
      <c r="M147" s="112">
        <f t="shared" si="59"/>
        <v>0.74290342393049802</v>
      </c>
      <c r="N147" s="112">
        <f t="shared" si="59"/>
        <v>0.74354664442418561</v>
      </c>
      <c r="O147" s="112">
        <f t="shared" si="59"/>
        <v>0.74392322207666628</v>
      </c>
      <c r="P147" s="112">
        <f t="shared" si="59"/>
        <v>0.74427494838651875</v>
      </c>
      <c r="Q147" s="112">
        <f t="shared" si="59"/>
        <v>0.76295297405921636</v>
      </c>
      <c r="R147" s="112">
        <f t="shared" ref="R147:V147" si="60">IF(R128=0,"",R128/R109)</f>
        <v>0.78759702778970486</v>
      </c>
      <c r="S147" s="112">
        <f t="shared" si="60"/>
        <v>0.79165672416924571</v>
      </c>
      <c r="T147" s="112">
        <f t="shared" si="60"/>
        <v>0.7935590835088151</v>
      </c>
      <c r="U147" s="112">
        <f t="shared" si="60"/>
        <v>0.80855871487352171</v>
      </c>
      <c r="V147" s="112">
        <f t="shared" si="60"/>
        <v>0.81988531049050206</v>
      </c>
      <c r="W147" s="112">
        <f t="shared" ref="W147" si="61">IF(W128=0,"",W128/W109)</f>
        <v>0.82860766392901408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0.75129881524265818</v>
      </c>
      <c r="C148" s="113">
        <f t="shared" si="62"/>
        <v>0.76736895364664093</v>
      </c>
      <c r="D148" s="113">
        <f t="shared" si="62"/>
        <v>0.76847111470927087</v>
      </c>
      <c r="E148" s="113">
        <f t="shared" si="62"/>
        <v>0.77119579281171147</v>
      </c>
      <c r="F148" s="113">
        <f t="shared" si="62"/>
        <v>0.77379656292164134</v>
      </c>
      <c r="G148" s="113">
        <f t="shared" si="62"/>
        <v>0.77587488208908684</v>
      </c>
      <c r="H148" s="113">
        <f t="shared" si="62"/>
        <v>0.77604383435774316</v>
      </c>
      <c r="I148" s="113">
        <f t="shared" si="62"/>
        <v>0.77447992729266657</v>
      </c>
      <c r="J148" s="113">
        <f t="shared" si="62"/>
        <v>0.77935643995603432</v>
      </c>
      <c r="K148" s="113">
        <f t="shared" si="62"/>
        <v>0.78090087915416173</v>
      </c>
      <c r="L148" s="113">
        <f t="shared" si="62"/>
        <v>0.78215930495203412</v>
      </c>
      <c r="M148" s="113">
        <f t="shared" si="62"/>
        <v>0.78215969696406085</v>
      </c>
      <c r="N148" s="113">
        <f t="shared" si="62"/>
        <v>0.78265227421000927</v>
      </c>
      <c r="O148" s="113">
        <f t="shared" si="62"/>
        <v>0.78318558337687261</v>
      </c>
      <c r="P148" s="113">
        <f t="shared" si="62"/>
        <v>0.78344858072785262</v>
      </c>
      <c r="Q148" s="113">
        <f t="shared" si="62"/>
        <v>0.80475309640133907</v>
      </c>
      <c r="R148" s="113">
        <f t="shared" ref="R148:V148" si="63">IF(R129=0,"",R129/R110)</f>
        <v>0.82193691660725932</v>
      </c>
      <c r="S148" s="113">
        <f t="shared" si="63"/>
        <v>0.82592395842415689</v>
      </c>
      <c r="T148" s="113">
        <f t="shared" si="63"/>
        <v>0.82738276147011947</v>
      </c>
      <c r="U148" s="113">
        <f t="shared" si="63"/>
        <v>0.84196345067519063</v>
      </c>
      <c r="V148" s="113">
        <f t="shared" si="63"/>
        <v>0.84999333697613566</v>
      </c>
      <c r="W148" s="113">
        <f t="shared" ref="W148" si="64">IF(W129=0,"",W129/W110)</f>
        <v>0.85995227857527567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0.70834392883856612</v>
      </c>
      <c r="C149" s="111">
        <f t="shared" si="65"/>
        <v>0.724665102110847</v>
      </c>
      <c r="D149" s="111">
        <f t="shared" si="65"/>
        <v>0.72644314083539796</v>
      </c>
      <c r="E149" s="111">
        <f t="shared" si="65"/>
        <v>0.72860825172885069</v>
      </c>
      <c r="F149" s="111">
        <f t="shared" si="65"/>
        <v>0.73181082699303024</v>
      </c>
      <c r="G149" s="111">
        <f t="shared" si="65"/>
        <v>0.73501753180125562</v>
      </c>
      <c r="H149" s="111">
        <f t="shared" si="65"/>
        <v>0.73508356722499846</v>
      </c>
      <c r="I149" s="111">
        <f t="shared" si="65"/>
        <v>0.73608650337202264</v>
      </c>
      <c r="J149" s="111">
        <f t="shared" si="65"/>
        <v>0.7396789437182768</v>
      </c>
      <c r="K149" s="111">
        <f t="shared" si="65"/>
        <v>0.74149199352843165</v>
      </c>
      <c r="L149" s="111">
        <f t="shared" si="65"/>
        <v>0.74231008995278325</v>
      </c>
      <c r="M149" s="111">
        <f t="shared" si="65"/>
        <v>0.74299001547835475</v>
      </c>
      <c r="N149" s="111">
        <f t="shared" si="65"/>
        <v>0.74334509456856535</v>
      </c>
      <c r="O149" s="111">
        <f t="shared" si="65"/>
        <v>0.74367570237461145</v>
      </c>
      <c r="P149" s="111">
        <f t="shared" si="65"/>
        <v>0.74409470954359702</v>
      </c>
      <c r="Q149" s="111">
        <f t="shared" si="65"/>
        <v>0.76781161964050715</v>
      </c>
      <c r="R149" s="111">
        <f t="shared" ref="R149:V149" si="66">IF(R130=0,"",R130/R111)</f>
        <v>0.78781039623589277</v>
      </c>
      <c r="S149" s="111">
        <f t="shared" si="66"/>
        <v>0.79235617464958241</v>
      </c>
      <c r="T149" s="111">
        <f t="shared" si="66"/>
        <v>0.79417502703322707</v>
      </c>
      <c r="U149" s="111">
        <f t="shared" si="66"/>
        <v>0.81073797677949455</v>
      </c>
      <c r="V149" s="111">
        <f t="shared" si="66"/>
        <v>0.81988531049050206</v>
      </c>
      <c r="W149" s="111">
        <f t="shared" ref="W149" si="67">IF(W130=0,"",W130/W111)</f>
        <v>0.8280471831858176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0.74845074706729875</v>
      </c>
      <c r="C151" s="124">
        <f t="shared" si="71"/>
        <v>0.74331389907672807</v>
      </c>
      <c r="D151" s="124">
        <f t="shared" si="71"/>
        <v>0.74606346626257791</v>
      </c>
      <c r="E151" s="124">
        <f t="shared" si="71"/>
        <v>0.74533300869469521</v>
      </c>
      <c r="F151" s="124">
        <f t="shared" si="71"/>
        <v>0.75213788680342097</v>
      </c>
      <c r="G151" s="124">
        <f t="shared" si="71"/>
        <v>0.75178124999627705</v>
      </c>
      <c r="H151" s="124">
        <f t="shared" si="71"/>
        <v>0.7663699148900136</v>
      </c>
      <c r="I151" s="124">
        <f t="shared" si="71"/>
        <v>0.76449157811874169</v>
      </c>
      <c r="J151" s="124">
        <f t="shared" si="71"/>
        <v>0.75894362792405756</v>
      </c>
      <c r="K151" s="124">
        <f t="shared" si="71"/>
        <v>0.75876106860691539</v>
      </c>
      <c r="L151" s="124">
        <f t="shared" si="71"/>
        <v>0.76758471502989201</v>
      </c>
      <c r="M151" s="124">
        <f t="shared" si="71"/>
        <v>0.77301583383271322</v>
      </c>
      <c r="N151" s="124">
        <f t="shared" si="71"/>
        <v>0.77930120428971372</v>
      </c>
      <c r="O151" s="124">
        <f t="shared" si="71"/>
        <v>0.77861605314790239</v>
      </c>
      <c r="P151" s="124">
        <f t="shared" si="71"/>
        <v>0.78102960302839053</v>
      </c>
      <c r="Q151" s="124">
        <f t="shared" si="71"/>
        <v>0.78148594890443335</v>
      </c>
      <c r="R151" s="124">
        <f t="shared" ref="R151:V151" si="72">IF(R132=0,"",R132/R113)</f>
        <v>0.78975846709941755</v>
      </c>
      <c r="S151" s="124">
        <f t="shared" si="72"/>
        <v>0.79721106017884713</v>
      </c>
      <c r="T151" s="124">
        <f t="shared" si="72"/>
        <v>0.80629804174671038</v>
      </c>
      <c r="U151" s="124">
        <f t="shared" si="72"/>
        <v>0.81769096269634345</v>
      </c>
      <c r="V151" s="124">
        <f t="shared" si="72"/>
        <v>0.82909043607585342</v>
      </c>
      <c r="W151" s="124">
        <f t="shared" ref="W151" si="73">IF(W132=0,"",W132/W113)</f>
        <v>0.84034367880902583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0.61642944992186521</v>
      </c>
      <c r="C152" s="111">
        <f t="shared" si="74"/>
        <v>0.61788247208334168</v>
      </c>
      <c r="D152" s="111">
        <f t="shared" si="74"/>
        <v>0.61905182205042952</v>
      </c>
      <c r="E152" s="111">
        <f t="shared" si="74"/>
        <v>0.62011323342125912</v>
      </c>
      <c r="F152" s="111">
        <f t="shared" si="74"/>
        <v>0.62094454515893316</v>
      </c>
      <c r="G152" s="111">
        <f t="shared" si="74"/>
        <v>0.62180827479494205</v>
      </c>
      <c r="H152" s="111">
        <f t="shared" si="74"/>
        <v>0.62278651933164342</v>
      </c>
      <c r="I152" s="111">
        <f t="shared" si="74"/>
        <v>0.62328230604736645</v>
      </c>
      <c r="J152" s="111">
        <f t="shared" si="74"/>
        <v>0.6234537056140248</v>
      </c>
      <c r="K152" s="111">
        <f t="shared" si="74"/>
        <v>0.62363541454085947</v>
      </c>
      <c r="L152" s="111">
        <f t="shared" si="74"/>
        <v>0.6237607061584084</v>
      </c>
      <c r="M152" s="111">
        <f t="shared" si="74"/>
        <v>0.62385058629570334</v>
      </c>
      <c r="N152" s="111">
        <f t="shared" si="74"/>
        <v>0.62393353947494212</v>
      </c>
      <c r="O152" s="111">
        <f t="shared" si="74"/>
        <v>0.62404361867162794</v>
      </c>
      <c r="P152" s="111">
        <f t="shared" si="74"/>
        <v>0.6241209648358772</v>
      </c>
      <c r="Q152" s="111">
        <f t="shared" si="74"/>
        <v>0.624189884532664</v>
      </c>
      <c r="R152" s="111">
        <f t="shared" ref="R152:V152" si="75">IF(R133=0,"",R133/R114)</f>
        <v>0.62432844492214867</v>
      </c>
      <c r="S152" s="111">
        <f t="shared" si="75"/>
        <v>0.62450782144072903</v>
      </c>
      <c r="T152" s="111">
        <f t="shared" si="75"/>
        <v>0.62466460506731014</v>
      </c>
      <c r="U152" s="111">
        <f t="shared" si="75"/>
        <v>0.62497434817170894</v>
      </c>
      <c r="V152" s="111">
        <f t="shared" si="75"/>
        <v>0.62546193941496286</v>
      </c>
      <c r="W152" s="111">
        <f t="shared" ref="W152" si="76">IF(W133=0,"",W133/W114)</f>
        <v>0.62643085705847479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0.76134273078031511</v>
      </c>
      <c r="C153" s="45">
        <f t="shared" si="77"/>
        <v>0.76385429737876731</v>
      </c>
      <c r="D153" s="45">
        <f t="shared" si="77"/>
        <v>0.76642342525030094</v>
      </c>
      <c r="E153" s="45">
        <f t="shared" si="77"/>
        <v>0.76917846039891002</v>
      </c>
      <c r="F153" s="45">
        <f t="shared" si="77"/>
        <v>0.77226711528055669</v>
      </c>
      <c r="G153" s="45">
        <f t="shared" si="77"/>
        <v>0.77529758971532126</v>
      </c>
      <c r="H153" s="45">
        <f t="shared" si="77"/>
        <v>0.77883967758930217</v>
      </c>
      <c r="I153" s="45">
        <f t="shared" si="77"/>
        <v>0.78078199339897358</v>
      </c>
      <c r="J153" s="45">
        <f t="shared" si="77"/>
        <v>0.78192312636752825</v>
      </c>
      <c r="K153" s="45">
        <f t="shared" si="77"/>
        <v>0.78358349671012772</v>
      </c>
      <c r="L153" s="45">
        <f t="shared" si="77"/>
        <v>0.78537565081483085</v>
      </c>
      <c r="M153" s="45">
        <f t="shared" si="77"/>
        <v>0.78742603987223103</v>
      </c>
      <c r="N153" s="45">
        <f t="shared" si="77"/>
        <v>0.78990944831617849</v>
      </c>
      <c r="O153" s="45">
        <f t="shared" si="77"/>
        <v>0.79267925831039521</v>
      </c>
      <c r="P153" s="45">
        <f t="shared" si="77"/>
        <v>0.79518471738710417</v>
      </c>
      <c r="Q153" s="45">
        <f t="shared" si="77"/>
        <v>0.79918400754447438</v>
      </c>
      <c r="R153" s="45">
        <f t="shared" ref="R153:V153" si="78">IF(R134=0,"",R134/R115)</f>
        <v>0.80430849802969551</v>
      </c>
      <c r="S153" s="45">
        <f t="shared" si="78"/>
        <v>0.81238038197418305</v>
      </c>
      <c r="T153" s="45">
        <f t="shared" si="78"/>
        <v>0.82206634623011843</v>
      </c>
      <c r="U153" s="45">
        <f t="shared" si="78"/>
        <v>0.83426127342906387</v>
      </c>
      <c r="V153" s="45">
        <f t="shared" si="78"/>
        <v>0.84562968931375693</v>
      </c>
      <c r="W153" s="45">
        <f t="shared" ref="W153" si="79">IF(W134=0,"",W134/W115)</f>
        <v>0.85791667959390638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3.2056252557893838</v>
      </c>
      <c r="C155" s="117">
        <f t="shared" si="80"/>
        <v>5.4203712759506608</v>
      </c>
      <c r="D155" s="117">
        <f t="shared" si="80"/>
        <v>5.4161058500740218</v>
      </c>
      <c r="E155" s="117">
        <f t="shared" si="80"/>
        <v>6.4888958994432588</v>
      </c>
      <c r="F155" s="117">
        <f t="shared" si="80"/>
        <v>5.424487832591308</v>
      </c>
      <c r="G155" s="117">
        <f t="shared" si="80"/>
        <v>6.4281026526880813</v>
      </c>
      <c r="H155" s="117">
        <f t="shared" si="80"/>
        <v>3.2007312745528513</v>
      </c>
      <c r="I155" s="117">
        <f t="shared" si="80"/>
        <v>4.2592090097988686</v>
      </c>
      <c r="J155" s="117">
        <f t="shared" si="80"/>
        <v>6.4245794711426534</v>
      </c>
      <c r="K155" s="117">
        <f t="shared" si="80"/>
        <v>7.4392116016559102</v>
      </c>
      <c r="L155" s="117">
        <f t="shared" si="80"/>
        <v>5.2885812100889407</v>
      </c>
      <c r="M155" s="117">
        <f t="shared" si="80"/>
        <v>4.2224155378764587</v>
      </c>
      <c r="N155" s="117">
        <f t="shared" si="80"/>
        <v>3.1612848903480133</v>
      </c>
      <c r="O155" s="117">
        <f t="shared" si="80"/>
        <v>4.2027435732811407</v>
      </c>
      <c r="P155" s="117">
        <f t="shared" si="80"/>
        <v>4.1324399116990387</v>
      </c>
      <c r="Q155" s="117">
        <f t="shared" si="80"/>
        <v>5.1561574802053798</v>
      </c>
      <c r="R155" s="117">
        <f t="shared" ref="R155:V155" si="81">R156+R159+R161+R170</f>
        <v>4.0009611016476621</v>
      </c>
      <c r="S155" s="117">
        <f t="shared" si="81"/>
        <v>3.9566925868200853</v>
      </c>
      <c r="T155" s="117">
        <f t="shared" si="81"/>
        <v>3.9182689327069515</v>
      </c>
      <c r="U155" s="117">
        <f t="shared" si="81"/>
        <v>3.911768870065127</v>
      </c>
      <c r="V155" s="117">
        <f t="shared" si="81"/>
        <v>4.7997041301364849</v>
      </c>
      <c r="W155" s="117">
        <f t="shared" ref="W155" si="82">W156+W159+W161+W170</f>
        <v>4.8942838814472793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3.2056252557893838</v>
      </c>
      <c r="C170" s="122">
        <v>5.4203712759506608</v>
      </c>
      <c r="D170" s="122">
        <v>5.4161058500740218</v>
      </c>
      <c r="E170" s="122">
        <v>6.4888958994432588</v>
      </c>
      <c r="F170" s="122">
        <v>5.424487832591308</v>
      </c>
      <c r="G170" s="122">
        <v>6.4281026526880813</v>
      </c>
      <c r="H170" s="122">
        <v>3.2007312745528513</v>
      </c>
      <c r="I170" s="122">
        <v>4.2592090097988686</v>
      </c>
      <c r="J170" s="122">
        <v>6.4245794711426534</v>
      </c>
      <c r="K170" s="122">
        <v>7.4392116016559102</v>
      </c>
      <c r="L170" s="122">
        <v>5.2885812100889407</v>
      </c>
      <c r="M170" s="122">
        <v>4.2224155378764587</v>
      </c>
      <c r="N170" s="122">
        <v>3.1612848903480133</v>
      </c>
      <c r="O170" s="122">
        <v>4.2027435732811407</v>
      </c>
      <c r="P170" s="122">
        <v>4.1324399116990387</v>
      </c>
      <c r="Q170" s="122">
        <v>5.1561574802053798</v>
      </c>
      <c r="R170" s="122">
        <v>4.0009611016476621</v>
      </c>
      <c r="S170" s="122">
        <v>3.9566925868200853</v>
      </c>
      <c r="T170" s="122">
        <v>3.9182689327069515</v>
      </c>
      <c r="U170" s="122">
        <v>3.911768870065127</v>
      </c>
      <c r="V170" s="122">
        <v>4.7997041301364849</v>
      </c>
      <c r="W170" s="122">
        <v>4.8942838814472793</v>
      </c>
      <c r="DA170" s="130" t="s">
        <v>2205</v>
      </c>
    </row>
    <row r="171" spans="1:105" ht="12" customHeight="1" x14ac:dyDescent="0.25">
      <c r="A171" s="97" t="s">
        <v>50</v>
      </c>
      <c r="B171" s="98">
        <v>3.2056252557893838</v>
      </c>
      <c r="C171" s="98">
        <v>5.4203712759506608</v>
      </c>
      <c r="D171" s="98">
        <v>5.4161058500740218</v>
      </c>
      <c r="E171" s="98">
        <v>6.4888958994432588</v>
      </c>
      <c r="F171" s="98">
        <v>5.424487832591308</v>
      </c>
      <c r="G171" s="98">
        <v>6.4281026526880813</v>
      </c>
      <c r="H171" s="98">
        <v>3.2007312745528513</v>
      </c>
      <c r="I171" s="98">
        <v>4.2592090097988686</v>
      </c>
      <c r="J171" s="98">
        <v>6.4245794711426534</v>
      </c>
      <c r="K171" s="98">
        <v>7.4392116016559102</v>
      </c>
      <c r="L171" s="98">
        <v>5.2885812100889407</v>
      </c>
      <c r="M171" s="98">
        <v>4.2224155378764587</v>
      </c>
      <c r="N171" s="98">
        <v>3.1612848903480133</v>
      </c>
      <c r="O171" s="98">
        <v>4.2027435732811407</v>
      </c>
      <c r="P171" s="98">
        <v>4.1324399116990387</v>
      </c>
      <c r="Q171" s="98">
        <v>5.1561574802053798</v>
      </c>
      <c r="R171" s="98">
        <v>4.0009611016476621</v>
      </c>
      <c r="S171" s="98">
        <v>3.9566925868200853</v>
      </c>
      <c r="T171" s="98">
        <v>3.9182689327069515</v>
      </c>
      <c r="U171" s="98">
        <v>3.911768870065127</v>
      </c>
      <c r="V171" s="98">
        <v>4.7997041301364849</v>
      </c>
      <c r="W171" s="98">
        <v>4.8942838814472793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18214.366193248385</v>
      </c>
      <c r="C174" s="117">
        <f t="shared" si="87"/>
        <v>19332.393458586728</v>
      </c>
      <c r="D174" s="117">
        <f t="shared" si="87"/>
        <v>19433.408035822617</v>
      </c>
      <c r="E174" s="117">
        <f t="shared" si="87"/>
        <v>20289.60646015075</v>
      </c>
      <c r="F174" s="117">
        <f t="shared" si="87"/>
        <v>19178.659778248071</v>
      </c>
      <c r="G174" s="117">
        <f t="shared" si="87"/>
        <v>18939.423409704777</v>
      </c>
      <c r="H174" s="117">
        <f t="shared" si="87"/>
        <v>19378.393971223981</v>
      </c>
      <c r="I174" s="117">
        <f t="shared" si="87"/>
        <v>19488.853840102031</v>
      </c>
      <c r="J174" s="117">
        <f t="shared" si="87"/>
        <v>19074.857397605072</v>
      </c>
      <c r="K174" s="117">
        <f t="shared" si="87"/>
        <v>20171.905566797672</v>
      </c>
      <c r="L174" s="117">
        <f t="shared" si="87"/>
        <v>22371.829826470745</v>
      </c>
      <c r="M174" s="117">
        <f t="shared" si="87"/>
        <v>19489.645232652416</v>
      </c>
      <c r="N174" s="117">
        <f t="shared" si="87"/>
        <v>21316.075880623139</v>
      </c>
      <c r="O174" s="117">
        <f t="shared" si="87"/>
        <v>20407.723145859189</v>
      </c>
      <c r="P174" s="117">
        <f t="shared" si="87"/>
        <v>20099.586248257609</v>
      </c>
      <c r="Q174" s="117">
        <f t="shared" si="87"/>
        <v>19506.157746925401</v>
      </c>
      <c r="R174" s="117">
        <f t="shared" ref="R174:V174" si="88">R175+R178+R180+R189</f>
        <v>21552.944490719103</v>
      </c>
      <c r="S174" s="117">
        <f t="shared" si="88"/>
        <v>21220.262601652139</v>
      </c>
      <c r="T174" s="117">
        <f t="shared" si="88"/>
        <v>20785.195500387534</v>
      </c>
      <c r="U174" s="117">
        <f t="shared" si="88"/>
        <v>20221.660031914416</v>
      </c>
      <c r="V174" s="117">
        <f t="shared" si="88"/>
        <v>18900.318244658065</v>
      </c>
      <c r="W174" s="117">
        <f t="shared" ref="W174" si="89">W175+W178+W180+W189</f>
        <v>21133.023299183689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16300.382372223996</v>
      </c>
      <c r="C175" s="122">
        <f t="shared" si="90"/>
        <v>17400.989506009984</v>
      </c>
      <c r="D175" s="122">
        <f t="shared" si="90"/>
        <v>17502.553862919787</v>
      </c>
      <c r="E175" s="122">
        <f t="shared" si="90"/>
        <v>18348.099268007682</v>
      </c>
      <c r="F175" s="122">
        <f t="shared" si="90"/>
        <v>17242.578874934839</v>
      </c>
      <c r="G175" s="122">
        <f t="shared" si="90"/>
        <v>17002.416299351586</v>
      </c>
      <c r="H175" s="122">
        <f t="shared" si="90"/>
        <v>17444.261988506882</v>
      </c>
      <c r="I175" s="122">
        <f t="shared" si="90"/>
        <v>17578.63975336948</v>
      </c>
      <c r="J175" s="122">
        <f t="shared" si="90"/>
        <v>17178.080753726306</v>
      </c>
      <c r="K175" s="122">
        <f t="shared" si="90"/>
        <v>18222.486799842245</v>
      </c>
      <c r="L175" s="122">
        <f t="shared" si="90"/>
        <v>20415.927111276123</v>
      </c>
      <c r="M175" s="122">
        <f t="shared" si="90"/>
        <v>17486.786812533064</v>
      </c>
      <c r="N175" s="122">
        <f t="shared" si="90"/>
        <v>19303.497365250525</v>
      </c>
      <c r="O175" s="122">
        <f t="shared" si="90"/>
        <v>18382.288943087282</v>
      </c>
      <c r="P175" s="122">
        <f t="shared" si="90"/>
        <v>18143.033497200802</v>
      </c>
      <c r="Q175" s="122">
        <f t="shared" si="90"/>
        <v>17541.221594957038</v>
      </c>
      <c r="R175" s="122">
        <f t="shared" ref="R175:V175" si="91">SUM(R176:R177)</f>
        <v>19634.905139079689</v>
      </c>
      <c r="S175" s="122">
        <f t="shared" si="91"/>
        <v>19361.728580497351</v>
      </c>
      <c r="T175" s="122">
        <f t="shared" si="91"/>
        <v>18995.895361828145</v>
      </c>
      <c r="U175" s="122">
        <f t="shared" si="91"/>
        <v>18462.750616250116</v>
      </c>
      <c r="V175" s="122">
        <f t="shared" si="91"/>
        <v>17097.25189411312</v>
      </c>
      <c r="W175" s="122">
        <f t="shared" ref="W175" si="92">SUM(W176:W177)</f>
        <v>19358.107466800564</v>
      </c>
      <c r="DA175" s="130" t="s">
        <v>2359</v>
      </c>
    </row>
    <row r="176" spans="1:105" ht="12" customHeight="1" x14ac:dyDescent="0.25">
      <c r="A176" s="97" t="s">
        <v>203</v>
      </c>
      <c r="B176" s="98">
        <v>16237.261404715695</v>
      </c>
      <c r="C176" s="98">
        <v>17333.560243302385</v>
      </c>
      <c r="D176" s="98">
        <v>17436.215515192813</v>
      </c>
      <c r="E176" s="98">
        <v>18279.366607170421</v>
      </c>
      <c r="F176" s="98">
        <v>17179.604397521998</v>
      </c>
      <c r="G176" s="98">
        <v>16941.291414080461</v>
      </c>
      <c r="H176" s="98">
        <v>17382.37655487797</v>
      </c>
      <c r="I176" s="98">
        <v>17516.989570084654</v>
      </c>
      <c r="J176" s="98">
        <v>17118.707984580786</v>
      </c>
      <c r="K176" s="98">
        <v>18159.922457557357</v>
      </c>
      <c r="L176" s="98">
        <v>20345.97394765072</v>
      </c>
      <c r="M176" s="98">
        <v>17427.858471732572</v>
      </c>
      <c r="N176" s="98">
        <v>19238.555393051134</v>
      </c>
      <c r="O176" s="98">
        <v>18321.005398124951</v>
      </c>
      <c r="P176" s="98">
        <v>18083.076096867127</v>
      </c>
      <c r="Q176" s="98">
        <v>17483.729511442845</v>
      </c>
      <c r="R176" s="98">
        <v>19570.533153593286</v>
      </c>
      <c r="S176" s="98">
        <v>19302.28593293186</v>
      </c>
      <c r="T176" s="98">
        <v>18937.969280258581</v>
      </c>
      <c r="U176" s="98">
        <v>18407.756498496106</v>
      </c>
      <c r="V176" s="98">
        <v>17045.15149012336</v>
      </c>
      <c r="W176" s="98">
        <v>19298.184200526161</v>
      </c>
      <c r="DA176" s="63" t="s">
        <v>2360</v>
      </c>
    </row>
    <row r="177" spans="1:105" ht="12" customHeight="1" x14ac:dyDescent="0.25">
      <c r="A177" s="97" t="s">
        <v>53</v>
      </c>
      <c r="B177" s="98">
        <v>63.120967508300062</v>
      </c>
      <c r="C177" s="98">
        <v>67.429262707598156</v>
      </c>
      <c r="D177" s="98">
        <v>66.338347726972671</v>
      </c>
      <c r="E177" s="98">
        <v>68.732660837261122</v>
      </c>
      <c r="F177" s="98">
        <v>62.974477412841743</v>
      </c>
      <c r="G177" s="98">
        <v>61.124885271124604</v>
      </c>
      <c r="H177" s="98">
        <v>61.885433628911116</v>
      </c>
      <c r="I177" s="98">
        <v>61.650183284827015</v>
      </c>
      <c r="J177" s="98">
        <v>59.372769145521396</v>
      </c>
      <c r="K177" s="98">
        <v>62.564342284888198</v>
      </c>
      <c r="L177" s="98">
        <v>69.953163625402297</v>
      </c>
      <c r="M177" s="98">
        <v>58.928340800491185</v>
      </c>
      <c r="N177" s="98">
        <v>64.941972199389213</v>
      </c>
      <c r="O177" s="98">
        <v>61.283544962331725</v>
      </c>
      <c r="P177" s="98">
        <v>59.957400333673263</v>
      </c>
      <c r="Q177" s="98">
        <v>57.492083514194221</v>
      </c>
      <c r="R177" s="98">
        <v>64.371985486402806</v>
      </c>
      <c r="S177" s="98">
        <v>59.442647565491832</v>
      </c>
      <c r="T177" s="98">
        <v>57.926081569562953</v>
      </c>
      <c r="U177" s="98">
        <v>54.994117754009409</v>
      </c>
      <c r="V177" s="98">
        <v>52.10040398976026</v>
      </c>
      <c r="W177" s="98">
        <v>59.923266274403659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10.100410837563292</v>
      </c>
      <c r="C178" s="122">
        <f t="shared" si="93"/>
        <v>10.437599961216723</v>
      </c>
      <c r="D178" s="122">
        <f t="shared" si="93"/>
        <v>10.745902634152637</v>
      </c>
      <c r="E178" s="122">
        <f t="shared" si="93"/>
        <v>13.20170240844422</v>
      </c>
      <c r="F178" s="122">
        <f t="shared" si="93"/>
        <v>11.144141019642968</v>
      </c>
      <c r="G178" s="122">
        <f t="shared" si="93"/>
        <v>11.563261755133414</v>
      </c>
      <c r="H178" s="122">
        <f t="shared" si="93"/>
        <v>11.803583844235396</v>
      </c>
      <c r="I178" s="122">
        <f t="shared" si="93"/>
        <v>11.850035131797066</v>
      </c>
      <c r="J178" s="122">
        <f t="shared" si="93"/>
        <v>12.763085243618045</v>
      </c>
      <c r="K178" s="122">
        <f t="shared" si="93"/>
        <v>13.40387534594081</v>
      </c>
      <c r="L178" s="122">
        <f t="shared" si="93"/>
        <v>18.728916321750301</v>
      </c>
      <c r="M178" s="122">
        <f t="shared" si="93"/>
        <v>15.202524252700343</v>
      </c>
      <c r="N178" s="122">
        <f t="shared" si="93"/>
        <v>14.912233709404477</v>
      </c>
      <c r="O178" s="122">
        <f t="shared" si="93"/>
        <v>15.202969665947808</v>
      </c>
      <c r="P178" s="122">
        <f t="shared" si="93"/>
        <v>16.484336285804289</v>
      </c>
      <c r="Q178" s="122">
        <f t="shared" si="93"/>
        <v>15.582686081519455</v>
      </c>
      <c r="R178" s="122">
        <f t="shared" si="93"/>
        <v>15.764007491833572</v>
      </c>
      <c r="S178" s="122">
        <f t="shared" si="93"/>
        <v>14.871079512614575</v>
      </c>
      <c r="T178" s="122">
        <f t="shared" si="93"/>
        <v>14.886365771767586</v>
      </c>
      <c r="U178" s="122">
        <f t="shared" si="93"/>
        <v>15.886877343830077</v>
      </c>
      <c r="V178" s="122">
        <f t="shared" si="93"/>
        <v>17.514102483332671</v>
      </c>
      <c r="W178" s="122">
        <f t="shared" si="93"/>
        <v>20.764816740041706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10.100410837563292</v>
      </c>
      <c r="C179" s="98">
        <f>RES_hhdet_fech!C129</f>
        <v>10.437599961216723</v>
      </c>
      <c r="D179" s="98">
        <f>RES_hhdet_fech!D129</f>
        <v>10.745902634152637</v>
      </c>
      <c r="E179" s="98">
        <f>RES_hhdet_fech!E129</f>
        <v>13.20170240844422</v>
      </c>
      <c r="F179" s="98">
        <f>RES_hhdet_fech!F129</f>
        <v>11.144141019642968</v>
      </c>
      <c r="G179" s="98">
        <f>RES_hhdet_fech!G129</f>
        <v>11.563261755133414</v>
      </c>
      <c r="H179" s="98">
        <f>RES_hhdet_fech!H129</f>
        <v>11.803583844235396</v>
      </c>
      <c r="I179" s="98">
        <f>RES_hhdet_fech!I129</f>
        <v>11.850035131797066</v>
      </c>
      <c r="J179" s="98">
        <f>RES_hhdet_fech!J129</f>
        <v>12.763085243618045</v>
      </c>
      <c r="K179" s="98">
        <f>RES_hhdet_fech!K129</f>
        <v>13.40387534594081</v>
      </c>
      <c r="L179" s="98">
        <f>RES_hhdet_fech!L129</f>
        <v>18.728916321750301</v>
      </c>
      <c r="M179" s="98">
        <f>RES_hhdet_fech!M129</f>
        <v>15.202524252700343</v>
      </c>
      <c r="N179" s="98">
        <f>RES_hhdet_fech!N129</f>
        <v>14.912233709404477</v>
      </c>
      <c r="O179" s="98">
        <f>RES_hhdet_fech!O129</f>
        <v>15.202969665947808</v>
      </c>
      <c r="P179" s="98">
        <f>RES_hhdet_fech!P129</f>
        <v>16.484336285804289</v>
      </c>
      <c r="Q179" s="98">
        <f>RES_hhdet_fech!Q129</f>
        <v>15.582686081519455</v>
      </c>
      <c r="R179" s="98">
        <f>RES_hhdet_fech!R129</f>
        <v>15.764007491833572</v>
      </c>
      <c r="S179" s="98">
        <f>RES_hhdet_fech!S129</f>
        <v>14.871079512614575</v>
      </c>
      <c r="T179" s="98">
        <f>RES_hhdet_fech!T129</f>
        <v>14.886365771767586</v>
      </c>
      <c r="U179" s="98">
        <f>RES_hhdet_fech!U129</f>
        <v>15.886877343830077</v>
      </c>
      <c r="V179" s="98">
        <f>RES_hhdet_fech!V129</f>
        <v>17.514102483332671</v>
      </c>
      <c r="W179" s="98">
        <f>RES_hhdet_fech!W129</f>
        <v>20.764816740041706</v>
      </c>
      <c r="DA179" s="63" t="s">
        <v>2363</v>
      </c>
    </row>
    <row r="180" spans="1:105" ht="12" customHeight="1" x14ac:dyDescent="0.25">
      <c r="A180" s="121" t="s">
        <v>55</v>
      </c>
      <c r="B180" s="122">
        <v>1712.8417791209613</v>
      </c>
      <c r="C180" s="122">
        <v>1722.5819273333052</v>
      </c>
      <c r="D180" s="122">
        <v>1721.8929969441053</v>
      </c>
      <c r="E180" s="122">
        <v>1726.7620508902819</v>
      </c>
      <c r="F180" s="122">
        <v>1726.9904527970659</v>
      </c>
      <c r="G180" s="122">
        <v>1719.3899793961386</v>
      </c>
      <c r="H180" s="122">
        <v>1726.1038992228021</v>
      </c>
      <c r="I180" s="122">
        <v>1698.0604051709895</v>
      </c>
      <c r="J180" s="122">
        <v>1671.7206216875718</v>
      </c>
      <c r="K180" s="122">
        <v>1706.921690273598</v>
      </c>
      <c r="L180" s="122">
        <v>1707.7262125942073</v>
      </c>
      <c r="M180" s="122">
        <v>1757.9953887105314</v>
      </c>
      <c r="N180" s="122">
        <v>1761.5849796005316</v>
      </c>
      <c r="O180" s="122">
        <v>1770.9830575272626</v>
      </c>
      <c r="P180" s="122">
        <v>1702.6138377789305</v>
      </c>
      <c r="Q180" s="122">
        <v>1710.3117304580705</v>
      </c>
      <c r="R180" s="122">
        <v>1666.3782232019403</v>
      </c>
      <c r="S180" s="122">
        <v>1610.3347385663756</v>
      </c>
      <c r="T180" s="122">
        <v>1538.5135417703941</v>
      </c>
      <c r="U180" s="122">
        <v>1509.5775256468303</v>
      </c>
      <c r="V180" s="122">
        <v>1478.9893818674223</v>
      </c>
      <c r="W180" s="122">
        <v>1455.7357753039935</v>
      </c>
      <c r="DA180" s="130" t="s">
        <v>2364</v>
      </c>
    </row>
    <row r="181" spans="1:105" ht="12" customHeight="1" x14ac:dyDescent="0.25">
      <c r="A181" s="97" t="s">
        <v>128</v>
      </c>
      <c r="B181" s="98">
        <v>1705.6278463818142</v>
      </c>
      <c r="C181" s="98">
        <v>1709.3772623673344</v>
      </c>
      <c r="D181" s="98">
        <v>1708.3725257100543</v>
      </c>
      <c r="E181" s="98">
        <v>1714.542359664111</v>
      </c>
      <c r="F181" s="98">
        <v>1712.6088435582251</v>
      </c>
      <c r="G181" s="98">
        <v>1704.4398343599114</v>
      </c>
      <c r="H181" s="98">
        <v>1712.3500063477738</v>
      </c>
      <c r="I181" s="98">
        <v>1685.4074386903585</v>
      </c>
      <c r="J181" s="98">
        <v>1658.0634371026379</v>
      </c>
      <c r="K181" s="98">
        <v>1693.4289022549353</v>
      </c>
      <c r="L181" s="98">
        <v>1694.7466049856114</v>
      </c>
      <c r="M181" s="98">
        <v>1746.192861707859</v>
      </c>
      <c r="N181" s="98">
        <v>1751.9735809467063</v>
      </c>
      <c r="O181" s="98">
        <v>1764.0703312720118</v>
      </c>
      <c r="P181" s="98">
        <v>1697.1693994208463</v>
      </c>
      <c r="Q181" s="98">
        <v>1704.4218304861884</v>
      </c>
      <c r="R181" s="98">
        <v>1664.1719382886486</v>
      </c>
      <c r="S181" s="98">
        <v>1607.5246802603294</v>
      </c>
      <c r="T181" s="98">
        <v>1536.2110949232149</v>
      </c>
      <c r="U181" s="98">
        <v>1505.563735163837</v>
      </c>
      <c r="V181" s="98">
        <v>1477.6173693357755</v>
      </c>
      <c r="W181" s="98">
        <v>1452.0280848891139</v>
      </c>
      <c r="DA181" s="63" t="s">
        <v>2365</v>
      </c>
    </row>
    <row r="182" spans="1:105" ht="12" customHeight="1" x14ac:dyDescent="0.25">
      <c r="A182" s="97" t="s">
        <v>127</v>
      </c>
      <c r="B182" s="98">
        <v>1653.2160453045915</v>
      </c>
      <c r="C182" s="98">
        <v>1654.9636657915687</v>
      </c>
      <c r="D182" s="98">
        <v>1656.2945120154691</v>
      </c>
      <c r="E182" s="98">
        <v>1662.8225134149761</v>
      </c>
      <c r="F182" s="98">
        <v>1660.6599152886502</v>
      </c>
      <c r="G182" s="98">
        <v>1653.9116735693879</v>
      </c>
      <c r="H182" s="98">
        <v>1654.1517877237407</v>
      </c>
      <c r="I182" s="98">
        <v>1631.0330923777556</v>
      </c>
      <c r="J182" s="98">
        <v>1601.5848827444897</v>
      </c>
      <c r="K182" s="98">
        <v>1638.5672807635187</v>
      </c>
      <c r="L182" s="98">
        <v>1641.5983033811526</v>
      </c>
      <c r="M182" s="98">
        <v>1696.1163310741351</v>
      </c>
      <c r="N182" s="98">
        <v>1706.0868154389705</v>
      </c>
      <c r="O182" s="98">
        <v>1720.4825259493457</v>
      </c>
      <c r="P182" s="98">
        <v>1652.3493809897741</v>
      </c>
      <c r="Q182" s="98">
        <v>1657.7418209883258</v>
      </c>
      <c r="R182" s="98">
        <v>1618.4362178719043</v>
      </c>
      <c r="S182" s="98">
        <v>1562.9934636105136</v>
      </c>
      <c r="T182" s="98">
        <v>1494.9574605078924</v>
      </c>
      <c r="U182" s="98">
        <v>1464.6136905133815</v>
      </c>
      <c r="V182" s="98">
        <v>1439.2559019517641</v>
      </c>
      <c r="W182" s="98">
        <v>1416.6220164665758</v>
      </c>
      <c r="DA182" s="63" t="s">
        <v>2366</v>
      </c>
    </row>
    <row r="183" spans="1:105" ht="12" customHeight="1" x14ac:dyDescent="0.25">
      <c r="A183" s="100" t="s">
        <v>203</v>
      </c>
      <c r="B183" s="101">
        <v>1371.2649669063758</v>
      </c>
      <c r="C183" s="101">
        <v>1362.8815686577768</v>
      </c>
      <c r="D183" s="101">
        <v>1366.6108918127459</v>
      </c>
      <c r="E183" s="101">
        <v>1365.9541986874922</v>
      </c>
      <c r="F183" s="101">
        <v>1364.8735023998534</v>
      </c>
      <c r="G183" s="101">
        <v>1363.8413910867491</v>
      </c>
      <c r="H183" s="101">
        <v>1361.1236044716038</v>
      </c>
      <c r="I183" s="101">
        <v>1358.1134466152728</v>
      </c>
      <c r="J183" s="101">
        <v>1320.9849135366176</v>
      </c>
      <c r="K183" s="101">
        <v>1351.2448137009885</v>
      </c>
      <c r="L183" s="101">
        <v>1349.068777109652</v>
      </c>
      <c r="M183" s="101">
        <v>1397.4727814270968</v>
      </c>
      <c r="N183" s="101">
        <v>1403.3584543622651</v>
      </c>
      <c r="O183" s="101">
        <v>1412.2034788965843</v>
      </c>
      <c r="P183" s="101">
        <v>1356.1781661043965</v>
      </c>
      <c r="Q183" s="101">
        <v>1357.4700418309444</v>
      </c>
      <c r="R183" s="101">
        <v>1327.1887516767267</v>
      </c>
      <c r="S183" s="101">
        <v>1280.2735354647987</v>
      </c>
      <c r="T183" s="101">
        <v>1224.4215377174282</v>
      </c>
      <c r="U183" s="101">
        <v>1196.8746533746944</v>
      </c>
      <c r="V183" s="101">
        <v>1174.0456772781026</v>
      </c>
      <c r="W183" s="101">
        <v>1128.8323599647063</v>
      </c>
      <c r="DA183" s="131" t="s">
        <v>2367</v>
      </c>
    </row>
    <row r="184" spans="1:105" ht="12" customHeight="1" x14ac:dyDescent="0.25">
      <c r="A184" s="103" t="s">
        <v>52</v>
      </c>
      <c r="B184" s="104">
        <v>281.95107839821577</v>
      </c>
      <c r="C184" s="104">
        <v>292.08209713379193</v>
      </c>
      <c r="D184" s="104">
        <v>289.68362020272298</v>
      </c>
      <c r="E184" s="104">
        <v>296.86831472748383</v>
      </c>
      <c r="F184" s="104">
        <v>295.78641288879663</v>
      </c>
      <c r="G184" s="104">
        <v>290.07028248263862</v>
      </c>
      <c r="H184" s="104">
        <v>293.02818325213673</v>
      </c>
      <c r="I184" s="104">
        <v>272.91964576248267</v>
      </c>
      <c r="J184" s="104">
        <v>280.59996920787222</v>
      </c>
      <c r="K184" s="104">
        <v>287.32246706253051</v>
      </c>
      <c r="L184" s="104">
        <v>292.52952627150052</v>
      </c>
      <c r="M184" s="104">
        <v>298.6435496470383</v>
      </c>
      <c r="N184" s="104">
        <v>302.72836107670497</v>
      </c>
      <c r="O184" s="104">
        <v>308.27904705276137</v>
      </c>
      <c r="P184" s="104">
        <v>296.17121488537788</v>
      </c>
      <c r="Q184" s="104">
        <v>300.27177915738162</v>
      </c>
      <c r="R184" s="104">
        <v>291.24746619517754</v>
      </c>
      <c r="S184" s="104">
        <v>282.71992814571479</v>
      </c>
      <c r="T184" s="104">
        <v>270.5359227904641</v>
      </c>
      <c r="U184" s="104">
        <v>267.73903713868725</v>
      </c>
      <c r="V184" s="104">
        <v>265.21022467366157</v>
      </c>
      <c r="W184" s="104">
        <v>287.78965650186967</v>
      </c>
      <c r="DA184" s="132" t="s">
        <v>2368</v>
      </c>
    </row>
    <row r="185" spans="1:105" ht="12" customHeight="1" x14ac:dyDescent="0.25">
      <c r="A185" s="106" t="s">
        <v>122</v>
      </c>
      <c r="B185" s="101">
        <v>2070.7227939434292</v>
      </c>
      <c r="C185" s="101">
        <v>1998.0036274041606</v>
      </c>
      <c r="D185" s="101">
        <v>2003.3145406106853</v>
      </c>
      <c r="E185" s="101">
        <v>1964.3472138862969</v>
      </c>
      <c r="F185" s="101">
        <v>1954.1752635683854</v>
      </c>
      <c r="G185" s="101">
        <v>2018.7905244164288</v>
      </c>
      <c r="H185" s="101">
        <v>2021.318986327396</v>
      </c>
      <c r="I185" s="101">
        <v>1969.5544203923844</v>
      </c>
      <c r="J185" s="101">
        <v>1936.6967111990184</v>
      </c>
      <c r="K185" s="101">
        <v>1983.4354855485733</v>
      </c>
      <c r="L185" s="101">
        <v>1985.3347849010149</v>
      </c>
      <c r="M185" s="101">
        <v>2082.9506521235571</v>
      </c>
      <c r="N185" s="101">
        <v>2083.2125718887287</v>
      </c>
      <c r="O185" s="101">
        <v>2077.4690145791869</v>
      </c>
      <c r="P185" s="101">
        <v>2040.0550379723381</v>
      </c>
      <c r="Q185" s="101">
        <v>1950.1904488195466</v>
      </c>
      <c r="R185" s="101">
        <v>1864.5445681977546</v>
      </c>
      <c r="S185" s="101">
        <v>1802.8773132962503</v>
      </c>
      <c r="T185" s="101">
        <v>1753.6683175117826</v>
      </c>
      <c r="U185" s="101">
        <v>1667.132375301785</v>
      </c>
      <c r="V185" s="101">
        <v>1635.9415911634751</v>
      </c>
      <c r="W185" s="101">
        <v>1565.8033356744281</v>
      </c>
      <c r="DA185" s="131" t="s">
        <v>2369</v>
      </c>
    </row>
    <row r="186" spans="1:105" ht="12" customHeight="1" x14ac:dyDescent="0.25">
      <c r="A186" s="107" t="s">
        <v>121</v>
      </c>
      <c r="B186" s="104">
        <v>1952.33093629159</v>
      </c>
      <c r="C186" s="104">
        <v>1885.9974265621888</v>
      </c>
      <c r="D186" s="104">
        <v>1893.2750560797344</v>
      </c>
      <c r="E186" s="104">
        <v>1856.1051487178363</v>
      </c>
      <c r="F186" s="104">
        <v>1847.8840553047019</v>
      </c>
      <c r="G186" s="104">
        <v>1912.4522905098847</v>
      </c>
      <c r="H186" s="104">
        <v>1914.6776622405996</v>
      </c>
      <c r="I186" s="104">
        <v>1870.5423187922602</v>
      </c>
      <c r="J186" s="104">
        <v>1831.6377077006343</v>
      </c>
      <c r="K186" s="104">
        <v>1879.4905200086273</v>
      </c>
      <c r="L186" s="104">
        <v>1881.4960354301543</v>
      </c>
      <c r="M186" s="104">
        <v>1978.2149230082016</v>
      </c>
      <c r="N186" s="104">
        <v>1979.3371880511822</v>
      </c>
      <c r="O186" s="104">
        <v>1973.6413515954603</v>
      </c>
      <c r="P186" s="104">
        <v>1938.6932805673127</v>
      </c>
      <c r="Q186" s="104">
        <v>1844.7792675025241</v>
      </c>
      <c r="R186" s="104">
        <v>1787.1947225639512</v>
      </c>
      <c r="S186" s="104">
        <v>1728.5421293773204</v>
      </c>
      <c r="T186" s="104">
        <v>1682.6158402953654</v>
      </c>
      <c r="U186" s="104">
        <v>1600.1271716125527</v>
      </c>
      <c r="V186" s="104">
        <v>1578.0254099736462</v>
      </c>
      <c r="W186" s="104">
        <v>1509.5753526052561</v>
      </c>
      <c r="DA186" s="132" t="s">
        <v>2370</v>
      </c>
    </row>
    <row r="187" spans="1:105" ht="12" customHeight="1" x14ac:dyDescent="0.25">
      <c r="A187" s="108" t="s">
        <v>53</v>
      </c>
      <c r="B187" s="98">
        <v>1664.7931070338486</v>
      </c>
      <c r="C187" s="98">
        <v>1593.4832748209687</v>
      </c>
      <c r="D187" s="98">
        <v>1602.4012873284416</v>
      </c>
      <c r="E187" s="98">
        <v>1564.8400134339363</v>
      </c>
      <c r="F187" s="98">
        <v>1558.5928393215047</v>
      </c>
      <c r="G187" s="98">
        <v>1617.573411641861</v>
      </c>
      <c r="H187" s="98">
        <v>1618.6382369132834</v>
      </c>
      <c r="I187" s="98">
        <v>1598.4208656475926</v>
      </c>
      <c r="J187" s="98">
        <v>1552.4639854736579</v>
      </c>
      <c r="K187" s="98">
        <v>1592.9669884993227</v>
      </c>
      <c r="L187" s="98">
        <v>1590.5411430854892</v>
      </c>
      <c r="M187" s="98">
        <v>1676.7245019698062</v>
      </c>
      <c r="N187" s="98">
        <v>1676.1979891688013</v>
      </c>
      <c r="O187" s="98">
        <v>1669.4238596718433</v>
      </c>
      <c r="P187" s="98">
        <v>1640.5553034541515</v>
      </c>
      <c r="Q187" s="98">
        <v>1551.2724592212685</v>
      </c>
      <c r="R187" s="98">
        <v>1499.7596360882683</v>
      </c>
      <c r="S187" s="98">
        <v>1449.1053180670849</v>
      </c>
      <c r="T187" s="98">
        <v>1411.1431459063458</v>
      </c>
      <c r="U187" s="98">
        <v>1336.1295223389379</v>
      </c>
      <c r="V187" s="98">
        <v>1314.242200686964</v>
      </c>
      <c r="W187" s="98">
        <v>1229.4802281706723</v>
      </c>
      <c r="DA187" s="63" t="s">
        <v>2371</v>
      </c>
    </row>
    <row r="188" spans="1:105" ht="12" customHeight="1" x14ac:dyDescent="0.25">
      <c r="A188" s="108" t="s">
        <v>52</v>
      </c>
      <c r="B188" s="98">
        <v>287.53782925774118</v>
      </c>
      <c r="C188" s="98">
        <v>292.51415174122013</v>
      </c>
      <c r="D188" s="98">
        <v>290.87376875129286</v>
      </c>
      <c r="E188" s="98">
        <v>291.26513528390001</v>
      </c>
      <c r="F188" s="98">
        <v>289.29121598319688</v>
      </c>
      <c r="G188" s="98">
        <v>294.87887886802349</v>
      </c>
      <c r="H188" s="98">
        <v>296.03942532731617</v>
      </c>
      <c r="I188" s="98">
        <v>272.12145314466761</v>
      </c>
      <c r="J188" s="98">
        <v>279.17372222697611</v>
      </c>
      <c r="K188" s="98">
        <v>286.52353150930458</v>
      </c>
      <c r="L188" s="98">
        <v>290.95489234466504</v>
      </c>
      <c r="M188" s="98">
        <v>301.4904210383948</v>
      </c>
      <c r="N188" s="98">
        <v>303.13919888238064</v>
      </c>
      <c r="O188" s="98">
        <v>304.21749192361693</v>
      </c>
      <c r="P188" s="98">
        <v>298.13797711316124</v>
      </c>
      <c r="Q188" s="98">
        <v>293.50680828125547</v>
      </c>
      <c r="R188" s="98">
        <v>287.43508647568308</v>
      </c>
      <c r="S188" s="98">
        <v>279.43681131023595</v>
      </c>
      <c r="T188" s="98">
        <v>271.47269438901964</v>
      </c>
      <c r="U188" s="98">
        <v>263.99764927361474</v>
      </c>
      <c r="V188" s="98">
        <v>263.78320928668211</v>
      </c>
      <c r="W188" s="98">
        <v>280.09512443458379</v>
      </c>
      <c r="DA188" s="63" t="s">
        <v>2372</v>
      </c>
    </row>
    <row r="189" spans="1:105" ht="12" customHeight="1" x14ac:dyDescent="0.25">
      <c r="A189" s="121" t="s">
        <v>54</v>
      </c>
      <c r="B189" s="122">
        <v>191.04163106586435</v>
      </c>
      <c r="C189" s="122">
        <v>198.38442528222458</v>
      </c>
      <c r="D189" s="122">
        <v>198.2152733245706</v>
      </c>
      <c r="E189" s="122">
        <v>201.54343884434303</v>
      </c>
      <c r="F189" s="122">
        <v>197.94630949652517</v>
      </c>
      <c r="G189" s="122">
        <v>206.05386920191955</v>
      </c>
      <c r="H189" s="122">
        <v>196.22449965006143</v>
      </c>
      <c r="I189" s="122">
        <v>200.30364642976443</v>
      </c>
      <c r="J189" s="122">
        <v>212.29293694757666</v>
      </c>
      <c r="K189" s="122">
        <v>229.09320133589171</v>
      </c>
      <c r="L189" s="122">
        <v>229.44758627866227</v>
      </c>
      <c r="M189" s="122">
        <v>229.66050715611834</v>
      </c>
      <c r="N189" s="122">
        <v>236.08130206267882</v>
      </c>
      <c r="O189" s="122">
        <v>239.24817557869727</v>
      </c>
      <c r="P189" s="122">
        <v>237.45457699206875</v>
      </c>
      <c r="Q189" s="122">
        <v>239.04173542877436</v>
      </c>
      <c r="R189" s="122">
        <v>235.89712094564038</v>
      </c>
      <c r="S189" s="122">
        <v>233.32820307579692</v>
      </c>
      <c r="T189" s="122">
        <v>235.90023101723085</v>
      </c>
      <c r="U189" s="122">
        <v>233.44501267364248</v>
      </c>
      <c r="V189" s="122">
        <v>306.56286619419194</v>
      </c>
      <c r="W189" s="122">
        <v>298.41524033908991</v>
      </c>
      <c r="DA189" s="130" t="s">
        <v>2373</v>
      </c>
    </row>
    <row r="190" spans="1:105" ht="12" customHeight="1" x14ac:dyDescent="0.25">
      <c r="A190" s="97" t="s">
        <v>50</v>
      </c>
      <c r="B190" s="98">
        <v>170.8961617165964</v>
      </c>
      <c r="C190" s="98">
        <v>263.95722190243998</v>
      </c>
      <c r="D190" s="98">
        <v>248.55555606376382</v>
      </c>
      <c r="E190" s="98">
        <v>282.86126285051216</v>
      </c>
      <c r="F190" s="98">
        <v>241.88967636479569</v>
      </c>
      <c r="G190" s="98">
        <v>299.8938874377709</v>
      </c>
      <c r="H190" s="98">
        <v>157.83632255023841</v>
      </c>
      <c r="I190" s="98">
        <v>211.10144849202999</v>
      </c>
      <c r="J190" s="98">
        <v>297.21906798450658</v>
      </c>
      <c r="K190" s="98">
        <v>348.37639291315202</v>
      </c>
      <c r="L190" s="98">
        <v>273.94604755660089</v>
      </c>
      <c r="M190" s="98">
        <v>265.76468651054853</v>
      </c>
      <c r="N190" s="98">
        <v>222.83603614570271</v>
      </c>
      <c r="O190" s="98">
        <v>304.06679718657693</v>
      </c>
      <c r="P190" s="98">
        <v>290.69140352188003</v>
      </c>
      <c r="Q190" s="98">
        <v>358.13678497840073</v>
      </c>
      <c r="R190" s="98">
        <v>284.70459197318496</v>
      </c>
      <c r="S190" s="98">
        <v>292.83938724004503</v>
      </c>
      <c r="T190" s="98">
        <v>304.64930107462601</v>
      </c>
      <c r="U190" s="98">
        <v>309.69021327477549</v>
      </c>
      <c r="V190" s="98">
        <v>398.57349741586916</v>
      </c>
      <c r="W190" s="98">
        <v>402.40438653874344</v>
      </c>
      <c r="DA190" s="63" t="s">
        <v>2374</v>
      </c>
    </row>
    <row r="191" spans="1:105" ht="12" customHeight="1" x14ac:dyDescent="0.25">
      <c r="A191" s="109" t="s">
        <v>120</v>
      </c>
      <c r="B191" s="33">
        <v>193.26635998995908</v>
      </c>
      <c r="C191" s="33">
        <v>190.62941170026335</v>
      </c>
      <c r="D191" s="33">
        <v>191.98241874249089</v>
      </c>
      <c r="E191" s="33">
        <v>191.08261057718443</v>
      </c>
      <c r="F191" s="33">
        <v>192.57847551984378</v>
      </c>
      <c r="G191" s="33">
        <v>195.01306176255704</v>
      </c>
      <c r="H191" s="33">
        <v>200.45868019142935</v>
      </c>
      <c r="I191" s="33">
        <v>199.12862231623242</v>
      </c>
      <c r="J191" s="33">
        <v>202.48040197759249</v>
      </c>
      <c r="K191" s="33">
        <v>215.53638890499749</v>
      </c>
      <c r="L191" s="33">
        <v>224.92807960140033</v>
      </c>
      <c r="M191" s="33">
        <v>226.68551035685798</v>
      </c>
      <c r="N191" s="33">
        <v>237.04332594256323</v>
      </c>
      <c r="O191" s="33">
        <v>234.69631112710525</v>
      </c>
      <c r="P191" s="33">
        <v>233.59525935372812</v>
      </c>
      <c r="Q191" s="33">
        <v>230.42042036261844</v>
      </c>
      <c r="R191" s="33">
        <v>232.3931162344706</v>
      </c>
      <c r="S191" s="33">
        <v>229.23636630641468</v>
      </c>
      <c r="T191" s="33">
        <v>231.36751796235436</v>
      </c>
      <c r="U191" s="33">
        <v>228.60570112897864</v>
      </c>
      <c r="V191" s="33">
        <v>300.92053264185506</v>
      </c>
      <c r="W191" s="33">
        <v>292.21180618589233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15245.618825316615</v>
      </c>
      <c r="C193" s="117">
        <f t="shared" si="94"/>
        <v>16228.321834284945</v>
      </c>
      <c r="D193" s="117">
        <f t="shared" si="94"/>
        <v>16365.272189009633</v>
      </c>
      <c r="E193" s="117">
        <f t="shared" si="94"/>
        <v>17144.126533685379</v>
      </c>
      <c r="F193" s="117">
        <f t="shared" si="94"/>
        <v>16257.3695853134</v>
      </c>
      <c r="G193" s="117">
        <f t="shared" si="94"/>
        <v>16101.622856680304</v>
      </c>
      <c r="H193" s="117">
        <f t="shared" si="94"/>
        <v>16534.715246577118</v>
      </c>
      <c r="I193" s="117">
        <f t="shared" si="94"/>
        <v>16687.452063655219</v>
      </c>
      <c r="J193" s="117">
        <f t="shared" si="94"/>
        <v>16393.532046874803</v>
      </c>
      <c r="K193" s="117">
        <f t="shared" si="94"/>
        <v>17401.448970482608</v>
      </c>
      <c r="L193" s="117">
        <f t="shared" si="94"/>
        <v>19390.274847818389</v>
      </c>
      <c r="M193" s="117">
        <f t="shared" si="94"/>
        <v>16965.744610077756</v>
      </c>
      <c r="N193" s="117">
        <f t="shared" si="94"/>
        <v>18651.32885136428</v>
      </c>
      <c r="O193" s="117">
        <f t="shared" si="94"/>
        <v>17950.371916392713</v>
      </c>
      <c r="P193" s="117">
        <f t="shared" si="94"/>
        <v>17716.006290187677</v>
      </c>
      <c r="Q193" s="117">
        <f t="shared" si="94"/>
        <v>17239.214319598403</v>
      </c>
      <c r="R193" s="117">
        <f t="shared" ref="R193:V193" si="95">R194+R197+R199+R208</f>
        <v>19105.986316148043</v>
      </c>
      <c r="S193" s="117">
        <f t="shared" si="95"/>
        <v>18892.654833158536</v>
      </c>
      <c r="T193" s="117">
        <f t="shared" si="95"/>
        <v>18585.991962321252</v>
      </c>
      <c r="U193" s="117">
        <f t="shared" si="95"/>
        <v>18176.089264106824</v>
      </c>
      <c r="V193" s="117">
        <f t="shared" si="95"/>
        <v>17071.100180466816</v>
      </c>
      <c r="W193" s="117">
        <f t="shared" ref="W193" si="96">W194+W197+W199+W208</f>
        <v>19197.320323708933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13643.849418152244</v>
      </c>
      <c r="C194" s="122">
        <f t="shared" si="97"/>
        <v>14613.912892913071</v>
      </c>
      <c r="D194" s="122">
        <f t="shared" si="97"/>
        <v>14744.627750885906</v>
      </c>
      <c r="E194" s="122">
        <f t="shared" si="97"/>
        <v>15505.914081305325</v>
      </c>
      <c r="F194" s="122">
        <f t="shared" si="97"/>
        <v>14621.135875537911</v>
      </c>
      <c r="G194" s="122">
        <f t="shared" si="97"/>
        <v>14455.921788372782</v>
      </c>
      <c r="H194" s="122">
        <f t="shared" si="97"/>
        <v>14879.445214405483</v>
      </c>
      <c r="I194" s="122">
        <f t="shared" si="97"/>
        <v>15046.583002999509</v>
      </c>
      <c r="J194" s="122">
        <f t="shared" si="97"/>
        <v>14758.930287239253</v>
      </c>
      <c r="K194" s="122">
        <f t="shared" si="97"/>
        <v>15713.804685753892</v>
      </c>
      <c r="L194" s="122">
        <f t="shared" si="97"/>
        <v>17674.621626325359</v>
      </c>
      <c r="M194" s="122">
        <f t="shared" si="97"/>
        <v>15204.671256057025</v>
      </c>
      <c r="N194" s="122">
        <f t="shared" si="97"/>
        <v>16869.452391302773</v>
      </c>
      <c r="O194" s="122">
        <f t="shared" si="97"/>
        <v>16144.380316756116</v>
      </c>
      <c r="P194" s="122">
        <f t="shared" si="97"/>
        <v>15960.065142668358</v>
      </c>
      <c r="Q194" s="122">
        <f t="shared" si="97"/>
        <v>15473.211233699165</v>
      </c>
      <c r="R194" s="122">
        <f t="shared" ref="R194:V194" si="98">SUM(R195:R196)</f>
        <v>17367.817868279639</v>
      </c>
      <c r="S194" s="122">
        <f t="shared" si="98"/>
        <v>17199.820668645661</v>
      </c>
      <c r="T194" s="122">
        <f t="shared" si="98"/>
        <v>16944.023778101484</v>
      </c>
      <c r="U194" s="122">
        <f t="shared" si="98"/>
        <v>16548.395722926398</v>
      </c>
      <c r="V194" s="122">
        <f t="shared" si="98"/>
        <v>15388.780182674764</v>
      </c>
      <c r="W194" s="122">
        <f t="shared" ref="W194" si="99">SUM(W195:W196)</f>
        <v>17518.862166209885</v>
      </c>
      <c r="DA194" s="130" t="s">
        <v>2527</v>
      </c>
    </row>
    <row r="195" spans="1:105" ht="12" customHeight="1" x14ac:dyDescent="0.25">
      <c r="A195" s="97" t="s">
        <v>203</v>
      </c>
      <c r="B195" s="98">
        <v>13580.728450643943</v>
      </c>
      <c r="C195" s="98">
        <v>14546.483630205474</v>
      </c>
      <c r="D195" s="98">
        <v>14678.289403158933</v>
      </c>
      <c r="E195" s="98">
        <v>15437.181420468065</v>
      </c>
      <c r="F195" s="98">
        <v>14558.16139812507</v>
      </c>
      <c r="G195" s="98">
        <v>14394.796903101656</v>
      </c>
      <c r="H195" s="98">
        <v>14817.559780776572</v>
      </c>
      <c r="I195" s="98">
        <v>14984.932819714682</v>
      </c>
      <c r="J195" s="98">
        <v>14699.557518093732</v>
      </c>
      <c r="K195" s="98">
        <v>15651.240343469004</v>
      </c>
      <c r="L195" s="98">
        <v>17604.668462699956</v>
      </c>
      <c r="M195" s="98">
        <v>15145.742915256535</v>
      </c>
      <c r="N195" s="98">
        <v>16804.510419103382</v>
      </c>
      <c r="O195" s="98">
        <v>16083.096771793784</v>
      </c>
      <c r="P195" s="98">
        <v>15900.107742334685</v>
      </c>
      <c r="Q195" s="98">
        <v>15415.71915018497</v>
      </c>
      <c r="R195" s="98">
        <v>17303.445882793236</v>
      </c>
      <c r="S195" s="98">
        <v>17140.378021080171</v>
      </c>
      <c r="T195" s="98">
        <v>16886.097696531921</v>
      </c>
      <c r="U195" s="98">
        <v>16493.401605172388</v>
      </c>
      <c r="V195" s="98">
        <v>15336.679778685004</v>
      </c>
      <c r="W195" s="98">
        <v>17458.938899935481</v>
      </c>
      <c r="DA195" s="63" t="s">
        <v>2528</v>
      </c>
    </row>
    <row r="196" spans="1:105" ht="12" customHeight="1" x14ac:dyDescent="0.25">
      <c r="A196" s="97" t="s">
        <v>53</v>
      </c>
      <c r="B196" s="98">
        <v>63.120967508300062</v>
      </c>
      <c r="C196" s="98">
        <v>67.429262707598156</v>
      </c>
      <c r="D196" s="98">
        <v>66.338347726972671</v>
      </c>
      <c r="E196" s="98">
        <v>68.732660837261122</v>
      </c>
      <c r="F196" s="98">
        <v>62.974477412841743</v>
      </c>
      <c r="G196" s="98">
        <v>61.124885271124604</v>
      </c>
      <c r="H196" s="98">
        <v>61.885433628911116</v>
      </c>
      <c r="I196" s="98">
        <v>61.650183284827015</v>
      </c>
      <c r="J196" s="98">
        <v>59.372769145521396</v>
      </c>
      <c r="K196" s="98">
        <v>62.564342284888198</v>
      </c>
      <c r="L196" s="98">
        <v>69.953163625402297</v>
      </c>
      <c r="M196" s="98">
        <v>58.928340800491185</v>
      </c>
      <c r="N196" s="98">
        <v>64.941972199389213</v>
      </c>
      <c r="O196" s="98">
        <v>61.283544962331725</v>
      </c>
      <c r="P196" s="98">
        <v>59.957400333673263</v>
      </c>
      <c r="Q196" s="98">
        <v>57.492083514194221</v>
      </c>
      <c r="R196" s="98">
        <v>64.371985486402806</v>
      </c>
      <c r="S196" s="98">
        <v>59.442647565491832</v>
      </c>
      <c r="T196" s="98">
        <v>57.926081569562953</v>
      </c>
      <c r="U196" s="98">
        <v>54.994117754009409</v>
      </c>
      <c r="V196" s="98">
        <v>52.10040398976026</v>
      </c>
      <c r="W196" s="98">
        <v>59.923266274403659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19.948715869965373</v>
      </c>
      <c r="C197" s="122">
        <f t="shared" si="100"/>
        <v>21.711875418365441</v>
      </c>
      <c r="D197" s="122">
        <f t="shared" si="100"/>
        <v>23.529462158094777</v>
      </c>
      <c r="E197" s="122">
        <f t="shared" si="100"/>
        <v>30.441934494260604</v>
      </c>
      <c r="F197" s="122">
        <f t="shared" si="100"/>
        <v>27.168272601339893</v>
      </c>
      <c r="G197" s="122">
        <f t="shared" si="100"/>
        <v>29.849173254579668</v>
      </c>
      <c r="H197" s="122">
        <f t="shared" si="100"/>
        <v>32.424230167342792</v>
      </c>
      <c r="I197" s="122">
        <f t="shared" si="100"/>
        <v>33.746957756598718</v>
      </c>
      <c r="J197" s="122">
        <f t="shared" si="100"/>
        <v>37.307253905706666</v>
      </c>
      <c r="K197" s="122">
        <f t="shared" si="100"/>
        <v>40.594340652806366</v>
      </c>
      <c r="L197" s="122">
        <f t="shared" si="100"/>
        <v>58.624925696128486</v>
      </c>
      <c r="M197" s="122">
        <f t="shared" si="100"/>
        <v>48.939257115167891</v>
      </c>
      <c r="N197" s="122">
        <f t="shared" si="100"/>
        <v>49.591342735438104</v>
      </c>
      <c r="O197" s="122">
        <f t="shared" si="100"/>
        <v>52.513985983371064</v>
      </c>
      <c r="P197" s="122">
        <f t="shared" si="100"/>
        <v>59.001176406036201</v>
      </c>
      <c r="Q197" s="122">
        <f t="shared" si="100"/>
        <v>57.660473504411321</v>
      </c>
      <c r="R197" s="122">
        <f t="shared" si="100"/>
        <v>60.208615469825325</v>
      </c>
      <c r="S197" s="122">
        <f t="shared" si="100"/>
        <v>58.818367537246139</v>
      </c>
      <c r="T197" s="122">
        <f t="shared" si="100"/>
        <v>60.734129689513011</v>
      </c>
      <c r="U197" s="122">
        <f t="shared" si="100"/>
        <v>66.679709984716581</v>
      </c>
      <c r="V197" s="122">
        <f t="shared" si="100"/>
        <v>75.578033381687334</v>
      </c>
      <c r="W197" s="122">
        <f t="shared" si="100"/>
        <v>92.063830829258549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19.948715869965373</v>
      </c>
      <c r="C198" s="98">
        <f>RES_hhdet_tesh!C129</f>
        <v>21.711875418365441</v>
      </c>
      <c r="D198" s="98">
        <f>RES_hhdet_tesh!D129</f>
        <v>23.529462158094777</v>
      </c>
      <c r="E198" s="98">
        <f>RES_hhdet_tesh!E129</f>
        <v>30.441934494260604</v>
      </c>
      <c r="F198" s="98">
        <f>RES_hhdet_tesh!F129</f>
        <v>27.168272601339893</v>
      </c>
      <c r="G198" s="98">
        <f>RES_hhdet_tesh!G129</f>
        <v>29.849173254579668</v>
      </c>
      <c r="H198" s="98">
        <f>RES_hhdet_tesh!H129</f>
        <v>32.424230167342792</v>
      </c>
      <c r="I198" s="98">
        <f>RES_hhdet_tesh!I129</f>
        <v>33.746957756598718</v>
      </c>
      <c r="J198" s="98">
        <f>RES_hhdet_tesh!J129</f>
        <v>37.307253905706666</v>
      </c>
      <c r="K198" s="98">
        <f>RES_hhdet_tesh!K129</f>
        <v>40.594340652806366</v>
      </c>
      <c r="L198" s="98">
        <f>RES_hhdet_tesh!L129</f>
        <v>58.624925696128486</v>
      </c>
      <c r="M198" s="98">
        <f>RES_hhdet_tesh!M129</f>
        <v>48.939257115167891</v>
      </c>
      <c r="N198" s="98">
        <f>RES_hhdet_tesh!N129</f>
        <v>49.591342735438104</v>
      </c>
      <c r="O198" s="98">
        <f>RES_hhdet_tesh!O129</f>
        <v>52.513985983371064</v>
      </c>
      <c r="P198" s="98">
        <f>RES_hhdet_tesh!P129</f>
        <v>59.001176406036201</v>
      </c>
      <c r="Q198" s="98">
        <f>RES_hhdet_tesh!Q129</f>
        <v>57.660473504411321</v>
      </c>
      <c r="R198" s="98">
        <f>RES_hhdet_tesh!R129</f>
        <v>60.208615469825325</v>
      </c>
      <c r="S198" s="98">
        <f>RES_hhdet_tesh!S129</f>
        <v>58.818367537246139</v>
      </c>
      <c r="T198" s="98">
        <f>RES_hhdet_tesh!T129</f>
        <v>60.734129689513011</v>
      </c>
      <c r="U198" s="98">
        <f>RES_hhdet_tesh!U129</f>
        <v>66.679709984716581</v>
      </c>
      <c r="V198" s="98">
        <f>RES_hhdet_tesh!V129</f>
        <v>75.578033381687334</v>
      </c>
      <c r="W198" s="98">
        <f>RES_hhdet_tesh!W129</f>
        <v>92.063830829258549</v>
      </c>
      <c r="DA198" s="63" t="s">
        <v>2531</v>
      </c>
    </row>
    <row r="199" spans="1:105" ht="12" customHeight="1" x14ac:dyDescent="0.25">
      <c r="A199" s="121" t="s">
        <v>55</v>
      </c>
      <c r="B199" s="122">
        <v>1438.8354398022036</v>
      </c>
      <c r="C199" s="122">
        <v>1445.235165280882</v>
      </c>
      <c r="D199" s="122">
        <v>1449.2338020829191</v>
      </c>
      <c r="E199" s="122">
        <v>1457.5535402292649</v>
      </c>
      <c r="F199" s="122">
        <v>1460.1825182488963</v>
      </c>
      <c r="G199" s="122">
        <v>1460.9444596977553</v>
      </c>
      <c r="H199" s="122">
        <v>1472.465248908137</v>
      </c>
      <c r="I199" s="122">
        <v>1453.9916521370815</v>
      </c>
      <c r="J199" s="122">
        <v>1436.1761339801969</v>
      </c>
      <c r="K199" s="122">
        <v>1473.2229418197107</v>
      </c>
      <c r="L199" s="122">
        <v>1480.9078356688999</v>
      </c>
      <c r="M199" s="122">
        <v>1534.6028884678342</v>
      </c>
      <c r="N199" s="122">
        <v>1548.3066743183358</v>
      </c>
      <c r="O199" s="122">
        <v>1567.1951434613061</v>
      </c>
      <c r="P199" s="122">
        <v>1511.4809171078914</v>
      </c>
      <c r="Q199" s="122">
        <v>1521.5348549555106</v>
      </c>
      <c r="R199" s="122">
        <v>1491.6580837673837</v>
      </c>
      <c r="S199" s="122">
        <v>1448.0039728319471</v>
      </c>
      <c r="T199" s="122">
        <v>1391.0281602134651</v>
      </c>
      <c r="U199" s="122">
        <v>1370.1279540459359</v>
      </c>
      <c r="V199" s="122">
        <v>1352.5736239927571</v>
      </c>
      <c r="W199" s="122">
        <v>1335.6229657905603</v>
      </c>
      <c r="DA199" s="130" t="s">
        <v>2532</v>
      </c>
    </row>
    <row r="200" spans="1:105" ht="12" customHeight="1" x14ac:dyDescent="0.25">
      <c r="A200" s="97" t="s">
        <v>128</v>
      </c>
      <c r="B200" s="98">
        <v>1438.2685404188392</v>
      </c>
      <c r="C200" s="98">
        <v>1445.1370300776275</v>
      </c>
      <c r="D200" s="98">
        <v>1448.9583951338514</v>
      </c>
      <c r="E200" s="98">
        <v>1458.9111946999326</v>
      </c>
      <c r="F200" s="98">
        <v>1462.1146415691194</v>
      </c>
      <c r="G200" s="98">
        <v>1459.795197183324</v>
      </c>
      <c r="H200" s="98">
        <v>1471.8396463631457</v>
      </c>
      <c r="I200" s="98">
        <v>1454.2253266435368</v>
      </c>
      <c r="J200" s="98">
        <v>1436.5393315692229</v>
      </c>
      <c r="K200" s="98">
        <v>1473.4460112825236</v>
      </c>
      <c r="L200" s="98">
        <v>1481.3139701657813</v>
      </c>
      <c r="M200" s="98">
        <v>1534.1317906875386</v>
      </c>
      <c r="N200" s="98">
        <v>1548.2869683058605</v>
      </c>
      <c r="O200" s="98">
        <v>1567.6923851307629</v>
      </c>
      <c r="P200" s="98">
        <v>1511.3691916247078</v>
      </c>
      <c r="Q200" s="98">
        <v>1522.3841072182149</v>
      </c>
      <c r="R200" s="98">
        <v>1491.9252120150734</v>
      </c>
      <c r="S200" s="98">
        <v>1448.3175283136115</v>
      </c>
      <c r="T200" s="98">
        <v>1391.0233175038531</v>
      </c>
      <c r="U200" s="98">
        <v>1370.7164774238477</v>
      </c>
      <c r="V200" s="98">
        <v>1352.6799115511944</v>
      </c>
      <c r="W200" s="98">
        <v>1336.9613733265314</v>
      </c>
      <c r="DA200" s="63" t="s">
        <v>2533</v>
      </c>
    </row>
    <row r="201" spans="1:105" ht="12" customHeight="1" x14ac:dyDescent="0.25">
      <c r="A201" s="97" t="s">
        <v>127</v>
      </c>
      <c r="B201" s="98">
        <v>1438.2685404188394</v>
      </c>
      <c r="C201" s="98">
        <v>1445.1184049027995</v>
      </c>
      <c r="D201" s="98">
        <v>1448.973830509542</v>
      </c>
      <c r="E201" s="98">
        <v>1458.9642335884116</v>
      </c>
      <c r="F201" s="98">
        <v>1462.0051896426755</v>
      </c>
      <c r="G201" s="98">
        <v>1459.6102207492772</v>
      </c>
      <c r="H201" s="98">
        <v>1470.7394335111287</v>
      </c>
      <c r="I201" s="98">
        <v>1452.9374271121017</v>
      </c>
      <c r="J201" s="98">
        <v>1434.777934181493</v>
      </c>
      <c r="K201" s="98">
        <v>1471.7452572287734</v>
      </c>
      <c r="L201" s="98">
        <v>1479.5921365529109</v>
      </c>
      <c r="M201" s="98">
        <v>1532.6371592465466</v>
      </c>
      <c r="N201" s="98">
        <v>1547.0067728107606</v>
      </c>
      <c r="O201" s="98">
        <v>1566.3891206559178</v>
      </c>
      <c r="P201" s="98">
        <v>1508.8171929815792</v>
      </c>
      <c r="Q201" s="98">
        <v>1518.8692821730663</v>
      </c>
      <c r="R201" s="98">
        <v>1488.4223859411795</v>
      </c>
      <c r="S201" s="98">
        <v>1444.3862161122129</v>
      </c>
      <c r="T201" s="98">
        <v>1387.2525172038486</v>
      </c>
      <c r="U201" s="98">
        <v>1366.337389048932</v>
      </c>
      <c r="V201" s="98">
        <v>1348.4378138258967</v>
      </c>
      <c r="W201" s="98">
        <v>1333.8421457711847</v>
      </c>
      <c r="DA201" s="63" t="s">
        <v>2534</v>
      </c>
    </row>
    <row r="202" spans="1:105" ht="12" customHeight="1" x14ac:dyDescent="0.25">
      <c r="A202" s="100" t="s">
        <v>203</v>
      </c>
      <c r="B202" s="101">
        <v>1156.3174620206237</v>
      </c>
      <c r="C202" s="101">
        <v>1153.0363077690079</v>
      </c>
      <c r="D202" s="101">
        <v>1159.2902103068193</v>
      </c>
      <c r="E202" s="101">
        <v>1162.0959188609279</v>
      </c>
      <c r="F202" s="101">
        <v>1166.2187767538787</v>
      </c>
      <c r="G202" s="101">
        <v>1169.5399382666385</v>
      </c>
      <c r="H202" s="101">
        <v>1177.7112502589921</v>
      </c>
      <c r="I202" s="101">
        <v>1180.0177813496193</v>
      </c>
      <c r="J202" s="101">
        <v>1154.1779649736206</v>
      </c>
      <c r="K202" s="101">
        <v>1184.4227901662427</v>
      </c>
      <c r="L202" s="101">
        <v>1187.0626102814106</v>
      </c>
      <c r="M202" s="101">
        <v>1233.9936095995081</v>
      </c>
      <c r="N202" s="101">
        <v>1244.2784117340555</v>
      </c>
      <c r="O202" s="101">
        <v>1258.1100736031567</v>
      </c>
      <c r="P202" s="101">
        <v>1212.6459780962014</v>
      </c>
      <c r="Q202" s="101">
        <v>1218.5975030156849</v>
      </c>
      <c r="R202" s="101">
        <v>1197.1749197460017</v>
      </c>
      <c r="S202" s="101">
        <v>1161.666287966498</v>
      </c>
      <c r="T202" s="101">
        <v>1116.7165944133844</v>
      </c>
      <c r="U202" s="101">
        <v>1098.5983519102449</v>
      </c>
      <c r="V202" s="101">
        <v>1083.2275891522349</v>
      </c>
      <c r="W202" s="101">
        <v>1046.0524892693152</v>
      </c>
      <c r="DA202" s="131" t="s">
        <v>2535</v>
      </c>
    </row>
    <row r="203" spans="1:105" ht="12" customHeight="1" x14ac:dyDescent="0.25">
      <c r="A203" s="103" t="s">
        <v>52</v>
      </c>
      <c r="B203" s="104">
        <v>281.95107839821577</v>
      </c>
      <c r="C203" s="104">
        <v>292.08209713379193</v>
      </c>
      <c r="D203" s="104">
        <v>289.68362020272298</v>
      </c>
      <c r="E203" s="104">
        <v>296.86831472748383</v>
      </c>
      <c r="F203" s="104">
        <v>295.78641288879663</v>
      </c>
      <c r="G203" s="104">
        <v>290.07028248263862</v>
      </c>
      <c r="H203" s="104">
        <v>293.02818325213673</v>
      </c>
      <c r="I203" s="104">
        <v>272.91964576248267</v>
      </c>
      <c r="J203" s="104">
        <v>280.59996920787222</v>
      </c>
      <c r="K203" s="104">
        <v>287.32246706253051</v>
      </c>
      <c r="L203" s="104">
        <v>292.52952627150052</v>
      </c>
      <c r="M203" s="104">
        <v>298.6435496470383</v>
      </c>
      <c r="N203" s="104">
        <v>302.72836107670497</v>
      </c>
      <c r="O203" s="104">
        <v>308.27904705276137</v>
      </c>
      <c r="P203" s="104">
        <v>296.17121488537788</v>
      </c>
      <c r="Q203" s="104">
        <v>300.27177915738162</v>
      </c>
      <c r="R203" s="104">
        <v>291.24746619517754</v>
      </c>
      <c r="S203" s="104">
        <v>282.71992814571479</v>
      </c>
      <c r="T203" s="104">
        <v>270.5359227904641</v>
      </c>
      <c r="U203" s="104">
        <v>267.73903713868725</v>
      </c>
      <c r="V203" s="104">
        <v>265.21022467366157</v>
      </c>
      <c r="W203" s="104">
        <v>287.78965650186967</v>
      </c>
      <c r="DA203" s="132" t="s">
        <v>2536</v>
      </c>
    </row>
    <row r="204" spans="1:105" ht="12" customHeight="1" x14ac:dyDescent="0.25">
      <c r="A204" s="106" t="s">
        <v>122</v>
      </c>
      <c r="B204" s="101">
        <v>1466.783919397461</v>
      </c>
      <c r="C204" s="101">
        <v>1447.2676442078962</v>
      </c>
      <c r="D204" s="101">
        <v>1454.9271154336816</v>
      </c>
      <c r="E204" s="101">
        <v>1431.3591334187497</v>
      </c>
      <c r="F204" s="101">
        <v>1429.9063198703852</v>
      </c>
      <c r="G204" s="101">
        <v>1483.8178941027577</v>
      </c>
      <c r="H204" s="101">
        <v>1485.8079698170013</v>
      </c>
      <c r="I204" s="101">
        <v>1449.0257134955257</v>
      </c>
      <c r="J204" s="101">
        <v>1429.2642373743188</v>
      </c>
      <c r="K204" s="101">
        <v>1468.7455429889214</v>
      </c>
      <c r="L204" s="101">
        <v>1472.3656901270215</v>
      </c>
      <c r="M204" s="101">
        <v>1547.4311713408542</v>
      </c>
      <c r="N204" s="101">
        <v>1548.9657174501417</v>
      </c>
      <c r="O204" s="101">
        <v>1545.4774430901855</v>
      </c>
      <c r="P204" s="101">
        <v>1518.3618580925197</v>
      </c>
      <c r="Q204" s="101">
        <v>1487.9036029087511</v>
      </c>
      <c r="R204" s="101">
        <v>1468.5097600939901</v>
      </c>
      <c r="S204" s="101">
        <v>1427.2599479231603</v>
      </c>
      <c r="T204" s="101">
        <v>1391.6394228230959</v>
      </c>
      <c r="U204" s="101">
        <v>1347.9744108980533</v>
      </c>
      <c r="V204" s="101">
        <v>1341.2844794153916</v>
      </c>
      <c r="W204" s="101">
        <v>1297.4366441454456</v>
      </c>
      <c r="DA204" s="131" t="s">
        <v>2537</v>
      </c>
    </row>
    <row r="205" spans="1:105" ht="12" customHeight="1" x14ac:dyDescent="0.25">
      <c r="A205" s="107" t="s">
        <v>121</v>
      </c>
      <c r="B205" s="104">
        <v>1466.783919397461</v>
      </c>
      <c r="C205" s="104">
        <v>1447.2558718012845</v>
      </c>
      <c r="D205" s="104">
        <v>1454.9271927968507</v>
      </c>
      <c r="E205" s="104">
        <v>1431.4204817073514</v>
      </c>
      <c r="F205" s="104">
        <v>1429.8863306724822</v>
      </c>
      <c r="G205" s="104">
        <v>1483.8236954003605</v>
      </c>
      <c r="H205" s="104">
        <v>1485.8737945643145</v>
      </c>
      <c r="I205" s="104">
        <v>1448.6974790560857</v>
      </c>
      <c r="J205" s="104">
        <v>1427.4986431627974</v>
      </c>
      <c r="K205" s="104">
        <v>1467.6957994366496</v>
      </c>
      <c r="L205" s="104">
        <v>1471.6296313420571</v>
      </c>
      <c r="M205" s="104">
        <v>1547.2799847098777</v>
      </c>
      <c r="N205" s="104">
        <v>1549.1327516567026</v>
      </c>
      <c r="O205" s="104">
        <v>1545.7274533260097</v>
      </c>
      <c r="P205" s="104">
        <v>1518.8664991270857</v>
      </c>
      <c r="Q205" s="104">
        <v>1484.5918276996504</v>
      </c>
      <c r="R205" s="104">
        <v>1468.9613196409803</v>
      </c>
      <c r="S205" s="104">
        <v>1427.6443577982379</v>
      </c>
      <c r="T205" s="104">
        <v>1392.1673404369451</v>
      </c>
      <c r="U205" s="104">
        <v>1347.2485949300378</v>
      </c>
      <c r="V205" s="104">
        <v>1341.3110840566342</v>
      </c>
      <c r="W205" s="104">
        <v>1298.1627641539649</v>
      </c>
      <c r="DA205" s="132" t="s">
        <v>2538</v>
      </c>
    </row>
    <row r="206" spans="1:105" ht="12" customHeight="1" x14ac:dyDescent="0.25">
      <c r="A206" s="108" t="s">
        <v>53</v>
      </c>
      <c r="B206" s="98">
        <v>1179.2460901397199</v>
      </c>
      <c r="C206" s="98">
        <v>1154.7417200600642</v>
      </c>
      <c r="D206" s="98">
        <v>1164.0534240455581</v>
      </c>
      <c r="E206" s="98">
        <v>1140.1553464234516</v>
      </c>
      <c r="F206" s="98">
        <v>1140.5951146892855</v>
      </c>
      <c r="G206" s="98">
        <v>1188.944816532337</v>
      </c>
      <c r="H206" s="98">
        <v>1189.8343692369986</v>
      </c>
      <c r="I206" s="98">
        <v>1176.5760259114181</v>
      </c>
      <c r="J206" s="98">
        <v>1148.3249209358214</v>
      </c>
      <c r="K206" s="98">
        <v>1181.1722679273453</v>
      </c>
      <c r="L206" s="98">
        <v>1180.6747389973923</v>
      </c>
      <c r="M206" s="98">
        <v>1245.7895636714829</v>
      </c>
      <c r="N206" s="98">
        <v>1245.9935527743216</v>
      </c>
      <c r="O206" s="98">
        <v>1241.5099614023927</v>
      </c>
      <c r="P206" s="98">
        <v>1220.7285220139247</v>
      </c>
      <c r="Q206" s="98">
        <v>1191.0850194183947</v>
      </c>
      <c r="R206" s="98">
        <v>1181.5262331652971</v>
      </c>
      <c r="S206" s="98">
        <v>1148.2075464880018</v>
      </c>
      <c r="T206" s="98">
        <v>1120.6946460479253</v>
      </c>
      <c r="U206" s="98">
        <v>1083.250945656423</v>
      </c>
      <c r="V206" s="98">
        <v>1077.5278747699522</v>
      </c>
      <c r="W206" s="98">
        <v>1018.0676397193813</v>
      </c>
      <c r="DA206" s="63" t="s">
        <v>2539</v>
      </c>
    </row>
    <row r="207" spans="1:105" ht="12" customHeight="1" x14ac:dyDescent="0.25">
      <c r="A207" s="108" t="s">
        <v>52</v>
      </c>
      <c r="B207" s="98">
        <v>287.53782925774118</v>
      </c>
      <c r="C207" s="98">
        <v>292.51415174122013</v>
      </c>
      <c r="D207" s="98">
        <v>290.87376875129286</v>
      </c>
      <c r="E207" s="98">
        <v>291.26513528390001</v>
      </c>
      <c r="F207" s="98">
        <v>289.29121598319688</v>
      </c>
      <c r="G207" s="98">
        <v>294.87887886802349</v>
      </c>
      <c r="H207" s="98">
        <v>296.03942532731617</v>
      </c>
      <c r="I207" s="98">
        <v>272.12145314466761</v>
      </c>
      <c r="J207" s="98">
        <v>279.17372222697611</v>
      </c>
      <c r="K207" s="98">
        <v>286.52353150930458</v>
      </c>
      <c r="L207" s="98">
        <v>290.95489234466504</v>
      </c>
      <c r="M207" s="98">
        <v>301.4904210383948</v>
      </c>
      <c r="N207" s="98">
        <v>303.13919888238064</v>
      </c>
      <c r="O207" s="98">
        <v>304.21749192361693</v>
      </c>
      <c r="P207" s="98">
        <v>298.13797711316124</v>
      </c>
      <c r="Q207" s="98">
        <v>293.50680828125547</v>
      </c>
      <c r="R207" s="98">
        <v>287.43508647568308</v>
      </c>
      <c r="S207" s="98">
        <v>279.43681131023595</v>
      </c>
      <c r="T207" s="98">
        <v>271.47269438901964</v>
      </c>
      <c r="U207" s="98">
        <v>263.99764927361474</v>
      </c>
      <c r="V207" s="98">
        <v>263.78320928668211</v>
      </c>
      <c r="W207" s="98">
        <v>280.09512443458379</v>
      </c>
      <c r="DA207" s="63" t="s">
        <v>2540</v>
      </c>
    </row>
    <row r="208" spans="1:105" ht="12" customHeight="1" x14ac:dyDescent="0.25">
      <c r="A208" s="121" t="s">
        <v>54</v>
      </c>
      <c r="B208" s="122">
        <v>142.98525149220143</v>
      </c>
      <c r="C208" s="122">
        <v>147.4619006726262</v>
      </c>
      <c r="D208" s="122">
        <v>147.88117388271348</v>
      </c>
      <c r="E208" s="122">
        <v>150.21697765652951</v>
      </c>
      <c r="F208" s="122">
        <v>148.8829189252524</v>
      </c>
      <c r="G208" s="122">
        <v>154.90743535518848</v>
      </c>
      <c r="H208" s="122">
        <v>150.38055309615305</v>
      </c>
      <c r="I208" s="122">
        <v>153.13045076202908</v>
      </c>
      <c r="J208" s="122">
        <v>161.11837174964705</v>
      </c>
      <c r="K208" s="122">
        <v>173.82700225620042</v>
      </c>
      <c r="L208" s="122">
        <v>176.12046012800354</v>
      </c>
      <c r="M208" s="122">
        <v>177.53120843773064</v>
      </c>
      <c r="N208" s="122">
        <v>183.97844300772928</v>
      </c>
      <c r="O208" s="122">
        <v>186.28247019192162</v>
      </c>
      <c r="P208" s="122">
        <v>185.45905400538982</v>
      </c>
      <c r="Q208" s="122">
        <v>186.80775743931818</v>
      </c>
      <c r="R208" s="122">
        <v>186.30174863119487</v>
      </c>
      <c r="S208" s="122">
        <v>186.01182414368137</v>
      </c>
      <c r="T208" s="122">
        <v>190.20589431678985</v>
      </c>
      <c r="U208" s="122">
        <v>190.88587714977083</v>
      </c>
      <c r="V208" s="122">
        <v>254.16834041760615</v>
      </c>
      <c r="W208" s="122">
        <v>250.7713608792304</v>
      </c>
      <c r="DA208" s="130" t="s">
        <v>2541</v>
      </c>
    </row>
    <row r="209" spans="1:105" ht="12" customHeight="1" x14ac:dyDescent="0.25">
      <c r="A209" s="97" t="s">
        <v>50</v>
      </c>
      <c r="B209" s="98">
        <v>105.34542696071962</v>
      </c>
      <c r="C209" s="98">
        <v>163.09454079333079</v>
      </c>
      <c r="D209" s="98">
        <v>153.86876986203066</v>
      </c>
      <c r="E209" s="98">
        <v>175.40601231585177</v>
      </c>
      <c r="F209" s="98">
        <v>150.2000750689796</v>
      </c>
      <c r="G209" s="98">
        <v>186.47650076922886</v>
      </c>
      <c r="H209" s="98">
        <v>98.298333945169546</v>
      </c>
      <c r="I209" s="98">
        <v>131.57579762605178</v>
      </c>
      <c r="J209" s="98">
        <v>185.30232931408736</v>
      </c>
      <c r="K209" s="98">
        <v>217.25985621064294</v>
      </c>
      <c r="L209" s="98">
        <v>170.87678007321034</v>
      </c>
      <c r="M209" s="98">
        <v>165.79745549629951</v>
      </c>
      <c r="N209" s="98">
        <v>139.03487675495444</v>
      </c>
      <c r="O209" s="98">
        <v>189.7509444342034</v>
      </c>
      <c r="P209" s="98">
        <v>181.42659923557108</v>
      </c>
      <c r="Q209" s="98">
        <v>223.54535846256744</v>
      </c>
      <c r="R209" s="98">
        <v>177.74917516881342</v>
      </c>
      <c r="S209" s="98">
        <v>182.88048775731855</v>
      </c>
      <c r="T209" s="98">
        <v>190.30363533981327</v>
      </c>
      <c r="U209" s="98">
        <v>193.54843917656035</v>
      </c>
      <c r="V209" s="98">
        <v>249.29255269313418</v>
      </c>
      <c r="W209" s="98">
        <v>252.07852474355482</v>
      </c>
      <c r="DA209" s="63" t="s">
        <v>2542</v>
      </c>
    </row>
    <row r="210" spans="1:105" ht="12" customHeight="1" x14ac:dyDescent="0.25">
      <c r="A210" s="109" t="s">
        <v>120</v>
      </c>
      <c r="B210" s="33">
        <v>147.14193828272687</v>
      </c>
      <c r="C210" s="33">
        <v>145.61309533403247</v>
      </c>
      <c r="D210" s="33">
        <v>147.13982296045745</v>
      </c>
      <c r="E210" s="33">
        <v>146.97662821276319</v>
      </c>
      <c r="F210" s="33">
        <v>148.72202375483707</v>
      </c>
      <c r="G210" s="33">
        <v>151.19315674751553</v>
      </c>
      <c r="H210" s="33">
        <v>156.12517385026985</v>
      </c>
      <c r="I210" s="33">
        <v>155.47604267485926</v>
      </c>
      <c r="J210" s="33">
        <v>158.324108942473</v>
      </c>
      <c r="K210" s="33">
        <v>168.89075728645193</v>
      </c>
      <c r="L210" s="33">
        <v>176.65303690347989</v>
      </c>
      <c r="M210" s="33">
        <v>178.49807371671631</v>
      </c>
      <c r="N210" s="33">
        <v>187.24276282232219</v>
      </c>
      <c r="O210" s="33">
        <v>186.03889783241951</v>
      </c>
      <c r="P210" s="33">
        <v>185.7513802921616</v>
      </c>
      <c r="Q210" s="33">
        <v>184.14831496547978</v>
      </c>
      <c r="R210" s="33">
        <v>186.91575827098748</v>
      </c>
      <c r="S210" s="33">
        <v>186.22712682237889</v>
      </c>
      <c r="T210" s="33">
        <v>190.19945012764393</v>
      </c>
      <c r="U210" s="33">
        <v>190.71688333700573</v>
      </c>
      <c r="V210" s="33">
        <v>254.46733652606216</v>
      </c>
      <c r="W210" s="33">
        <v>250.69338250113887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3.8607478342952817</v>
      </c>
      <c r="C212" s="117">
        <f t="shared" si="101"/>
        <v>6.3413139612254756</v>
      </c>
      <c r="D212" s="117">
        <f t="shared" si="101"/>
        <v>6.2205969980394729</v>
      </c>
      <c r="E212" s="117">
        <f t="shared" si="101"/>
        <v>7.3236862800779425</v>
      </c>
      <c r="F212" s="117">
        <f t="shared" si="101"/>
        <v>5.9813978414116198</v>
      </c>
      <c r="G212" s="117">
        <f t="shared" si="101"/>
        <v>7.1714043731570651</v>
      </c>
      <c r="H212" s="117">
        <f t="shared" si="101"/>
        <v>3.5618097366007526</v>
      </c>
      <c r="I212" s="117">
        <f t="shared" si="101"/>
        <v>4.7062302943032641</v>
      </c>
      <c r="J212" s="117">
        <f t="shared" si="101"/>
        <v>6.9929831255539279</v>
      </c>
      <c r="K212" s="117">
        <f t="shared" si="101"/>
        <v>8.0762412855350583</v>
      </c>
      <c r="L212" s="117">
        <f t="shared" si="101"/>
        <v>5.7376311764853929</v>
      </c>
      <c r="M212" s="117">
        <f t="shared" si="101"/>
        <v>4.5958964684919925</v>
      </c>
      <c r="N212" s="117">
        <f t="shared" si="101"/>
        <v>3.4276139195076798</v>
      </c>
      <c r="O212" s="117">
        <f t="shared" si="101"/>
        <v>4.5322665446785386</v>
      </c>
      <c r="P212" s="117">
        <f t="shared" si="101"/>
        <v>4.4634203870827749</v>
      </c>
      <c r="Q212" s="117">
        <f t="shared" si="101"/>
        <v>5.4917120711785303</v>
      </c>
      <c r="R212" s="117">
        <f t="shared" ref="R212:V212" si="102">R213+R216+R218+R227</f>
        <v>4.3320557939212705</v>
      </c>
      <c r="S212" s="117">
        <f t="shared" si="102"/>
        <v>4.2795874607323405</v>
      </c>
      <c r="T212" s="117">
        <f t="shared" si="102"/>
        <v>4.2804974701210012</v>
      </c>
      <c r="U212" s="117">
        <f t="shared" si="102"/>
        <v>4.1986049654926916</v>
      </c>
      <c r="V212" s="117">
        <f t="shared" si="102"/>
        <v>5.231347874619189</v>
      </c>
      <c r="W212" s="117">
        <f t="shared" ref="W212" si="103">W213+W216+W218+W227</f>
        <v>5.1460546028938614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3.8607478342952817</v>
      </c>
      <c r="C227" s="122">
        <v>6.3413139612254756</v>
      </c>
      <c r="D227" s="122">
        <v>6.2205969980394729</v>
      </c>
      <c r="E227" s="122">
        <v>7.3236862800779425</v>
      </c>
      <c r="F227" s="122">
        <v>5.9813978414116198</v>
      </c>
      <c r="G227" s="122">
        <v>7.1714043731570651</v>
      </c>
      <c r="H227" s="122">
        <v>3.5618097366007526</v>
      </c>
      <c r="I227" s="122">
        <v>4.7062302943032641</v>
      </c>
      <c r="J227" s="122">
        <v>6.9929831255539279</v>
      </c>
      <c r="K227" s="122">
        <v>8.0762412855350583</v>
      </c>
      <c r="L227" s="122">
        <v>5.7376311764853929</v>
      </c>
      <c r="M227" s="122">
        <v>4.5958964684919925</v>
      </c>
      <c r="N227" s="122">
        <v>3.4276139195076798</v>
      </c>
      <c r="O227" s="122">
        <v>4.5322665446785386</v>
      </c>
      <c r="P227" s="122">
        <v>4.4634203870827749</v>
      </c>
      <c r="Q227" s="122">
        <v>5.4917120711785303</v>
      </c>
      <c r="R227" s="122">
        <v>4.3320557939212705</v>
      </c>
      <c r="S227" s="122">
        <v>4.2795874607323405</v>
      </c>
      <c r="T227" s="122">
        <v>4.2804974701210012</v>
      </c>
      <c r="U227" s="122">
        <v>4.1986049654926916</v>
      </c>
      <c r="V227" s="122">
        <v>5.231347874619189</v>
      </c>
      <c r="W227" s="122">
        <v>5.1460546028938614</v>
      </c>
      <c r="DA227" s="130" t="s">
        <v>2709</v>
      </c>
    </row>
    <row r="228" spans="1:105" ht="12" customHeight="1" x14ac:dyDescent="0.25">
      <c r="A228" s="97" t="s">
        <v>50</v>
      </c>
      <c r="B228" s="98">
        <v>38.82077209554204</v>
      </c>
      <c r="C228" s="98">
        <v>59.960522527358279</v>
      </c>
      <c r="D228" s="98">
        <v>56.461880115444586</v>
      </c>
      <c r="E228" s="98">
        <v>64.25476446912235</v>
      </c>
      <c r="F228" s="98">
        <v>54.947658883026996</v>
      </c>
      <c r="G228" s="98">
        <v>68.123895470364047</v>
      </c>
      <c r="H228" s="98">
        <v>35.854099030512167</v>
      </c>
      <c r="I228" s="98">
        <v>47.953805039449541</v>
      </c>
      <c r="J228" s="98">
        <v>67.51628348336051</v>
      </c>
      <c r="K228" s="98">
        <v>79.137181414151627</v>
      </c>
      <c r="L228" s="98">
        <v>62.229584162957465</v>
      </c>
      <c r="M228" s="98">
        <v>60.371106187736217</v>
      </c>
      <c r="N228" s="98">
        <v>50.619433970857834</v>
      </c>
      <c r="O228" s="98">
        <v>69.071813648902818</v>
      </c>
      <c r="P228" s="98">
        <v>66.033459224030267</v>
      </c>
      <c r="Q228" s="98">
        <v>81.354352075693512</v>
      </c>
      <c r="R228" s="98">
        <v>64.6734951126287</v>
      </c>
      <c r="S228" s="98">
        <v>66.521395205448641</v>
      </c>
      <c r="T228" s="98">
        <v>69.204135232112037</v>
      </c>
      <c r="U228" s="98">
        <v>70.349228847498011</v>
      </c>
      <c r="V228" s="98">
        <v>90.539955672988853</v>
      </c>
      <c r="W228" s="98">
        <v>91.410180446140956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176.63524663388901</v>
      </c>
      <c r="C231" s="118">
        <f t="shared" si="108"/>
        <v>187.13364598056486</v>
      </c>
      <c r="D231" s="118">
        <f t="shared" si="108"/>
        <v>187.67169967807345</v>
      </c>
      <c r="E231" s="118">
        <f t="shared" si="108"/>
        <v>195.33826590967757</v>
      </c>
      <c r="F231" s="118">
        <f t="shared" si="108"/>
        <v>183.99393380999339</v>
      </c>
      <c r="G231" s="118">
        <f t="shared" si="108"/>
        <v>180.51743002094156</v>
      </c>
      <c r="H231" s="118">
        <f t="shared" si="108"/>
        <v>183.41193272409041</v>
      </c>
      <c r="I231" s="118">
        <f t="shared" si="108"/>
        <v>183.07017448641375</v>
      </c>
      <c r="J231" s="118">
        <f t="shared" si="108"/>
        <v>178.63103694839026</v>
      </c>
      <c r="K231" s="118">
        <f t="shared" si="108"/>
        <v>188.60547712235262</v>
      </c>
      <c r="L231" s="118">
        <f t="shared" si="108"/>
        <v>208.61358086761052</v>
      </c>
      <c r="M231" s="118">
        <f t="shared" si="108"/>
        <v>180.3247079951301</v>
      </c>
      <c r="N231" s="118">
        <f t="shared" si="108"/>
        <v>196.20988834539492</v>
      </c>
      <c r="O231" s="118">
        <f t="shared" si="108"/>
        <v>187.20066186178337</v>
      </c>
      <c r="P231" s="118">
        <f t="shared" si="108"/>
        <v>183.24052469990031</v>
      </c>
      <c r="Q231" s="118">
        <f t="shared" si="108"/>
        <v>176.90127214123839</v>
      </c>
      <c r="R231" s="118">
        <f t="shared" ref="R231:V231" si="109">R232+R235+R237+R246</f>
        <v>194.69732624543886</v>
      </c>
      <c r="S231" s="118">
        <f t="shared" si="109"/>
        <v>191.43007843862711</v>
      </c>
      <c r="T231" s="118">
        <f t="shared" si="109"/>
        <v>186.93884284474012</v>
      </c>
      <c r="U231" s="118">
        <f t="shared" si="109"/>
        <v>182.94650046658177</v>
      </c>
      <c r="V231" s="118">
        <f t="shared" si="109"/>
        <v>170.27518821785819</v>
      </c>
      <c r="W231" s="118">
        <f t="shared" ref="W231" si="110">W232+W235+W237+W246</f>
        <v>190.39904178737223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158.0742382137754</v>
      </c>
      <c r="C232" s="123">
        <f t="shared" si="111"/>
        <v>168.43804761706133</v>
      </c>
      <c r="D232" s="123">
        <f t="shared" si="111"/>
        <v>169.02511520914217</v>
      </c>
      <c r="E232" s="123">
        <f t="shared" si="111"/>
        <v>176.64639778945298</v>
      </c>
      <c r="F232" s="123">
        <f t="shared" si="111"/>
        <v>165.41979225402133</v>
      </c>
      <c r="G232" s="123">
        <f t="shared" si="111"/>
        <v>162.05522354668975</v>
      </c>
      <c r="H232" s="123">
        <f t="shared" si="111"/>
        <v>165.10582925543366</v>
      </c>
      <c r="I232" s="123">
        <f t="shared" si="111"/>
        <v>165.12641909506524</v>
      </c>
      <c r="J232" s="123">
        <f t="shared" si="111"/>
        <v>160.86822112791174</v>
      </c>
      <c r="K232" s="123">
        <f t="shared" si="111"/>
        <v>170.37858946241471</v>
      </c>
      <c r="L232" s="123">
        <f t="shared" si="111"/>
        <v>190.37511434921041</v>
      </c>
      <c r="M232" s="123">
        <f t="shared" si="111"/>
        <v>161.79359285925662</v>
      </c>
      <c r="N232" s="123">
        <f t="shared" si="111"/>
        <v>177.68453649362351</v>
      </c>
      <c r="O232" s="123">
        <f t="shared" si="111"/>
        <v>168.62129263933639</v>
      </c>
      <c r="P232" s="123">
        <f t="shared" si="111"/>
        <v>165.40335391048856</v>
      </c>
      <c r="Q232" s="123">
        <f t="shared" si="111"/>
        <v>159.08127347880048</v>
      </c>
      <c r="R232" s="123">
        <f t="shared" ref="R232:V232" si="112">SUM(R233:R234)</f>
        <v>177.37082435802691</v>
      </c>
      <c r="S232" s="123">
        <f t="shared" si="112"/>
        <v>174.66406002833568</v>
      </c>
      <c r="T232" s="123">
        <f t="shared" si="112"/>
        <v>170.84615334379271</v>
      </c>
      <c r="U232" s="123">
        <f t="shared" si="112"/>
        <v>167.03354763651484</v>
      </c>
      <c r="V232" s="123">
        <f t="shared" si="112"/>
        <v>154.03115157074501</v>
      </c>
      <c r="W232" s="123">
        <f t="shared" ref="W232" si="113">SUM(W233:W234)</f>
        <v>174.40784786520223</v>
      </c>
      <c r="DA232" s="130" t="s">
        <v>2863</v>
      </c>
    </row>
    <row r="233" spans="1:105" ht="12" customHeight="1" x14ac:dyDescent="0.25">
      <c r="A233" s="97" t="s">
        <v>203</v>
      </c>
      <c r="B233" s="99">
        <v>157.46211767412515</v>
      </c>
      <c r="C233" s="99">
        <v>167.78534603599303</v>
      </c>
      <c r="D233" s="99">
        <v>168.38447459434076</v>
      </c>
      <c r="E233" s="99">
        <v>175.98467382720276</v>
      </c>
      <c r="F233" s="99">
        <v>164.81563523977789</v>
      </c>
      <c r="G233" s="99">
        <v>161.47262359310224</v>
      </c>
      <c r="H233" s="99">
        <v>164.52009820846445</v>
      </c>
      <c r="I233" s="99">
        <v>164.54730295495398</v>
      </c>
      <c r="J233" s="99">
        <v>160.31221071599151</v>
      </c>
      <c r="K233" s="99">
        <v>169.79361856869261</v>
      </c>
      <c r="L233" s="99">
        <v>189.72281276860181</v>
      </c>
      <c r="M233" s="99">
        <v>161.24836816580333</v>
      </c>
      <c r="N233" s="99">
        <v>177.08675962392513</v>
      </c>
      <c r="O233" s="99">
        <v>168.05913682723579</v>
      </c>
      <c r="P233" s="99">
        <v>164.85674437529295</v>
      </c>
      <c r="Q233" s="99">
        <v>158.55987798699408</v>
      </c>
      <c r="R233" s="99">
        <v>176.78932360462824</v>
      </c>
      <c r="S233" s="99">
        <v>174.1278220514703</v>
      </c>
      <c r="T233" s="99">
        <v>170.32517509949656</v>
      </c>
      <c r="U233" s="99">
        <v>166.53601274702186</v>
      </c>
      <c r="V233" s="99">
        <v>153.56177290839946</v>
      </c>
      <c r="W233" s="99">
        <v>173.86796616830102</v>
      </c>
      <c r="DA233" s="63" t="s">
        <v>2864</v>
      </c>
    </row>
    <row r="234" spans="1:105" ht="12" customHeight="1" x14ac:dyDescent="0.25">
      <c r="A234" s="97" t="s">
        <v>53</v>
      </c>
      <c r="B234" s="99">
        <v>0.61212053965023938</v>
      </c>
      <c r="C234" s="99">
        <v>0.65270158106830833</v>
      </c>
      <c r="D234" s="99">
        <v>0.64064061480140799</v>
      </c>
      <c r="E234" s="99">
        <v>0.6617239622502189</v>
      </c>
      <c r="F234" s="99">
        <v>0.60415701424345125</v>
      </c>
      <c r="G234" s="99">
        <v>0.58259995358751615</v>
      </c>
      <c r="H234" s="99">
        <v>0.58573104696921818</v>
      </c>
      <c r="I234" s="99">
        <v>0.5791161401112741</v>
      </c>
      <c r="J234" s="99">
        <v>0.55601041192022138</v>
      </c>
      <c r="K234" s="99">
        <v>0.58497089372210387</v>
      </c>
      <c r="L234" s="99">
        <v>0.65230158060858068</v>
      </c>
      <c r="M234" s="99">
        <v>0.54522469345327951</v>
      </c>
      <c r="N234" s="99">
        <v>0.5977768696983734</v>
      </c>
      <c r="O234" s="99">
        <v>0.5621558121006085</v>
      </c>
      <c r="P234" s="99">
        <v>0.54660953519561506</v>
      </c>
      <c r="Q234" s="99">
        <v>0.52139549180639411</v>
      </c>
      <c r="R234" s="99">
        <v>0.58150075339866758</v>
      </c>
      <c r="S234" s="99">
        <v>0.53623797686536767</v>
      </c>
      <c r="T234" s="99">
        <v>0.52097824429614947</v>
      </c>
      <c r="U234" s="99">
        <v>0.49753488949297936</v>
      </c>
      <c r="V234" s="99">
        <v>0.46937866234555431</v>
      </c>
      <c r="W234" s="99">
        <v>0.53988169690120613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9.7949527338366302E-2</v>
      </c>
      <c r="C235" s="123">
        <f t="shared" si="114"/>
        <v>0.10103384975136318</v>
      </c>
      <c r="D235" s="123">
        <f t="shared" si="114"/>
        <v>0.10377499449448191</v>
      </c>
      <c r="E235" s="123">
        <f t="shared" si="114"/>
        <v>0.12709944180464638</v>
      </c>
      <c r="F235" s="123">
        <f t="shared" si="114"/>
        <v>0.10691332808682447</v>
      </c>
      <c r="G235" s="123">
        <f t="shared" si="114"/>
        <v>0.11021298006498625</v>
      </c>
      <c r="H235" s="123">
        <f t="shared" si="114"/>
        <v>0.11171813975693064</v>
      </c>
      <c r="I235" s="123">
        <f t="shared" si="114"/>
        <v>0.11131429364944451</v>
      </c>
      <c r="J235" s="123">
        <f t="shared" si="114"/>
        <v>0.11952294605434054</v>
      </c>
      <c r="K235" s="123">
        <f t="shared" si="114"/>
        <v>0.1253250118853812</v>
      </c>
      <c r="L235" s="123">
        <f t="shared" si="114"/>
        <v>0.17464402017877009</v>
      </c>
      <c r="M235" s="123">
        <f t="shared" si="114"/>
        <v>0.14065883262278278</v>
      </c>
      <c r="N235" s="123">
        <f t="shared" si="114"/>
        <v>0.13726390014225978</v>
      </c>
      <c r="O235" s="123">
        <f t="shared" si="114"/>
        <v>0.13945730071840529</v>
      </c>
      <c r="P235" s="123">
        <f t="shared" si="114"/>
        <v>0.15028162236932779</v>
      </c>
      <c r="Q235" s="123">
        <f t="shared" si="114"/>
        <v>0.14131932218341975</v>
      </c>
      <c r="R235" s="123">
        <f t="shared" si="114"/>
        <v>0.14240328558794801</v>
      </c>
      <c r="S235" s="123">
        <f t="shared" si="114"/>
        <v>0.13415347260336108</v>
      </c>
      <c r="T235" s="123">
        <f t="shared" si="114"/>
        <v>0.13388567798103673</v>
      </c>
      <c r="U235" s="123">
        <f t="shared" si="114"/>
        <v>0.14372947665070496</v>
      </c>
      <c r="V235" s="123">
        <f t="shared" si="114"/>
        <v>0.15778660751700377</v>
      </c>
      <c r="W235" s="123">
        <f t="shared" si="114"/>
        <v>0.18708166617821523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9.7949527338366302E-2</v>
      </c>
      <c r="C236" s="99">
        <f>RES_hhdet_fecs!C129</f>
        <v>0.10103384975136318</v>
      </c>
      <c r="D236" s="99">
        <f>RES_hhdet_fecs!D129</f>
        <v>0.10377499449448191</v>
      </c>
      <c r="E236" s="99">
        <f>RES_hhdet_fecs!E129</f>
        <v>0.12709944180464638</v>
      </c>
      <c r="F236" s="99">
        <f>RES_hhdet_fecs!F129</f>
        <v>0.10691332808682447</v>
      </c>
      <c r="G236" s="99">
        <f>RES_hhdet_fecs!G129</f>
        <v>0.11021298006498625</v>
      </c>
      <c r="H236" s="99">
        <f>RES_hhdet_fecs!H129</f>
        <v>0.11171813975693064</v>
      </c>
      <c r="I236" s="99">
        <f>RES_hhdet_fecs!I129</f>
        <v>0.11131429364944451</v>
      </c>
      <c r="J236" s="99">
        <f>RES_hhdet_fecs!J129</f>
        <v>0.11952294605434054</v>
      </c>
      <c r="K236" s="99">
        <f>RES_hhdet_fecs!K129</f>
        <v>0.1253250118853812</v>
      </c>
      <c r="L236" s="99">
        <f>RES_hhdet_fecs!L129</f>
        <v>0.17464402017877009</v>
      </c>
      <c r="M236" s="99">
        <f>RES_hhdet_fecs!M129</f>
        <v>0.14065883262278278</v>
      </c>
      <c r="N236" s="99">
        <f>RES_hhdet_fecs!N129</f>
        <v>0.13726390014225978</v>
      </c>
      <c r="O236" s="99">
        <f>RES_hhdet_fecs!O129</f>
        <v>0.13945730071840529</v>
      </c>
      <c r="P236" s="99">
        <f>RES_hhdet_fecs!P129</f>
        <v>0.15028162236932779</v>
      </c>
      <c r="Q236" s="99">
        <f>RES_hhdet_fecs!Q129</f>
        <v>0.14131932218341975</v>
      </c>
      <c r="R236" s="99">
        <f>RES_hhdet_fecs!R129</f>
        <v>0.14240328558794801</v>
      </c>
      <c r="S236" s="99">
        <f>RES_hhdet_fecs!S129</f>
        <v>0.13415347260336108</v>
      </c>
      <c r="T236" s="99">
        <f>RES_hhdet_fecs!T129</f>
        <v>0.13388567798103673</v>
      </c>
      <c r="U236" s="99">
        <f>RES_hhdet_fecs!U129</f>
        <v>0.14372947665070496</v>
      </c>
      <c r="V236" s="99">
        <f>RES_hhdet_fecs!V129</f>
        <v>0.15778660751700377</v>
      </c>
      <c r="W236" s="99">
        <f>RES_hhdet_fecs!W129</f>
        <v>0.18708166617821523</v>
      </c>
      <c r="DA236" s="63" t="s">
        <v>2867</v>
      </c>
    </row>
    <row r="237" spans="1:105" ht="12" customHeight="1" x14ac:dyDescent="0.25">
      <c r="A237" s="121" t="s">
        <v>55</v>
      </c>
      <c r="B237" s="123">
        <v>16.610417671958711</v>
      </c>
      <c r="C237" s="123">
        <v>16.674243530820167</v>
      </c>
      <c r="D237" s="123">
        <v>16.628611142450758</v>
      </c>
      <c r="E237" s="123">
        <v>16.624408429114496</v>
      </c>
      <c r="F237" s="123">
        <v>16.568194583795893</v>
      </c>
      <c r="G237" s="123">
        <v>16.388031122706117</v>
      </c>
      <c r="H237" s="123">
        <v>16.337166676926959</v>
      </c>
      <c r="I237" s="123">
        <v>15.950872083788791</v>
      </c>
      <c r="J237" s="123">
        <v>15.655225195945722</v>
      </c>
      <c r="K237" s="123">
        <v>15.959562111694549</v>
      </c>
      <c r="L237" s="123">
        <v>15.924262034625029</v>
      </c>
      <c r="M237" s="123">
        <v>16.26556057546404</v>
      </c>
      <c r="N237" s="123">
        <v>16.215010403136212</v>
      </c>
      <c r="O237" s="123">
        <v>16.245281168584302</v>
      </c>
      <c r="P237" s="123">
        <v>15.522103248417253</v>
      </c>
      <c r="Q237" s="123">
        <v>15.510810729694059</v>
      </c>
      <c r="R237" s="123">
        <v>15.053135069816074</v>
      </c>
      <c r="S237" s="123">
        <v>14.526988242464384</v>
      </c>
      <c r="T237" s="123">
        <v>13.837153525650399</v>
      </c>
      <c r="U237" s="123">
        <v>13.657233138339118</v>
      </c>
      <c r="V237" s="123">
        <v>13.324389151006336</v>
      </c>
      <c r="W237" s="123">
        <v>13.115525061867704</v>
      </c>
      <c r="DA237" s="130" t="s">
        <v>2868</v>
      </c>
    </row>
    <row r="238" spans="1:105" ht="12" customHeight="1" x14ac:dyDescent="0.25">
      <c r="A238" s="97" t="s">
        <v>128</v>
      </c>
      <c r="B238" s="99">
        <v>16.540459992670815</v>
      </c>
      <c r="C238" s="99">
        <v>16.54642505328259</v>
      </c>
      <c r="D238" s="99">
        <v>16.498041670937294</v>
      </c>
      <c r="E238" s="99">
        <v>16.506763303825348</v>
      </c>
      <c r="F238" s="99">
        <v>16.430222020073082</v>
      </c>
      <c r="G238" s="99">
        <v>16.245536723483951</v>
      </c>
      <c r="H238" s="99">
        <v>16.206989321753202</v>
      </c>
      <c r="I238" s="99">
        <v>15.832015387526157</v>
      </c>
      <c r="J238" s="99">
        <v>15.527329244046831</v>
      </c>
      <c r="K238" s="99">
        <v>15.833405774429155</v>
      </c>
      <c r="L238" s="99">
        <v>15.803229359046483</v>
      </c>
      <c r="M238" s="99">
        <v>16.156359653130377</v>
      </c>
      <c r="N238" s="99">
        <v>16.126539548215657</v>
      </c>
      <c r="O238" s="99">
        <v>16.181870521497256</v>
      </c>
      <c r="P238" s="99">
        <v>15.472468309214557</v>
      </c>
      <c r="Q238" s="99">
        <v>15.457395248730114</v>
      </c>
      <c r="R238" s="99">
        <v>15.033204717666811</v>
      </c>
      <c r="S238" s="99">
        <v>14.501638429785739</v>
      </c>
      <c r="T238" s="99">
        <v>13.816445673789435</v>
      </c>
      <c r="U238" s="99">
        <v>13.620920149132949</v>
      </c>
      <c r="V238" s="99">
        <v>13.31202852887081</v>
      </c>
      <c r="W238" s="99">
        <v>13.082120437633717</v>
      </c>
      <c r="DA238" s="63" t="s">
        <v>2869</v>
      </c>
    </row>
    <row r="239" spans="1:105" ht="12" customHeight="1" x14ac:dyDescent="0.25">
      <c r="A239" s="97" t="s">
        <v>127</v>
      </c>
      <c r="B239" s="99">
        <v>16.032192435535986</v>
      </c>
      <c r="C239" s="99">
        <v>16.019712479386786</v>
      </c>
      <c r="D239" s="99">
        <v>15.995115507502415</v>
      </c>
      <c r="E239" s="99">
        <v>16.008830280862906</v>
      </c>
      <c r="F239" s="99">
        <v>15.931840601347826</v>
      </c>
      <c r="G239" s="99">
        <v>15.763937387945765</v>
      </c>
      <c r="H239" s="99">
        <v>15.65615689597097</v>
      </c>
      <c r="I239" s="99">
        <v>15.321245429030702</v>
      </c>
      <c r="J239" s="99">
        <v>14.998422394572364</v>
      </c>
      <c r="K239" s="99">
        <v>15.320454617542632</v>
      </c>
      <c r="L239" s="99">
        <v>15.307630313249209</v>
      </c>
      <c r="M239" s="99">
        <v>15.693034864190309</v>
      </c>
      <c r="N239" s="99">
        <v>15.704161752826566</v>
      </c>
      <c r="O239" s="99">
        <v>15.782038264503839</v>
      </c>
      <c r="P239" s="99">
        <v>15.063860709389918</v>
      </c>
      <c r="Q239" s="99">
        <v>15.034054416010838</v>
      </c>
      <c r="R239" s="99">
        <v>14.620053629058781</v>
      </c>
      <c r="S239" s="99">
        <v>14.099917939504056</v>
      </c>
      <c r="T239" s="99">
        <v>13.445416847979423</v>
      </c>
      <c r="U239" s="99">
        <v>13.250442782243805</v>
      </c>
      <c r="V239" s="99">
        <v>12.966425560996344</v>
      </c>
      <c r="W239" s="99">
        <v>12.763127674238156</v>
      </c>
      <c r="DA239" s="63" t="s">
        <v>2870</v>
      </c>
    </row>
    <row r="240" spans="1:105" ht="12" customHeight="1" x14ac:dyDescent="0.25">
      <c r="A240" s="100" t="s">
        <v>203</v>
      </c>
      <c r="B240" s="102">
        <v>13.29794970959253</v>
      </c>
      <c r="C240" s="102">
        <v>13.192417044944925</v>
      </c>
      <c r="D240" s="102">
        <v>13.197591919661932</v>
      </c>
      <c r="E240" s="102">
        <v>13.150729414476547</v>
      </c>
      <c r="F240" s="102">
        <v>13.094160267882518</v>
      </c>
      <c r="G240" s="102">
        <v>12.999188916649473</v>
      </c>
      <c r="H240" s="102">
        <v>12.882714188968935</v>
      </c>
      <c r="I240" s="102">
        <v>12.757551967094082</v>
      </c>
      <c r="J240" s="102">
        <v>12.370677273207427</v>
      </c>
      <c r="K240" s="102">
        <v>12.634015757869603</v>
      </c>
      <c r="L240" s="102">
        <v>12.57984128310037</v>
      </c>
      <c r="M240" s="102">
        <v>12.929884984247508</v>
      </c>
      <c r="N240" s="102">
        <v>12.917612377674486</v>
      </c>
      <c r="O240" s="102">
        <v>12.954185238768021</v>
      </c>
      <c r="P240" s="102">
        <v>12.363776829737514</v>
      </c>
      <c r="Q240" s="102">
        <v>12.310890766346086</v>
      </c>
      <c r="R240" s="102">
        <v>11.989085829351524</v>
      </c>
      <c r="S240" s="102">
        <v>11.549473628938197</v>
      </c>
      <c r="T240" s="102">
        <v>11.012258480359527</v>
      </c>
      <c r="U240" s="102">
        <v>10.828192590839624</v>
      </c>
      <c r="V240" s="102">
        <v>10.577115479597492</v>
      </c>
      <c r="W240" s="102">
        <v>10.170272214868577</v>
      </c>
      <c r="DA240" s="131" t="s">
        <v>2871</v>
      </c>
    </row>
    <row r="241" spans="1:105" ht="12" customHeight="1" x14ac:dyDescent="0.25">
      <c r="A241" s="103" t="s">
        <v>52</v>
      </c>
      <c r="B241" s="105">
        <v>2.7342427259434579</v>
      </c>
      <c r="C241" s="105">
        <v>2.8272954344418624</v>
      </c>
      <c r="D241" s="105">
        <v>2.7975235878404812</v>
      </c>
      <c r="E241" s="105">
        <v>2.8581008663863567</v>
      </c>
      <c r="F241" s="105">
        <v>2.8376803334653049</v>
      </c>
      <c r="G241" s="105">
        <v>2.7647484712962918</v>
      </c>
      <c r="H241" s="105">
        <v>2.773442707002034</v>
      </c>
      <c r="I241" s="105">
        <v>2.5636934619366181</v>
      </c>
      <c r="J241" s="105">
        <v>2.6277451213649363</v>
      </c>
      <c r="K241" s="105">
        <v>2.6864388596730309</v>
      </c>
      <c r="L241" s="105">
        <v>2.7277890301488381</v>
      </c>
      <c r="M241" s="105">
        <v>2.7631498799428016</v>
      </c>
      <c r="N241" s="105">
        <v>2.7865493751520773</v>
      </c>
      <c r="O241" s="105">
        <v>2.8278530257358172</v>
      </c>
      <c r="P241" s="105">
        <v>2.7000838796524067</v>
      </c>
      <c r="Q241" s="105">
        <v>2.7231636496647535</v>
      </c>
      <c r="R241" s="105">
        <v>2.6309677997072578</v>
      </c>
      <c r="S241" s="105">
        <v>2.5504443105658599</v>
      </c>
      <c r="T241" s="105">
        <v>2.4331583676198942</v>
      </c>
      <c r="U241" s="105">
        <v>2.4222501914041827</v>
      </c>
      <c r="V241" s="105">
        <v>2.3893100813988526</v>
      </c>
      <c r="W241" s="105">
        <v>2.5928554593695812</v>
      </c>
      <c r="DA241" s="132" t="s">
        <v>2872</v>
      </c>
    </row>
    <row r="242" spans="1:105" ht="12" customHeight="1" x14ac:dyDescent="0.25">
      <c r="A242" s="106" t="s">
        <v>122</v>
      </c>
      <c r="B242" s="102">
        <v>20.080996919573987</v>
      </c>
      <c r="C242" s="102">
        <v>19.34026970222174</v>
      </c>
      <c r="D242" s="102">
        <v>19.34634646342883</v>
      </c>
      <c r="E242" s="102">
        <v>18.911760519292237</v>
      </c>
      <c r="F242" s="102">
        <v>18.747733066620601</v>
      </c>
      <c r="G242" s="102">
        <v>19.241709176402182</v>
      </c>
      <c r="H242" s="102">
        <v>19.131307913583026</v>
      </c>
      <c r="I242" s="102">
        <v>18.501173766298489</v>
      </c>
      <c r="J242" s="102">
        <v>18.136656781478941</v>
      </c>
      <c r="K242" s="102">
        <v>18.544940876038449</v>
      </c>
      <c r="L242" s="102">
        <v>18.512915658297089</v>
      </c>
      <c r="M242" s="102">
        <v>19.272155220309696</v>
      </c>
      <c r="N242" s="102">
        <v>19.17552313188995</v>
      </c>
      <c r="O242" s="102">
        <v>19.056686125491701</v>
      </c>
      <c r="P242" s="102">
        <v>18.598430383467822</v>
      </c>
      <c r="Q242" s="102">
        <v>17.686269935361747</v>
      </c>
      <c r="R242" s="102">
        <v>16.84325973418062</v>
      </c>
      <c r="S242" s="102">
        <v>16.263933768315013</v>
      </c>
      <c r="T242" s="102">
        <v>15.772222397572476</v>
      </c>
      <c r="U242" s="102">
        <v>15.082640762165319</v>
      </c>
      <c r="V242" s="102">
        <v>14.738390049464623</v>
      </c>
      <c r="W242" s="102">
        <v>14.107184311456191</v>
      </c>
      <c r="DA242" s="131" t="s">
        <v>2873</v>
      </c>
    </row>
    <row r="243" spans="1:105" ht="12" customHeight="1" x14ac:dyDescent="0.25">
      <c r="A243" s="107" t="s">
        <v>121</v>
      </c>
      <c r="B243" s="105">
        <v>18.932882582028245</v>
      </c>
      <c r="C243" s="105">
        <v>18.256072405032967</v>
      </c>
      <c r="D243" s="105">
        <v>18.283676598444004</v>
      </c>
      <c r="E243" s="105">
        <v>17.869659611617347</v>
      </c>
      <c r="F243" s="105">
        <v>17.728009177465772</v>
      </c>
      <c r="G243" s="105">
        <v>18.228166985464156</v>
      </c>
      <c r="H243" s="105">
        <v>18.121972909451102</v>
      </c>
      <c r="I243" s="105">
        <v>17.571095329417648</v>
      </c>
      <c r="J243" s="105">
        <v>17.152806766535335</v>
      </c>
      <c r="K243" s="105">
        <v>17.573064929306053</v>
      </c>
      <c r="L243" s="105">
        <v>17.544636642769269</v>
      </c>
      <c r="M243" s="105">
        <v>18.303105268710695</v>
      </c>
      <c r="N243" s="105">
        <v>18.219372591858928</v>
      </c>
      <c r="O243" s="105">
        <v>18.104271831589465</v>
      </c>
      <c r="P243" s="105">
        <v>17.674352574999951</v>
      </c>
      <c r="Q243" s="105">
        <v>16.730296323601571</v>
      </c>
      <c r="R243" s="105">
        <v>16.144524202388951</v>
      </c>
      <c r="S243" s="105">
        <v>15.593348754572412</v>
      </c>
      <c r="T243" s="105">
        <v>15.133187375176767</v>
      </c>
      <c r="U243" s="105">
        <v>14.476440899807381</v>
      </c>
      <c r="V243" s="105">
        <v>14.216616366857719</v>
      </c>
      <c r="W243" s="105">
        <v>13.600595455406404</v>
      </c>
      <c r="DA243" s="132" t="s">
        <v>2874</v>
      </c>
    </row>
    <row r="244" spans="1:105" ht="12" customHeight="1" x14ac:dyDescent="0.25">
      <c r="A244" s="108" t="s">
        <v>53</v>
      </c>
      <c r="B244" s="99">
        <v>16.144461900866112</v>
      </c>
      <c r="C244" s="99">
        <v>15.424594769658567</v>
      </c>
      <c r="D244" s="99">
        <v>15.474659545300486</v>
      </c>
      <c r="E244" s="99">
        <v>15.065503377338079</v>
      </c>
      <c r="F244" s="99">
        <v>14.952641687721025</v>
      </c>
      <c r="G244" s="99">
        <v>15.417586313117177</v>
      </c>
      <c r="H244" s="99">
        <v>15.320029505759296</v>
      </c>
      <c r="I244" s="99">
        <v>15.014899756429045</v>
      </c>
      <c r="J244" s="99">
        <v>14.538418074098349</v>
      </c>
      <c r="K244" s="99">
        <v>14.894096044182884</v>
      </c>
      <c r="L244" s="99">
        <v>14.831530811293977</v>
      </c>
      <c r="M244" s="99">
        <v>15.513615183688835</v>
      </c>
      <c r="N244" s="99">
        <v>15.429041543174105</v>
      </c>
      <c r="O244" s="99">
        <v>15.313675573937459</v>
      </c>
      <c r="P244" s="99">
        <v>14.956338448519192</v>
      </c>
      <c r="Q244" s="99">
        <v>14.068484169680449</v>
      </c>
      <c r="R244" s="99">
        <v>13.547995323003581</v>
      </c>
      <c r="S244" s="99">
        <v>13.072521764260168</v>
      </c>
      <c r="T244" s="99">
        <v>12.691603828268061</v>
      </c>
      <c r="U244" s="99">
        <v>12.088039255739217</v>
      </c>
      <c r="V244" s="99">
        <v>11.84016243478198</v>
      </c>
      <c r="W244" s="99">
        <v>11.077064271691695</v>
      </c>
      <c r="DA244" s="63" t="s">
        <v>2875</v>
      </c>
    </row>
    <row r="245" spans="1:105" ht="12" customHeight="1" x14ac:dyDescent="0.25">
      <c r="A245" s="108" t="s">
        <v>52</v>
      </c>
      <c r="B245" s="99">
        <v>2.7884206811621328</v>
      </c>
      <c r="C245" s="99">
        <v>2.8314776353744029</v>
      </c>
      <c r="D245" s="99">
        <v>2.8090170531435188</v>
      </c>
      <c r="E245" s="99">
        <v>2.8041562342792692</v>
      </c>
      <c r="F245" s="99">
        <v>2.7753674897447431</v>
      </c>
      <c r="G245" s="99">
        <v>2.8105806723469779</v>
      </c>
      <c r="H245" s="99">
        <v>2.8019434036918063</v>
      </c>
      <c r="I245" s="99">
        <v>2.5561955729886039</v>
      </c>
      <c r="J245" s="99">
        <v>2.6143886924369815</v>
      </c>
      <c r="K245" s="99">
        <v>2.6789688851231692</v>
      </c>
      <c r="L245" s="99">
        <v>2.7131058314752945</v>
      </c>
      <c r="M245" s="99">
        <v>2.7894900850218542</v>
      </c>
      <c r="N245" s="99">
        <v>2.7903310486848203</v>
      </c>
      <c r="O245" s="99">
        <v>2.7905962576520031</v>
      </c>
      <c r="P245" s="99">
        <v>2.7180141264807567</v>
      </c>
      <c r="Q245" s="99">
        <v>2.6618121539211201</v>
      </c>
      <c r="R245" s="99">
        <v>2.5965288793853718</v>
      </c>
      <c r="S245" s="99">
        <v>2.5208269903122473</v>
      </c>
      <c r="T245" s="99">
        <v>2.4415835469087073</v>
      </c>
      <c r="U245" s="99">
        <v>2.3884016440681632</v>
      </c>
      <c r="V245" s="99">
        <v>2.3764539320757381</v>
      </c>
      <c r="W245" s="99">
        <v>2.5235311837147094</v>
      </c>
      <c r="DA245" s="63" t="s">
        <v>2876</v>
      </c>
    </row>
    <row r="246" spans="1:105" ht="12" customHeight="1" x14ac:dyDescent="0.25">
      <c r="A246" s="121" t="s">
        <v>54</v>
      </c>
      <c r="B246" s="123">
        <v>1.8526412208165501</v>
      </c>
      <c r="C246" s="123">
        <v>1.9203209829320107</v>
      </c>
      <c r="D246" s="123">
        <v>1.9141983319860558</v>
      </c>
      <c r="E246" s="123">
        <v>1.9403602493054271</v>
      </c>
      <c r="F246" s="123">
        <v>1.8990336440893414</v>
      </c>
      <c r="G246" s="123">
        <v>1.963962371480747</v>
      </c>
      <c r="H246" s="123">
        <v>1.8572186519728482</v>
      </c>
      <c r="I246" s="123">
        <v>1.8815690139102568</v>
      </c>
      <c r="J246" s="123">
        <v>1.9880676784784839</v>
      </c>
      <c r="K246" s="123">
        <v>2.1420005363579753</v>
      </c>
      <c r="L246" s="123">
        <v>2.1395604635963217</v>
      </c>
      <c r="M246" s="123">
        <v>2.1248957277866478</v>
      </c>
      <c r="N246" s="123">
        <v>2.1730775484929232</v>
      </c>
      <c r="O246" s="123">
        <v>2.1946307531442493</v>
      </c>
      <c r="P246" s="123">
        <v>2.1647859186251388</v>
      </c>
      <c r="Q246" s="123">
        <v>2.1678686105604181</v>
      </c>
      <c r="R246" s="123">
        <v>2.1309635320079048</v>
      </c>
      <c r="S246" s="123">
        <v>2.1048766952236568</v>
      </c>
      <c r="T246" s="123">
        <v>2.121650297315981</v>
      </c>
      <c r="U246" s="123">
        <v>2.1119902150771397</v>
      </c>
      <c r="V246" s="123">
        <v>2.7618608885898408</v>
      </c>
      <c r="W246" s="123">
        <v>2.6885871941240813</v>
      </c>
      <c r="DA246" s="130" t="s">
        <v>2877</v>
      </c>
    </row>
    <row r="247" spans="1:105" ht="12" customHeight="1" x14ac:dyDescent="0.25">
      <c r="A247" s="97" t="s">
        <v>50</v>
      </c>
      <c r="B247" s="99">
        <v>1.6572789496669555</v>
      </c>
      <c r="C247" s="99">
        <v>2.5550523489663961</v>
      </c>
      <c r="D247" s="99">
        <v>2.4003429344420018</v>
      </c>
      <c r="E247" s="99">
        <v>2.7232479194093746</v>
      </c>
      <c r="F247" s="99">
        <v>2.3206122647247089</v>
      </c>
      <c r="G247" s="99">
        <v>2.8583802509803973</v>
      </c>
      <c r="H247" s="99">
        <v>1.4938836012927688</v>
      </c>
      <c r="I247" s="99">
        <v>1.9829990684340975</v>
      </c>
      <c r="J247" s="99">
        <v>2.7833786228762318</v>
      </c>
      <c r="K247" s="99">
        <v>3.2572874975033956</v>
      </c>
      <c r="L247" s="99">
        <v>2.5545011913907771</v>
      </c>
      <c r="M247" s="99">
        <v>2.4589436553797039</v>
      </c>
      <c r="N247" s="99">
        <v>2.0511577279204429</v>
      </c>
      <c r="O247" s="99">
        <v>2.7892139302697987</v>
      </c>
      <c r="P247" s="99">
        <v>2.6501264577880206</v>
      </c>
      <c r="Q247" s="99">
        <v>3.2479411724863314</v>
      </c>
      <c r="R247" s="99">
        <v>2.5718631090451209</v>
      </c>
      <c r="S247" s="99">
        <v>2.6417329474950417</v>
      </c>
      <c r="T247" s="99">
        <v>2.7399688309541079</v>
      </c>
      <c r="U247" s="99">
        <v>2.8017848513896584</v>
      </c>
      <c r="V247" s="99">
        <v>3.590795478288781</v>
      </c>
      <c r="W247" s="99">
        <v>3.6254826639485902</v>
      </c>
      <c r="DA247" s="63" t="s">
        <v>2878</v>
      </c>
    </row>
    <row r="248" spans="1:105" ht="12" customHeight="1" x14ac:dyDescent="0.25">
      <c r="A248" s="109" t="s">
        <v>120</v>
      </c>
      <c r="B248" s="110">
        <v>1.874215704278219</v>
      </c>
      <c r="C248" s="110">
        <v>1.8452540250134284</v>
      </c>
      <c r="D248" s="110">
        <v>1.8540066038491823</v>
      </c>
      <c r="E248" s="110">
        <v>1.8396485840644583</v>
      </c>
      <c r="F248" s="110">
        <v>1.8475363600857577</v>
      </c>
      <c r="G248" s="110">
        <v>1.8587290630956275</v>
      </c>
      <c r="H248" s="110">
        <v>1.8972941730788921</v>
      </c>
      <c r="I248" s="110">
        <v>1.8705313268684762</v>
      </c>
      <c r="J248" s="110">
        <v>1.89617586192416</v>
      </c>
      <c r="K248" s="110">
        <v>2.0152455766780326</v>
      </c>
      <c r="L248" s="110">
        <v>2.0974168178144681</v>
      </c>
      <c r="M248" s="110">
        <v>2.0973700636347785</v>
      </c>
      <c r="N248" s="110">
        <v>2.1819327711481074</v>
      </c>
      <c r="O248" s="110">
        <v>2.152876362811095</v>
      </c>
      <c r="P248" s="110">
        <v>2.129601941189065</v>
      </c>
      <c r="Q248" s="110">
        <v>2.0896819362537471</v>
      </c>
      <c r="R248" s="110">
        <v>2.0993103001856843</v>
      </c>
      <c r="S248" s="110">
        <v>2.0679638328135606</v>
      </c>
      <c r="T248" s="110">
        <v>2.0808837751338798</v>
      </c>
      <c r="U248" s="110">
        <v>2.0682086901990377</v>
      </c>
      <c r="V248" s="110">
        <v>2.7110284425338786</v>
      </c>
      <c r="W248" s="110">
        <v>2.6326970405081762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147.8455858812292</v>
      </c>
      <c r="C250" s="118">
        <f t="shared" si="115"/>
        <v>157.08686249849148</v>
      </c>
      <c r="D250" s="118">
        <f t="shared" si="115"/>
        <v>158.04219423295487</v>
      </c>
      <c r="E250" s="118">
        <f t="shared" si="115"/>
        <v>165.05514555955125</v>
      </c>
      <c r="F250" s="118">
        <f t="shared" si="115"/>
        <v>155.96800913051069</v>
      </c>
      <c r="G250" s="118">
        <f t="shared" si="115"/>
        <v>153.46948607553668</v>
      </c>
      <c r="H250" s="118">
        <f t="shared" si="115"/>
        <v>156.49718366344288</v>
      </c>
      <c r="I250" s="118">
        <f t="shared" si="115"/>
        <v>156.75497318066147</v>
      </c>
      <c r="J250" s="118">
        <f t="shared" si="115"/>
        <v>153.52112824432362</v>
      </c>
      <c r="K250" s="118">
        <f t="shared" si="115"/>
        <v>162.70196064670398</v>
      </c>
      <c r="L250" s="118">
        <f t="shared" si="115"/>
        <v>180.81107810074403</v>
      </c>
      <c r="M250" s="118">
        <f t="shared" si="115"/>
        <v>156.97273635369643</v>
      </c>
      <c r="N250" s="118">
        <f t="shared" si="115"/>
        <v>171.68146575918675</v>
      </c>
      <c r="O250" s="118">
        <f t="shared" si="115"/>
        <v>164.65930468562377</v>
      </c>
      <c r="P250" s="118">
        <f t="shared" si="115"/>
        <v>161.51030414778504</v>
      </c>
      <c r="Q250" s="118">
        <f t="shared" si="115"/>
        <v>156.34237062053396</v>
      </c>
      <c r="R250" s="118">
        <f t="shared" ref="R250:V250" si="116">R251+R254+R256+R265</f>
        <v>172.59286556589899</v>
      </c>
      <c r="S250" s="118">
        <f t="shared" si="116"/>
        <v>170.43249956500858</v>
      </c>
      <c r="T250" s="118">
        <f t="shared" si="116"/>
        <v>167.15954538378986</v>
      </c>
      <c r="U250" s="118">
        <f t="shared" si="116"/>
        <v>164.44010619249562</v>
      </c>
      <c r="V250" s="118">
        <f t="shared" si="116"/>
        <v>153.79554770917494</v>
      </c>
      <c r="W250" s="118">
        <f t="shared" ref="W250" si="117">W251+W254+W256+W265</f>
        <v>172.95922797097455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132.31230125944688</v>
      </c>
      <c r="C251" s="123">
        <f t="shared" si="118"/>
        <v>141.45971152260668</v>
      </c>
      <c r="D251" s="123">
        <f t="shared" si="118"/>
        <v>142.39135750293602</v>
      </c>
      <c r="E251" s="123">
        <f t="shared" si="118"/>
        <v>149.28324873799099</v>
      </c>
      <c r="F251" s="123">
        <f t="shared" si="118"/>
        <v>140.27050574002027</v>
      </c>
      <c r="G251" s="123">
        <f t="shared" si="118"/>
        <v>137.78380647446886</v>
      </c>
      <c r="H251" s="123">
        <f t="shared" si="118"/>
        <v>140.83044284726932</v>
      </c>
      <c r="I251" s="123">
        <f t="shared" si="118"/>
        <v>141.34133276300491</v>
      </c>
      <c r="J251" s="123">
        <f t="shared" si="118"/>
        <v>138.21351145668658</v>
      </c>
      <c r="K251" s="123">
        <f t="shared" si="118"/>
        <v>146.92264051851632</v>
      </c>
      <c r="L251" s="123">
        <f t="shared" si="118"/>
        <v>164.81289803059039</v>
      </c>
      <c r="M251" s="123">
        <f t="shared" si="118"/>
        <v>140.67869741502179</v>
      </c>
      <c r="N251" s="123">
        <f t="shared" si="118"/>
        <v>155.27967664790989</v>
      </c>
      <c r="O251" s="123">
        <f t="shared" si="118"/>
        <v>148.09288910107136</v>
      </c>
      <c r="P251" s="123">
        <f t="shared" si="118"/>
        <v>145.50203545810106</v>
      </c>
      <c r="Q251" s="123">
        <f t="shared" si="118"/>
        <v>140.32649519523804</v>
      </c>
      <c r="R251" s="123">
        <f t="shared" ref="R251:V251" si="119">SUM(R252:R253)</f>
        <v>156.8912174913221</v>
      </c>
      <c r="S251" s="123">
        <f t="shared" si="119"/>
        <v>155.16127587755727</v>
      </c>
      <c r="T251" s="123">
        <f t="shared" si="119"/>
        <v>152.39193675868938</v>
      </c>
      <c r="U251" s="123">
        <f t="shared" si="119"/>
        <v>149.71427079020668</v>
      </c>
      <c r="V251" s="123">
        <f t="shared" si="119"/>
        <v>138.63932914403668</v>
      </c>
      <c r="W251" s="123">
        <f t="shared" ref="W251" si="120">SUM(W252:W253)</f>
        <v>157.83707434706017</v>
      </c>
      <c r="DA251" s="130" t="s">
        <v>3031</v>
      </c>
    </row>
    <row r="252" spans="1:105" ht="12" customHeight="1" x14ac:dyDescent="0.25">
      <c r="A252" s="97" t="s">
        <v>203</v>
      </c>
      <c r="B252" s="99">
        <v>131.70018071979663</v>
      </c>
      <c r="C252" s="99">
        <v>140.80700994153838</v>
      </c>
      <c r="D252" s="99">
        <v>141.7507168881346</v>
      </c>
      <c r="E252" s="99">
        <v>148.62152477574077</v>
      </c>
      <c r="F252" s="99">
        <v>139.66634872577683</v>
      </c>
      <c r="G252" s="99">
        <v>137.20120652088136</v>
      </c>
      <c r="H252" s="99">
        <v>140.24471180030011</v>
      </c>
      <c r="I252" s="99">
        <v>140.76221662289365</v>
      </c>
      <c r="J252" s="99">
        <v>137.65750104476635</v>
      </c>
      <c r="K252" s="99">
        <v>146.33766962479422</v>
      </c>
      <c r="L252" s="99">
        <v>164.1605964499818</v>
      </c>
      <c r="M252" s="99">
        <v>140.13347272156849</v>
      </c>
      <c r="N252" s="99">
        <v>154.68189977821152</v>
      </c>
      <c r="O252" s="99">
        <v>147.53073328897077</v>
      </c>
      <c r="P252" s="99">
        <v>144.95542592290545</v>
      </c>
      <c r="Q252" s="99">
        <v>139.80509970343164</v>
      </c>
      <c r="R252" s="99">
        <v>156.30971673792342</v>
      </c>
      <c r="S252" s="99">
        <v>154.62503790069189</v>
      </c>
      <c r="T252" s="99">
        <v>151.87095851439324</v>
      </c>
      <c r="U252" s="99">
        <v>149.2167359007137</v>
      </c>
      <c r="V252" s="99">
        <v>138.16995048169113</v>
      </c>
      <c r="W252" s="99">
        <v>157.29719265015896</v>
      </c>
      <c r="DA252" s="63" t="s">
        <v>3032</v>
      </c>
    </row>
    <row r="253" spans="1:105" ht="12" customHeight="1" x14ac:dyDescent="0.25">
      <c r="A253" s="97" t="s">
        <v>53</v>
      </c>
      <c r="B253" s="99">
        <v>0.61212053965023938</v>
      </c>
      <c r="C253" s="99">
        <v>0.65270158106830833</v>
      </c>
      <c r="D253" s="99">
        <v>0.64064061480140799</v>
      </c>
      <c r="E253" s="99">
        <v>0.6617239622502189</v>
      </c>
      <c r="F253" s="99">
        <v>0.60415701424345125</v>
      </c>
      <c r="G253" s="99">
        <v>0.58259995358751615</v>
      </c>
      <c r="H253" s="99">
        <v>0.58573104696921818</v>
      </c>
      <c r="I253" s="99">
        <v>0.5791161401112741</v>
      </c>
      <c r="J253" s="99">
        <v>0.55601041192022138</v>
      </c>
      <c r="K253" s="99">
        <v>0.58497089372210387</v>
      </c>
      <c r="L253" s="99">
        <v>0.65230158060858068</v>
      </c>
      <c r="M253" s="99">
        <v>0.54522469345327951</v>
      </c>
      <c r="N253" s="99">
        <v>0.5977768696983734</v>
      </c>
      <c r="O253" s="99">
        <v>0.5621558121006085</v>
      </c>
      <c r="P253" s="99">
        <v>0.54660953519561506</v>
      </c>
      <c r="Q253" s="99">
        <v>0.52139549180639411</v>
      </c>
      <c r="R253" s="99">
        <v>0.58150075339866758</v>
      </c>
      <c r="S253" s="99">
        <v>0.53623797686536767</v>
      </c>
      <c r="T253" s="99">
        <v>0.52097824429614947</v>
      </c>
      <c r="U253" s="99">
        <v>0.49753488949297936</v>
      </c>
      <c r="V253" s="99">
        <v>0.46937866234555431</v>
      </c>
      <c r="W253" s="99">
        <v>0.53988169690120613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0.19345423883191928</v>
      </c>
      <c r="C254" s="123">
        <f t="shared" si="121"/>
        <v>0.21016654853514188</v>
      </c>
      <c r="D254" s="123">
        <f t="shared" si="121"/>
        <v>0.22722798531171973</v>
      </c>
      <c r="E254" s="123">
        <f t="shared" si="121"/>
        <v>0.29307984394492198</v>
      </c>
      <c r="F254" s="123">
        <f t="shared" si="121"/>
        <v>0.2606437263365135</v>
      </c>
      <c r="G254" s="123">
        <f t="shared" si="121"/>
        <v>0.28450158843830076</v>
      </c>
      <c r="H254" s="123">
        <f t="shared" si="121"/>
        <v>0.30688769827438256</v>
      </c>
      <c r="I254" s="123">
        <f t="shared" si="121"/>
        <v>0.31700486316817778</v>
      </c>
      <c r="J254" s="123">
        <f t="shared" si="121"/>
        <v>0.3493726486107302</v>
      </c>
      <c r="K254" s="123">
        <f t="shared" si="121"/>
        <v>0.37955338239793834</v>
      </c>
      <c r="L254" s="123">
        <f t="shared" si="121"/>
        <v>0.54666765179378662</v>
      </c>
      <c r="M254" s="123">
        <f t="shared" si="121"/>
        <v>0.45280235445261729</v>
      </c>
      <c r="N254" s="123">
        <f t="shared" si="121"/>
        <v>0.45647763103825434</v>
      </c>
      <c r="O254" s="123">
        <f t="shared" si="121"/>
        <v>0.48171238225966218</v>
      </c>
      <c r="P254" s="123">
        <f t="shared" si="121"/>
        <v>0.53789199384592656</v>
      </c>
      <c r="Q254" s="123">
        <f t="shared" si="121"/>
        <v>0.52292262000210199</v>
      </c>
      <c r="R254" s="123">
        <f t="shared" si="121"/>
        <v>0.54389118173447504</v>
      </c>
      <c r="S254" s="123">
        <f t="shared" si="121"/>
        <v>0.53060628525918385</v>
      </c>
      <c r="T254" s="123">
        <f t="shared" si="121"/>
        <v>0.54623339603075916</v>
      </c>
      <c r="U254" s="123">
        <f t="shared" si="121"/>
        <v>0.60325510242868075</v>
      </c>
      <c r="V254" s="123">
        <f t="shared" si="121"/>
        <v>0.68089138461145526</v>
      </c>
      <c r="W254" s="123">
        <f t="shared" si="121"/>
        <v>0.82945373811435008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0.19345423883191928</v>
      </c>
      <c r="C255" s="99">
        <f>RES_hhdet_tess!C129</f>
        <v>0.21016654853514188</v>
      </c>
      <c r="D255" s="99">
        <f>RES_hhdet_tess!D129</f>
        <v>0.22722798531171973</v>
      </c>
      <c r="E255" s="99">
        <f>RES_hhdet_tess!E129</f>
        <v>0.29307984394492198</v>
      </c>
      <c r="F255" s="99">
        <f>RES_hhdet_tess!F129</f>
        <v>0.2606437263365135</v>
      </c>
      <c r="G255" s="99">
        <f>RES_hhdet_tess!G129</f>
        <v>0.28450158843830076</v>
      </c>
      <c r="H255" s="99">
        <f>RES_hhdet_tess!H129</f>
        <v>0.30688769827438256</v>
      </c>
      <c r="I255" s="99">
        <f>RES_hhdet_tess!I129</f>
        <v>0.31700486316817778</v>
      </c>
      <c r="J255" s="99">
        <f>RES_hhdet_tess!J129</f>
        <v>0.3493726486107302</v>
      </c>
      <c r="K255" s="99">
        <f>RES_hhdet_tess!K129</f>
        <v>0.37955338239793834</v>
      </c>
      <c r="L255" s="99">
        <f>RES_hhdet_tess!L129</f>
        <v>0.54666765179378662</v>
      </c>
      <c r="M255" s="99">
        <f>RES_hhdet_tess!M129</f>
        <v>0.45280235445261729</v>
      </c>
      <c r="N255" s="99">
        <f>RES_hhdet_tess!N129</f>
        <v>0.45647763103825434</v>
      </c>
      <c r="O255" s="99">
        <f>RES_hhdet_tess!O129</f>
        <v>0.48171238225966218</v>
      </c>
      <c r="P255" s="99">
        <f>RES_hhdet_tess!P129</f>
        <v>0.53789199384592656</v>
      </c>
      <c r="Q255" s="99">
        <f>RES_hhdet_tess!Q129</f>
        <v>0.52292262000210199</v>
      </c>
      <c r="R255" s="99">
        <f>RES_hhdet_tess!R129</f>
        <v>0.54389118173447504</v>
      </c>
      <c r="S255" s="99">
        <f>RES_hhdet_tess!S129</f>
        <v>0.53060628525918385</v>
      </c>
      <c r="T255" s="99">
        <f>RES_hhdet_tess!T129</f>
        <v>0.54623339603075916</v>
      </c>
      <c r="U255" s="99">
        <f>RES_hhdet_tess!U129</f>
        <v>0.60325510242868075</v>
      </c>
      <c r="V255" s="99">
        <f>RES_hhdet_tess!V129</f>
        <v>0.68089138461145526</v>
      </c>
      <c r="W255" s="99">
        <f>RES_hhdet_tess!W129</f>
        <v>0.82945373811435008</v>
      </c>
      <c r="DA255" s="63" t="s">
        <v>3035</v>
      </c>
    </row>
    <row r="256" spans="1:105" ht="12" customHeight="1" x14ac:dyDescent="0.25">
      <c r="A256" s="121" t="s">
        <v>55</v>
      </c>
      <c r="B256" s="123">
        <v>13.953219677182574</v>
      </c>
      <c r="C256" s="123">
        <v>13.98958315004762</v>
      </c>
      <c r="D256" s="123">
        <v>13.995495302031578</v>
      </c>
      <c r="E256" s="123">
        <v>14.032602435048934</v>
      </c>
      <c r="F256" s="123">
        <v>14.008524512119939</v>
      </c>
      <c r="G256" s="123">
        <v>13.924707926052053</v>
      </c>
      <c r="H256" s="123">
        <v>13.936536617654605</v>
      </c>
      <c r="I256" s="123">
        <v>13.658191889704835</v>
      </c>
      <c r="J256" s="123">
        <v>13.44941284256328</v>
      </c>
      <c r="K256" s="123">
        <v>13.774500129866158</v>
      </c>
      <c r="L256" s="123">
        <v>13.809218509621052</v>
      </c>
      <c r="M256" s="123">
        <v>14.198658541399455</v>
      </c>
      <c r="N256" s="123">
        <v>14.251829529683093</v>
      </c>
      <c r="O256" s="123">
        <v>14.375928467162542</v>
      </c>
      <c r="P256" s="123">
        <v>13.779614809172802</v>
      </c>
      <c r="Q256" s="123">
        <v>13.798793947069875</v>
      </c>
      <c r="R256" s="123">
        <v>13.474810400359114</v>
      </c>
      <c r="S256" s="123">
        <v>13.062586420447127</v>
      </c>
      <c r="T256" s="123">
        <v>12.510692749072509</v>
      </c>
      <c r="U256" s="123">
        <v>12.395624987688569</v>
      </c>
      <c r="V256" s="123">
        <v>12.185494732025022</v>
      </c>
      <c r="W256" s="123">
        <v>12.033362632290947</v>
      </c>
      <c r="DA256" s="130" t="s">
        <v>3036</v>
      </c>
    </row>
    <row r="257" spans="1:105" ht="12" customHeight="1" x14ac:dyDescent="0.25">
      <c r="A257" s="97" t="s">
        <v>128</v>
      </c>
      <c r="B257" s="99">
        <v>13.947722125890655</v>
      </c>
      <c r="C257" s="99">
        <v>13.988633221192542</v>
      </c>
      <c r="D257" s="99">
        <v>13.992835650665262</v>
      </c>
      <c r="E257" s="99">
        <v>14.045673258799294</v>
      </c>
      <c r="F257" s="99">
        <v>14.0270606858883</v>
      </c>
      <c r="G257" s="99">
        <v>13.913753953957093</v>
      </c>
      <c r="H257" s="99">
        <v>13.930615436979656</v>
      </c>
      <c r="I257" s="99">
        <v>13.6603869306765</v>
      </c>
      <c r="J257" s="99">
        <v>13.452814092732154</v>
      </c>
      <c r="K257" s="99">
        <v>13.776585808996765</v>
      </c>
      <c r="L257" s="99">
        <v>13.813005646049564</v>
      </c>
      <c r="M257" s="99">
        <v>14.194299787371104</v>
      </c>
      <c r="N257" s="99">
        <v>14.251648140081686</v>
      </c>
      <c r="O257" s="99">
        <v>14.380489680040739</v>
      </c>
      <c r="P257" s="99">
        <v>13.778596249093603</v>
      </c>
      <c r="Q257" s="99">
        <v>13.806495812685357</v>
      </c>
      <c r="R257" s="99">
        <v>13.477223488538884</v>
      </c>
      <c r="S257" s="99">
        <v>13.065415035322291</v>
      </c>
      <c r="T257" s="99">
        <v>12.510649194489101</v>
      </c>
      <c r="U257" s="99">
        <v>12.400949391929457</v>
      </c>
      <c r="V257" s="99">
        <v>12.18645228912982</v>
      </c>
      <c r="W257" s="99">
        <v>12.045421082649051</v>
      </c>
      <c r="DA257" s="63" t="s">
        <v>3037</v>
      </c>
    </row>
    <row r="258" spans="1:105" ht="12" customHeight="1" x14ac:dyDescent="0.25">
      <c r="A258" s="97" t="s">
        <v>127</v>
      </c>
      <c r="B258" s="99">
        <v>13.947722125890657</v>
      </c>
      <c r="C258" s="99">
        <v>13.988452933279405</v>
      </c>
      <c r="D258" s="99">
        <v>13.992984712692143</v>
      </c>
      <c r="E258" s="99">
        <v>14.046183890906507</v>
      </c>
      <c r="F258" s="99">
        <v>14.02601063907886</v>
      </c>
      <c r="G258" s="99">
        <v>13.911990887058685</v>
      </c>
      <c r="H258" s="99">
        <v>13.920202181583157</v>
      </c>
      <c r="I258" s="99">
        <v>13.64828893897954</v>
      </c>
      <c r="J258" s="99">
        <v>13.436319068140889</v>
      </c>
      <c r="K258" s="99">
        <v>13.760683913724</v>
      </c>
      <c r="L258" s="99">
        <v>13.796949834860884</v>
      </c>
      <c r="M258" s="99">
        <v>14.180470958013775</v>
      </c>
      <c r="N258" s="99">
        <v>14.239864216222504</v>
      </c>
      <c r="O258" s="99">
        <v>14.368534795582134</v>
      </c>
      <c r="P258" s="99">
        <v>13.755330617422162</v>
      </c>
      <c r="Q258" s="99">
        <v>13.774619877408526</v>
      </c>
      <c r="R258" s="99">
        <v>13.445580903870994</v>
      </c>
      <c r="S258" s="99">
        <v>13.029950280846448</v>
      </c>
      <c r="T258" s="99">
        <v>12.476735198122395</v>
      </c>
      <c r="U258" s="99">
        <v>12.361331532062348</v>
      </c>
      <c r="V258" s="99">
        <v>12.148234732194355</v>
      </c>
      <c r="W258" s="99">
        <v>12.017318244297583</v>
      </c>
      <c r="DA258" s="63" t="s">
        <v>3038</v>
      </c>
    </row>
    <row r="259" spans="1:105" ht="12" customHeight="1" x14ac:dyDescent="0.25">
      <c r="A259" s="100" t="s">
        <v>203</v>
      </c>
      <c r="B259" s="102">
        <v>11.2134793999472</v>
      </c>
      <c r="C259" s="102">
        <v>11.161157498837545</v>
      </c>
      <c r="D259" s="102">
        <v>11.195461124851665</v>
      </c>
      <c r="E259" s="102">
        <v>11.18808302452015</v>
      </c>
      <c r="F259" s="102">
        <v>11.188330305613553</v>
      </c>
      <c r="G259" s="102">
        <v>11.147242415762392</v>
      </c>
      <c r="H259" s="102">
        <v>11.146759474581124</v>
      </c>
      <c r="I259" s="102">
        <v>11.084595477042926</v>
      </c>
      <c r="J259" s="102">
        <v>10.808573946775951</v>
      </c>
      <c r="K259" s="102">
        <v>11.074245054050968</v>
      </c>
      <c r="L259" s="102">
        <v>11.069160804712048</v>
      </c>
      <c r="M259" s="102">
        <v>11.417321078070971</v>
      </c>
      <c r="N259" s="102">
        <v>11.453314841070425</v>
      </c>
      <c r="O259" s="102">
        <v>11.540681769846319</v>
      </c>
      <c r="P259" s="102">
        <v>11.055246737769755</v>
      </c>
      <c r="Q259" s="102">
        <v>11.051456227743774</v>
      </c>
      <c r="R259" s="102">
        <v>10.814613104163733</v>
      </c>
      <c r="S259" s="102">
        <v>10.479505970280588</v>
      </c>
      <c r="T259" s="102">
        <v>10.043576830502499</v>
      </c>
      <c r="U259" s="102">
        <v>9.9390813406581664</v>
      </c>
      <c r="V259" s="102">
        <v>9.7589246507955014</v>
      </c>
      <c r="W259" s="102">
        <v>9.4244627849280036</v>
      </c>
      <c r="DA259" s="131" t="s">
        <v>3039</v>
      </c>
    </row>
    <row r="260" spans="1:105" ht="12" customHeight="1" x14ac:dyDescent="0.25">
      <c r="A260" s="103" t="s">
        <v>52</v>
      </c>
      <c r="B260" s="105">
        <v>2.7342427259434579</v>
      </c>
      <c r="C260" s="105">
        <v>2.8272954344418624</v>
      </c>
      <c r="D260" s="105">
        <v>2.7975235878404812</v>
      </c>
      <c r="E260" s="105">
        <v>2.8581008663863567</v>
      </c>
      <c r="F260" s="105">
        <v>2.8376803334653049</v>
      </c>
      <c r="G260" s="105">
        <v>2.7647484712962918</v>
      </c>
      <c r="H260" s="105">
        <v>2.773442707002034</v>
      </c>
      <c r="I260" s="105">
        <v>2.5636934619366181</v>
      </c>
      <c r="J260" s="105">
        <v>2.6277451213649363</v>
      </c>
      <c r="K260" s="105">
        <v>2.6864388596730309</v>
      </c>
      <c r="L260" s="105">
        <v>2.7277890301488381</v>
      </c>
      <c r="M260" s="105">
        <v>2.7631498799428016</v>
      </c>
      <c r="N260" s="105">
        <v>2.7865493751520773</v>
      </c>
      <c r="O260" s="105">
        <v>2.8278530257358172</v>
      </c>
      <c r="P260" s="105">
        <v>2.7000838796524067</v>
      </c>
      <c r="Q260" s="105">
        <v>2.7231636496647535</v>
      </c>
      <c r="R260" s="105">
        <v>2.6309677997072578</v>
      </c>
      <c r="S260" s="105">
        <v>2.5504443105658599</v>
      </c>
      <c r="T260" s="105">
        <v>2.4331583676198942</v>
      </c>
      <c r="U260" s="105">
        <v>2.4222501914041827</v>
      </c>
      <c r="V260" s="105">
        <v>2.3893100813988526</v>
      </c>
      <c r="W260" s="105">
        <v>2.5928554593695812</v>
      </c>
      <c r="DA260" s="132" t="s">
        <v>3040</v>
      </c>
    </row>
    <row r="261" spans="1:105" ht="12" customHeight="1" x14ac:dyDescent="0.25">
      <c r="A261" s="106" t="s">
        <v>122</v>
      </c>
      <c r="B261" s="102">
        <v>14.224252253006179</v>
      </c>
      <c r="C261" s="102">
        <v>14.009257133654751</v>
      </c>
      <c r="D261" s="102">
        <v>14.050476589480898</v>
      </c>
      <c r="E261" s="102">
        <v>13.780415680567121</v>
      </c>
      <c r="F261" s="102">
        <v>13.718064338943915</v>
      </c>
      <c r="G261" s="102">
        <v>14.142721616607586</v>
      </c>
      <c r="H261" s="102">
        <v>14.062822327054823</v>
      </c>
      <c r="I261" s="102">
        <v>13.611543930771111</v>
      </c>
      <c r="J261" s="102">
        <v>13.384684743566163</v>
      </c>
      <c r="K261" s="102">
        <v>13.732636859192413</v>
      </c>
      <c r="L261" s="102">
        <v>13.729564427518433</v>
      </c>
      <c r="M261" s="102">
        <v>14.317350099688094</v>
      </c>
      <c r="N261" s="102">
        <v>14.257895879795122</v>
      </c>
      <c r="O261" s="102">
        <v>14.176711344579488</v>
      </c>
      <c r="P261" s="102">
        <v>13.842345813725776</v>
      </c>
      <c r="Q261" s="102">
        <v>13.49379224719835</v>
      </c>
      <c r="R261" s="102">
        <v>13.265701304930671</v>
      </c>
      <c r="S261" s="102">
        <v>12.87545252912984</v>
      </c>
      <c r="T261" s="102">
        <v>12.516190350714819</v>
      </c>
      <c r="U261" s="102">
        <v>12.195200631555387</v>
      </c>
      <c r="V261" s="102">
        <v>12.083789501835428</v>
      </c>
      <c r="W261" s="102">
        <v>11.68932103693175</v>
      </c>
      <c r="DA261" s="131" t="s">
        <v>3041</v>
      </c>
    </row>
    <row r="262" spans="1:105" ht="12" customHeight="1" x14ac:dyDescent="0.25">
      <c r="A262" s="107" t="s">
        <v>121</v>
      </c>
      <c r="B262" s="105">
        <v>14.224252253006179</v>
      </c>
      <c r="C262" s="105">
        <v>14.009143179147465</v>
      </c>
      <c r="D262" s="105">
        <v>14.050477336590074</v>
      </c>
      <c r="E262" s="105">
        <v>13.781006311456661</v>
      </c>
      <c r="F262" s="105">
        <v>13.717872568966325</v>
      </c>
      <c r="G262" s="105">
        <v>14.142776910547186</v>
      </c>
      <c r="H262" s="105">
        <v>14.063445342777577</v>
      </c>
      <c r="I262" s="105">
        <v>13.608460633179895</v>
      </c>
      <c r="J262" s="105">
        <v>13.36815041682075</v>
      </c>
      <c r="K262" s="105">
        <v>13.722821852728263</v>
      </c>
      <c r="L262" s="105">
        <v>13.7227008021444</v>
      </c>
      <c r="M262" s="105">
        <v>14.315951270476059</v>
      </c>
      <c r="N262" s="105">
        <v>14.259433393697901</v>
      </c>
      <c r="O262" s="105">
        <v>14.179004696036875</v>
      </c>
      <c r="P262" s="105">
        <v>13.846946440167377</v>
      </c>
      <c r="Q262" s="105">
        <v>13.463757770130304</v>
      </c>
      <c r="R262" s="105">
        <v>13.269780443002846</v>
      </c>
      <c r="S262" s="105">
        <v>12.878920328464847</v>
      </c>
      <c r="T262" s="105">
        <v>12.520938360318505</v>
      </c>
      <c r="U262" s="105">
        <v>12.188634133497283</v>
      </c>
      <c r="V262" s="105">
        <v>12.08402918617494</v>
      </c>
      <c r="W262" s="105">
        <v>11.695863051857273</v>
      </c>
      <c r="DA262" s="132" t="s">
        <v>3042</v>
      </c>
    </row>
    <row r="263" spans="1:105" ht="12" customHeight="1" x14ac:dyDescent="0.25">
      <c r="A263" s="108" t="s">
        <v>53</v>
      </c>
      <c r="B263" s="99">
        <v>11.435831571844046</v>
      </c>
      <c r="C263" s="99">
        <v>11.177665543773061</v>
      </c>
      <c r="D263" s="99">
        <v>11.241460283446557</v>
      </c>
      <c r="E263" s="99">
        <v>10.976850077177394</v>
      </c>
      <c r="F263" s="99">
        <v>10.942505079221583</v>
      </c>
      <c r="G263" s="99">
        <v>11.332196238200206</v>
      </c>
      <c r="H263" s="99">
        <v>11.261501939085774</v>
      </c>
      <c r="I263" s="99">
        <v>11.052265060191292</v>
      </c>
      <c r="J263" s="99">
        <v>10.75376172438377</v>
      </c>
      <c r="K263" s="99">
        <v>11.043852967605096</v>
      </c>
      <c r="L263" s="99">
        <v>11.009594970669109</v>
      </c>
      <c r="M263" s="99">
        <v>11.526461185454206</v>
      </c>
      <c r="N263" s="99">
        <v>11.469102345013079</v>
      </c>
      <c r="O263" s="99">
        <v>11.38840843838487</v>
      </c>
      <c r="P263" s="99">
        <v>11.128932313686622</v>
      </c>
      <c r="Q263" s="99">
        <v>10.801945616209181</v>
      </c>
      <c r="R263" s="99">
        <v>10.673251563617473</v>
      </c>
      <c r="S263" s="99">
        <v>10.358093338152598</v>
      </c>
      <c r="T263" s="99">
        <v>10.079354813409797</v>
      </c>
      <c r="U263" s="99">
        <v>9.8002324894291206</v>
      </c>
      <c r="V263" s="99">
        <v>9.7075752540992024</v>
      </c>
      <c r="W263" s="99">
        <v>9.1723318681425656</v>
      </c>
      <c r="DA263" s="63" t="s">
        <v>3043</v>
      </c>
    </row>
    <row r="264" spans="1:105" ht="12" customHeight="1" x14ac:dyDescent="0.25">
      <c r="A264" s="108" t="s">
        <v>52</v>
      </c>
      <c r="B264" s="99">
        <v>2.7884206811621328</v>
      </c>
      <c r="C264" s="99">
        <v>2.8314776353744029</v>
      </c>
      <c r="D264" s="99">
        <v>2.8090170531435188</v>
      </c>
      <c r="E264" s="99">
        <v>2.8041562342792692</v>
      </c>
      <c r="F264" s="99">
        <v>2.7753674897447431</v>
      </c>
      <c r="G264" s="99">
        <v>2.8105806723469779</v>
      </c>
      <c r="H264" s="99">
        <v>2.8019434036918063</v>
      </c>
      <c r="I264" s="99">
        <v>2.5561955729886039</v>
      </c>
      <c r="J264" s="99">
        <v>2.6143886924369815</v>
      </c>
      <c r="K264" s="99">
        <v>2.6789688851231692</v>
      </c>
      <c r="L264" s="99">
        <v>2.7131058314752945</v>
      </c>
      <c r="M264" s="99">
        <v>2.7894900850218542</v>
      </c>
      <c r="N264" s="99">
        <v>2.7903310486848203</v>
      </c>
      <c r="O264" s="99">
        <v>2.7905962576520031</v>
      </c>
      <c r="P264" s="99">
        <v>2.7180141264807567</v>
      </c>
      <c r="Q264" s="99">
        <v>2.6618121539211201</v>
      </c>
      <c r="R264" s="99">
        <v>2.5965288793853718</v>
      </c>
      <c r="S264" s="99">
        <v>2.5208269903122473</v>
      </c>
      <c r="T264" s="99">
        <v>2.4415835469087073</v>
      </c>
      <c r="U264" s="99">
        <v>2.3884016440681632</v>
      </c>
      <c r="V264" s="99">
        <v>2.3764539320757381</v>
      </c>
      <c r="W264" s="99">
        <v>2.5235311837147094</v>
      </c>
      <c r="DA264" s="63" t="s">
        <v>3044</v>
      </c>
    </row>
    <row r="265" spans="1:105" ht="12" customHeight="1" x14ac:dyDescent="0.25">
      <c r="A265" s="121" t="s">
        <v>54</v>
      </c>
      <c r="B265" s="123">
        <v>1.3866107057678192</v>
      </c>
      <c r="C265" s="123">
        <v>1.4274012773020479</v>
      </c>
      <c r="D265" s="123">
        <v>1.428113442675562</v>
      </c>
      <c r="E265" s="123">
        <v>1.446214542566403</v>
      </c>
      <c r="F265" s="123">
        <v>1.4283351520339573</v>
      </c>
      <c r="G265" s="123">
        <v>1.4764700865774489</v>
      </c>
      <c r="H265" s="123">
        <v>1.4233165002445771</v>
      </c>
      <c r="I265" s="123">
        <v>1.438443664783577</v>
      </c>
      <c r="J265" s="123">
        <v>1.5088312964630195</v>
      </c>
      <c r="K265" s="123">
        <v>1.6252666159235631</v>
      </c>
      <c r="L265" s="123">
        <v>1.6422939087388062</v>
      </c>
      <c r="M265" s="123">
        <v>1.6425780428225656</v>
      </c>
      <c r="N265" s="123">
        <v>1.6934819505554739</v>
      </c>
      <c r="O265" s="123">
        <v>1.7087747351301836</v>
      </c>
      <c r="P265" s="123">
        <v>1.6907618866652416</v>
      </c>
      <c r="Q265" s="123">
        <v>1.6941588582239435</v>
      </c>
      <c r="R265" s="123">
        <v>1.6829464924833235</v>
      </c>
      <c r="S265" s="123">
        <v>1.6780309817449992</v>
      </c>
      <c r="T265" s="123">
        <v>1.7106824799972016</v>
      </c>
      <c r="U265" s="123">
        <v>1.7269553121716839</v>
      </c>
      <c r="V265" s="123">
        <v>2.2898324485017958</v>
      </c>
      <c r="W265" s="123">
        <v>2.2593372535090666</v>
      </c>
      <c r="DA265" s="130" t="s">
        <v>3045</v>
      </c>
    </row>
    <row r="266" spans="1:105" ht="12" customHeight="1" x14ac:dyDescent="0.25">
      <c r="A266" s="97" t="s">
        <v>50</v>
      </c>
      <c r="B266" s="99">
        <v>1.0215955513102879</v>
      </c>
      <c r="C266" s="99">
        <v>1.5787220616817057</v>
      </c>
      <c r="D266" s="99">
        <v>1.4859366671121959</v>
      </c>
      <c r="E266" s="99">
        <v>1.6887220727126637</v>
      </c>
      <c r="F266" s="99">
        <v>1.4409715272097261</v>
      </c>
      <c r="G266" s="99">
        <v>1.7773644925700542</v>
      </c>
      <c r="H266" s="99">
        <v>0.93037056833574394</v>
      </c>
      <c r="I266" s="99">
        <v>1.2359682322633836</v>
      </c>
      <c r="J266" s="99">
        <v>1.7353077165590478</v>
      </c>
      <c r="K266" s="99">
        <v>2.0313598387842893</v>
      </c>
      <c r="L266" s="99">
        <v>1.5933974670244071</v>
      </c>
      <c r="M266" s="99">
        <v>1.5340134410767283</v>
      </c>
      <c r="N266" s="99">
        <v>1.2797861012027822</v>
      </c>
      <c r="O266" s="99">
        <v>1.7405911542948784</v>
      </c>
      <c r="P266" s="99">
        <v>1.6539994817717449</v>
      </c>
      <c r="Q266" s="99">
        <v>2.0273320254231284</v>
      </c>
      <c r="R266" s="99">
        <v>1.6056872954227828</v>
      </c>
      <c r="S266" s="99">
        <v>1.6497828878683245</v>
      </c>
      <c r="T266" s="99">
        <v>1.711561547684687</v>
      </c>
      <c r="U266" s="99">
        <v>1.7510436612146203</v>
      </c>
      <c r="V266" s="99">
        <v>2.2459059038929801</v>
      </c>
      <c r="W266" s="99">
        <v>2.2711142124279577</v>
      </c>
      <c r="DA266" s="63" t="s">
        <v>3046</v>
      </c>
    </row>
    <row r="267" spans="1:105" ht="12" customHeight="1" x14ac:dyDescent="0.25">
      <c r="A267" s="109" t="s">
        <v>120</v>
      </c>
      <c r="B267" s="110">
        <v>1.4269205023665308</v>
      </c>
      <c r="C267" s="110">
        <v>1.409505216761975</v>
      </c>
      <c r="D267" s="110">
        <v>1.4209540917587682</v>
      </c>
      <c r="E267" s="110">
        <v>1.4150180655657347</v>
      </c>
      <c r="F267" s="110">
        <v>1.4267915751793681</v>
      </c>
      <c r="G267" s="110">
        <v>1.4410681625518571</v>
      </c>
      <c r="H267" s="110">
        <v>1.4776879820528259</v>
      </c>
      <c r="I267" s="110">
        <v>1.4604771781075956</v>
      </c>
      <c r="J267" s="110">
        <v>1.4826637580983821</v>
      </c>
      <c r="K267" s="110">
        <v>1.5791131757029908</v>
      </c>
      <c r="L267" s="110">
        <v>1.6472600983210095</v>
      </c>
      <c r="M267" s="110">
        <v>1.6515238033545028</v>
      </c>
      <c r="N267" s="110">
        <v>1.7235293115205921</v>
      </c>
      <c r="O267" s="110">
        <v>1.7065404385070799</v>
      </c>
      <c r="P267" s="110">
        <v>1.6934269177514549</v>
      </c>
      <c r="Q267" s="110">
        <v>1.6700403843085663</v>
      </c>
      <c r="R267" s="110">
        <v>1.6884931144406168</v>
      </c>
      <c r="S267" s="110">
        <v>1.6799732484098757</v>
      </c>
      <c r="T267" s="110">
        <v>1.7106245219538436</v>
      </c>
      <c r="U267" s="110">
        <v>1.7254264156025056</v>
      </c>
      <c r="V267" s="110">
        <v>2.2925261395806822</v>
      </c>
      <c r="W267" s="110">
        <v>2.2586347033694785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3.7439905328947427E-2</v>
      </c>
      <c r="C269" s="118">
        <f t="shared" si="122"/>
        <v>6.1382632440915158E-2</v>
      </c>
      <c r="D269" s="118">
        <f t="shared" si="122"/>
        <v>6.0073354580030672E-2</v>
      </c>
      <c r="E269" s="118">
        <f t="shared" si="122"/>
        <v>7.0508818435027112E-2</v>
      </c>
      <c r="F269" s="118">
        <f t="shared" si="122"/>
        <v>5.7383619671491914E-2</v>
      </c>
      <c r="G269" s="118">
        <f t="shared" si="122"/>
        <v>6.8352845758752404E-2</v>
      </c>
      <c r="H269" s="118">
        <f t="shared" si="122"/>
        <v>3.3711689872520684E-2</v>
      </c>
      <c r="I269" s="118">
        <f t="shared" si="122"/>
        <v>4.4208366906549404E-2</v>
      </c>
      <c r="J269" s="118">
        <f t="shared" si="122"/>
        <v>6.5487452988095787E-2</v>
      </c>
      <c r="K269" s="118">
        <f t="shared" si="122"/>
        <v>7.5512119366687891E-2</v>
      </c>
      <c r="L269" s="118">
        <f t="shared" si="122"/>
        <v>5.3502453518934297E-2</v>
      </c>
      <c r="M269" s="118">
        <f t="shared" si="122"/>
        <v>4.2522769335390315E-2</v>
      </c>
      <c r="N269" s="118">
        <f t="shared" si="122"/>
        <v>3.155044803762741E-2</v>
      </c>
      <c r="O269" s="118">
        <f t="shared" si="122"/>
        <v>4.1574618140093347E-2</v>
      </c>
      <c r="P269" s="118">
        <f t="shared" si="122"/>
        <v>4.0691359691853363E-2</v>
      </c>
      <c r="Q269" s="118">
        <f t="shared" si="122"/>
        <v>4.9804316371736775E-2</v>
      </c>
      <c r="R269" s="118">
        <f t="shared" ref="R269:V269" si="123">R270+R273+R275+R284</f>
        <v>3.9133385259064075E-2</v>
      </c>
      <c r="S269" s="118">
        <f t="shared" si="123"/>
        <v>3.86065798841327E-2</v>
      </c>
      <c r="T269" s="118">
        <f t="shared" si="123"/>
        <v>3.849813410941158E-2</v>
      </c>
      <c r="U269" s="118">
        <f t="shared" si="123"/>
        <v>3.7985016268013191E-2</v>
      </c>
      <c r="V269" s="118">
        <f t="shared" si="123"/>
        <v>4.7129827786663817E-2</v>
      </c>
      <c r="W269" s="118">
        <f t="shared" ref="W269" si="124">W270+W273+W275+W284</f>
        <v>4.6363639101951619E-2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3.7439905328947427E-2</v>
      </c>
      <c r="C284" s="123">
        <v>6.1382632440915158E-2</v>
      </c>
      <c r="D284" s="123">
        <v>6.0073354580030672E-2</v>
      </c>
      <c r="E284" s="123">
        <v>7.0508818435027112E-2</v>
      </c>
      <c r="F284" s="123">
        <v>5.7383619671491914E-2</v>
      </c>
      <c r="G284" s="123">
        <v>6.8352845758752404E-2</v>
      </c>
      <c r="H284" s="123">
        <v>3.3711689872520684E-2</v>
      </c>
      <c r="I284" s="123">
        <v>4.4208366906549404E-2</v>
      </c>
      <c r="J284" s="123">
        <v>6.5487452988095787E-2</v>
      </c>
      <c r="K284" s="123">
        <v>7.5512119366687891E-2</v>
      </c>
      <c r="L284" s="123">
        <v>5.3502453518934297E-2</v>
      </c>
      <c r="M284" s="123">
        <v>4.2522769335390315E-2</v>
      </c>
      <c r="N284" s="123">
        <v>3.155044803762741E-2</v>
      </c>
      <c r="O284" s="123">
        <v>4.1574618140093347E-2</v>
      </c>
      <c r="P284" s="123">
        <v>4.0691359691853363E-2</v>
      </c>
      <c r="Q284" s="123">
        <v>4.9804316371736775E-2</v>
      </c>
      <c r="R284" s="123">
        <v>3.9133385259064075E-2</v>
      </c>
      <c r="S284" s="123">
        <v>3.86065798841327E-2</v>
      </c>
      <c r="T284" s="123">
        <v>3.849813410941158E-2</v>
      </c>
      <c r="U284" s="123">
        <v>3.7985016268013191E-2</v>
      </c>
      <c r="V284" s="123">
        <v>4.7129827786663817E-2</v>
      </c>
      <c r="W284" s="123">
        <v>4.6363639101951619E-2</v>
      </c>
      <c r="DA284" s="130" t="s">
        <v>3213</v>
      </c>
    </row>
    <row r="285" spans="1:105" ht="12" customHeight="1" x14ac:dyDescent="0.25">
      <c r="A285" s="97" t="s">
        <v>50</v>
      </c>
      <c r="B285" s="99">
        <v>0.37646748620634568</v>
      </c>
      <c r="C285" s="99">
        <v>0.58040569159120659</v>
      </c>
      <c r="D285" s="99">
        <v>0.54526190098784511</v>
      </c>
      <c r="E285" s="99">
        <v>0.61861299737303366</v>
      </c>
      <c r="F285" s="99">
        <v>0.52715028205486492</v>
      </c>
      <c r="G285" s="99">
        <v>0.64930965781270711</v>
      </c>
      <c r="H285" s="99">
        <v>0.33935059886966545</v>
      </c>
      <c r="I285" s="99">
        <v>0.45045806838548968</v>
      </c>
      <c r="J285" s="99">
        <v>0.63227228797256485</v>
      </c>
      <c r="K285" s="99">
        <v>0.73992542793287153</v>
      </c>
      <c r="L285" s="99">
        <v>0.58028049063632903</v>
      </c>
      <c r="M285" s="99">
        <v>0.55857364075605365</v>
      </c>
      <c r="N285" s="99">
        <v>0.46594098947440787</v>
      </c>
      <c r="O285" s="99">
        <v>0.63359783640008749</v>
      </c>
      <c r="P285" s="99">
        <v>0.60200272615112671</v>
      </c>
      <c r="Q285" s="99">
        <v>0.73780231674199515</v>
      </c>
      <c r="R285" s="99">
        <v>0.58422442385068973</v>
      </c>
      <c r="S285" s="99">
        <v>0.60009605635297381</v>
      </c>
      <c r="T285" s="99">
        <v>0.62241131963953511</v>
      </c>
      <c r="U285" s="99">
        <v>0.63645344684167493</v>
      </c>
      <c r="V285" s="99">
        <v>0.81568510084807966</v>
      </c>
      <c r="W285" s="99">
        <v>0.82356464194256163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59.332434737098552</v>
      </c>
      <c r="D290" s="117">
        <f t="shared" si="129"/>
        <v>55.293481939124725</v>
      </c>
      <c r="E290" s="117">
        <f t="shared" si="129"/>
        <v>58.227659663726087</v>
      </c>
      <c r="F290" s="117">
        <f t="shared" si="129"/>
        <v>60.105509211002932</v>
      </c>
      <c r="G290" s="117">
        <f t="shared" si="129"/>
        <v>32.183640712906914</v>
      </c>
      <c r="H290" s="117">
        <f t="shared" si="129"/>
        <v>42.453979874198005</v>
      </c>
      <c r="I290" s="117">
        <f t="shared" si="129"/>
        <v>46.155203469351946</v>
      </c>
      <c r="J290" s="117">
        <f t="shared" si="129"/>
        <v>47.006277210215103</v>
      </c>
      <c r="K290" s="117">
        <f t="shared" si="129"/>
        <v>39.160241398179437</v>
      </c>
      <c r="L290" s="117">
        <f t="shared" si="129"/>
        <v>44.038815847174391</v>
      </c>
      <c r="M290" s="117">
        <f t="shared" si="129"/>
        <v>38.94090099280988</v>
      </c>
      <c r="N290" s="117">
        <f t="shared" si="129"/>
        <v>44.604501696109793</v>
      </c>
      <c r="O290" s="117">
        <f t="shared" si="129"/>
        <v>40.29110033315866</v>
      </c>
      <c r="P290" s="117">
        <f t="shared" si="129"/>
        <v>33.671719706689863</v>
      </c>
      <c r="Q290" s="117">
        <f t="shared" si="129"/>
        <v>44.462368591542599</v>
      </c>
      <c r="R290" s="117">
        <f t="shared" ref="R290:V290" si="130">R291+R294+R296+R305</f>
        <v>24.280867951890823</v>
      </c>
      <c r="S290" s="117">
        <f t="shared" si="130"/>
        <v>35.175033494143094</v>
      </c>
      <c r="T290" s="117">
        <f t="shared" si="130"/>
        <v>28.274878132537541</v>
      </c>
      <c r="U290" s="117">
        <f t="shared" si="130"/>
        <v>35.905942620611803</v>
      </c>
      <c r="V290" s="117">
        <f t="shared" si="130"/>
        <v>21.218892008948863</v>
      </c>
      <c r="W290" s="117">
        <f t="shared" ref="W290" si="131">W291+W294+W296+W305</f>
        <v>41.377419723577574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53.343057885120025</v>
      </c>
      <c r="D291" s="122">
        <f t="shared" si="132"/>
        <v>49.942622627668889</v>
      </c>
      <c r="E291" s="122">
        <f t="shared" si="132"/>
        <v>52.809230140561603</v>
      </c>
      <c r="F291" s="122">
        <f t="shared" si="132"/>
        <v>54.126439352430886</v>
      </c>
      <c r="G291" s="122">
        <f t="shared" si="132"/>
        <v>29.280124606093082</v>
      </c>
      <c r="H291" s="122">
        <f t="shared" si="132"/>
        <v>38.655775257564954</v>
      </c>
      <c r="I291" s="122">
        <f t="shared" si="132"/>
        <v>42.04051369622244</v>
      </c>
      <c r="J291" s="122">
        <f t="shared" si="132"/>
        <v>42.127285909064781</v>
      </c>
      <c r="K291" s="122">
        <f t="shared" si="132"/>
        <v>35.06080424403418</v>
      </c>
      <c r="L291" s="122">
        <f t="shared" si="132"/>
        <v>39.956227422154491</v>
      </c>
      <c r="M291" s="122">
        <f t="shared" si="132"/>
        <v>35.142094049629947</v>
      </c>
      <c r="N291" s="122">
        <f t="shared" si="132"/>
        <v>40.224692985307705</v>
      </c>
      <c r="O291" s="122">
        <f t="shared" si="132"/>
        <v>35.874698104355986</v>
      </c>
      <c r="P291" s="122">
        <f t="shared" si="132"/>
        <v>30.206325554955185</v>
      </c>
      <c r="Q291" s="122">
        <f t="shared" si="132"/>
        <v>39.322859715060929</v>
      </c>
      <c r="R291" s="122">
        <f t="shared" ref="R291:V291" si="133">SUM(R292:R293)</f>
        <v>21.751377781480201</v>
      </c>
      <c r="S291" s="122">
        <f t="shared" si="133"/>
        <v>31.137836112533218</v>
      </c>
      <c r="T291" s="122">
        <f t="shared" si="133"/>
        <v>25.099682835071622</v>
      </c>
      <c r="U291" s="122">
        <f t="shared" si="133"/>
        <v>30.73988430564145</v>
      </c>
      <c r="V291" s="122">
        <f t="shared" si="133"/>
        <v>18.407858831575474</v>
      </c>
      <c r="W291" s="122">
        <f t="shared" ref="W291" si="134">SUM(W292:W293)</f>
        <v>35.356338027675342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53.130308867274572</v>
      </c>
      <c r="D292" s="98">
        <v>49.747993861315564</v>
      </c>
      <c r="E292" s="98">
        <v>52.606039846185155</v>
      </c>
      <c r="F292" s="98">
        <v>53.923652019134479</v>
      </c>
      <c r="G292" s="98">
        <v>29.172195941198602</v>
      </c>
      <c r="H292" s="98">
        <v>38.515309674101182</v>
      </c>
      <c r="I292" s="98">
        <v>41.889678225912363</v>
      </c>
      <c r="J292" s="98">
        <v>41.978534613272195</v>
      </c>
      <c r="K292" s="98">
        <v>34.937970648303221</v>
      </c>
      <c r="L292" s="98">
        <v>39.816706800854867</v>
      </c>
      <c r="M292" s="98">
        <v>35.021492702564714</v>
      </c>
      <c r="N292" s="98">
        <v>40.08689962701758</v>
      </c>
      <c r="O292" s="98">
        <v>35.752743177025508</v>
      </c>
      <c r="P292" s="98">
        <v>30.103946496837192</v>
      </c>
      <c r="Q292" s="98">
        <v>39.190123122142737</v>
      </c>
      <c r="R292" s="98">
        <v>21.677748274497812</v>
      </c>
      <c r="S292" s="98">
        <v>31.039051568679604</v>
      </c>
      <c r="T292" s="98">
        <v>25.020526525294777</v>
      </c>
      <c r="U292" s="98">
        <v>30.645205496630727</v>
      </c>
      <c r="V292" s="98">
        <v>18.349842319436355</v>
      </c>
      <c r="W292" s="98">
        <v>35.243298647313324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0.21274901784545522</v>
      </c>
      <c r="D293" s="98">
        <v>0.19462876635332726</v>
      </c>
      <c r="E293" s="98">
        <v>0.20319029437644548</v>
      </c>
      <c r="F293" s="98">
        <v>0.20278733329640933</v>
      </c>
      <c r="G293" s="98">
        <v>0.10792866489448114</v>
      </c>
      <c r="H293" s="98">
        <v>0.14046558346377</v>
      </c>
      <c r="I293" s="98">
        <v>0.15083547031007855</v>
      </c>
      <c r="J293" s="98">
        <v>0.1487512957925875</v>
      </c>
      <c r="K293" s="98">
        <v>0.12283359573095734</v>
      </c>
      <c r="L293" s="98">
        <v>0.13952062129962586</v>
      </c>
      <c r="M293" s="98">
        <v>0.12060134706523379</v>
      </c>
      <c r="N293" s="98">
        <v>0.13779335829012163</v>
      </c>
      <c r="O293" s="98">
        <v>0.12195492733048015</v>
      </c>
      <c r="P293" s="98">
        <v>0.10237905811799336</v>
      </c>
      <c r="Q293" s="98">
        <v>0.13273659291819181</v>
      </c>
      <c r="R293" s="98">
        <v>7.3629506982388196E-2</v>
      </c>
      <c r="S293" s="98">
        <v>9.8784543853614779E-2</v>
      </c>
      <c r="T293" s="98">
        <v>7.9156309776843903E-2</v>
      </c>
      <c r="U293" s="98">
        <v>9.4678809010722897E-2</v>
      </c>
      <c r="V293" s="98">
        <v>5.8016512139119861E-2</v>
      </c>
      <c r="W293" s="98">
        <v>0.11303938036201523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3.0470212856900488E-2</v>
      </c>
      <c r="D294" s="122">
        <f t="shared" si="135"/>
        <v>2.5305075364525979E-2</v>
      </c>
      <c r="E294" s="122">
        <f t="shared" si="135"/>
        <v>1.9637787036934706E-2</v>
      </c>
      <c r="F294" s="122">
        <f t="shared" si="135"/>
        <v>2.3397027660109544E-2</v>
      </c>
      <c r="G294" s="122">
        <f t="shared" si="135"/>
        <v>1.9613245723151047E-2</v>
      </c>
      <c r="H294" s="122">
        <f t="shared" si="135"/>
        <v>2.112435444416844E-2</v>
      </c>
      <c r="I294" s="122">
        <f t="shared" si="135"/>
        <v>1.657265960154054E-2</v>
      </c>
      <c r="J294" s="122">
        <f t="shared" si="135"/>
        <v>3.2965784894234178E-2</v>
      </c>
      <c r="K294" s="122">
        <f t="shared" si="135"/>
        <v>1.2501390589845276E-2</v>
      </c>
      <c r="L294" s="122">
        <f t="shared" si="135"/>
        <v>2.1898855256368158E-2</v>
      </c>
      <c r="M294" s="122">
        <f t="shared" si="135"/>
        <v>1.1081332403080563E-2</v>
      </c>
      <c r="N294" s="122">
        <f t="shared" si="135"/>
        <v>2.1237332322207175E-2</v>
      </c>
      <c r="O294" s="122">
        <f t="shared" si="135"/>
        <v>2.2402811930131647E-2</v>
      </c>
      <c r="P294" s="122">
        <f t="shared" si="135"/>
        <v>1.0896715551638628E-2</v>
      </c>
      <c r="Q294" s="122">
        <f t="shared" si="135"/>
        <v>2.1955178789827081E-2</v>
      </c>
      <c r="R294" s="122">
        <f t="shared" si="135"/>
        <v>6.5087807390775635E-3</v>
      </c>
      <c r="S294" s="122">
        <f t="shared" si="135"/>
        <v>6.9396409053565809E-3</v>
      </c>
      <c r="T294" s="122">
        <f t="shared" si="135"/>
        <v>1.1879217250739094E-2</v>
      </c>
      <c r="U294" s="122">
        <f t="shared" si="135"/>
        <v>2.1306350647832383E-2</v>
      </c>
      <c r="V294" s="122">
        <f t="shared" si="135"/>
        <v>2.731919190523184E-2</v>
      </c>
      <c r="W294" s="122">
        <f t="shared" si="135"/>
        <v>6.755661287886798E-2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3.0470212856900488E-2</v>
      </c>
      <c r="D295" s="98">
        <v>2.5305075364525979E-2</v>
      </c>
      <c r="E295" s="98">
        <v>1.9637787036934706E-2</v>
      </c>
      <c r="F295" s="98">
        <v>2.3397027660109544E-2</v>
      </c>
      <c r="G295" s="98">
        <v>1.9613245723151047E-2</v>
      </c>
      <c r="H295" s="98">
        <v>2.112435444416844E-2</v>
      </c>
      <c r="I295" s="98">
        <v>1.657265960154054E-2</v>
      </c>
      <c r="J295" s="98">
        <v>3.2965784894234178E-2</v>
      </c>
      <c r="K295" s="98">
        <v>1.2501390589845276E-2</v>
      </c>
      <c r="L295" s="98">
        <v>2.1898855256368158E-2</v>
      </c>
      <c r="M295" s="98">
        <v>1.1081332403080563E-2</v>
      </c>
      <c r="N295" s="98">
        <v>2.1237332322207175E-2</v>
      </c>
      <c r="O295" s="98">
        <v>2.2402811930131647E-2</v>
      </c>
      <c r="P295" s="98">
        <v>1.0896715551638628E-2</v>
      </c>
      <c r="Q295" s="98">
        <v>2.1955178789827081E-2</v>
      </c>
      <c r="R295" s="98">
        <v>6.5087807390775635E-3</v>
      </c>
      <c r="S295" s="98">
        <v>6.9396409053565809E-3</v>
      </c>
      <c r="T295" s="98">
        <v>1.1879217250739094E-2</v>
      </c>
      <c r="U295" s="98">
        <v>2.1306350647832383E-2</v>
      </c>
      <c r="V295" s="98">
        <v>2.731919190523184E-2</v>
      </c>
      <c r="W295" s="98">
        <v>6.755661287886798E-2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5.3525867218615959</v>
      </c>
      <c r="D296" s="122">
        <v>4.7634766290942769</v>
      </c>
      <c r="E296" s="122">
        <v>4.8233064790038265</v>
      </c>
      <c r="F296" s="122">
        <v>5.3437074115649423</v>
      </c>
      <c r="G296" s="122">
        <v>2.5679565500698356</v>
      </c>
      <c r="H296" s="122">
        <v>3.3745234280754288</v>
      </c>
      <c r="I296" s="122">
        <v>3.6520867914437245</v>
      </c>
      <c r="J296" s="122">
        <v>4.2812812225550889</v>
      </c>
      <c r="K296" s="122">
        <v>3.5918609454348216</v>
      </c>
      <c r="L296" s="122">
        <v>3.5668848567099638</v>
      </c>
      <c r="M296" s="122">
        <v>3.3346130552444126</v>
      </c>
      <c r="N296" s="122">
        <v>3.8182396248950474</v>
      </c>
      <c r="O296" s="122">
        <v>3.8443020257041272</v>
      </c>
      <c r="P296" s="122">
        <v>3.0043542036934303</v>
      </c>
      <c r="Q296" s="122">
        <v>4.4575930902545391</v>
      </c>
      <c r="R296" s="122">
        <v>2.1901679695581748</v>
      </c>
      <c r="S296" s="122">
        <v>3.4956293126444553</v>
      </c>
      <c r="T296" s="122">
        <v>2.7226097660752</v>
      </c>
      <c r="U296" s="122">
        <v>4.4320427607716733</v>
      </c>
      <c r="V296" s="122">
        <v>2.2763889341644021</v>
      </c>
      <c r="W296" s="122">
        <v>4.8829921821405469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3.6314612445575039</v>
      </c>
      <c r="D297" s="98">
        <v>4.5236484137126629</v>
      </c>
      <c r="E297" s="98">
        <v>4.378773524056796</v>
      </c>
      <c r="F297" s="98">
        <v>4.3373481936740887</v>
      </c>
      <c r="G297" s="98">
        <v>2.5674058469860426</v>
      </c>
      <c r="H297" s="98">
        <v>3.3721750323609649</v>
      </c>
      <c r="I297" s="98">
        <v>3.4185628505657815</v>
      </c>
      <c r="J297" s="98">
        <v>3.489291818251381</v>
      </c>
      <c r="K297" s="98">
        <v>3.0569679580280402</v>
      </c>
      <c r="L297" s="98">
        <v>3.3569163181960766</v>
      </c>
      <c r="M297" s="98">
        <v>3.3333219033275983</v>
      </c>
      <c r="N297" s="98">
        <v>3.8167008602200134</v>
      </c>
      <c r="O297" s="98">
        <v>3.8421993976939883</v>
      </c>
      <c r="P297" s="98">
        <v>3.0013877942494669</v>
      </c>
      <c r="Q297" s="98">
        <v>3.6710987107926667</v>
      </c>
      <c r="R297" s="98">
        <v>2.1880791229160019</v>
      </c>
      <c r="S297" s="98">
        <v>3.3245168408859072</v>
      </c>
      <c r="T297" s="98">
        <v>2.7201341245154116</v>
      </c>
      <c r="U297" s="98">
        <v>3.6735031917747567</v>
      </c>
      <c r="V297" s="98">
        <v>2.2742554721139805</v>
      </c>
      <c r="W297" s="98">
        <v>3.6760323298006332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6.9322231747996719E-4</v>
      </c>
      <c r="D298" s="98">
        <v>5.539424013879708E-4</v>
      </c>
      <c r="E298" s="98">
        <v>5.5511273678713333E-4</v>
      </c>
      <c r="F298" s="98">
        <v>9.6945369087924466E-4</v>
      </c>
      <c r="G298" s="98">
        <v>5.5070308379312656E-4</v>
      </c>
      <c r="H298" s="98">
        <v>2.3483957144639269E-3</v>
      </c>
      <c r="I298" s="98">
        <v>1.2237410857522297E-3</v>
      </c>
      <c r="J298" s="98">
        <v>2.1357048723580508E-3</v>
      </c>
      <c r="K298" s="98">
        <v>9.5281338037705955E-4</v>
      </c>
      <c r="L298" s="98">
        <v>1.4957037252586833E-3</v>
      </c>
      <c r="M298" s="98">
        <v>1.118638262092624E-3</v>
      </c>
      <c r="N298" s="98">
        <v>1.5387646750341438E-3</v>
      </c>
      <c r="O298" s="98">
        <v>2.1026280101389874E-3</v>
      </c>
      <c r="P298" s="98">
        <v>2.8055071174408527E-3</v>
      </c>
      <c r="Q298" s="98">
        <v>2.9273971383829774E-3</v>
      </c>
      <c r="R298" s="98">
        <v>1.9357185944565553E-3</v>
      </c>
      <c r="S298" s="98">
        <v>2.8525678779056061E-3</v>
      </c>
      <c r="T298" s="98">
        <v>2.4756415597884736E-3</v>
      </c>
      <c r="U298" s="98">
        <v>3.9106982776297705E-3</v>
      </c>
      <c r="V298" s="98">
        <v>2.1334620504214756E-3</v>
      </c>
      <c r="W298" s="98">
        <v>2.2911271089175456E-3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5.6789089557966526E-4</v>
      </c>
      <c r="D299" s="101">
        <v>4.5470897630135916E-4</v>
      </c>
      <c r="E299" s="101">
        <v>4.5364725137634075E-4</v>
      </c>
      <c r="F299" s="101">
        <v>7.9293169777712533E-4</v>
      </c>
      <c r="G299" s="101">
        <v>4.5204274384489236E-4</v>
      </c>
      <c r="H299" s="101">
        <v>1.9256705874537566E-3</v>
      </c>
      <c r="I299" s="101">
        <v>1.0158890096794162E-3</v>
      </c>
      <c r="J299" s="101">
        <v>1.7568193469048078E-3</v>
      </c>
      <c r="K299" s="101">
        <v>7.8367715643424792E-4</v>
      </c>
      <c r="L299" s="101">
        <v>1.2260623308087489E-3</v>
      </c>
      <c r="M299" s="101">
        <v>9.1924900915395507E-4</v>
      </c>
      <c r="N299" s="101">
        <v>1.2619981432800092E-3</v>
      </c>
      <c r="O299" s="101">
        <v>1.7199013164179576E-3</v>
      </c>
      <c r="P299" s="101">
        <v>2.2925948970236557E-3</v>
      </c>
      <c r="Q299" s="101">
        <v>2.3847577921479917E-3</v>
      </c>
      <c r="R299" s="101">
        <v>1.578838431376122E-3</v>
      </c>
      <c r="S299" s="101">
        <v>2.3239307105498864E-3</v>
      </c>
      <c r="T299" s="101">
        <v>2.0164408602849743E-3</v>
      </c>
      <c r="U299" s="101">
        <v>3.1785576600674354E-3</v>
      </c>
      <c r="V299" s="101">
        <v>1.7308820678071635E-3</v>
      </c>
      <c r="W299" s="101">
        <v>1.8146291333825594E-3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1.2533142190030192E-4</v>
      </c>
      <c r="D300" s="104">
        <v>9.9233425086611625E-5</v>
      </c>
      <c r="E300" s="104">
        <v>1.0146548541079261E-4</v>
      </c>
      <c r="F300" s="104">
        <v>1.765219931021193E-4</v>
      </c>
      <c r="G300" s="104">
        <v>9.8660339948234256E-5</v>
      </c>
      <c r="H300" s="104">
        <v>4.2272512701017006E-4</v>
      </c>
      <c r="I300" s="104">
        <v>2.0785207607281359E-4</v>
      </c>
      <c r="J300" s="104">
        <v>3.7888552545324279E-4</v>
      </c>
      <c r="K300" s="104">
        <v>1.6913622394281166E-4</v>
      </c>
      <c r="L300" s="104">
        <v>2.6964139444993451E-4</v>
      </c>
      <c r="M300" s="104">
        <v>1.9938925293866888E-4</v>
      </c>
      <c r="N300" s="104">
        <v>2.7676653175413444E-4</v>
      </c>
      <c r="O300" s="104">
        <v>3.8272669372102952E-4</v>
      </c>
      <c r="P300" s="104">
        <v>5.1291222041719711E-4</v>
      </c>
      <c r="Q300" s="104">
        <v>5.426393462349857E-4</v>
      </c>
      <c r="R300" s="104">
        <v>3.5688016308043328E-4</v>
      </c>
      <c r="S300" s="104">
        <v>5.2863716735571998E-4</v>
      </c>
      <c r="T300" s="104">
        <v>4.5920069950349928E-4</v>
      </c>
      <c r="U300" s="104">
        <v>7.3214061756233487E-4</v>
      </c>
      <c r="V300" s="104">
        <v>4.0257998261431204E-4</v>
      </c>
      <c r="W300" s="104">
        <v>4.7649797553498611E-4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1.693824245002628</v>
      </c>
      <c r="D301" s="101">
        <v>0.23606030675128795</v>
      </c>
      <c r="E301" s="101">
        <v>0.43846912899019774</v>
      </c>
      <c r="F301" s="101">
        <v>0.98908485337720842</v>
      </c>
      <c r="G301" s="101">
        <v>0</v>
      </c>
      <c r="H301" s="101">
        <v>0</v>
      </c>
      <c r="I301" s="101">
        <v>0.22616156973739412</v>
      </c>
      <c r="J301" s="101">
        <v>0.75543118732935777</v>
      </c>
      <c r="K301" s="101">
        <v>0.52067187136174153</v>
      </c>
      <c r="L301" s="101">
        <v>0.2020236964466334</v>
      </c>
      <c r="M301" s="101">
        <v>1.7251365472201877E-4</v>
      </c>
      <c r="N301" s="101">
        <v>0</v>
      </c>
      <c r="O301" s="101">
        <v>0</v>
      </c>
      <c r="P301" s="101">
        <v>1.6090232652263097E-4</v>
      </c>
      <c r="Q301" s="101">
        <v>0.74456463909006831</v>
      </c>
      <c r="R301" s="101">
        <v>1.5312804771652565E-4</v>
      </c>
      <c r="S301" s="101">
        <v>0.15841925544940055</v>
      </c>
      <c r="T301" s="101">
        <v>0</v>
      </c>
      <c r="U301" s="101">
        <v>0.70096244433310606</v>
      </c>
      <c r="V301" s="101">
        <v>0</v>
      </c>
      <c r="W301" s="101">
        <v>1.1360040955626904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2.6608009983983667E-2</v>
      </c>
      <c r="D302" s="104">
        <v>3.2139662289381032E-3</v>
      </c>
      <c r="E302" s="104">
        <v>5.5087132200456893E-3</v>
      </c>
      <c r="F302" s="104">
        <v>1.6304910822766597E-2</v>
      </c>
      <c r="G302" s="104">
        <v>0</v>
      </c>
      <c r="H302" s="104">
        <v>0</v>
      </c>
      <c r="I302" s="104">
        <v>6.1386300547968753E-3</v>
      </c>
      <c r="J302" s="104">
        <v>3.4422512101991869E-2</v>
      </c>
      <c r="K302" s="104">
        <v>1.3268302664662663E-2</v>
      </c>
      <c r="L302" s="104">
        <v>6.4491383419950912E-3</v>
      </c>
      <c r="M302" s="104">
        <v>0</v>
      </c>
      <c r="N302" s="104">
        <v>0</v>
      </c>
      <c r="O302" s="104">
        <v>0</v>
      </c>
      <c r="P302" s="104">
        <v>0</v>
      </c>
      <c r="Q302" s="104">
        <v>3.9002343233420993E-2</v>
      </c>
      <c r="R302" s="104">
        <v>0</v>
      </c>
      <c r="S302" s="104">
        <v>9.8406484312421293E-3</v>
      </c>
      <c r="T302" s="104">
        <v>0</v>
      </c>
      <c r="U302" s="104">
        <v>5.3666426386180528E-2</v>
      </c>
      <c r="V302" s="104">
        <v>0</v>
      </c>
      <c r="W302" s="104">
        <v>6.8664629668305874E-2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2.2438989792300322E-2</v>
      </c>
      <c r="D303" s="98">
        <v>2.7155409645356738E-3</v>
      </c>
      <c r="E303" s="98">
        <v>4.6371828408515578E-3</v>
      </c>
      <c r="F303" s="98">
        <v>1.3737414158227443E-2</v>
      </c>
      <c r="G303" s="98">
        <v>0</v>
      </c>
      <c r="H303" s="98">
        <v>0</v>
      </c>
      <c r="I303" s="98">
        <v>5.2406181331867601E-3</v>
      </c>
      <c r="J303" s="98">
        <v>2.9159148699662012E-2</v>
      </c>
      <c r="K303" s="98">
        <v>1.1239181956308342E-2</v>
      </c>
      <c r="L303" s="98">
        <v>5.4473204455663948E-3</v>
      </c>
      <c r="M303" s="98">
        <v>0</v>
      </c>
      <c r="N303" s="98">
        <v>0</v>
      </c>
      <c r="O303" s="98">
        <v>0</v>
      </c>
      <c r="P303" s="98">
        <v>0</v>
      </c>
      <c r="Q303" s="98">
        <v>3.2659414673621101E-2</v>
      </c>
      <c r="R303" s="98">
        <v>0</v>
      </c>
      <c r="S303" s="98">
        <v>8.2293356839528205E-3</v>
      </c>
      <c r="T303" s="98">
        <v>0</v>
      </c>
      <c r="U303" s="98">
        <v>4.472898628755876E-2</v>
      </c>
      <c r="V303" s="98">
        <v>0</v>
      </c>
      <c r="W303" s="98">
        <v>5.5878685392100447E-2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4.1690201916833453E-3</v>
      </c>
      <c r="D304" s="98">
        <v>4.9842526440242924E-4</v>
      </c>
      <c r="E304" s="98">
        <v>8.7153037919413163E-4</v>
      </c>
      <c r="F304" s="98">
        <v>2.5674966645391536E-3</v>
      </c>
      <c r="G304" s="98">
        <v>0</v>
      </c>
      <c r="H304" s="98">
        <v>0</v>
      </c>
      <c r="I304" s="98">
        <v>8.9801192161011525E-4</v>
      </c>
      <c r="J304" s="98">
        <v>5.2633634023298596E-3</v>
      </c>
      <c r="K304" s="98">
        <v>2.0291207083543202E-3</v>
      </c>
      <c r="L304" s="98">
        <v>1.0018178964286966E-3</v>
      </c>
      <c r="M304" s="98">
        <v>0</v>
      </c>
      <c r="N304" s="98">
        <v>0</v>
      </c>
      <c r="O304" s="98">
        <v>0</v>
      </c>
      <c r="P304" s="98">
        <v>0</v>
      </c>
      <c r="Q304" s="98">
        <v>6.342928559799889E-3</v>
      </c>
      <c r="R304" s="98">
        <v>0</v>
      </c>
      <c r="S304" s="98">
        <v>1.6113127472893089E-3</v>
      </c>
      <c r="T304" s="98">
        <v>0</v>
      </c>
      <c r="U304" s="98">
        <v>8.9374400986217701E-3</v>
      </c>
      <c r="V304" s="98">
        <v>0</v>
      </c>
      <c r="W304" s="98">
        <v>1.2785944276205431E-2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0.6063199172600291</v>
      </c>
      <c r="D305" s="122">
        <v>0.56207760699703158</v>
      </c>
      <c r="E305" s="122">
        <v>0.57548525712372522</v>
      </c>
      <c r="F305" s="122">
        <v>0.61196541934699422</v>
      </c>
      <c r="G305" s="122">
        <v>0.31594631102084608</v>
      </c>
      <c r="H305" s="122">
        <v>0.40255683411345428</v>
      </c>
      <c r="I305" s="122">
        <v>0.44603032208423748</v>
      </c>
      <c r="J305" s="122">
        <v>0.56474429370099943</v>
      </c>
      <c r="K305" s="122">
        <v>0.49507481812058252</v>
      </c>
      <c r="L305" s="122">
        <v>0.49380471305357154</v>
      </c>
      <c r="M305" s="122">
        <v>0.45311255553244029</v>
      </c>
      <c r="N305" s="122">
        <v>0.54033175358482799</v>
      </c>
      <c r="O305" s="122">
        <v>0.54969739116841787</v>
      </c>
      <c r="P305" s="122">
        <v>0.45014323248960819</v>
      </c>
      <c r="Q305" s="122">
        <v>0.65996060743730678</v>
      </c>
      <c r="R305" s="122">
        <v>0.33281342011336956</v>
      </c>
      <c r="S305" s="122">
        <v>0.53462842806005806</v>
      </c>
      <c r="T305" s="122">
        <v>0.44070631413997519</v>
      </c>
      <c r="U305" s="122">
        <v>0.71270920355084211</v>
      </c>
      <c r="V305" s="122">
        <v>0.50732505130375471</v>
      </c>
      <c r="W305" s="122">
        <v>1.0705329008828142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0.10798862331316916</v>
      </c>
      <c r="D306" s="98">
        <v>8.936613037165278E-2</v>
      </c>
      <c r="E306" s="98">
        <v>0.1003239682844648</v>
      </c>
      <c r="F306" s="98">
        <v>5.5944681087738847E-2</v>
      </c>
      <c r="G306" s="98">
        <v>3.7291314205769574E-2</v>
      </c>
      <c r="H306" s="98">
        <v>2.3894946838547971E-2</v>
      </c>
      <c r="I306" s="98">
        <v>4.849965841569788E-2</v>
      </c>
      <c r="J306" s="98">
        <v>0.11691076337859278</v>
      </c>
      <c r="K306" s="98">
        <v>8.0345277675849675E-2</v>
      </c>
      <c r="L306" s="98">
        <v>2.6975580550158598E-2</v>
      </c>
      <c r="M306" s="98">
        <v>5.9374929110878388E-3</v>
      </c>
      <c r="N306" s="98">
        <v>1.2045540626205777E-2</v>
      </c>
      <c r="O306" s="98">
        <v>5.1644345921903895E-2</v>
      </c>
      <c r="P306" s="98">
        <v>6.0948729262826511E-2</v>
      </c>
      <c r="Q306" s="98">
        <v>9.2864321322527171E-2</v>
      </c>
      <c r="R306" s="98">
        <v>3.6182961625661356E-2</v>
      </c>
      <c r="S306" s="98">
        <v>3.3184943670614371E-2</v>
      </c>
      <c r="T306" s="98">
        <v>1.5961446047075868E-2</v>
      </c>
      <c r="U306" s="98">
        <v>3.3693056931190637E-2</v>
      </c>
      <c r="V306" s="98">
        <v>3.2691111066562563E-2</v>
      </c>
      <c r="W306" s="98">
        <v>9.9664715792574382E-2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0.49833129394685988</v>
      </c>
      <c r="D307" s="33">
        <v>0.47271147662537882</v>
      </c>
      <c r="E307" s="33">
        <v>0.4751612888392604</v>
      </c>
      <c r="F307" s="33">
        <v>0.55602073825925535</v>
      </c>
      <c r="G307" s="33">
        <v>0.27865499681507649</v>
      </c>
      <c r="H307" s="33">
        <v>0.37866188727490629</v>
      </c>
      <c r="I307" s="33">
        <v>0.39753066366853962</v>
      </c>
      <c r="J307" s="33">
        <v>0.44783353032240664</v>
      </c>
      <c r="K307" s="33">
        <v>0.41472954044473287</v>
      </c>
      <c r="L307" s="33">
        <v>0.46682913250341296</v>
      </c>
      <c r="M307" s="33">
        <v>0.44717506262135243</v>
      </c>
      <c r="N307" s="33">
        <v>0.52828621295862221</v>
      </c>
      <c r="O307" s="33">
        <v>0.498053045246514</v>
      </c>
      <c r="P307" s="33">
        <v>0.38919450322678167</v>
      </c>
      <c r="Q307" s="33">
        <v>0.56709628611477958</v>
      </c>
      <c r="R307" s="33">
        <v>0.29663045848770819</v>
      </c>
      <c r="S307" s="33">
        <v>0.50144348438944364</v>
      </c>
      <c r="T307" s="33">
        <v>0.4247448680928993</v>
      </c>
      <c r="U307" s="33">
        <v>0.67901614661965148</v>
      </c>
      <c r="V307" s="33">
        <v>0.47463394023719213</v>
      </c>
      <c r="W307" s="33">
        <v>0.97086818509023987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51.06799224199014</v>
      </c>
      <c r="D309" s="117">
        <f t="shared" si="136"/>
        <v>47.876042077403703</v>
      </c>
      <c r="E309" s="117">
        <f t="shared" si="136"/>
        <v>50.486599496676952</v>
      </c>
      <c r="F309" s="117">
        <f t="shared" si="136"/>
        <v>52.166498026494544</v>
      </c>
      <c r="G309" s="117">
        <f t="shared" si="136"/>
        <v>28.082983502530247</v>
      </c>
      <c r="H309" s="117">
        <f t="shared" si="136"/>
        <v>37.125299887815011</v>
      </c>
      <c r="I309" s="117">
        <f t="shared" si="136"/>
        <v>40.404842075904099</v>
      </c>
      <c r="J309" s="117">
        <f t="shared" si="136"/>
        <v>41.192473193615278</v>
      </c>
      <c r="K309" s="117">
        <f t="shared" si="136"/>
        <v>34.388087065218677</v>
      </c>
      <c r="L309" s="117">
        <f t="shared" si="136"/>
        <v>38.865136210365087</v>
      </c>
      <c r="M309" s="117">
        <f t="shared" si="136"/>
        <v>34.503572629428035</v>
      </c>
      <c r="N309" s="117">
        <f t="shared" si="136"/>
        <v>39.741568450321068</v>
      </c>
      <c r="O309" s="117">
        <f t="shared" si="136"/>
        <v>36.136265924728463</v>
      </c>
      <c r="P309" s="117">
        <f t="shared" si="136"/>
        <v>30.400770954682695</v>
      </c>
      <c r="Q309" s="117">
        <f t="shared" si="136"/>
        <v>40.348769766818428</v>
      </c>
      <c r="R309" s="117">
        <f t="shared" ref="R309:V309" si="137">R310+R313+R315+R324</f>
        <v>22.196423644208785</v>
      </c>
      <c r="S309" s="117">
        <f t="shared" si="137"/>
        <v>32.30201939643036</v>
      </c>
      <c r="T309" s="117">
        <f t="shared" si="137"/>
        <v>26.139728489970345</v>
      </c>
      <c r="U309" s="117">
        <f t="shared" si="137"/>
        <v>33.29389958368612</v>
      </c>
      <c r="V309" s="117">
        <f t="shared" si="137"/>
        <v>19.862633356699394</v>
      </c>
      <c r="W309" s="117">
        <f t="shared" ref="W309" si="138">W310+W313+W315+W324</f>
        <v>38.802626035715356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46.108996153919804</v>
      </c>
      <c r="D310" s="122">
        <f t="shared" si="139"/>
        <v>43.25897173841048</v>
      </c>
      <c r="E310" s="122">
        <f t="shared" si="139"/>
        <v>45.839215423597842</v>
      </c>
      <c r="F310" s="122">
        <f t="shared" si="139"/>
        <v>47.08226690834239</v>
      </c>
      <c r="G310" s="122">
        <f t="shared" si="139"/>
        <v>25.524928701586557</v>
      </c>
      <c r="H310" s="122">
        <f t="shared" si="139"/>
        <v>33.772890179479234</v>
      </c>
      <c r="I310" s="122">
        <f t="shared" si="139"/>
        <v>36.813490291368474</v>
      </c>
      <c r="J310" s="122">
        <f t="shared" si="139"/>
        <v>36.976715695345142</v>
      </c>
      <c r="K310" s="122">
        <f t="shared" si="139"/>
        <v>30.851169558787696</v>
      </c>
      <c r="L310" s="122">
        <f t="shared" si="139"/>
        <v>35.251789379333282</v>
      </c>
      <c r="M310" s="122">
        <f t="shared" si="139"/>
        <v>31.117520199198179</v>
      </c>
      <c r="N310" s="122">
        <f t="shared" si="139"/>
        <v>35.793469443399431</v>
      </c>
      <c r="O310" s="122">
        <f t="shared" si="139"/>
        <v>32.127494085660565</v>
      </c>
      <c r="P310" s="122">
        <f t="shared" si="139"/>
        <v>27.252289587521179</v>
      </c>
      <c r="Q310" s="122">
        <f t="shared" si="139"/>
        <v>35.724246106990371</v>
      </c>
      <c r="R310" s="122">
        <f t="shared" ref="R310:V310" si="140">SUM(R311:R312)</f>
        <v>19.865534010465737</v>
      </c>
      <c r="S310" s="122">
        <f t="shared" si="140"/>
        <v>28.583458319957121</v>
      </c>
      <c r="T310" s="122">
        <f t="shared" si="140"/>
        <v>23.154101895101295</v>
      </c>
      <c r="U310" s="122">
        <f t="shared" si="140"/>
        <v>28.489999695841778</v>
      </c>
      <c r="V310" s="122">
        <f t="shared" si="140"/>
        <v>17.136207858385667</v>
      </c>
      <c r="W310" s="122">
        <f t="shared" ref="W310" si="141">SUM(W311:W312)</f>
        <v>33.047619848483038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45.896247136074351</v>
      </c>
      <c r="D311" s="98">
        <v>43.064342972057155</v>
      </c>
      <c r="E311" s="98">
        <v>45.636025129221395</v>
      </c>
      <c r="F311" s="98">
        <v>46.879479575045984</v>
      </c>
      <c r="G311" s="98">
        <v>25.417000036692077</v>
      </c>
      <c r="H311" s="98">
        <v>33.632424596015461</v>
      </c>
      <c r="I311" s="98">
        <v>36.662654821058396</v>
      </c>
      <c r="J311" s="98">
        <v>36.827964399552556</v>
      </c>
      <c r="K311" s="98">
        <v>30.72833596305674</v>
      </c>
      <c r="L311" s="98">
        <v>35.112268758033657</v>
      </c>
      <c r="M311" s="98">
        <v>30.996918852132946</v>
      </c>
      <c r="N311" s="98">
        <v>35.655676085109306</v>
      </c>
      <c r="O311" s="98">
        <v>32.005539158330087</v>
      </c>
      <c r="P311" s="98">
        <v>27.149910529403186</v>
      </c>
      <c r="Q311" s="98">
        <v>35.591509514072179</v>
      </c>
      <c r="R311" s="98">
        <v>19.791904503483348</v>
      </c>
      <c r="S311" s="98">
        <v>28.484673776103506</v>
      </c>
      <c r="T311" s="98">
        <v>23.07494558532445</v>
      </c>
      <c r="U311" s="98">
        <v>28.395320886831055</v>
      </c>
      <c r="V311" s="98">
        <v>17.078191346246548</v>
      </c>
      <c r="W311" s="98">
        <v>32.93458046812102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0.21274901784545522</v>
      </c>
      <c r="D312" s="98">
        <v>0.19462876635332726</v>
      </c>
      <c r="E312" s="98">
        <v>0.20319029437644548</v>
      </c>
      <c r="F312" s="98">
        <v>0.20278733329640933</v>
      </c>
      <c r="G312" s="98">
        <v>0.10792866489448114</v>
      </c>
      <c r="H312" s="98">
        <v>0.14046558346377</v>
      </c>
      <c r="I312" s="98">
        <v>0.15083547031007855</v>
      </c>
      <c r="J312" s="98">
        <v>0.1487512957925875</v>
      </c>
      <c r="K312" s="98">
        <v>0.12283359573095734</v>
      </c>
      <c r="L312" s="98">
        <v>0.13952062129962586</v>
      </c>
      <c r="M312" s="98">
        <v>0.12060134706523379</v>
      </c>
      <c r="N312" s="98">
        <v>0.13779335829012163</v>
      </c>
      <c r="O312" s="98">
        <v>0.12195492733048015</v>
      </c>
      <c r="P312" s="98">
        <v>0.10237905811799336</v>
      </c>
      <c r="Q312" s="98">
        <v>0.13273659291819181</v>
      </c>
      <c r="R312" s="98">
        <v>7.3629506982388196E-2</v>
      </c>
      <c r="S312" s="98">
        <v>9.8784543853614779E-2</v>
      </c>
      <c r="T312" s="98">
        <v>7.9156309776843903E-2</v>
      </c>
      <c r="U312" s="98">
        <v>9.4678809010722897E-2</v>
      </c>
      <c r="V312" s="98">
        <v>5.8016512139119861E-2</v>
      </c>
      <c r="W312" s="98">
        <v>0.11303938036201523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7.7639500288976482E-2</v>
      </c>
      <c r="D313" s="122">
        <f t="shared" si="142"/>
        <v>6.6775284519119155E-2</v>
      </c>
      <c r="E313" s="122">
        <f t="shared" si="142"/>
        <v>5.3621612866428692E-2</v>
      </c>
      <c r="F313" s="122">
        <f t="shared" si="142"/>
        <v>6.6034677543789319E-2</v>
      </c>
      <c r="G313" s="122">
        <f t="shared" si="142"/>
        <v>5.7173527486458549E-2</v>
      </c>
      <c r="H313" s="122">
        <f t="shared" si="142"/>
        <v>6.3552893312857725E-2</v>
      </c>
      <c r="I313" s="122">
        <f t="shared" si="142"/>
        <v>5.1423925062075285E-2</v>
      </c>
      <c r="J313" s="122">
        <f t="shared" si="142"/>
        <v>0.10546056749821799</v>
      </c>
      <c r="K313" s="122">
        <f t="shared" si="142"/>
        <v>4.1224891655735466E-2</v>
      </c>
      <c r="L313" s="122">
        <f t="shared" si="142"/>
        <v>7.4427557193015415E-2</v>
      </c>
      <c r="M313" s="122">
        <f t="shared" si="142"/>
        <v>3.8999829083187346E-2</v>
      </c>
      <c r="N313" s="122">
        <f t="shared" si="142"/>
        <v>7.7843020612495137E-2</v>
      </c>
      <c r="O313" s="122">
        <f t="shared" si="142"/>
        <v>8.6020055234448528E-2</v>
      </c>
      <c r="P313" s="122">
        <f t="shared" si="142"/>
        <v>4.3900009350034089E-2</v>
      </c>
      <c r="Q313" s="122">
        <f t="shared" si="142"/>
        <v>9.2018425310774352E-2</v>
      </c>
      <c r="R313" s="122">
        <f t="shared" si="142"/>
        <v>2.7942932032319477E-2</v>
      </c>
      <c r="S313" s="122">
        <f t="shared" si="142"/>
        <v>3.0355622384120543E-2</v>
      </c>
      <c r="T313" s="122">
        <f t="shared" si="142"/>
        <v>5.2767673185703752E-2</v>
      </c>
      <c r="U313" s="122">
        <f t="shared" si="142"/>
        <v>9.5957872148982132E-2</v>
      </c>
      <c r="V313" s="122">
        <f t="shared" si="142"/>
        <v>0.12475683941568792</v>
      </c>
      <c r="W313" s="122">
        <f t="shared" si="142"/>
        <v>0.31266771319958298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7.7639500288976482E-2</v>
      </c>
      <c r="D314" s="98">
        <v>6.6775284519119155E-2</v>
      </c>
      <c r="E314" s="98">
        <v>5.3621612866428692E-2</v>
      </c>
      <c r="F314" s="98">
        <v>6.6034677543789319E-2</v>
      </c>
      <c r="G314" s="98">
        <v>5.7173527486458549E-2</v>
      </c>
      <c r="H314" s="98">
        <v>6.3552893312857725E-2</v>
      </c>
      <c r="I314" s="98">
        <v>5.1423925062075285E-2</v>
      </c>
      <c r="J314" s="98">
        <v>0.10546056749821799</v>
      </c>
      <c r="K314" s="98">
        <v>4.1224891655735466E-2</v>
      </c>
      <c r="L314" s="98">
        <v>7.4427557193015415E-2</v>
      </c>
      <c r="M314" s="98">
        <v>3.8999829083187346E-2</v>
      </c>
      <c r="N314" s="98">
        <v>7.7843020612495137E-2</v>
      </c>
      <c r="O314" s="98">
        <v>8.6020055234448528E-2</v>
      </c>
      <c r="P314" s="98">
        <v>4.3900009350034089E-2</v>
      </c>
      <c r="Q314" s="98">
        <v>9.2018425310774352E-2</v>
      </c>
      <c r="R314" s="98">
        <v>2.7942932032319477E-2</v>
      </c>
      <c r="S314" s="98">
        <v>3.0355622384120543E-2</v>
      </c>
      <c r="T314" s="98">
        <v>5.2767673185703752E-2</v>
      </c>
      <c r="U314" s="98">
        <v>9.5957872148982132E-2</v>
      </c>
      <c r="V314" s="98">
        <v>0.12475683941568792</v>
      </c>
      <c r="W314" s="98">
        <v>0.31266771319958298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4.4274170990503992</v>
      </c>
      <c r="D315" s="122">
        <v>4.1271518092921715</v>
      </c>
      <c r="E315" s="122">
        <v>4.161176516532235</v>
      </c>
      <c r="F315" s="122">
        <v>4.549462044680558</v>
      </c>
      <c r="G315" s="122">
        <v>2.2597732900616809</v>
      </c>
      <c r="H315" s="122">
        <v>2.9773178701119343</v>
      </c>
      <c r="I315" s="122">
        <v>3.1976139345370638</v>
      </c>
      <c r="J315" s="122">
        <v>3.6850396648191119</v>
      </c>
      <c r="K315" s="122">
        <v>3.118517609774369</v>
      </c>
      <c r="L315" s="122">
        <v>3.1530390524655409</v>
      </c>
      <c r="M315" s="122">
        <v>2.9886367524711672</v>
      </c>
      <c r="N315" s="122">
        <v>3.4418024204047097</v>
      </c>
      <c r="O315" s="122">
        <v>3.4912562793449387</v>
      </c>
      <c r="P315" s="122">
        <v>2.7520815598125439</v>
      </c>
      <c r="Q315" s="122">
        <v>4.0117241597753086</v>
      </c>
      <c r="R315" s="122">
        <v>2.0349730205759182</v>
      </c>
      <c r="S315" s="122">
        <v>3.2457234177210443</v>
      </c>
      <c r="T315" s="122">
        <v>2.5593233156575503</v>
      </c>
      <c r="U315" s="122">
        <v>4.0959940887288999</v>
      </c>
      <c r="V315" s="122">
        <v>2.1625425298730936</v>
      </c>
      <c r="W315" s="122">
        <v>4.5148380785465836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3.1638400484893037</v>
      </c>
      <c r="D316" s="98">
        <v>3.9507679911235192</v>
      </c>
      <c r="E316" s="98">
        <v>3.8338107070526593</v>
      </c>
      <c r="F316" s="98">
        <v>3.8070549022263784</v>
      </c>
      <c r="G316" s="98">
        <v>2.2592768392038458</v>
      </c>
      <c r="H316" s="98">
        <v>2.9751961680048886</v>
      </c>
      <c r="I316" s="98">
        <v>3.0241646063733998</v>
      </c>
      <c r="J316" s="98">
        <v>3.0953043680964751</v>
      </c>
      <c r="K316" s="98">
        <v>2.719740685341371</v>
      </c>
      <c r="L316" s="98">
        <v>2.9958388487729763</v>
      </c>
      <c r="M316" s="98">
        <v>2.9874841068777185</v>
      </c>
      <c r="N316" s="98">
        <v>3.4403880841410435</v>
      </c>
      <c r="O316" s="98">
        <v>3.4893116161089495</v>
      </c>
      <c r="P316" s="98">
        <v>2.7493436110338796</v>
      </c>
      <c r="Q316" s="98">
        <v>3.39007130644231</v>
      </c>
      <c r="R316" s="98">
        <v>2.0330272326212926</v>
      </c>
      <c r="S316" s="98">
        <v>3.1073345983076837</v>
      </c>
      <c r="T316" s="98">
        <v>2.5569686290055254</v>
      </c>
      <c r="U316" s="98">
        <v>3.4719389069641502</v>
      </c>
      <c r="V316" s="98">
        <v>2.1604956477352935</v>
      </c>
      <c r="W316" s="98">
        <v>3.5085752821221754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6.2009533031324538E-4</v>
      </c>
      <c r="D317" s="98">
        <v>4.9635749498610343E-4</v>
      </c>
      <c r="E317" s="98">
        <v>4.986538030975938E-4</v>
      </c>
      <c r="F317" s="98">
        <v>8.7250819765812828E-4</v>
      </c>
      <c r="G317" s="98">
        <v>4.9645085783532475E-4</v>
      </c>
      <c r="H317" s="98">
        <v>2.1217021070457868E-3</v>
      </c>
      <c r="I317" s="98">
        <v>1.1065383724408193E-3</v>
      </c>
      <c r="J317" s="98">
        <v>1.9373366042615453E-3</v>
      </c>
      <c r="K317" s="98">
        <v>8.6636258541954777E-4</v>
      </c>
      <c r="L317" s="98">
        <v>1.3638257033479944E-3</v>
      </c>
      <c r="M317" s="98">
        <v>1.0232646195418777E-3</v>
      </c>
      <c r="N317" s="98">
        <v>1.4143362636661041E-3</v>
      </c>
      <c r="O317" s="98">
        <v>1.9446632359890069E-3</v>
      </c>
      <c r="P317" s="98">
        <v>2.6129844419733044E-3</v>
      </c>
      <c r="Q317" s="98">
        <v>2.7448408125720237E-3</v>
      </c>
      <c r="R317" s="98">
        <v>1.8238387813862857E-3</v>
      </c>
      <c r="S317" s="98">
        <v>2.7007513862258312E-3</v>
      </c>
      <c r="T317" s="98">
        <v>2.3546866520250953E-3</v>
      </c>
      <c r="U317" s="98">
        <v>3.7362915415977164E-3</v>
      </c>
      <c r="V317" s="98">
        <v>2.0468821378002546E-3</v>
      </c>
      <c r="W317" s="98">
        <v>2.2084639520012833E-3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4.9476390841294345E-4</v>
      </c>
      <c r="D318" s="101">
        <v>3.9712406989949179E-4</v>
      </c>
      <c r="E318" s="101">
        <v>3.9718831768680116E-4</v>
      </c>
      <c r="F318" s="101">
        <v>6.9598620455600896E-4</v>
      </c>
      <c r="G318" s="101">
        <v>3.977905178870905E-4</v>
      </c>
      <c r="H318" s="101">
        <v>1.6989769800356165E-3</v>
      </c>
      <c r="I318" s="101">
        <v>8.9868629636800576E-4</v>
      </c>
      <c r="J318" s="101">
        <v>1.5584510788083025E-3</v>
      </c>
      <c r="K318" s="101">
        <v>6.9722636147673614E-4</v>
      </c>
      <c r="L318" s="101">
        <v>1.0941843088980599E-3</v>
      </c>
      <c r="M318" s="101">
        <v>8.238753666032089E-4</v>
      </c>
      <c r="N318" s="101">
        <v>1.1375697319119698E-3</v>
      </c>
      <c r="O318" s="101">
        <v>1.5619365422679774E-3</v>
      </c>
      <c r="P318" s="101">
        <v>2.1000722215561074E-3</v>
      </c>
      <c r="Q318" s="101">
        <v>2.202201466337038E-3</v>
      </c>
      <c r="R318" s="101">
        <v>1.4669586183058525E-3</v>
      </c>
      <c r="S318" s="101">
        <v>2.172114218870111E-3</v>
      </c>
      <c r="T318" s="101">
        <v>1.895485952521596E-3</v>
      </c>
      <c r="U318" s="101">
        <v>3.0041509240353813E-3</v>
      </c>
      <c r="V318" s="101">
        <v>1.6443021551859427E-3</v>
      </c>
      <c r="W318" s="101">
        <v>1.7319659764662974E-3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1.2533142190030192E-4</v>
      </c>
      <c r="D319" s="104">
        <v>9.9233425086611625E-5</v>
      </c>
      <c r="E319" s="104">
        <v>1.0146548541079261E-4</v>
      </c>
      <c r="F319" s="104">
        <v>1.765219931021193E-4</v>
      </c>
      <c r="G319" s="104">
        <v>9.8660339948234256E-5</v>
      </c>
      <c r="H319" s="104">
        <v>4.2272512701017006E-4</v>
      </c>
      <c r="I319" s="104">
        <v>2.0785207607281359E-4</v>
      </c>
      <c r="J319" s="104">
        <v>3.7888552545324279E-4</v>
      </c>
      <c r="K319" s="104">
        <v>1.6913622394281166E-4</v>
      </c>
      <c r="L319" s="104">
        <v>2.6964139444993451E-4</v>
      </c>
      <c r="M319" s="104">
        <v>1.9938925293866888E-4</v>
      </c>
      <c r="N319" s="104">
        <v>2.7676653175413444E-4</v>
      </c>
      <c r="O319" s="104">
        <v>3.8272669372102952E-4</v>
      </c>
      <c r="P319" s="104">
        <v>5.1291222041719711E-4</v>
      </c>
      <c r="Q319" s="104">
        <v>5.426393462349857E-4</v>
      </c>
      <c r="R319" s="104">
        <v>3.5688016308043328E-4</v>
      </c>
      <c r="S319" s="104">
        <v>5.2863716735571998E-4</v>
      </c>
      <c r="T319" s="104">
        <v>4.5920069950349928E-4</v>
      </c>
      <c r="U319" s="104">
        <v>7.3214061756233487E-4</v>
      </c>
      <c r="V319" s="104">
        <v>4.0257998261431204E-4</v>
      </c>
      <c r="W319" s="104">
        <v>4.7649797553498611E-4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1.2423301277212211</v>
      </c>
      <c r="D320" s="101">
        <v>0.17339437759550072</v>
      </c>
      <c r="E320" s="101">
        <v>0.32258402568911249</v>
      </c>
      <c r="F320" s="101">
        <v>0.72884420958464013</v>
      </c>
      <c r="G320" s="101">
        <v>0</v>
      </c>
      <c r="H320" s="101">
        <v>0</v>
      </c>
      <c r="I320" s="101">
        <v>0.16756202887742933</v>
      </c>
      <c r="J320" s="101">
        <v>0.56088481064512341</v>
      </c>
      <c r="K320" s="101">
        <v>0.38751653967245736</v>
      </c>
      <c r="L320" s="101">
        <v>0.15076925267053753</v>
      </c>
      <c r="M320" s="101">
        <v>1.2938097390686893E-4</v>
      </c>
      <c r="N320" s="101">
        <v>0</v>
      </c>
      <c r="O320" s="101">
        <v>0</v>
      </c>
      <c r="P320" s="101">
        <v>1.2496433669114266E-4</v>
      </c>
      <c r="Q320" s="101">
        <v>0.58682473663764734</v>
      </c>
      <c r="R320" s="101">
        <v>1.2194917323932358E-4</v>
      </c>
      <c r="S320" s="101">
        <v>0.12745586146304669</v>
      </c>
      <c r="T320" s="101">
        <v>0</v>
      </c>
      <c r="U320" s="101">
        <v>0.57470881131422991</v>
      </c>
      <c r="V320" s="101">
        <v>0</v>
      </c>
      <c r="W320" s="101">
        <v>0.94479504762257793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2.0626827509561466E-2</v>
      </c>
      <c r="D321" s="104">
        <v>2.493083078165436E-3</v>
      </c>
      <c r="E321" s="104">
        <v>4.2831299873658897E-3</v>
      </c>
      <c r="F321" s="104">
        <v>1.2690424671881383E-2</v>
      </c>
      <c r="G321" s="104">
        <v>0</v>
      </c>
      <c r="H321" s="104">
        <v>0</v>
      </c>
      <c r="I321" s="104">
        <v>4.7807609137941205E-3</v>
      </c>
      <c r="J321" s="104">
        <v>2.6913149473251498E-2</v>
      </c>
      <c r="K321" s="104">
        <v>1.0394022175120509E-2</v>
      </c>
      <c r="L321" s="104">
        <v>5.0671253186792171E-3</v>
      </c>
      <c r="M321" s="104">
        <v>0</v>
      </c>
      <c r="N321" s="104">
        <v>0</v>
      </c>
      <c r="O321" s="104">
        <v>0</v>
      </c>
      <c r="P321" s="104">
        <v>0</v>
      </c>
      <c r="Q321" s="104">
        <v>3.2083275882779629E-2</v>
      </c>
      <c r="R321" s="104">
        <v>0</v>
      </c>
      <c r="S321" s="104">
        <v>8.2322065640880546E-3</v>
      </c>
      <c r="T321" s="104">
        <v>0</v>
      </c>
      <c r="U321" s="104">
        <v>4.561007890892229E-2</v>
      </c>
      <c r="V321" s="104">
        <v>0</v>
      </c>
      <c r="W321" s="104">
        <v>5.9259284849829411E-2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1.6457807317878121E-2</v>
      </c>
      <c r="D322" s="98">
        <v>1.994657813763007E-3</v>
      </c>
      <c r="E322" s="98">
        <v>3.4115996081717581E-3</v>
      </c>
      <c r="F322" s="98">
        <v>1.0122928007342229E-2</v>
      </c>
      <c r="G322" s="98">
        <v>0</v>
      </c>
      <c r="H322" s="98">
        <v>0</v>
      </c>
      <c r="I322" s="98">
        <v>3.8827489921840052E-3</v>
      </c>
      <c r="J322" s="98">
        <v>2.1649786070921637E-2</v>
      </c>
      <c r="K322" s="98">
        <v>8.3649014667661892E-3</v>
      </c>
      <c r="L322" s="98">
        <v>4.0653074222505208E-3</v>
      </c>
      <c r="M322" s="98">
        <v>0</v>
      </c>
      <c r="N322" s="98">
        <v>0</v>
      </c>
      <c r="O322" s="98">
        <v>0</v>
      </c>
      <c r="P322" s="98">
        <v>0</v>
      </c>
      <c r="Q322" s="98">
        <v>2.574034732297974E-2</v>
      </c>
      <c r="R322" s="98">
        <v>0</v>
      </c>
      <c r="S322" s="98">
        <v>6.6208938167987459E-3</v>
      </c>
      <c r="T322" s="98">
        <v>0</v>
      </c>
      <c r="U322" s="98">
        <v>3.6672638810300522E-2</v>
      </c>
      <c r="V322" s="98">
        <v>0</v>
      </c>
      <c r="W322" s="98">
        <v>4.6473340573623977E-2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4.1690201916833453E-3</v>
      </c>
      <c r="D323" s="98">
        <v>4.9842526440242924E-4</v>
      </c>
      <c r="E323" s="98">
        <v>8.7153037919413163E-4</v>
      </c>
      <c r="F323" s="98">
        <v>2.5674966645391536E-3</v>
      </c>
      <c r="G323" s="98">
        <v>0</v>
      </c>
      <c r="H323" s="98">
        <v>0</v>
      </c>
      <c r="I323" s="98">
        <v>8.9801192161011525E-4</v>
      </c>
      <c r="J323" s="98">
        <v>5.2633634023298596E-3</v>
      </c>
      <c r="K323" s="98">
        <v>2.0291207083543202E-3</v>
      </c>
      <c r="L323" s="98">
        <v>1.0018178964286966E-3</v>
      </c>
      <c r="M323" s="98">
        <v>0</v>
      </c>
      <c r="N323" s="98">
        <v>0</v>
      </c>
      <c r="O323" s="98">
        <v>0</v>
      </c>
      <c r="P323" s="98">
        <v>0</v>
      </c>
      <c r="Q323" s="98">
        <v>6.342928559799889E-3</v>
      </c>
      <c r="R323" s="98">
        <v>0</v>
      </c>
      <c r="S323" s="98">
        <v>1.6113127472893089E-3</v>
      </c>
      <c r="T323" s="98">
        <v>0</v>
      </c>
      <c r="U323" s="98">
        <v>8.9374400986217701E-3</v>
      </c>
      <c r="V323" s="98">
        <v>0</v>
      </c>
      <c r="W323" s="98">
        <v>1.2785944276205431E-2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0.45393948873096079</v>
      </c>
      <c r="D324" s="122">
        <v>0.42314324518193558</v>
      </c>
      <c r="E324" s="122">
        <v>0.43258594368044279</v>
      </c>
      <c r="F324" s="122">
        <v>0.4687343959278038</v>
      </c>
      <c r="G324" s="122">
        <v>0.24110798339555001</v>
      </c>
      <c r="H324" s="122">
        <v>0.31153894491098411</v>
      </c>
      <c r="I324" s="122">
        <v>0.34231392493648355</v>
      </c>
      <c r="J324" s="122">
        <v>0.42525726595280228</v>
      </c>
      <c r="K324" s="122">
        <v>0.3771750050008823</v>
      </c>
      <c r="L324" s="122">
        <v>0.38588022137324629</v>
      </c>
      <c r="M324" s="122">
        <v>0.35841584867550097</v>
      </c>
      <c r="N324" s="122">
        <v>0.42845356590442341</v>
      </c>
      <c r="O324" s="122">
        <v>0.4314955044885086</v>
      </c>
      <c r="P324" s="122">
        <v>0.35249979799893744</v>
      </c>
      <c r="Q324" s="122">
        <v>0.52078107474197077</v>
      </c>
      <c r="R324" s="122">
        <v>0.26797368113481002</v>
      </c>
      <c r="S324" s="122">
        <v>0.44248203636807154</v>
      </c>
      <c r="T324" s="122">
        <v>0.37353560602579577</v>
      </c>
      <c r="U324" s="122">
        <v>0.61194792696645539</v>
      </c>
      <c r="V324" s="122">
        <v>0.43912612902494641</v>
      </c>
      <c r="W324" s="122">
        <v>0.9275003954861587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6.7257215618642716E-2</v>
      </c>
      <c r="D325" s="98">
        <v>5.5673240204593716E-2</v>
      </c>
      <c r="E325" s="98">
        <v>6.2515728379123434E-2</v>
      </c>
      <c r="F325" s="98">
        <v>3.4870180798473337E-2</v>
      </c>
      <c r="G325" s="98">
        <v>2.3249434747668274E-2</v>
      </c>
      <c r="H325" s="98">
        <v>1.4901114595471526E-2</v>
      </c>
      <c r="I325" s="98">
        <v>3.0252251320039766E-2</v>
      </c>
      <c r="J325" s="98">
        <v>7.2941879931203032E-2</v>
      </c>
      <c r="K325" s="98">
        <v>5.0139763892464766E-2</v>
      </c>
      <c r="L325" s="98">
        <v>1.6837901114694662E-2</v>
      </c>
      <c r="M325" s="98">
        <v>3.7065639233910446E-3</v>
      </c>
      <c r="N325" s="98">
        <v>7.5195990953453437E-3</v>
      </c>
      <c r="O325" s="98">
        <v>3.2239713344968828E-2</v>
      </c>
      <c r="P325" s="98">
        <v>3.8048106236935379E-2</v>
      </c>
      <c r="Q325" s="98">
        <v>5.797186596071386E-2</v>
      </c>
      <c r="R325" s="98">
        <v>2.2604559765664188E-2</v>
      </c>
      <c r="S325" s="98">
        <v>2.0756856735998405E-2</v>
      </c>
      <c r="T325" s="98">
        <v>9.9978952014295429E-3</v>
      </c>
      <c r="U325" s="98">
        <v>2.1135556126760942E-2</v>
      </c>
      <c r="V325" s="98">
        <v>2.0535018527946997E-2</v>
      </c>
      <c r="W325" s="98">
        <v>6.2683670985241968E-2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0.38668227311231806</v>
      </c>
      <c r="D326" s="33">
        <v>0.36747000497734189</v>
      </c>
      <c r="E326" s="33">
        <v>0.37007021530131934</v>
      </c>
      <c r="F326" s="33">
        <v>0.43386421512933049</v>
      </c>
      <c r="G326" s="33">
        <v>0.21785854864788173</v>
      </c>
      <c r="H326" s="33">
        <v>0.29663783031551261</v>
      </c>
      <c r="I326" s="33">
        <v>0.31206167361644377</v>
      </c>
      <c r="J326" s="33">
        <v>0.35231538602159923</v>
      </c>
      <c r="K326" s="33">
        <v>0.32703524110841753</v>
      </c>
      <c r="L326" s="33">
        <v>0.3690423202585516</v>
      </c>
      <c r="M326" s="33">
        <v>0.35470928475210994</v>
      </c>
      <c r="N326" s="33">
        <v>0.42093396680907808</v>
      </c>
      <c r="O326" s="33">
        <v>0.39925579114353976</v>
      </c>
      <c r="P326" s="33">
        <v>0.31445169176200205</v>
      </c>
      <c r="Q326" s="33">
        <v>0.46280920878125686</v>
      </c>
      <c r="R326" s="33">
        <v>0.24536912136914585</v>
      </c>
      <c r="S326" s="33">
        <v>0.42172517963207312</v>
      </c>
      <c r="T326" s="33">
        <v>0.36353771082436626</v>
      </c>
      <c r="U326" s="33">
        <v>0.5908123708396944</v>
      </c>
      <c r="V326" s="33">
        <v>0.41859111049699943</v>
      </c>
      <c r="W326" s="33">
        <v>0.86481672450091673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0.86070953380342341</v>
      </c>
      <c r="D328" s="119">
        <f t="shared" si="143"/>
        <v>0.86585326874716917</v>
      </c>
      <c r="E328" s="119">
        <f t="shared" si="143"/>
        <v>0.86705527558972872</v>
      </c>
      <c r="F328" s="119">
        <f t="shared" si="143"/>
        <v>0.8679154159290432</v>
      </c>
      <c r="G328" s="119">
        <f t="shared" si="143"/>
        <v>0.87258566403482929</v>
      </c>
      <c r="H328" s="119">
        <f t="shared" si="143"/>
        <v>0.87448338171890516</v>
      </c>
      <c r="I328" s="119">
        <f t="shared" si="143"/>
        <v>0.8754125004071055</v>
      </c>
      <c r="J328" s="119">
        <f t="shared" si="143"/>
        <v>0.87631856080412163</v>
      </c>
      <c r="K328" s="119">
        <f t="shared" si="143"/>
        <v>0.87813777028497542</v>
      </c>
      <c r="L328" s="119">
        <f t="shared" si="143"/>
        <v>0.88252001019366066</v>
      </c>
      <c r="M328" s="119">
        <f t="shared" si="143"/>
        <v>0.88604967398671231</v>
      </c>
      <c r="N328" s="119">
        <f t="shared" si="143"/>
        <v>0.89097662655397747</v>
      </c>
      <c r="O328" s="119">
        <f t="shared" si="143"/>
        <v>0.8968795993637616</v>
      </c>
      <c r="P328" s="119">
        <f t="shared" si="143"/>
        <v>0.90285768649477982</v>
      </c>
      <c r="Q328" s="119">
        <f t="shared" si="143"/>
        <v>0.90748133860087155</v>
      </c>
      <c r="R328" s="119">
        <f t="shared" ref="R328:V328" si="144">IF(R309=0,"",R309/R290)</f>
        <v>0.91415280904240837</v>
      </c>
      <c r="S328" s="119">
        <f t="shared" si="144"/>
        <v>0.91832234933930879</v>
      </c>
      <c r="T328" s="119">
        <f t="shared" si="144"/>
        <v>0.92448598248385883</v>
      </c>
      <c r="U328" s="119">
        <f t="shared" si="144"/>
        <v>0.92725318300302073</v>
      </c>
      <c r="V328" s="119">
        <f t="shared" si="144"/>
        <v>0.93608249423780088</v>
      </c>
      <c r="W328" s="119">
        <f t="shared" ref="W328" si="145">IF(W309=0,"",W309/W290)</f>
        <v>0.93777297605642973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0.8643860697528899</v>
      </c>
      <c r="D329" s="124">
        <f t="shared" si="146"/>
        <v>0.86617340985301849</v>
      </c>
      <c r="E329" s="124">
        <f t="shared" si="146"/>
        <v>0.86801521820311023</v>
      </c>
      <c r="F329" s="124">
        <f t="shared" si="146"/>
        <v>0.86985708780468429</v>
      </c>
      <c r="G329" s="124">
        <f t="shared" si="146"/>
        <v>0.87174931954609636</v>
      </c>
      <c r="H329" s="124">
        <f t="shared" si="146"/>
        <v>0.87368290907242541</v>
      </c>
      <c r="I329" s="124">
        <f t="shared" si="146"/>
        <v>0.87566699487490707</v>
      </c>
      <c r="J329" s="124">
        <f t="shared" si="146"/>
        <v>0.87773790543170593</v>
      </c>
      <c r="K329" s="124">
        <f t="shared" si="146"/>
        <v>0.87993331082920667</v>
      </c>
      <c r="L329" s="124">
        <f t="shared" si="146"/>
        <v>0.88226020457044585</v>
      </c>
      <c r="M329" s="124">
        <f t="shared" si="146"/>
        <v>0.88547711912818849</v>
      </c>
      <c r="N329" s="124">
        <f t="shared" si="146"/>
        <v>0.88983822589952888</v>
      </c>
      <c r="O329" s="124">
        <f t="shared" si="146"/>
        <v>0.89554744104618889</v>
      </c>
      <c r="P329" s="124">
        <f t="shared" si="146"/>
        <v>0.90220472324382361</v>
      </c>
      <c r="Q329" s="124">
        <f t="shared" si="146"/>
        <v>0.90848545517425161</v>
      </c>
      <c r="R329" s="124">
        <f t="shared" ref="R329:V329" si="147">IF(R310=0,"",R310/R291)</f>
        <v>0.91330003138375304</v>
      </c>
      <c r="S329" s="124">
        <f t="shared" si="147"/>
        <v>0.91796546865541695</v>
      </c>
      <c r="T329" s="124">
        <f t="shared" si="147"/>
        <v>0.92248583566754161</v>
      </c>
      <c r="U329" s="124">
        <f t="shared" si="147"/>
        <v>0.92680894347456055</v>
      </c>
      <c r="V329" s="124">
        <f t="shared" si="147"/>
        <v>0.93091803969028097</v>
      </c>
      <c r="W329" s="124">
        <f t="shared" ref="W329" si="148">IF(W310=0,"",W310/W291)</f>
        <v>0.93470143380275572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0.86384303262245821</v>
      </c>
      <c r="D330" s="111">
        <f t="shared" si="149"/>
        <v>0.86564984091839592</v>
      </c>
      <c r="E330" s="111">
        <f t="shared" si="149"/>
        <v>0.86750542832451571</v>
      </c>
      <c r="F330" s="111">
        <f t="shared" si="149"/>
        <v>0.86936766742747851</v>
      </c>
      <c r="G330" s="111">
        <f t="shared" si="149"/>
        <v>0.87127482922177868</v>
      </c>
      <c r="H330" s="111">
        <f t="shared" si="149"/>
        <v>0.87322222982490738</v>
      </c>
      <c r="I330" s="111">
        <f t="shared" si="149"/>
        <v>0.87521929921102604</v>
      </c>
      <c r="J330" s="111">
        <f t="shared" si="149"/>
        <v>0.87730466865579426</v>
      </c>
      <c r="K330" s="111">
        <f t="shared" si="149"/>
        <v>0.87951118490475566</v>
      </c>
      <c r="L330" s="111">
        <f t="shared" si="149"/>
        <v>0.8818476358089915</v>
      </c>
      <c r="M330" s="111">
        <f t="shared" si="149"/>
        <v>0.88508274377074059</v>
      </c>
      <c r="N330" s="111">
        <f t="shared" si="149"/>
        <v>0.88945955952847655</v>
      </c>
      <c r="O330" s="111">
        <f t="shared" si="149"/>
        <v>0.89519114658862453</v>
      </c>
      <c r="P330" s="111">
        <f t="shared" si="149"/>
        <v>0.90187213600899918</v>
      </c>
      <c r="Q330" s="111">
        <f t="shared" si="149"/>
        <v>0.90817549623779281</v>
      </c>
      <c r="R330" s="111">
        <f t="shared" ref="R330:V330" si="150">IF(R311=0,"",R311/R292)</f>
        <v>0.9130055508010021</v>
      </c>
      <c r="S330" s="111">
        <f t="shared" si="150"/>
        <v>0.9177043864589719</v>
      </c>
      <c r="T330" s="111">
        <f t="shared" si="150"/>
        <v>0.92224060760658177</v>
      </c>
      <c r="U330" s="111">
        <f t="shared" si="150"/>
        <v>0.92658281863872527</v>
      </c>
      <c r="V330" s="111">
        <f t="shared" si="150"/>
        <v>0.93069962395029082</v>
      </c>
      <c r="W330" s="111">
        <f t="shared" ref="W330" si="151">IF(W311=0,"",W311/W292)</f>
        <v>0.93449199513654768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2.548045878563455</v>
      </c>
      <c r="D332" s="124">
        <f t="shared" si="155"/>
        <v>2.6388099445350144</v>
      </c>
      <c r="E332" s="124">
        <f t="shared" si="155"/>
        <v>2.730532354056864</v>
      </c>
      <c r="F332" s="124">
        <f t="shared" si="155"/>
        <v>2.8223532708120134</v>
      </c>
      <c r="G332" s="124">
        <f t="shared" si="155"/>
        <v>2.9150467135060754</v>
      </c>
      <c r="H332" s="124">
        <f t="shared" si="155"/>
        <v>3.0085129219369851</v>
      </c>
      <c r="I332" s="124">
        <f t="shared" si="155"/>
        <v>3.1029373859398577</v>
      </c>
      <c r="J332" s="124">
        <f t="shared" si="155"/>
        <v>3.199091659324131</v>
      </c>
      <c r="K332" s="124">
        <f t="shared" si="155"/>
        <v>3.2976244810094912</v>
      </c>
      <c r="L332" s="124">
        <f t="shared" si="155"/>
        <v>3.3986962478950575</v>
      </c>
      <c r="M332" s="124">
        <f t="shared" si="155"/>
        <v>3.5194169495669638</v>
      </c>
      <c r="N332" s="124">
        <f t="shared" si="155"/>
        <v>3.6653860019460764</v>
      </c>
      <c r="O332" s="124">
        <f t="shared" si="155"/>
        <v>3.8396990298683029</v>
      </c>
      <c r="P332" s="124">
        <f t="shared" si="155"/>
        <v>4.0287377551515959</v>
      </c>
      <c r="Q332" s="124">
        <f t="shared" si="155"/>
        <v>4.1911945328093179</v>
      </c>
      <c r="R332" s="124">
        <f t="shared" ref="R332:V332" si="156">IF(R313=0,"",R313/R294)</f>
        <v>4.2931131270953831</v>
      </c>
      <c r="S332" s="124">
        <f t="shared" si="156"/>
        <v>4.3742353240049638</v>
      </c>
      <c r="T332" s="124">
        <f t="shared" si="156"/>
        <v>4.4420160076136908</v>
      </c>
      <c r="U332" s="124">
        <f t="shared" si="156"/>
        <v>4.5037216243666993</v>
      </c>
      <c r="V332" s="124">
        <f t="shared" si="156"/>
        <v>4.5666372507817847</v>
      </c>
      <c r="W332" s="124">
        <f t="shared" ref="W332" si="157">IF(W313=0,"",W313/W294)</f>
        <v>4.6282325278830978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2.548045878563455</v>
      </c>
      <c r="D333" s="111">
        <f t="shared" si="158"/>
        <v>2.6388099445350144</v>
      </c>
      <c r="E333" s="111">
        <f t="shared" si="158"/>
        <v>2.730532354056864</v>
      </c>
      <c r="F333" s="111">
        <f t="shared" si="158"/>
        <v>2.8223532708120134</v>
      </c>
      <c r="G333" s="111">
        <f t="shared" si="158"/>
        <v>2.9150467135060754</v>
      </c>
      <c r="H333" s="111">
        <f t="shared" si="158"/>
        <v>3.0085129219369851</v>
      </c>
      <c r="I333" s="111">
        <f t="shared" si="158"/>
        <v>3.1029373859398577</v>
      </c>
      <c r="J333" s="111">
        <f t="shared" si="158"/>
        <v>3.199091659324131</v>
      </c>
      <c r="K333" s="111">
        <f t="shared" si="158"/>
        <v>3.2976244810094912</v>
      </c>
      <c r="L333" s="111">
        <f t="shared" si="158"/>
        <v>3.3986962478950575</v>
      </c>
      <c r="M333" s="111">
        <f t="shared" si="158"/>
        <v>3.5194169495669638</v>
      </c>
      <c r="N333" s="111">
        <f t="shared" si="158"/>
        <v>3.6653860019460764</v>
      </c>
      <c r="O333" s="111">
        <f t="shared" si="158"/>
        <v>3.8396990298683029</v>
      </c>
      <c r="P333" s="111">
        <f t="shared" si="158"/>
        <v>4.0287377551515959</v>
      </c>
      <c r="Q333" s="111">
        <f t="shared" si="158"/>
        <v>4.1911945328093179</v>
      </c>
      <c r="R333" s="111">
        <f t="shared" ref="R333:V333" si="159">IF(R314=0,"",R314/R295)</f>
        <v>4.2931131270953831</v>
      </c>
      <c r="S333" s="111">
        <f t="shared" si="159"/>
        <v>4.3742353240049638</v>
      </c>
      <c r="T333" s="111">
        <f t="shared" si="159"/>
        <v>4.4420160076136908</v>
      </c>
      <c r="U333" s="111">
        <f t="shared" si="159"/>
        <v>4.5037216243666993</v>
      </c>
      <c r="V333" s="111">
        <f t="shared" si="159"/>
        <v>4.5666372507817847</v>
      </c>
      <c r="W333" s="111">
        <f t="shared" ref="W333" si="160">IF(W314=0,"",W314/W295)</f>
        <v>4.6282325278830978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0.8271546691560322</v>
      </c>
      <c r="D334" s="124">
        <f t="shared" si="161"/>
        <v>0.86641588290460536</v>
      </c>
      <c r="E334" s="124">
        <f t="shared" si="161"/>
        <v>0.86272280947646862</v>
      </c>
      <c r="F334" s="124">
        <f t="shared" si="161"/>
        <v>0.85136810350703984</v>
      </c>
      <c r="G334" s="124">
        <f t="shared" si="161"/>
        <v>0.87998891180624783</v>
      </c>
      <c r="H334" s="124">
        <f t="shared" si="161"/>
        <v>0.88229284329193991</v>
      </c>
      <c r="I334" s="124">
        <f t="shared" si="161"/>
        <v>0.87555803493733486</v>
      </c>
      <c r="J334" s="124">
        <f t="shared" si="161"/>
        <v>0.86073291457828194</v>
      </c>
      <c r="K334" s="124">
        <f t="shared" si="161"/>
        <v>0.86821780050754416</v>
      </c>
      <c r="L334" s="124">
        <f t="shared" si="161"/>
        <v>0.88397556386887477</v>
      </c>
      <c r="M334" s="124">
        <f t="shared" si="161"/>
        <v>0.89624694168664587</v>
      </c>
      <c r="N334" s="124">
        <f t="shared" si="161"/>
        <v>0.90141079621196252</v>
      </c>
      <c r="O334" s="124">
        <f t="shared" si="161"/>
        <v>0.90816388930978331</v>
      </c>
      <c r="P334" s="124">
        <f t="shared" si="161"/>
        <v>0.9160309914287893</v>
      </c>
      <c r="Q334" s="124">
        <f t="shared" si="161"/>
        <v>0.89997540792720265</v>
      </c>
      <c r="R334" s="124">
        <f t="shared" ref="R334:V334" si="162">IF(R315=0,"",R315/R296)</f>
        <v>0.92914016133038224</v>
      </c>
      <c r="S334" s="124">
        <f t="shared" si="162"/>
        <v>0.92850904012635238</v>
      </c>
      <c r="T334" s="124">
        <f t="shared" si="162"/>
        <v>0.94002576041110864</v>
      </c>
      <c r="U334" s="124">
        <f t="shared" si="162"/>
        <v>0.92417747522267513</v>
      </c>
      <c r="V334" s="124">
        <f t="shared" si="162"/>
        <v>0.94998815774286904</v>
      </c>
      <c r="W334" s="124">
        <f t="shared" ref="W334" si="163">IF(W315=0,"",W315/W296)</f>
        <v>0.92460481404404449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0.87123056957608258</v>
      </c>
      <c r="D335" s="111">
        <f t="shared" si="164"/>
        <v>0.87335876482961072</v>
      </c>
      <c r="E335" s="111">
        <f t="shared" si="164"/>
        <v>0.87554441580270503</v>
      </c>
      <c r="F335" s="111">
        <f t="shared" si="164"/>
        <v>0.87773790164664911</v>
      </c>
      <c r="G335" s="111">
        <f t="shared" si="164"/>
        <v>0.8799843008288234</v>
      </c>
      <c r="H335" s="111">
        <f t="shared" si="164"/>
        <v>0.8822780963187018</v>
      </c>
      <c r="I335" s="111">
        <f t="shared" si="164"/>
        <v>0.88463039545196376</v>
      </c>
      <c r="J335" s="111">
        <f t="shared" si="164"/>
        <v>0.88708670106235243</v>
      </c>
      <c r="K335" s="111">
        <f t="shared" si="164"/>
        <v>0.88968570252721768</v>
      </c>
      <c r="L335" s="111">
        <f t="shared" si="164"/>
        <v>0.89243775084118437</v>
      </c>
      <c r="M335" s="111">
        <f t="shared" si="164"/>
        <v>0.89624830530029642</v>
      </c>
      <c r="N335" s="111">
        <f t="shared" si="164"/>
        <v>0.90140364941849871</v>
      </c>
      <c r="O335" s="111">
        <f t="shared" si="164"/>
        <v>0.90815474548331998</v>
      </c>
      <c r="P335" s="111">
        <f t="shared" si="164"/>
        <v>0.91602411934289418</v>
      </c>
      <c r="Q335" s="111">
        <f t="shared" si="164"/>
        <v>0.92344869302365418</v>
      </c>
      <c r="R335" s="111">
        <f t="shared" ref="R335:V335" si="165">IF(R316=0,"",R316/R297)</f>
        <v>0.92913789603363373</v>
      </c>
      <c r="S335" s="111">
        <f t="shared" si="165"/>
        <v>0.93467253950792162</v>
      </c>
      <c r="T335" s="111">
        <f t="shared" si="165"/>
        <v>0.94001564333194265</v>
      </c>
      <c r="U335" s="111">
        <f t="shared" si="165"/>
        <v>0.94513022739113883</v>
      </c>
      <c r="V335" s="111">
        <f t="shared" si="165"/>
        <v>0.94997931157094495</v>
      </c>
      <c r="W335" s="111">
        <f t="shared" ref="W335" si="166">IF(W316=0,"",W316/W297)</f>
        <v>0.95444625273806016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0.8945114931778938</v>
      </c>
      <c r="D336" s="111">
        <f t="shared" si="167"/>
        <v>0.8960453176041745</v>
      </c>
      <c r="E336" s="111">
        <f t="shared" si="167"/>
        <v>0.89829285125700586</v>
      </c>
      <c r="F336" s="111">
        <f t="shared" si="167"/>
        <v>0.89999987195552189</v>
      </c>
      <c r="G336" s="111">
        <f t="shared" si="167"/>
        <v>0.90148552358900202</v>
      </c>
      <c r="H336" s="111">
        <f t="shared" si="167"/>
        <v>0.90346873568968</v>
      </c>
      <c r="I336" s="111">
        <f t="shared" si="167"/>
        <v>0.90422589003836029</v>
      </c>
      <c r="J336" s="111">
        <f t="shared" si="167"/>
        <v>0.90711812729186436</v>
      </c>
      <c r="K336" s="111">
        <f t="shared" si="167"/>
        <v>0.90926786216698552</v>
      </c>
      <c r="L336" s="111">
        <f t="shared" si="167"/>
        <v>0.91182878020319125</v>
      </c>
      <c r="M336" s="111">
        <f t="shared" si="167"/>
        <v>0.91474130129222309</v>
      </c>
      <c r="N336" s="111">
        <f t="shared" si="167"/>
        <v>0.919137465665256</v>
      </c>
      <c r="O336" s="111">
        <f t="shared" si="167"/>
        <v>0.92487269579389897</v>
      </c>
      <c r="P336" s="111">
        <f t="shared" si="167"/>
        <v>0.93137687148583492</v>
      </c>
      <c r="Q336" s="111">
        <f t="shared" si="167"/>
        <v>0.93763868816521656</v>
      </c>
      <c r="R336" s="111">
        <f t="shared" ref="R336:V336" si="168">IF(R317=0,"",R317/R298)</f>
        <v>0.94220243924366531</v>
      </c>
      <c r="S336" s="111">
        <f t="shared" si="168"/>
        <v>0.94677900818569105</v>
      </c>
      <c r="T336" s="111">
        <f t="shared" si="168"/>
        <v>0.9511419949769655</v>
      </c>
      <c r="U336" s="111">
        <f t="shared" si="168"/>
        <v>0.95540266119999417</v>
      </c>
      <c r="V336" s="111">
        <f t="shared" si="168"/>
        <v>0.95941811451292669</v>
      </c>
      <c r="W336" s="111">
        <f t="shared" ref="W336" si="169">IF(W317=0,"",W317/W298)</f>
        <v>0.96392030953039665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0.87123056957608269</v>
      </c>
      <c r="D337" s="112">
        <f t="shared" si="170"/>
        <v>0.87335876482961083</v>
      </c>
      <c r="E337" s="112">
        <f t="shared" si="170"/>
        <v>0.87554441580270503</v>
      </c>
      <c r="F337" s="112">
        <f t="shared" si="170"/>
        <v>0.87773790164664911</v>
      </c>
      <c r="G337" s="112">
        <f t="shared" si="170"/>
        <v>0.8799843008288234</v>
      </c>
      <c r="H337" s="112">
        <f t="shared" si="170"/>
        <v>0.8822780963187018</v>
      </c>
      <c r="I337" s="112">
        <f t="shared" si="170"/>
        <v>0.88463039545196376</v>
      </c>
      <c r="J337" s="112">
        <f t="shared" si="170"/>
        <v>0.88708670106235243</v>
      </c>
      <c r="K337" s="112">
        <f t="shared" si="170"/>
        <v>0.88968570252721768</v>
      </c>
      <c r="L337" s="112">
        <f t="shared" si="170"/>
        <v>0.89243775084118426</v>
      </c>
      <c r="M337" s="112">
        <f t="shared" si="170"/>
        <v>0.89624830530029642</v>
      </c>
      <c r="N337" s="112">
        <f t="shared" si="170"/>
        <v>0.90140364941849871</v>
      </c>
      <c r="O337" s="112">
        <f t="shared" si="170"/>
        <v>0.90815474548331998</v>
      </c>
      <c r="P337" s="112">
        <f t="shared" si="170"/>
        <v>0.91602411934289418</v>
      </c>
      <c r="Q337" s="112">
        <f t="shared" si="170"/>
        <v>0.92344869302365418</v>
      </c>
      <c r="R337" s="112">
        <f t="shared" ref="R337:V337" si="171">IF(R318=0,"",R318/R299)</f>
        <v>0.92913789603363361</v>
      </c>
      <c r="S337" s="112">
        <f t="shared" si="171"/>
        <v>0.93467253950792162</v>
      </c>
      <c r="T337" s="112">
        <f t="shared" si="171"/>
        <v>0.94001564333194265</v>
      </c>
      <c r="U337" s="112">
        <f t="shared" si="171"/>
        <v>0.94513022739113883</v>
      </c>
      <c r="V337" s="112">
        <f t="shared" si="171"/>
        <v>0.94997931157094484</v>
      </c>
      <c r="W337" s="112">
        <f t="shared" ref="W337" si="172">IF(W318=0,"",W318/W299)</f>
        <v>0.95444625273806016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0.73344689178143962</v>
      </c>
      <c r="D339" s="112">
        <f t="shared" si="176"/>
        <v>0.73453423822831954</v>
      </c>
      <c r="E339" s="112">
        <f t="shared" si="176"/>
        <v>0.73570521699447633</v>
      </c>
      <c r="F339" s="112">
        <f t="shared" si="176"/>
        <v>0.73688744408128148</v>
      </c>
      <c r="G339" s="112" t="str">
        <f t="shared" si="176"/>
        <v/>
      </c>
      <c r="H339" s="112" t="str">
        <f t="shared" si="176"/>
        <v/>
      </c>
      <c r="I339" s="112">
        <f t="shared" si="176"/>
        <v>0.74089523287264392</v>
      </c>
      <c r="J339" s="112">
        <f t="shared" si="176"/>
        <v>0.74246975773927804</v>
      </c>
      <c r="K339" s="112">
        <f t="shared" si="176"/>
        <v>0.74426248273978046</v>
      </c>
      <c r="L339" s="112">
        <f t="shared" si="176"/>
        <v>0.74629489174981389</v>
      </c>
      <c r="M339" s="112">
        <f t="shared" si="176"/>
        <v>0.74997526494553701</v>
      </c>
      <c r="N339" s="112" t="str">
        <f t="shared" si="176"/>
        <v/>
      </c>
      <c r="O339" s="112" t="str">
        <f t="shared" si="176"/>
        <v/>
      </c>
      <c r="P339" s="112">
        <f t="shared" si="176"/>
        <v>0.77664717093799374</v>
      </c>
      <c r="Q339" s="112">
        <f t="shared" si="176"/>
        <v>0.78814478398383958</v>
      </c>
      <c r="R339" s="112">
        <f t="shared" ref="R339:V339" si="177">IF(R320=0,"",R320/R301)</f>
        <v>0.7963869131609308</v>
      </c>
      <c r="S339" s="112">
        <f t="shared" si="177"/>
        <v>0.80454778746107891</v>
      </c>
      <c r="T339" s="112" t="str">
        <f t="shared" si="177"/>
        <v/>
      </c>
      <c r="U339" s="112">
        <f t="shared" si="177"/>
        <v>0.81988531049050206</v>
      </c>
      <c r="V339" s="112" t="str">
        <f t="shared" si="177"/>
        <v/>
      </c>
      <c r="W339" s="112">
        <f t="shared" ref="W339" si="178">IF(W320=0,"",W320/W301)</f>
        <v>0.8316827829345087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0.77521120602320526</v>
      </c>
      <c r="D340" s="113">
        <f t="shared" si="179"/>
        <v>0.77570294787731875</v>
      </c>
      <c r="E340" s="113">
        <f t="shared" si="179"/>
        <v>0.7775191439953677</v>
      </c>
      <c r="F340" s="113">
        <f t="shared" si="179"/>
        <v>0.778319170820714</v>
      </c>
      <c r="G340" s="113" t="str">
        <f t="shared" si="179"/>
        <v/>
      </c>
      <c r="H340" s="113" t="str">
        <f t="shared" si="179"/>
        <v/>
      </c>
      <c r="I340" s="113">
        <f t="shared" si="179"/>
        <v>0.7787993202259057</v>
      </c>
      <c r="J340" s="113">
        <f t="shared" si="179"/>
        <v>0.78184733855302091</v>
      </c>
      <c r="K340" s="113">
        <f t="shared" si="179"/>
        <v>0.7833724054850516</v>
      </c>
      <c r="L340" s="113">
        <f t="shared" si="179"/>
        <v>0.78570578734269525</v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0.82259867543772514</v>
      </c>
      <c r="R340" s="113" t="str">
        <f t="shared" ref="R340:V340" si="180">IF(R321=0,"",R321/R302)</f>
        <v/>
      </c>
      <c r="S340" s="113">
        <f t="shared" si="180"/>
        <v>0.83655123151767241</v>
      </c>
      <c r="T340" s="113" t="str">
        <f t="shared" si="180"/>
        <v/>
      </c>
      <c r="U340" s="113">
        <f t="shared" si="180"/>
        <v>0.8498810519022596</v>
      </c>
      <c r="V340" s="113" t="str">
        <f t="shared" si="180"/>
        <v/>
      </c>
      <c r="W340" s="113">
        <f t="shared" ref="W340" si="181">IF(W321=0,"",W321/W302)</f>
        <v>0.86302489558437434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0.73344689178143951</v>
      </c>
      <c r="D341" s="111">
        <f t="shared" si="182"/>
        <v>0.73453423822831942</v>
      </c>
      <c r="E341" s="111">
        <f t="shared" si="182"/>
        <v>0.73570521699447644</v>
      </c>
      <c r="F341" s="111">
        <f t="shared" si="182"/>
        <v>0.73688744408128148</v>
      </c>
      <c r="G341" s="111" t="str">
        <f t="shared" si="182"/>
        <v/>
      </c>
      <c r="H341" s="111" t="str">
        <f t="shared" si="182"/>
        <v/>
      </c>
      <c r="I341" s="111">
        <f t="shared" si="182"/>
        <v>0.74089523287264392</v>
      </c>
      <c r="J341" s="111">
        <f t="shared" si="182"/>
        <v>0.74246975773927804</v>
      </c>
      <c r="K341" s="111">
        <f t="shared" si="182"/>
        <v>0.74426248273978046</v>
      </c>
      <c r="L341" s="111">
        <f t="shared" si="182"/>
        <v>0.74629489174981389</v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0.78814478398383947</v>
      </c>
      <c r="R341" s="111" t="str">
        <f t="shared" ref="R341:V341" si="183">IF(R322=0,"",R322/R303)</f>
        <v/>
      </c>
      <c r="S341" s="111">
        <f t="shared" si="183"/>
        <v>0.80454778746107891</v>
      </c>
      <c r="T341" s="111" t="str">
        <f t="shared" si="183"/>
        <v/>
      </c>
      <c r="U341" s="111">
        <f t="shared" si="183"/>
        <v>0.81988531049050206</v>
      </c>
      <c r="V341" s="111" t="str">
        <f t="shared" si="183"/>
        <v/>
      </c>
      <c r="W341" s="111">
        <f t="shared" ref="W341" si="184">IF(W322=0,"",W322/W303)</f>
        <v>0.8316827829345087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 t="str">
        <f t="shared" ref="R342:V342" si="186">IF(R323=0,"",R323/R304)</f>
        <v/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 t="str">
        <f t="shared" si="186"/>
        <v/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0.74867982365204455</v>
      </c>
      <c r="D343" s="124">
        <f t="shared" si="188"/>
        <v>0.75281996634349158</v>
      </c>
      <c r="E343" s="124">
        <f t="shared" si="188"/>
        <v>0.75168901084018547</v>
      </c>
      <c r="F343" s="124">
        <f t="shared" si="188"/>
        <v>0.7659491551466634</v>
      </c>
      <c r="G343" s="124">
        <f t="shared" si="188"/>
        <v>0.76312960457272672</v>
      </c>
      <c r="H343" s="124">
        <f t="shared" si="188"/>
        <v>0.77390052412619526</v>
      </c>
      <c r="I343" s="124">
        <f t="shared" si="188"/>
        <v>0.76746783343540037</v>
      </c>
      <c r="J343" s="124">
        <f t="shared" si="188"/>
        <v>0.75300852207982161</v>
      </c>
      <c r="K343" s="124">
        <f t="shared" si="188"/>
        <v>0.76185455449486417</v>
      </c>
      <c r="L343" s="124">
        <f t="shared" si="188"/>
        <v>0.78144296960442983</v>
      </c>
      <c r="M343" s="124">
        <f t="shared" si="188"/>
        <v>0.7910084245057748</v>
      </c>
      <c r="N343" s="124">
        <f t="shared" si="188"/>
        <v>0.79294537672800203</v>
      </c>
      <c r="O343" s="124">
        <f t="shared" si="188"/>
        <v>0.78496916925753746</v>
      </c>
      <c r="P343" s="124">
        <f t="shared" si="188"/>
        <v>0.78308363329015529</v>
      </c>
      <c r="Q343" s="124">
        <f t="shared" si="188"/>
        <v>0.78910933300127706</v>
      </c>
      <c r="R343" s="124">
        <f t="shared" ref="R343:V343" si="189">IF(R324=0,"",R324/R305)</f>
        <v>0.80517690976381739</v>
      </c>
      <c r="S343" s="124">
        <f t="shared" si="189"/>
        <v>0.82764404798609936</v>
      </c>
      <c r="T343" s="124">
        <f t="shared" si="189"/>
        <v>0.84758396701154382</v>
      </c>
      <c r="U343" s="124">
        <f t="shared" si="189"/>
        <v>0.85862217566101806</v>
      </c>
      <c r="V343" s="124">
        <f t="shared" si="189"/>
        <v>0.86557154608559828</v>
      </c>
      <c r="W343" s="124">
        <f t="shared" ref="W343" si="190">IF(W324=0,"",W324/W305)</f>
        <v>0.86639130354732319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0.62281760388402629</v>
      </c>
      <c r="D344" s="111">
        <f t="shared" si="191"/>
        <v>0.62297919774596666</v>
      </c>
      <c r="E344" s="111">
        <f t="shared" si="191"/>
        <v>0.62313851264198861</v>
      </c>
      <c r="F344" s="111">
        <f t="shared" si="191"/>
        <v>0.62329751676993084</v>
      </c>
      <c r="G344" s="111">
        <f t="shared" si="191"/>
        <v>0.6234544221043089</v>
      </c>
      <c r="H344" s="111">
        <f t="shared" si="191"/>
        <v>0.62360944747667935</v>
      </c>
      <c r="I344" s="111">
        <f t="shared" si="191"/>
        <v>0.62376215231751042</v>
      </c>
      <c r="J344" s="111">
        <f t="shared" si="191"/>
        <v>0.62391073176893841</v>
      </c>
      <c r="K344" s="111">
        <f t="shared" si="191"/>
        <v>0.62405365122704481</v>
      </c>
      <c r="L344" s="111">
        <f t="shared" si="191"/>
        <v>0.62419050012236588</v>
      </c>
      <c r="M344" s="111">
        <f t="shared" si="191"/>
        <v>0.62426414294647903</v>
      </c>
      <c r="N344" s="111">
        <f t="shared" si="191"/>
        <v>0.62426414294647903</v>
      </c>
      <c r="O344" s="111">
        <f t="shared" si="191"/>
        <v>0.62426414294647914</v>
      </c>
      <c r="P344" s="111">
        <f t="shared" si="191"/>
        <v>0.62426414294647903</v>
      </c>
      <c r="Q344" s="111">
        <f t="shared" si="191"/>
        <v>0.62426414294647903</v>
      </c>
      <c r="R344" s="111">
        <f t="shared" ref="R344:V344" si="192">IF(R325=0,"",R325/R306)</f>
        <v>0.6247293961042919</v>
      </c>
      <c r="S344" s="111">
        <f t="shared" si="192"/>
        <v>0.62549019043171761</v>
      </c>
      <c r="T344" s="111">
        <f t="shared" si="192"/>
        <v>0.62637778381371367</v>
      </c>
      <c r="U344" s="111">
        <f t="shared" si="192"/>
        <v>0.62729707695935255</v>
      </c>
      <c r="V344" s="111">
        <f t="shared" si="192"/>
        <v>0.62815297057770614</v>
      </c>
      <c r="W344" s="111">
        <f t="shared" ref="W344" si="193">IF(W325=0,"",W325/W306)</f>
        <v>0.62894546466877377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0.77595422524990443</v>
      </c>
      <c r="D345" s="45">
        <f t="shared" si="194"/>
        <v>0.77736637071022452</v>
      </c>
      <c r="E345" s="45">
        <f t="shared" si="194"/>
        <v>0.77883073388688506</v>
      </c>
      <c r="F345" s="45">
        <f t="shared" si="194"/>
        <v>0.78030221766122865</v>
      </c>
      <c r="G345" s="45">
        <f t="shared" si="194"/>
        <v>0.78182179088092563</v>
      </c>
      <c r="H345" s="45">
        <f t="shared" si="194"/>
        <v>0.78338443948058412</v>
      </c>
      <c r="I345" s="45">
        <f t="shared" si="194"/>
        <v>0.78500025818546726</v>
      </c>
      <c r="J345" s="45">
        <f t="shared" si="194"/>
        <v>0.78671060152186123</v>
      </c>
      <c r="K345" s="45">
        <f t="shared" si="194"/>
        <v>0.78855063171464257</v>
      </c>
      <c r="L345" s="45">
        <f t="shared" si="194"/>
        <v>0.79052975610054399</v>
      </c>
      <c r="M345" s="45">
        <f t="shared" si="194"/>
        <v>0.79322241869391019</v>
      </c>
      <c r="N345" s="45">
        <f t="shared" si="194"/>
        <v>0.79679150521773612</v>
      </c>
      <c r="O345" s="45">
        <f t="shared" si="194"/>
        <v>0.80163306891523167</v>
      </c>
      <c r="P345" s="45">
        <f t="shared" si="194"/>
        <v>0.80795512052433238</v>
      </c>
      <c r="Q345" s="45">
        <f t="shared" si="194"/>
        <v>0.81610340274311877</v>
      </c>
      <c r="R345" s="45">
        <f t="shared" ref="R345:V345" si="195">IF(R326=0,"",R326/R307)</f>
        <v>0.82718788427896217</v>
      </c>
      <c r="S345" s="45">
        <f t="shared" si="195"/>
        <v>0.8410223539858428</v>
      </c>
      <c r="T345" s="45">
        <f t="shared" si="195"/>
        <v>0.85589665263443293</v>
      </c>
      <c r="U345" s="45">
        <f t="shared" si="195"/>
        <v>0.87010062099544727</v>
      </c>
      <c r="V345" s="45">
        <f t="shared" si="195"/>
        <v>0.88192409983958153</v>
      </c>
      <c r="W345" s="45">
        <f t="shared" ref="W345" si="196">IF(W326=0,"",W326/W307)</f>
        <v>0.89076636538515686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0.28529199066326089</v>
      </c>
      <c r="D347" s="117">
        <f t="shared" si="197"/>
        <v>0.23609377033786266</v>
      </c>
      <c r="E347" s="117">
        <f t="shared" si="197"/>
        <v>0.26504296235085367</v>
      </c>
      <c r="F347" s="117">
        <f t="shared" si="197"/>
        <v>0.14779861938100952</v>
      </c>
      <c r="G347" s="117">
        <f t="shared" si="197"/>
        <v>9.8518834093847846E-2</v>
      </c>
      <c r="H347" s="117">
        <f t="shared" si="197"/>
        <v>6.3127362320312214E-2</v>
      </c>
      <c r="I347" s="117">
        <f t="shared" si="197"/>
        <v>0.1281298313784065</v>
      </c>
      <c r="J347" s="117">
        <f t="shared" si="197"/>
        <v>0.30886313197561366</v>
      </c>
      <c r="K347" s="117">
        <f t="shared" si="197"/>
        <v>0.21226184300971915</v>
      </c>
      <c r="L347" s="117">
        <f t="shared" si="197"/>
        <v>7.1265998568511943E-2</v>
      </c>
      <c r="M347" s="117">
        <f t="shared" si="197"/>
        <v>1.568608914700996E-2</v>
      </c>
      <c r="N347" s="117">
        <f t="shared" si="197"/>
        <v>3.1822762050586761E-2</v>
      </c>
      <c r="O347" s="117">
        <f t="shared" si="197"/>
        <v>0.13643768947617699</v>
      </c>
      <c r="P347" s="117">
        <f t="shared" si="197"/>
        <v>0.1610186681365669</v>
      </c>
      <c r="Q347" s="117">
        <f t="shared" si="197"/>
        <v>0.24533553886380197</v>
      </c>
      <c r="R347" s="117">
        <f t="shared" ref="R347:V347" si="198">R348+R351+R353+R362</f>
        <v>9.5590709776355282E-2</v>
      </c>
      <c r="S347" s="117">
        <f t="shared" si="198"/>
        <v>8.7670333683040932E-2</v>
      </c>
      <c r="T347" s="117">
        <f t="shared" si="198"/>
        <v>4.2168078237545169E-2</v>
      </c>
      <c r="U347" s="117">
        <f t="shared" si="198"/>
        <v>8.9012703269250162E-2</v>
      </c>
      <c r="V347" s="117">
        <f t="shared" si="198"/>
        <v>8.6365691746308509E-2</v>
      </c>
      <c r="W347" s="117">
        <f t="shared" ref="W347" si="199">W348+W351+W353+W362</f>
        <v>0.26330130244270117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0.28529199066326089</v>
      </c>
      <c r="D362" s="122">
        <v>0.23609377033786266</v>
      </c>
      <c r="E362" s="122">
        <v>0.26504296235085367</v>
      </c>
      <c r="F362" s="122">
        <v>0.14779861938100952</v>
      </c>
      <c r="G362" s="122">
        <v>9.8518834093847846E-2</v>
      </c>
      <c r="H362" s="122">
        <v>6.3127362320312214E-2</v>
      </c>
      <c r="I362" s="122">
        <v>0.1281298313784065</v>
      </c>
      <c r="J362" s="122">
        <v>0.30886313197561366</v>
      </c>
      <c r="K362" s="122">
        <v>0.21226184300971915</v>
      </c>
      <c r="L362" s="122">
        <v>7.1265998568511943E-2</v>
      </c>
      <c r="M362" s="122">
        <v>1.568608914700996E-2</v>
      </c>
      <c r="N362" s="122">
        <v>3.1822762050586761E-2</v>
      </c>
      <c r="O362" s="122">
        <v>0.13643768947617699</v>
      </c>
      <c r="P362" s="122">
        <v>0.1610186681365669</v>
      </c>
      <c r="Q362" s="122">
        <v>0.24533553886380197</v>
      </c>
      <c r="R362" s="122">
        <v>9.5590709776355282E-2</v>
      </c>
      <c r="S362" s="122">
        <v>8.7670333683040932E-2</v>
      </c>
      <c r="T362" s="122">
        <v>4.2168078237545169E-2</v>
      </c>
      <c r="U362" s="122">
        <v>8.9012703269250162E-2</v>
      </c>
      <c r="V362" s="122">
        <v>8.6365691746308509E-2</v>
      </c>
      <c r="W362" s="122">
        <v>0.26330130244270117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0.28529199066326089</v>
      </c>
      <c r="D363" s="98">
        <v>0.23609377033786266</v>
      </c>
      <c r="E363" s="98">
        <v>0.26504296235085367</v>
      </c>
      <c r="F363" s="98">
        <v>0.14779861938100952</v>
      </c>
      <c r="G363" s="98">
        <v>9.8518834093847846E-2</v>
      </c>
      <c r="H363" s="98">
        <v>6.3127362320312214E-2</v>
      </c>
      <c r="I363" s="98">
        <v>0.1281298313784065</v>
      </c>
      <c r="J363" s="98">
        <v>0.30886313197561366</v>
      </c>
      <c r="K363" s="98">
        <v>0.21226184300971915</v>
      </c>
      <c r="L363" s="98">
        <v>7.1265998568511943E-2</v>
      </c>
      <c r="M363" s="98">
        <v>1.568608914700996E-2</v>
      </c>
      <c r="N363" s="98">
        <v>3.1822762050586761E-2</v>
      </c>
      <c r="O363" s="98">
        <v>0.13643768947617699</v>
      </c>
      <c r="P363" s="98">
        <v>0.1610186681365669</v>
      </c>
      <c r="Q363" s="98">
        <v>0.24533553886380197</v>
      </c>
      <c r="R363" s="98">
        <v>9.5590709776355282E-2</v>
      </c>
      <c r="S363" s="98">
        <v>8.7670333683040932E-2</v>
      </c>
      <c r="T363" s="98">
        <v>4.2168078237545169E-2</v>
      </c>
      <c r="U363" s="98">
        <v>8.9012703269250162E-2</v>
      </c>
      <c r="V363" s="98">
        <v>8.6365691746308509E-2</v>
      </c>
      <c r="W363" s="98">
        <v>0.26330130244270117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19339.580044631613</v>
      </c>
      <c r="D366" s="117">
        <f t="shared" si="204"/>
        <v>19338.501637507008</v>
      </c>
      <c r="E366" s="117">
        <f t="shared" si="204"/>
        <v>20258.097459887951</v>
      </c>
      <c r="F366" s="117">
        <f t="shared" si="204"/>
        <v>19084.500167193521</v>
      </c>
      <c r="G366" s="117">
        <f t="shared" si="204"/>
        <v>20556.664185583664</v>
      </c>
      <c r="H366" s="117">
        <f t="shared" si="204"/>
        <v>20693.201422335405</v>
      </c>
      <c r="I366" s="117">
        <f t="shared" si="204"/>
        <v>20632.087340914135</v>
      </c>
      <c r="J366" s="117">
        <f t="shared" si="204"/>
        <v>17948.749226961772</v>
      </c>
      <c r="K366" s="117">
        <f t="shared" si="204"/>
        <v>18069.893963689363</v>
      </c>
      <c r="L366" s="117">
        <f t="shared" si="204"/>
        <v>20130.942076198346</v>
      </c>
      <c r="M366" s="117">
        <f t="shared" si="204"/>
        <v>19377.976062058915</v>
      </c>
      <c r="N366" s="117">
        <f t="shared" si="204"/>
        <v>19375.153310142556</v>
      </c>
      <c r="O366" s="117">
        <f t="shared" si="204"/>
        <v>17396.899828276786</v>
      </c>
      <c r="P366" s="117">
        <f t="shared" si="204"/>
        <v>17697.930139142361</v>
      </c>
      <c r="Q366" s="117">
        <f t="shared" si="204"/>
        <v>16036.512535885888</v>
      </c>
      <c r="R366" s="117">
        <f t="shared" ref="R366:V366" si="205">R367+R370+R372+R381</f>
        <v>16862.922147407757</v>
      </c>
      <c r="S366" s="117">
        <f t="shared" si="205"/>
        <v>14791.396013193191</v>
      </c>
      <c r="T366" s="117">
        <f t="shared" si="205"/>
        <v>14397.409486926948</v>
      </c>
      <c r="U366" s="117">
        <f t="shared" si="205"/>
        <v>11195.938459909787</v>
      </c>
      <c r="V366" s="117">
        <f t="shared" si="205"/>
        <v>12284.121363137801</v>
      </c>
      <c r="W366" s="117">
        <f t="shared" ref="W366" si="206">W367+W370+W372+W381</f>
        <v>11188.026396940555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17387.32520190431</v>
      </c>
      <c r="D367" s="122">
        <f t="shared" si="207"/>
        <v>17467.076689615649</v>
      </c>
      <c r="E367" s="122">
        <f t="shared" si="207"/>
        <v>18372.961186272929</v>
      </c>
      <c r="F367" s="122">
        <f t="shared" si="207"/>
        <v>17186.04591211017</v>
      </c>
      <c r="G367" s="122">
        <f t="shared" si="207"/>
        <v>18702.100679309235</v>
      </c>
      <c r="H367" s="122">
        <f t="shared" si="207"/>
        <v>18841.85524918191</v>
      </c>
      <c r="I367" s="122">
        <f t="shared" si="207"/>
        <v>18792.757592615097</v>
      </c>
      <c r="J367" s="122">
        <f t="shared" si="207"/>
        <v>16085.76843924169</v>
      </c>
      <c r="K367" s="122">
        <f t="shared" si="207"/>
        <v>16178.271439379363</v>
      </c>
      <c r="L367" s="122">
        <f t="shared" si="207"/>
        <v>18264.716803696909</v>
      </c>
      <c r="M367" s="122">
        <f t="shared" si="207"/>
        <v>17487.593761379328</v>
      </c>
      <c r="N367" s="122">
        <f t="shared" si="207"/>
        <v>17472.666744570426</v>
      </c>
      <c r="O367" s="122">
        <f t="shared" si="207"/>
        <v>15489.984739322819</v>
      </c>
      <c r="P367" s="122">
        <f t="shared" si="207"/>
        <v>15876.511330235857</v>
      </c>
      <c r="Q367" s="122">
        <f t="shared" si="207"/>
        <v>14182.814653005384</v>
      </c>
      <c r="R367" s="122">
        <f t="shared" ref="R367:V367" si="208">SUM(R368:R369)</f>
        <v>15106.205875947375</v>
      </c>
      <c r="S367" s="122">
        <f t="shared" si="208"/>
        <v>13093.720721291582</v>
      </c>
      <c r="T367" s="122">
        <f t="shared" si="208"/>
        <v>12780.617835896801</v>
      </c>
      <c r="U367" s="122">
        <f t="shared" si="208"/>
        <v>9585.0944950026824</v>
      </c>
      <c r="V367" s="122">
        <f t="shared" si="208"/>
        <v>10656.747384699227</v>
      </c>
      <c r="W367" s="122">
        <f t="shared" ref="W367" si="209">SUM(W368:W369)</f>
        <v>9559.9881721813508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17317.979039417129</v>
      </c>
      <c r="D368" s="98">
        <v>17399.0066642739</v>
      </c>
      <c r="E368" s="98">
        <v>18302.268858775082</v>
      </c>
      <c r="F368" s="98">
        <v>17121.657556583326</v>
      </c>
      <c r="G368" s="98">
        <v>18633.163378522611</v>
      </c>
      <c r="H368" s="98">
        <v>18773.388579622664</v>
      </c>
      <c r="I368" s="98">
        <v>18725.331812559511</v>
      </c>
      <c r="J368" s="98">
        <v>16028.969648445585</v>
      </c>
      <c r="K368" s="98">
        <v>16121.591756854723</v>
      </c>
      <c r="L368" s="98">
        <v>18200.939395249668</v>
      </c>
      <c r="M368" s="98">
        <v>17427.57948443916</v>
      </c>
      <c r="N368" s="98">
        <v>17412.812529402199</v>
      </c>
      <c r="O368" s="98">
        <v>15437.327014991894</v>
      </c>
      <c r="P368" s="98">
        <v>15822.70067149711</v>
      </c>
      <c r="Q368" s="98">
        <v>14134.939739820747</v>
      </c>
      <c r="R368" s="98">
        <v>15055.070609841727</v>
      </c>
      <c r="S368" s="98">
        <v>13052.180993735537</v>
      </c>
      <c r="T368" s="98">
        <v>12740.311886566473</v>
      </c>
      <c r="U368" s="98">
        <v>9555.572414762597</v>
      </c>
      <c r="V368" s="98">
        <v>10623.160245659057</v>
      </c>
      <c r="W368" s="98">
        <v>9529.4234927056168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69.346162487181729</v>
      </c>
      <c r="D369" s="98">
        <v>68.070025341749499</v>
      </c>
      <c r="E369" s="98">
        <v>70.692327497847941</v>
      </c>
      <c r="F369" s="98">
        <v>64.388355526843966</v>
      </c>
      <c r="G369" s="98">
        <v>68.937300786622131</v>
      </c>
      <c r="H369" s="98">
        <v>68.466669559247492</v>
      </c>
      <c r="I369" s="98">
        <v>67.425780055587239</v>
      </c>
      <c r="J369" s="98">
        <v>56.79879079610587</v>
      </c>
      <c r="K369" s="98">
        <v>56.679682524640285</v>
      </c>
      <c r="L369" s="98">
        <v>63.77740844723877</v>
      </c>
      <c r="M369" s="98">
        <v>60.014276940168109</v>
      </c>
      <c r="N369" s="98">
        <v>59.854215168227185</v>
      </c>
      <c r="O369" s="98">
        <v>52.65772433092571</v>
      </c>
      <c r="P369" s="98">
        <v>53.810658738747364</v>
      </c>
      <c r="Q369" s="98">
        <v>47.874913184635474</v>
      </c>
      <c r="R369" s="98">
        <v>51.135266105647602</v>
      </c>
      <c r="S369" s="98">
        <v>41.539727556045122</v>
      </c>
      <c r="T369" s="98">
        <v>40.30594933032814</v>
      </c>
      <c r="U369" s="98">
        <v>29.522080240085455</v>
      </c>
      <c r="V369" s="98">
        <v>33.587139040169447</v>
      </c>
      <c r="W369" s="98">
        <v>30.564679475733222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9.9318546952284947</v>
      </c>
      <c r="D370" s="122">
        <f t="shared" si="210"/>
        <v>8.8502699452511706</v>
      </c>
      <c r="E370" s="122">
        <f t="shared" si="210"/>
        <v>6.8322203912752979</v>
      </c>
      <c r="F370" s="122">
        <f t="shared" si="210"/>
        <v>7.4289459344510762</v>
      </c>
      <c r="G370" s="122">
        <f t="shared" si="210"/>
        <v>12.527572921806167</v>
      </c>
      <c r="H370" s="122">
        <f t="shared" si="210"/>
        <v>10.296573436113954</v>
      </c>
      <c r="I370" s="122">
        <f t="shared" si="210"/>
        <v>7.4082342762776827</v>
      </c>
      <c r="J370" s="122">
        <f t="shared" si="210"/>
        <v>12.58756577319402</v>
      </c>
      <c r="K370" s="122">
        <f t="shared" si="210"/>
        <v>5.7685753277218126</v>
      </c>
      <c r="L370" s="122">
        <f t="shared" si="210"/>
        <v>10.010364225751186</v>
      </c>
      <c r="M370" s="122">
        <f t="shared" si="210"/>
        <v>5.5143509412445741</v>
      </c>
      <c r="N370" s="122">
        <f t="shared" si="210"/>
        <v>9.2250009302782363</v>
      </c>
      <c r="O370" s="122">
        <f t="shared" si="210"/>
        <v>9.673090876088029</v>
      </c>
      <c r="P370" s="122">
        <f t="shared" si="210"/>
        <v>5.7273377261064429</v>
      </c>
      <c r="Q370" s="122">
        <f t="shared" si="210"/>
        <v>7.9187076857090695</v>
      </c>
      <c r="R370" s="122">
        <f t="shared" si="210"/>
        <v>4.5203105216452926</v>
      </c>
      <c r="S370" s="122">
        <f t="shared" si="210"/>
        <v>2.9181770882343359</v>
      </c>
      <c r="T370" s="122">
        <f t="shared" si="210"/>
        <v>6.0488308505295825</v>
      </c>
      <c r="U370" s="122">
        <f t="shared" si="210"/>
        <v>6.6435963867845622</v>
      </c>
      <c r="V370" s="122">
        <f t="shared" si="210"/>
        <v>15.81573009397413</v>
      </c>
      <c r="W370" s="122">
        <f t="shared" si="210"/>
        <v>18.266609499238225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9.9318546952284947</v>
      </c>
      <c r="D371" s="98">
        <f>RES_hhdet_in_fech!D129</f>
        <v>8.8502699452511706</v>
      </c>
      <c r="E371" s="98">
        <f>RES_hhdet_in_fech!E129</f>
        <v>6.8322203912752979</v>
      </c>
      <c r="F371" s="98">
        <f>RES_hhdet_in_fech!F129</f>
        <v>7.4289459344510762</v>
      </c>
      <c r="G371" s="98">
        <f>RES_hhdet_in_fech!G129</f>
        <v>12.527572921806167</v>
      </c>
      <c r="H371" s="98">
        <f>RES_hhdet_in_fech!H129</f>
        <v>10.296573436113954</v>
      </c>
      <c r="I371" s="98">
        <f>RES_hhdet_in_fech!I129</f>
        <v>7.4082342762776827</v>
      </c>
      <c r="J371" s="98">
        <f>RES_hhdet_in_fech!J129</f>
        <v>12.58756577319402</v>
      </c>
      <c r="K371" s="98">
        <f>RES_hhdet_in_fech!K129</f>
        <v>5.7685753277218126</v>
      </c>
      <c r="L371" s="98">
        <f>RES_hhdet_in_fech!L129</f>
        <v>10.010364225751186</v>
      </c>
      <c r="M371" s="98">
        <f>RES_hhdet_in_fech!M129</f>
        <v>5.5143509412445741</v>
      </c>
      <c r="N371" s="98">
        <f>RES_hhdet_in_fech!N129</f>
        <v>9.2250009302782363</v>
      </c>
      <c r="O371" s="98">
        <f>RES_hhdet_in_fech!O129</f>
        <v>9.673090876088029</v>
      </c>
      <c r="P371" s="98">
        <f>RES_hhdet_in_fech!P129</f>
        <v>5.7273377261064429</v>
      </c>
      <c r="Q371" s="98">
        <f>RES_hhdet_in_fech!Q129</f>
        <v>7.9187076857090695</v>
      </c>
      <c r="R371" s="98">
        <f>RES_hhdet_in_fech!R129</f>
        <v>4.5203105216452926</v>
      </c>
      <c r="S371" s="98">
        <f>RES_hhdet_in_fech!S129</f>
        <v>2.9181770882343359</v>
      </c>
      <c r="T371" s="98">
        <f>RES_hhdet_in_fech!T129</f>
        <v>6.0488308505295825</v>
      </c>
      <c r="U371" s="98">
        <f>RES_hhdet_in_fech!U129</f>
        <v>6.6435963867845622</v>
      </c>
      <c r="V371" s="98">
        <f>RES_hhdet_in_fech!V129</f>
        <v>15.81573009397413</v>
      </c>
      <c r="W371" s="98">
        <f>RES_hhdet_in_fech!W129</f>
        <v>18.266609499238225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1744.6912437009632</v>
      </c>
      <c r="D372" s="122">
        <v>1665.9920366994388</v>
      </c>
      <c r="E372" s="122">
        <v>1678.0858666631118</v>
      </c>
      <c r="F372" s="122">
        <v>1696.7160968794442</v>
      </c>
      <c r="G372" s="122">
        <v>1640.2314739297115</v>
      </c>
      <c r="H372" s="122">
        <v>1644.832668420672</v>
      </c>
      <c r="I372" s="122">
        <v>1632.5390853861134</v>
      </c>
      <c r="J372" s="122">
        <v>1634.7527946127677</v>
      </c>
      <c r="K372" s="122">
        <v>1657.4092523173692</v>
      </c>
      <c r="L372" s="122">
        <v>1630.4878108457228</v>
      </c>
      <c r="M372" s="122">
        <v>1659.3876955411631</v>
      </c>
      <c r="N372" s="122">
        <v>1658.5540762504445</v>
      </c>
      <c r="O372" s="122">
        <v>1659.8935421919066</v>
      </c>
      <c r="P372" s="122">
        <v>1579.0951954153113</v>
      </c>
      <c r="Q372" s="122">
        <v>1607.7471744351153</v>
      </c>
      <c r="R372" s="122">
        <v>1521.0589684677877</v>
      </c>
      <c r="S372" s="122">
        <v>1469.9413857632792</v>
      </c>
      <c r="T372" s="122">
        <v>1386.3376348272582</v>
      </c>
      <c r="U372" s="122">
        <v>1381.9683979777619</v>
      </c>
      <c r="V372" s="122">
        <v>1317.8557073190302</v>
      </c>
      <c r="W372" s="122">
        <v>1320.3105895632511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1655.5170034182811</v>
      </c>
      <c r="D373" s="98">
        <v>1652.4288916225348</v>
      </c>
      <c r="E373" s="98">
        <v>1655.9404313328957</v>
      </c>
      <c r="F373" s="98">
        <v>1651.4981499616831</v>
      </c>
      <c r="G373" s="98">
        <v>1640.2400571548933</v>
      </c>
      <c r="H373" s="98">
        <v>1644.85994322686</v>
      </c>
      <c r="I373" s="98">
        <v>1616.0428400975547</v>
      </c>
      <c r="J373" s="98">
        <v>1586.9721108389804</v>
      </c>
      <c r="K373" s="98">
        <v>1617.4212889252583</v>
      </c>
      <c r="L373" s="98">
        <v>1615.2642441299286</v>
      </c>
      <c r="M373" s="98">
        <v>1659.3842023670904</v>
      </c>
      <c r="N373" s="98">
        <v>1658.5670890542449</v>
      </c>
      <c r="O373" s="98">
        <v>1659.9100666857757</v>
      </c>
      <c r="P373" s="98">
        <v>1579.1060867279484</v>
      </c>
      <c r="Q373" s="98">
        <v>1570.4151986802042</v>
      </c>
      <c r="R373" s="98">
        <v>1521.0615779744833</v>
      </c>
      <c r="S373" s="98">
        <v>1460.1257877455853</v>
      </c>
      <c r="T373" s="98">
        <v>1386.3517186605127</v>
      </c>
      <c r="U373" s="98">
        <v>1351.1762585894689</v>
      </c>
      <c r="V373" s="98">
        <v>1317.8670224556847</v>
      </c>
      <c r="W373" s="98">
        <v>1280.6211357411146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1612.4351104584036</v>
      </c>
      <c r="D374" s="98">
        <v>1610.5875320355251</v>
      </c>
      <c r="E374" s="98">
        <v>1613.9902822085901</v>
      </c>
      <c r="F374" s="98">
        <v>1610.6780607036594</v>
      </c>
      <c r="G374" s="98">
        <v>1601.1692161285155</v>
      </c>
      <c r="H374" s="98">
        <v>1606.5789505420864</v>
      </c>
      <c r="I374" s="98">
        <v>1581.3454252553813</v>
      </c>
      <c r="J374" s="98">
        <v>1552.3904790952581</v>
      </c>
      <c r="K374" s="98">
        <v>1583.031373397886</v>
      </c>
      <c r="L374" s="98">
        <v>1581.3667567962259</v>
      </c>
      <c r="M374" s="98">
        <v>1626.220373517152</v>
      </c>
      <c r="N374" s="98">
        <v>1626.8939246042808</v>
      </c>
      <c r="O374" s="98">
        <v>1630.2375838610949</v>
      </c>
      <c r="P374" s="98">
        <v>1553.7165607541483</v>
      </c>
      <c r="Q374" s="98">
        <v>1547.5285781542736</v>
      </c>
      <c r="R374" s="98">
        <v>1500.8271502353159</v>
      </c>
      <c r="S374" s="98">
        <v>1442.4071486974869</v>
      </c>
      <c r="T374" s="98">
        <v>1371.0338733495214</v>
      </c>
      <c r="U374" s="98">
        <v>1337.6888520245361</v>
      </c>
      <c r="V374" s="98">
        <v>1305.9033498106189</v>
      </c>
      <c r="W374" s="98">
        <v>1268.8480131767169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1320.9142231183014</v>
      </c>
      <c r="D375" s="101">
        <v>1322.0663485962016</v>
      </c>
      <c r="E375" s="101">
        <v>1318.9793833767108</v>
      </c>
      <c r="F375" s="101">
        <v>1317.399377878281</v>
      </c>
      <c r="G375" s="101">
        <v>1314.3142777290245</v>
      </c>
      <c r="H375" s="101">
        <v>1317.3852312992467</v>
      </c>
      <c r="I375" s="101">
        <v>1312.7543536190678</v>
      </c>
      <c r="J375" s="101">
        <v>1276.9880627814321</v>
      </c>
      <c r="K375" s="101">
        <v>1302.0236184757575</v>
      </c>
      <c r="L375" s="101">
        <v>1296.2822643005227</v>
      </c>
      <c r="M375" s="101">
        <v>1336.358247057562</v>
      </c>
      <c r="N375" s="101">
        <v>1334.2762187587734</v>
      </c>
      <c r="O375" s="101">
        <v>1333.4968206627232</v>
      </c>
      <c r="P375" s="101">
        <v>1269.6608882088149</v>
      </c>
      <c r="Q375" s="101">
        <v>1260.6696873945973</v>
      </c>
      <c r="R375" s="101">
        <v>1224.12606379362</v>
      </c>
      <c r="S375" s="101">
        <v>1175.1006158128337</v>
      </c>
      <c r="T375" s="101">
        <v>1116.7241526244882</v>
      </c>
      <c r="U375" s="101">
        <v>1087.2536937230668</v>
      </c>
      <c r="V375" s="101">
        <v>1059.4820236103849</v>
      </c>
      <c r="W375" s="101">
        <v>1004.958896249484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291.52088734010232</v>
      </c>
      <c r="D376" s="104">
        <v>288.52118343932329</v>
      </c>
      <c r="E376" s="104">
        <v>295.01089883187956</v>
      </c>
      <c r="F376" s="104">
        <v>293.27868282537821</v>
      </c>
      <c r="G376" s="104">
        <v>286.85493839949112</v>
      </c>
      <c r="H376" s="104">
        <v>289.1937192428399</v>
      </c>
      <c r="I376" s="104">
        <v>268.59107163631353</v>
      </c>
      <c r="J376" s="104">
        <v>275.40241631382582</v>
      </c>
      <c r="K376" s="104">
        <v>281.00775492212853</v>
      </c>
      <c r="L376" s="104">
        <v>285.0844924957035</v>
      </c>
      <c r="M376" s="104">
        <v>289.86212645958989</v>
      </c>
      <c r="N376" s="104">
        <v>292.6177058455076</v>
      </c>
      <c r="O376" s="104">
        <v>296.74076319837155</v>
      </c>
      <c r="P376" s="104">
        <v>284.05567254533349</v>
      </c>
      <c r="Q376" s="104">
        <v>286.85889075967657</v>
      </c>
      <c r="R376" s="104">
        <v>276.70108644169596</v>
      </c>
      <c r="S376" s="104">
        <v>267.30653288465322</v>
      </c>
      <c r="T376" s="104">
        <v>254.30972072503317</v>
      </c>
      <c r="U376" s="104">
        <v>250.43515830146922</v>
      </c>
      <c r="V376" s="104">
        <v>246.42132620023418</v>
      </c>
      <c r="W376" s="104">
        <v>263.88911692723275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1970.31165926991</v>
      </c>
      <c r="D377" s="101">
        <v>1973.6745992217677</v>
      </c>
      <c r="E377" s="101">
        <v>1934.520474262519</v>
      </c>
      <c r="F377" s="101">
        <v>1925.8424317389811</v>
      </c>
      <c r="G377" s="101">
        <v>0</v>
      </c>
      <c r="H377" s="101">
        <v>0</v>
      </c>
      <c r="I377" s="101">
        <v>1924.110501862395</v>
      </c>
      <c r="J377" s="101">
        <v>1890.2032505680788</v>
      </c>
      <c r="K377" s="101">
        <v>1933.4016168381397</v>
      </c>
      <c r="L377" s="101">
        <v>1925.8488439953658</v>
      </c>
      <c r="M377" s="101">
        <v>2006.3338044170785</v>
      </c>
      <c r="N377" s="101">
        <v>0</v>
      </c>
      <c r="O377" s="101">
        <v>0</v>
      </c>
      <c r="P377" s="101">
        <v>1871.2940574581983</v>
      </c>
      <c r="Q377" s="101">
        <v>1813.4631942654437</v>
      </c>
      <c r="R377" s="101">
        <v>1780.8791949431932</v>
      </c>
      <c r="S377" s="101">
        <v>1699.6457019156167</v>
      </c>
      <c r="T377" s="101">
        <v>0</v>
      </c>
      <c r="U377" s="101">
        <v>1558.7367547980925</v>
      </c>
      <c r="V377" s="101">
        <v>0</v>
      </c>
      <c r="W377" s="101">
        <v>1461.4742955081958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1864.1635910465666</v>
      </c>
      <c r="D378" s="104">
        <v>1868.9213621275071</v>
      </c>
      <c r="E378" s="104">
        <v>1830.466707118039</v>
      </c>
      <c r="F378" s="104">
        <v>1823.3280083536108</v>
      </c>
      <c r="G378" s="104">
        <v>0</v>
      </c>
      <c r="H378" s="104">
        <v>0</v>
      </c>
      <c r="I378" s="104">
        <v>1830.5709624945557</v>
      </c>
      <c r="J378" s="104">
        <v>1795.218904691325</v>
      </c>
      <c r="K378" s="104">
        <v>1837.0280951193663</v>
      </c>
      <c r="L378" s="104">
        <v>1829.3531443269003</v>
      </c>
      <c r="M378" s="104">
        <v>0</v>
      </c>
      <c r="N378" s="104">
        <v>0</v>
      </c>
      <c r="O378" s="104">
        <v>0</v>
      </c>
      <c r="P378" s="104">
        <v>0</v>
      </c>
      <c r="Q378" s="104">
        <v>1737.9205049987975</v>
      </c>
      <c r="R378" s="104">
        <v>0</v>
      </c>
      <c r="S378" s="104">
        <v>1634.9534465049426</v>
      </c>
      <c r="T378" s="104">
        <v>0</v>
      </c>
      <c r="U378" s="104">
        <v>1503.9531057139266</v>
      </c>
      <c r="V378" s="104">
        <v>0</v>
      </c>
      <c r="W378" s="104">
        <v>1408.4120688578435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1572.0810318340527</v>
      </c>
      <c r="D379" s="98">
        <v>1579.0870708774942</v>
      </c>
      <c r="E379" s="98">
        <v>1540.8696125458175</v>
      </c>
      <c r="F379" s="98">
        <v>1536.2127563479344</v>
      </c>
      <c r="G379" s="98">
        <v>0</v>
      </c>
      <c r="H379" s="98">
        <v>0</v>
      </c>
      <c r="I379" s="98">
        <v>1562.7792022810775</v>
      </c>
      <c r="J379" s="98">
        <v>1520.7215218702654</v>
      </c>
      <c r="K379" s="98">
        <v>1556.0915018079288</v>
      </c>
      <c r="L379" s="98">
        <v>1545.1789459009067</v>
      </c>
      <c r="M379" s="98">
        <v>0</v>
      </c>
      <c r="N379" s="98">
        <v>0</v>
      </c>
      <c r="O379" s="98">
        <v>0</v>
      </c>
      <c r="P379" s="98">
        <v>0</v>
      </c>
      <c r="Q379" s="98">
        <v>1455.2834967594383</v>
      </c>
      <c r="R379" s="98">
        <v>0</v>
      </c>
      <c r="S379" s="98">
        <v>1367.2453429195898</v>
      </c>
      <c r="T379" s="98">
        <v>0</v>
      </c>
      <c r="U379" s="98">
        <v>1253.4894229501408</v>
      </c>
      <c r="V379" s="98">
        <v>0</v>
      </c>
      <c r="W379" s="98">
        <v>1146.1536351148645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292.0825592125139</v>
      </c>
      <c r="D380" s="98">
        <v>289.8342912500126</v>
      </c>
      <c r="E380" s="98">
        <v>289.59709457222147</v>
      </c>
      <c r="F380" s="98">
        <v>287.1152520056765</v>
      </c>
      <c r="G380" s="98">
        <v>0</v>
      </c>
      <c r="H380" s="98">
        <v>0</v>
      </c>
      <c r="I380" s="98">
        <v>267.79176021347797</v>
      </c>
      <c r="J380" s="98">
        <v>274.49738282105949</v>
      </c>
      <c r="K380" s="98">
        <v>280.93659331143743</v>
      </c>
      <c r="L380" s="98">
        <v>284.17419842599367</v>
      </c>
      <c r="M380" s="98">
        <v>0</v>
      </c>
      <c r="N380" s="98">
        <v>0</v>
      </c>
      <c r="O380" s="98">
        <v>0</v>
      </c>
      <c r="P380" s="98">
        <v>0</v>
      </c>
      <c r="Q380" s="98">
        <v>282.63700823935909</v>
      </c>
      <c r="R380" s="98">
        <v>0</v>
      </c>
      <c r="S380" s="98">
        <v>267.70810358535232</v>
      </c>
      <c r="T380" s="98">
        <v>0</v>
      </c>
      <c r="U380" s="98">
        <v>250.46368276378598</v>
      </c>
      <c r="V380" s="98">
        <v>0</v>
      </c>
      <c r="W380" s="98">
        <v>262.25843374297909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197.63174433111374</v>
      </c>
      <c r="D381" s="122">
        <v>196.58264124666877</v>
      </c>
      <c r="E381" s="122">
        <v>200.2181865606355</v>
      </c>
      <c r="F381" s="122">
        <v>194.3092122694535</v>
      </c>
      <c r="G381" s="122">
        <v>201.80445942291522</v>
      </c>
      <c r="H381" s="122">
        <v>196.21693129670885</v>
      </c>
      <c r="I381" s="122">
        <v>199.38242863664843</v>
      </c>
      <c r="J381" s="122">
        <v>215.64042733411989</v>
      </c>
      <c r="K381" s="122">
        <v>228.44469666490932</v>
      </c>
      <c r="L381" s="122">
        <v>225.7270974299598</v>
      </c>
      <c r="M381" s="122">
        <v>225.48025419717942</v>
      </c>
      <c r="N381" s="122">
        <v>234.70748839140765</v>
      </c>
      <c r="O381" s="122">
        <v>237.34845588597364</v>
      </c>
      <c r="P381" s="122">
        <v>236.59627576508981</v>
      </c>
      <c r="Q381" s="122">
        <v>238.03200075967987</v>
      </c>
      <c r="R381" s="122">
        <v>231.13699247094758</v>
      </c>
      <c r="S381" s="122">
        <v>224.81572905009492</v>
      </c>
      <c r="T381" s="122">
        <v>224.40518535236041</v>
      </c>
      <c r="U381" s="122">
        <v>222.23197054255709</v>
      </c>
      <c r="V381" s="122">
        <v>293.70254102556959</v>
      </c>
      <c r="W381" s="122">
        <v>289.46102569671558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261.86565661637979</v>
      </c>
      <c r="D382" s="98">
        <v>246.9886160224149</v>
      </c>
      <c r="E382" s="98">
        <v>281.48799786449354</v>
      </c>
      <c r="F382" s="98">
        <v>240.97653372237139</v>
      </c>
      <c r="G382" s="98">
        <v>299.10205807800014</v>
      </c>
      <c r="H382" s="98">
        <v>157.62803841878215</v>
      </c>
      <c r="I382" s="98">
        <v>210.9390528700697</v>
      </c>
      <c r="J382" s="98">
        <v>297.00134951791921</v>
      </c>
      <c r="K382" s="98">
        <v>348.14291332717278</v>
      </c>
      <c r="L382" s="98">
        <v>273.75741867220285</v>
      </c>
      <c r="M382" s="98">
        <v>265.58862521519831</v>
      </c>
      <c r="N382" s="98">
        <v>222.71802461490174</v>
      </c>
      <c r="O382" s="98">
        <v>303.95938414561851</v>
      </c>
      <c r="P382" s="98">
        <v>290.62473199125554</v>
      </c>
      <c r="Q382" s="98">
        <v>358.09418334913494</v>
      </c>
      <c r="R382" s="98">
        <v>284.52186863180634</v>
      </c>
      <c r="S382" s="98">
        <v>292.37946582518572</v>
      </c>
      <c r="T382" s="98">
        <v>303.81606796643592</v>
      </c>
      <c r="U382" s="98">
        <v>308.54350559822603</v>
      </c>
      <c r="V382" s="98">
        <v>396.86599342810291</v>
      </c>
      <c r="W382" s="98">
        <v>400.79552028618258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187.65681092481481</v>
      </c>
      <c r="D383" s="33">
        <v>189.27989234474626</v>
      </c>
      <c r="E383" s="33">
        <v>188.7144687771266</v>
      </c>
      <c r="F383" s="33">
        <v>190.59541340353513</v>
      </c>
      <c r="G383" s="33">
        <v>193.38570312443844</v>
      </c>
      <c r="H383" s="33">
        <v>199.2957301446875</v>
      </c>
      <c r="I383" s="33">
        <v>198.05858794778371</v>
      </c>
      <c r="J383" s="33">
        <v>201.24822092927317</v>
      </c>
      <c r="K383" s="33">
        <v>214.17871027407827</v>
      </c>
      <c r="L383" s="33">
        <v>223.46159083860275</v>
      </c>
      <c r="M383" s="33">
        <v>225.02903285389334</v>
      </c>
      <c r="N383" s="33">
        <v>234.99593255722993</v>
      </c>
      <c r="O383" s="33">
        <v>232.07487945097793</v>
      </c>
      <c r="P383" s="33">
        <v>229.90309185937988</v>
      </c>
      <c r="Q383" s="33">
        <v>225.64336130264078</v>
      </c>
      <c r="R383" s="33">
        <v>225.96529981083685</v>
      </c>
      <c r="S383" s="33">
        <v>221.42946134522649</v>
      </c>
      <c r="T383" s="33">
        <v>222.22244886951367</v>
      </c>
      <c r="U383" s="33">
        <v>219.18945778801341</v>
      </c>
      <c r="V383" s="33">
        <v>288.53654931569412</v>
      </c>
      <c r="W383" s="33">
        <v>281.4356179611039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16645.760924168873</v>
      </c>
      <c r="D385" s="117">
        <f t="shared" si="211"/>
        <v>16744.304855507926</v>
      </c>
      <c r="E385" s="117">
        <f t="shared" si="211"/>
        <v>17564.890276006725</v>
      </c>
      <c r="F385" s="117">
        <f t="shared" si="211"/>
        <v>16563.731900407653</v>
      </c>
      <c r="G385" s="117">
        <f t="shared" si="211"/>
        <v>17937.450468718518</v>
      </c>
      <c r="H385" s="117">
        <f t="shared" si="211"/>
        <v>18095.860758394323</v>
      </c>
      <c r="I385" s="117">
        <f t="shared" si="211"/>
        <v>18061.587167727434</v>
      </c>
      <c r="J385" s="117">
        <f t="shared" si="211"/>
        <v>15728.82209080523</v>
      </c>
      <c r="K385" s="117">
        <f t="shared" si="211"/>
        <v>15867.85639456012</v>
      </c>
      <c r="L385" s="117">
        <f t="shared" si="211"/>
        <v>17765.959206294548</v>
      </c>
      <c r="M385" s="117">
        <f t="shared" si="211"/>
        <v>17169.849372309618</v>
      </c>
      <c r="N385" s="117">
        <f t="shared" si="211"/>
        <v>17262.808735236944</v>
      </c>
      <c r="O385" s="117">
        <f t="shared" si="211"/>
        <v>15602.924548156379</v>
      </c>
      <c r="P385" s="117">
        <f t="shared" si="211"/>
        <v>15978.712261172313</v>
      </c>
      <c r="Q385" s="117">
        <f t="shared" si="211"/>
        <v>14552.835862555385</v>
      </c>
      <c r="R385" s="117">
        <f t="shared" ref="R385:V385" si="212">R386+R389+R391+R400</f>
        <v>15415.287649716242</v>
      </c>
      <c r="S385" s="117">
        <f t="shared" si="212"/>
        <v>13583.269536843656</v>
      </c>
      <c r="T385" s="117">
        <f t="shared" si="212"/>
        <v>13310.203254744094</v>
      </c>
      <c r="U385" s="117">
        <f t="shared" si="212"/>
        <v>10381.46957365729</v>
      </c>
      <c r="V385" s="117">
        <f t="shared" si="212"/>
        <v>11498.95096512589</v>
      </c>
      <c r="W385" s="117">
        <f t="shared" ref="W385" si="213">W386+W389+W391+W400</f>
        <v>10491.828810456842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15029.361694789442</v>
      </c>
      <c r="D386" s="122">
        <f t="shared" si="214"/>
        <v>15129.517376408561</v>
      </c>
      <c r="E386" s="122">
        <f t="shared" si="214"/>
        <v>15948.009913139967</v>
      </c>
      <c r="F386" s="122">
        <f t="shared" si="214"/>
        <v>14949.403847985748</v>
      </c>
      <c r="G386" s="122">
        <f t="shared" si="214"/>
        <v>16303.543541270412</v>
      </c>
      <c r="H386" s="122">
        <f t="shared" si="214"/>
        <v>16461.806906426798</v>
      </c>
      <c r="I386" s="122">
        <f t="shared" si="214"/>
        <v>16456.197566537856</v>
      </c>
      <c r="J386" s="122">
        <f t="shared" si="214"/>
        <v>14119.088697119443</v>
      </c>
      <c r="K386" s="122">
        <f t="shared" si="214"/>
        <v>14235.799951146679</v>
      </c>
      <c r="L386" s="122">
        <f t="shared" si="214"/>
        <v>16114.232783650894</v>
      </c>
      <c r="M386" s="122">
        <f t="shared" si="214"/>
        <v>15484.86414431025</v>
      </c>
      <c r="N386" s="122">
        <f t="shared" si="214"/>
        <v>15547.846777722243</v>
      </c>
      <c r="O386" s="122">
        <f t="shared" si="214"/>
        <v>13872.016195145068</v>
      </c>
      <c r="P386" s="122">
        <f t="shared" si="214"/>
        <v>14323.863510772871</v>
      </c>
      <c r="Q386" s="122">
        <f t="shared" si="214"/>
        <v>12884.880825687644</v>
      </c>
      <c r="R386" s="122">
        <f t="shared" ref="R386:V386" si="215">SUM(R387:R388)</f>
        <v>13796.498300592173</v>
      </c>
      <c r="S386" s="122">
        <f t="shared" si="215"/>
        <v>12019.583478363571</v>
      </c>
      <c r="T386" s="122">
        <f t="shared" si="215"/>
        <v>11789.938924694748</v>
      </c>
      <c r="U386" s="122">
        <f t="shared" si="215"/>
        <v>8883.5513020172639</v>
      </c>
      <c r="V386" s="122">
        <f t="shared" si="215"/>
        <v>9920.5583848387341</v>
      </c>
      <c r="W386" s="122">
        <f t="shared" ref="W386" si="216">SUM(W387:W388)</f>
        <v>8935.7346516752932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14960.015532302261</v>
      </c>
      <c r="D387" s="98">
        <v>15061.447351066812</v>
      </c>
      <c r="E387" s="98">
        <v>15877.31758564212</v>
      </c>
      <c r="F387" s="98">
        <v>14885.015492458904</v>
      </c>
      <c r="G387" s="98">
        <v>16234.60624048379</v>
      </c>
      <c r="H387" s="98">
        <v>16393.340236867552</v>
      </c>
      <c r="I387" s="98">
        <v>16388.77178648227</v>
      </c>
      <c r="J387" s="98">
        <v>14062.289906323338</v>
      </c>
      <c r="K387" s="98">
        <v>14179.120268622039</v>
      </c>
      <c r="L387" s="98">
        <v>16050.455375203655</v>
      </c>
      <c r="M387" s="98">
        <v>15424.849867370081</v>
      </c>
      <c r="N387" s="98">
        <v>15487.992562554016</v>
      </c>
      <c r="O387" s="98">
        <v>13819.358470814142</v>
      </c>
      <c r="P387" s="98">
        <v>14270.052852034125</v>
      </c>
      <c r="Q387" s="98">
        <v>12837.005912503007</v>
      </c>
      <c r="R387" s="98">
        <v>13745.363034486525</v>
      </c>
      <c r="S387" s="98">
        <v>11978.043750807527</v>
      </c>
      <c r="T387" s="98">
        <v>11749.63297536442</v>
      </c>
      <c r="U387" s="98">
        <v>8854.0292217771785</v>
      </c>
      <c r="V387" s="98">
        <v>9886.9712457985643</v>
      </c>
      <c r="W387" s="98">
        <v>8905.1699721995592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69.346162487181729</v>
      </c>
      <c r="D388" s="98">
        <v>68.070025341749499</v>
      </c>
      <c r="E388" s="98">
        <v>70.692327497847941</v>
      </c>
      <c r="F388" s="98">
        <v>64.388355526843966</v>
      </c>
      <c r="G388" s="98">
        <v>68.937300786622131</v>
      </c>
      <c r="H388" s="98">
        <v>68.466669559247492</v>
      </c>
      <c r="I388" s="98">
        <v>67.425780055587239</v>
      </c>
      <c r="J388" s="98">
        <v>56.79879079610587</v>
      </c>
      <c r="K388" s="98">
        <v>56.679682524640285</v>
      </c>
      <c r="L388" s="98">
        <v>63.77740844723877</v>
      </c>
      <c r="M388" s="98">
        <v>60.014276940168109</v>
      </c>
      <c r="N388" s="98">
        <v>59.854215168227185</v>
      </c>
      <c r="O388" s="98">
        <v>52.65772433092571</v>
      </c>
      <c r="P388" s="98">
        <v>53.810658738747364</v>
      </c>
      <c r="Q388" s="98">
        <v>47.874913184635474</v>
      </c>
      <c r="R388" s="98">
        <v>51.135266105647602</v>
      </c>
      <c r="S388" s="98">
        <v>41.539727556045122</v>
      </c>
      <c r="T388" s="98">
        <v>40.30594933032814</v>
      </c>
      <c r="U388" s="98">
        <v>29.522080240085455</v>
      </c>
      <c r="V388" s="98">
        <v>33.587139040169447</v>
      </c>
      <c r="W388" s="98">
        <v>30.564679475733222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25.306821422668062</v>
      </c>
      <c r="D389" s="122">
        <f t="shared" si="217"/>
        <v>23.354180343348144</v>
      </c>
      <c r="E389" s="122">
        <f t="shared" si="217"/>
        <v>18.655598828424246</v>
      </c>
      <c r="F389" s="122">
        <f t="shared" si="217"/>
        <v>20.967109856783601</v>
      </c>
      <c r="G389" s="122">
        <f t="shared" si="217"/>
        <v>36.51846027391877</v>
      </c>
      <c r="H389" s="122">
        <f t="shared" si="217"/>
        <v>30.977374234221934</v>
      </c>
      <c r="I389" s="122">
        <f t="shared" si="217"/>
        <v>22.987287099663124</v>
      </c>
      <c r="J389" s="122">
        <f t="shared" si="217"/>
        <v>40.268776676218899</v>
      </c>
      <c r="K389" s="122">
        <f t="shared" si="217"/>
        <v>19.022595221242799</v>
      </c>
      <c r="L389" s="122">
        <f t="shared" si="217"/>
        <v>34.022187334123466</v>
      </c>
      <c r="M389" s="122">
        <f t="shared" si="217"/>
        <v>19.407300168476691</v>
      </c>
      <c r="N389" s="122">
        <f t="shared" si="217"/>
        <v>33.813189277781369</v>
      </c>
      <c r="O389" s="122">
        <f t="shared" si="217"/>
        <v>37.141757652743138</v>
      </c>
      <c r="P389" s="122">
        <f t="shared" si="217"/>
        <v>23.073941733669113</v>
      </c>
      <c r="Q389" s="122">
        <f t="shared" si="217"/>
        <v>33.188844359258979</v>
      </c>
      <c r="R389" s="122">
        <f t="shared" si="217"/>
        <v>19.406204439022783</v>
      </c>
      <c r="S389" s="122">
        <f t="shared" si="217"/>
        <v>12.764793301056583</v>
      </c>
      <c r="T389" s="122">
        <f t="shared" si="217"/>
        <v>26.869003465399942</v>
      </c>
      <c r="U389" s="122">
        <f t="shared" si="217"/>
        <v>29.920908710726106</v>
      </c>
      <c r="V389" s="122">
        <f t="shared" si="217"/>
        <v>72.224702195452764</v>
      </c>
      <c r="W389" s="122">
        <f t="shared" si="217"/>
        <v>84.542116258512749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25.306821422668062</v>
      </c>
      <c r="D390" s="98">
        <f>RES_hhdet_in_tesh!D129</f>
        <v>23.354180343348144</v>
      </c>
      <c r="E390" s="98">
        <f>RES_hhdet_in_tesh!E129</f>
        <v>18.655598828424246</v>
      </c>
      <c r="F390" s="98">
        <f>RES_hhdet_in_tesh!F129</f>
        <v>20.967109856783601</v>
      </c>
      <c r="G390" s="98">
        <f>RES_hhdet_in_tesh!G129</f>
        <v>36.51846027391877</v>
      </c>
      <c r="H390" s="98">
        <f>RES_hhdet_in_tesh!H129</f>
        <v>30.977374234221934</v>
      </c>
      <c r="I390" s="98">
        <f>RES_hhdet_in_tesh!I129</f>
        <v>22.987287099663124</v>
      </c>
      <c r="J390" s="98">
        <f>RES_hhdet_in_tesh!J129</f>
        <v>40.268776676218899</v>
      </c>
      <c r="K390" s="98">
        <f>RES_hhdet_in_tesh!K129</f>
        <v>19.022595221242799</v>
      </c>
      <c r="L390" s="98">
        <f>RES_hhdet_in_tesh!L129</f>
        <v>34.022187334123466</v>
      </c>
      <c r="M390" s="98">
        <f>RES_hhdet_in_tesh!M129</f>
        <v>19.407300168476691</v>
      </c>
      <c r="N390" s="98">
        <f>RES_hhdet_in_tesh!N129</f>
        <v>33.813189277781369</v>
      </c>
      <c r="O390" s="98">
        <f>RES_hhdet_in_tesh!O129</f>
        <v>37.141757652743138</v>
      </c>
      <c r="P390" s="98">
        <f>RES_hhdet_in_tesh!P129</f>
        <v>23.073941733669113</v>
      </c>
      <c r="Q390" s="98">
        <f>RES_hhdet_in_tesh!Q129</f>
        <v>33.188844359258979</v>
      </c>
      <c r="R390" s="98">
        <f>RES_hhdet_in_tesh!R129</f>
        <v>19.406204439022783</v>
      </c>
      <c r="S390" s="98">
        <f>RES_hhdet_in_tesh!S129</f>
        <v>12.764793301056583</v>
      </c>
      <c r="T390" s="98">
        <f>RES_hhdet_in_tesh!T129</f>
        <v>26.869003465399942</v>
      </c>
      <c r="U390" s="98">
        <f>RES_hhdet_in_tesh!U129</f>
        <v>29.920908710726106</v>
      </c>
      <c r="V390" s="98">
        <f>RES_hhdet_in_tesh!V129</f>
        <v>72.224702195452764</v>
      </c>
      <c r="W390" s="98">
        <f>RES_hhdet_in_tesh!W129</f>
        <v>84.542116258512749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1443.1295084628964</v>
      </c>
      <c r="D391" s="122">
        <v>1443.4419613889861</v>
      </c>
      <c r="E391" s="122">
        <v>1447.7229534303544</v>
      </c>
      <c r="F391" s="122">
        <v>1444.5299655901192</v>
      </c>
      <c r="G391" s="122">
        <v>1443.3855098537649</v>
      </c>
      <c r="H391" s="122">
        <v>1451.2240917603435</v>
      </c>
      <c r="I391" s="122">
        <v>1429.3827135590595</v>
      </c>
      <c r="J391" s="122">
        <v>1407.0855375220392</v>
      </c>
      <c r="K391" s="122">
        <v>1438.9922155878398</v>
      </c>
      <c r="L391" s="122">
        <v>1441.3113819736752</v>
      </c>
      <c r="M391" s="122">
        <v>1487.2211472012182</v>
      </c>
      <c r="N391" s="122">
        <v>1495.038550433509</v>
      </c>
      <c r="O391" s="122">
        <v>1507.4553751171945</v>
      </c>
      <c r="P391" s="122">
        <v>1446.5001374167257</v>
      </c>
      <c r="Q391" s="122">
        <v>1446.9329191560503</v>
      </c>
      <c r="R391" s="122">
        <v>1413.2769753551852</v>
      </c>
      <c r="S391" s="122">
        <v>1364.8538651370627</v>
      </c>
      <c r="T391" s="122">
        <v>1303.193089365031</v>
      </c>
      <c r="U391" s="122">
        <v>1277.1840648806131</v>
      </c>
      <c r="V391" s="122">
        <v>1251.9473155669309</v>
      </c>
      <c r="W391" s="122">
        <v>1220.7655271435126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1442.3370218309985</v>
      </c>
      <c r="D392" s="98">
        <v>1443.1632557562198</v>
      </c>
      <c r="E392" s="98">
        <v>1449.8493975554395</v>
      </c>
      <c r="F392" s="98">
        <v>1449.5825207206908</v>
      </c>
      <c r="G392" s="98">
        <v>1443.3854998868781</v>
      </c>
      <c r="H392" s="98">
        <v>1451.2238994210818</v>
      </c>
      <c r="I392" s="98">
        <v>1429.6006167028142</v>
      </c>
      <c r="J392" s="98">
        <v>1407.7818544821087</v>
      </c>
      <c r="K392" s="98">
        <v>1438.9965957199465</v>
      </c>
      <c r="L392" s="98">
        <v>1441.5227890454994</v>
      </c>
      <c r="M392" s="98">
        <v>1487.220279213589</v>
      </c>
      <c r="N392" s="98">
        <v>1495.0384268789123</v>
      </c>
      <c r="O392" s="98">
        <v>1507.4552041362215</v>
      </c>
      <c r="P392" s="98">
        <v>1446.4992624439728</v>
      </c>
      <c r="Q392" s="98">
        <v>1450.1978627257172</v>
      </c>
      <c r="R392" s="98">
        <v>1413.2759542968099</v>
      </c>
      <c r="S392" s="98">
        <v>1364.7394780331708</v>
      </c>
      <c r="T392" s="98">
        <v>1303.1923027010062</v>
      </c>
      <c r="U392" s="98">
        <v>1277.0375245261732</v>
      </c>
      <c r="V392" s="98">
        <v>1251.9464067345025</v>
      </c>
      <c r="W392" s="98">
        <v>1222.2840441852654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1442.3417383086087</v>
      </c>
      <c r="D393" s="98">
        <v>1443.1594166720959</v>
      </c>
      <c r="E393" s="98">
        <v>1449.835932506254</v>
      </c>
      <c r="F393" s="98">
        <v>1449.6100483948617</v>
      </c>
      <c r="G393" s="98">
        <v>1443.4308691562069</v>
      </c>
      <c r="H393" s="98">
        <v>1451.4938532319118</v>
      </c>
      <c r="I393" s="98">
        <v>1429.8934746096365</v>
      </c>
      <c r="J393" s="98">
        <v>1408.2015442226109</v>
      </c>
      <c r="K393" s="98">
        <v>1439.3995526327631</v>
      </c>
      <c r="L393" s="98">
        <v>1441.9357209033797</v>
      </c>
      <c r="M393" s="98">
        <v>1487.5709406590047</v>
      </c>
      <c r="N393" s="98">
        <v>1495.339158766981</v>
      </c>
      <c r="O393" s="98">
        <v>1507.7622289701433</v>
      </c>
      <c r="P393" s="98">
        <v>1447.0956695309299</v>
      </c>
      <c r="Q393" s="98">
        <v>1451.022665918756</v>
      </c>
      <c r="R393" s="98">
        <v>1414.0830018348336</v>
      </c>
      <c r="S393" s="98">
        <v>1365.6408096437572</v>
      </c>
      <c r="T393" s="98">
        <v>1304.0478934786599</v>
      </c>
      <c r="U393" s="98">
        <v>1278.031489081807</v>
      </c>
      <c r="V393" s="98">
        <v>1252.9073296114191</v>
      </c>
      <c r="W393" s="98">
        <v>1223.0683696083297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1150.8208509685066</v>
      </c>
      <c r="D394" s="101">
        <v>1154.6382332327726</v>
      </c>
      <c r="E394" s="101">
        <v>1154.8250336743745</v>
      </c>
      <c r="F394" s="101">
        <v>1156.3313655694835</v>
      </c>
      <c r="G394" s="101">
        <v>1156.5759307567157</v>
      </c>
      <c r="H394" s="101">
        <v>1162.3001339890716</v>
      </c>
      <c r="I394" s="101">
        <v>1161.3024029733231</v>
      </c>
      <c r="J394" s="101">
        <v>1132.7991279087851</v>
      </c>
      <c r="K394" s="101">
        <v>1158.3917977106346</v>
      </c>
      <c r="L394" s="101">
        <v>1156.851228407676</v>
      </c>
      <c r="M394" s="101">
        <v>1197.708814199415</v>
      </c>
      <c r="N394" s="101">
        <v>1202.7214529214734</v>
      </c>
      <c r="O394" s="101">
        <v>1211.0214657717718</v>
      </c>
      <c r="P394" s="101">
        <v>1163.0399969855966</v>
      </c>
      <c r="Q394" s="101">
        <v>1164.1637751590797</v>
      </c>
      <c r="R394" s="101">
        <v>1137.3819153931377</v>
      </c>
      <c r="S394" s="101">
        <v>1098.3342767591039</v>
      </c>
      <c r="T394" s="101">
        <v>1049.7381727536267</v>
      </c>
      <c r="U394" s="101">
        <v>1027.5963307803377</v>
      </c>
      <c r="V394" s="101">
        <v>1006.4860034111849</v>
      </c>
      <c r="W394" s="101">
        <v>959.17925268109718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291.52088734010232</v>
      </c>
      <c r="D395" s="104">
        <v>288.52118343932329</v>
      </c>
      <c r="E395" s="104">
        <v>295.01089883187956</v>
      </c>
      <c r="F395" s="104">
        <v>293.27868282537821</v>
      </c>
      <c r="G395" s="104">
        <v>286.85493839949112</v>
      </c>
      <c r="H395" s="104">
        <v>289.1937192428399</v>
      </c>
      <c r="I395" s="104">
        <v>268.59107163631353</v>
      </c>
      <c r="J395" s="104">
        <v>275.40241631382582</v>
      </c>
      <c r="K395" s="104">
        <v>281.00775492212853</v>
      </c>
      <c r="L395" s="104">
        <v>285.0844924957035</v>
      </c>
      <c r="M395" s="104">
        <v>289.86212645958989</v>
      </c>
      <c r="N395" s="104">
        <v>292.6177058455076</v>
      </c>
      <c r="O395" s="104">
        <v>296.74076319837155</v>
      </c>
      <c r="P395" s="104">
        <v>284.05567254533349</v>
      </c>
      <c r="Q395" s="104">
        <v>286.85889075967657</v>
      </c>
      <c r="R395" s="104">
        <v>276.70108644169596</v>
      </c>
      <c r="S395" s="104">
        <v>267.30653288465322</v>
      </c>
      <c r="T395" s="104">
        <v>254.30972072503317</v>
      </c>
      <c r="U395" s="104">
        <v>250.43515830146922</v>
      </c>
      <c r="V395" s="104">
        <v>246.42132620023418</v>
      </c>
      <c r="W395" s="104">
        <v>263.88911692723275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1445.1189623322466</v>
      </c>
      <c r="D396" s="101">
        <v>1449.731568249945</v>
      </c>
      <c r="E396" s="101">
        <v>1423.2368052975637</v>
      </c>
      <c r="F396" s="101">
        <v>1419.1291072274173</v>
      </c>
      <c r="G396" s="101">
        <v>0</v>
      </c>
      <c r="H396" s="101">
        <v>0</v>
      </c>
      <c r="I396" s="101">
        <v>1425.5642983500388</v>
      </c>
      <c r="J396" s="101">
        <v>1403.4187495272774</v>
      </c>
      <c r="K396" s="101">
        <v>1438.9582874810599</v>
      </c>
      <c r="L396" s="101">
        <v>1437.2511545560258</v>
      </c>
      <c r="M396" s="101">
        <v>1504.7007265368857</v>
      </c>
      <c r="N396" s="101">
        <v>0</v>
      </c>
      <c r="O396" s="101">
        <v>0</v>
      </c>
      <c r="P396" s="101">
        <v>1453.3352357179892</v>
      </c>
      <c r="Q396" s="101">
        <v>1429.2715575069819</v>
      </c>
      <c r="R396" s="101">
        <v>1418.2688847733334</v>
      </c>
      <c r="S396" s="101">
        <v>1367.4461889439417</v>
      </c>
      <c r="T396" s="101">
        <v>0</v>
      </c>
      <c r="U396" s="101">
        <v>1277.9853681805916</v>
      </c>
      <c r="V396" s="101">
        <v>0</v>
      </c>
      <c r="W396" s="101">
        <v>1215.4830092755069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1445.1205056397582</v>
      </c>
      <c r="D397" s="104">
        <v>1449.7278099532009</v>
      </c>
      <c r="E397" s="104">
        <v>1423.2229072304369</v>
      </c>
      <c r="F397" s="104">
        <v>1419.131143595966</v>
      </c>
      <c r="G397" s="104">
        <v>0</v>
      </c>
      <c r="H397" s="104">
        <v>0</v>
      </c>
      <c r="I397" s="104">
        <v>1425.6474212160417</v>
      </c>
      <c r="J397" s="104">
        <v>1403.5871227529819</v>
      </c>
      <c r="K397" s="104">
        <v>1439.0771178172802</v>
      </c>
      <c r="L397" s="104">
        <v>1437.3333525912026</v>
      </c>
      <c r="M397" s="104">
        <v>0</v>
      </c>
      <c r="N397" s="104">
        <v>0</v>
      </c>
      <c r="O397" s="104">
        <v>0</v>
      </c>
      <c r="P397" s="104">
        <v>0</v>
      </c>
      <c r="Q397" s="104">
        <v>1429.611105428073</v>
      </c>
      <c r="R397" s="104">
        <v>0</v>
      </c>
      <c r="S397" s="104">
        <v>1367.7223191477724</v>
      </c>
      <c r="T397" s="104">
        <v>0</v>
      </c>
      <c r="U397" s="104">
        <v>1278.1812474958222</v>
      </c>
      <c r="V397" s="104">
        <v>0</v>
      </c>
      <c r="W397" s="104">
        <v>1215.4946786658131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1153.0379464272442</v>
      </c>
      <c r="D398" s="98">
        <v>1159.8935187031886</v>
      </c>
      <c r="E398" s="98">
        <v>1133.6258126582156</v>
      </c>
      <c r="F398" s="98">
        <v>1132.0158915902898</v>
      </c>
      <c r="G398" s="98">
        <v>0</v>
      </c>
      <c r="H398" s="98">
        <v>0</v>
      </c>
      <c r="I398" s="98">
        <v>1157.8556610025637</v>
      </c>
      <c r="J398" s="98">
        <v>1129.0897399319222</v>
      </c>
      <c r="K398" s="98">
        <v>1158.1405245058424</v>
      </c>
      <c r="L398" s="98">
        <v>1153.1591541652087</v>
      </c>
      <c r="M398" s="98">
        <v>0</v>
      </c>
      <c r="N398" s="98">
        <v>0</v>
      </c>
      <c r="O398" s="98">
        <v>0</v>
      </c>
      <c r="P398" s="98">
        <v>0</v>
      </c>
      <c r="Q398" s="98">
        <v>1146.9740971887143</v>
      </c>
      <c r="R398" s="98">
        <v>0</v>
      </c>
      <c r="S398" s="98">
        <v>1100.0142155624201</v>
      </c>
      <c r="T398" s="98">
        <v>0</v>
      </c>
      <c r="U398" s="98">
        <v>1027.7175647320362</v>
      </c>
      <c r="V398" s="98">
        <v>0</v>
      </c>
      <c r="W398" s="98">
        <v>953.23624492283398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292.0825592125139</v>
      </c>
      <c r="D399" s="98">
        <v>289.8342912500126</v>
      </c>
      <c r="E399" s="98">
        <v>289.59709457222147</v>
      </c>
      <c r="F399" s="98">
        <v>287.1152520056765</v>
      </c>
      <c r="G399" s="98">
        <v>0</v>
      </c>
      <c r="H399" s="98">
        <v>0</v>
      </c>
      <c r="I399" s="98">
        <v>267.79176021347797</v>
      </c>
      <c r="J399" s="98">
        <v>274.49738282105949</v>
      </c>
      <c r="K399" s="98">
        <v>280.93659331143743</v>
      </c>
      <c r="L399" s="98">
        <v>284.17419842599367</v>
      </c>
      <c r="M399" s="98">
        <v>0</v>
      </c>
      <c r="N399" s="98">
        <v>0</v>
      </c>
      <c r="O399" s="98">
        <v>0</v>
      </c>
      <c r="P399" s="98">
        <v>0</v>
      </c>
      <c r="Q399" s="98">
        <v>282.63700823935909</v>
      </c>
      <c r="R399" s="98">
        <v>0</v>
      </c>
      <c r="S399" s="98">
        <v>267.70810358535232</v>
      </c>
      <c r="T399" s="98">
        <v>0</v>
      </c>
      <c r="U399" s="98">
        <v>250.46368276378598</v>
      </c>
      <c r="V399" s="98">
        <v>0</v>
      </c>
      <c r="W399" s="98">
        <v>262.25843374297909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147.96289949386417</v>
      </c>
      <c r="D400" s="122">
        <v>147.99133736703186</v>
      </c>
      <c r="E400" s="122">
        <v>150.50181060797982</v>
      </c>
      <c r="F400" s="122">
        <v>148.83097697500159</v>
      </c>
      <c r="G400" s="122">
        <v>154.00295732042215</v>
      </c>
      <c r="H400" s="122">
        <v>151.85238597295663</v>
      </c>
      <c r="I400" s="122">
        <v>153.01960053085688</v>
      </c>
      <c r="J400" s="122">
        <v>162.37907948752678</v>
      </c>
      <c r="K400" s="122">
        <v>174.04163260435888</v>
      </c>
      <c r="L400" s="122">
        <v>176.39285333585622</v>
      </c>
      <c r="M400" s="122">
        <v>178.35678062967253</v>
      </c>
      <c r="N400" s="122">
        <v>186.11021780340798</v>
      </c>
      <c r="O400" s="122">
        <v>186.31122024137201</v>
      </c>
      <c r="P400" s="122">
        <v>185.27467124904607</v>
      </c>
      <c r="Q400" s="122">
        <v>187.83327335243047</v>
      </c>
      <c r="R400" s="122">
        <v>186.10616932986031</v>
      </c>
      <c r="S400" s="122">
        <v>186.06740004196669</v>
      </c>
      <c r="T400" s="122">
        <v>190.20223721891443</v>
      </c>
      <c r="U400" s="122">
        <v>190.8132980486856</v>
      </c>
      <c r="V400" s="122">
        <v>254.22056252477108</v>
      </c>
      <c r="W400" s="122">
        <v>250.7865153795226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163.09454079333085</v>
      </c>
      <c r="D401" s="98">
        <v>153.8687698620306</v>
      </c>
      <c r="E401" s="98">
        <v>175.40601231585177</v>
      </c>
      <c r="F401" s="98">
        <v>150.2000750689796</v>
      </c>
      <c r="G401" s="98">
        <v>186.47650076922898</v>
      </c>
      <c r="H401" s="98">
        <v>98.298333945169517</v>
      </c>
      <c r="I401" s="98">
        <v>131.57579762605181</v>
      </c>
      <c r="J401" s="98">
        <v>185.30232931408722</v>
      </c>
      <c r="K401" s="98">
        <v>217.25985621064277</v>
      </c>
      <c r="L401" s="98">
        <v>170.87678007321023</v>
      </c>
      <c r="M401" s="98">
        <v>165.79745549629939</v>
      </c>
      <c r="N401" s="98">
        <v>139.03487675495444</v>
      </c>
      <c r="O401" s="98">
        <v>189.75094443420417</v>
      </c>
      <c r="P401" s="98">
        <v>181.42659923557133</v>
      </c>
      <c r="Q401" s="98">
        <v>223.54535846256704</v>
      </c>
      <c r="R401" s="98">
        <v>177.74917516881305</v>
      </c>
      <c r="S401" s="98">
        <v>182.88048775731929</v>
      </c>
      <c r="T401" s="98">
        <v>190.30363533981276</v>
      </c>
      <c r="U401" s="98">
        <v>193.54843917655884</v>
      </c>
      <c r="V401" s="98">
        <v>249.29255269313526</v>
      </c>
      <c r="W401" s="98">
        <v>252.07852474355604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145.61309533403249</v>
      </c>
      <c r="D402" s="33">
        <v>147.13982296045745</v>
      </c>
      <c r="E402" s="33">
        <v>146.97662821276319</v>
      </c>
      <c r="F402" s="33">
        <v>148.7220237548371</v>
      </c>
      <c r="G402" s="33">
        <v>151.19315674751547</v>
      </c>
      <c r="H402" s="33">
        <v>156.12517385026979</v>
      </c>
      <c r="I402" s="33">
        <v>155.47604267485931</v>
      </c>
      <c r="J402" s="33">
        <v>158.32410894247292</v>
      </c>
      <c r="K402" s="33">
        <v>168.89075728645187</v>
      </c>
      <c r="L402" s="33">
        <v>176.65303690348017</v>
      </c>
      <c r="M402" s="33">
        <v>178.49807371671668</v>
      </c>
      <c r="N402" s="33">
        <v>187.24276282232086</v>
      </c>
      <c r="O402" s="33">
        <v>186.03889783241988</v>
      </c>
      <c r="P402" s="33">
        <v>185.75138029216191</v>
      </c>
      <c r="Q402" s="33">
        <v>184.1483149654801</v>
      </c>
      <c r="R402" s="33">
        <v>186.91575827098751</v>
      </c>
      <c r="S402" s="33">
        <v>186.22712682237957</v>
      </c>
      <c r="T402" s="33">
        <v>190.19945012764319</v>
      </c>
      <c r="U402" s="33">
        <v>190.71688333700584</v>
      </c>
      <c r="V402" s="33">
        <v>254.46733652606258</v>
      </c>
      <c r="W402" s="33">
        <v>250.6933825011381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7.995851756257311</v>
      </c>
      <c r="D404" s="117">
        <f t="shared" si="218"/>
        <v>7.0999239267994669</v>
      </c>
      <c r="E404" s="117">
        <f t="shared" si="218"/>
        <v>7.9287711604299886</v>
      </c>
      <c r="F404" s="117">
        <f t="shared" si="218"/>
        <v>4.0351266621439752</v>
      </c>
      <c r="G404" s="117">
        <f t="shared" si="218"/>
        <v>5.4107444032209937</v>
      </c>
      <c r="H404" s="117">
        <f t="shared" si="218"/>
        <v>2.6457402481270833</v>
      </c>
      <c r="I404" s="117">
        <f t="shared" si="218"/>
        <v>4.9248503431758657</v>
      </c>
      <c r="J404" s="117">
        <f t="shared" si="218"/>
        <v>10.140624203021002</v>
      </c>
      <c r="K404" s="117">
        <f t="shared" si="218"/>
        <v>8.4217522222551651</v>
      </c>
      <c r="L404" s="117">
        <f t="shared" si="218"/>
        <v>2.8011162081798582</v>
      </c>
      <c r="M404" s="117">
        <f t="shared" si="218"/>
        <v>0.67117749120747761</v>
      </c>
      <c r="N404" s="117">
        <f t="shared" si="218"/>
        <v>1.1885695843201149</v>
      </c>
      <c r="O404" s="117">
        <f t="shared" si="218"/>
        <v>5.0654423417923509</v>
      </c>
      <c r="P404" s="117">
        <f t="shared" si="218"/>
        <v>7.2770221058691602</v>
      </c>
      <c r="Q404" s="117">
        <f t="shared" si="218"/>
        <v>7.6084831404497439</v>
      </c>
      <c r="R404" s="117">
        <f t="shared" ref="R404:V404" si="219">R405+R408+R410+R419</f>
        <v>5.7082712155950848</v>
      </c>
      <c r="S404" s="117">
        <f t="shared" si="219"/>
        <v>3.1699148021492185</v>
      </c>
      <c r="T404" s="117">
        <f t="shared" si="219"/>
        <v>1.8462381014687026</v>
      </c>
      <c r="U404" s="117">
        <f t="shared" si="219"/>
        <v>2.3865275153962724</v>
      </c>
      <c r="V404" s="117">
        <f t="shared" si="219"/>
        <v>4.2991533548861822</v>
      </c>
      <c r="W404" s="117">
        <f t="shared" ref="W404" si="220">W405+W408+W410+W419</f>
        <v>6.121577756037877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7.995851756257311</v>
      </c>
      <c r="D419" s="122">
        <v>7.0999239267994669</v>
      </c>
      <c r="E419" s="122">
        <v>7.9287711604299886</v>
      </c>
      <c r="F419" s="122">
        <v>4.0351266621439752</v>
      </c>
      <c r="G419" s="122">
        <v>5.4107444032209937</v>
      </c>
      <c r="H419" s="122">
        <v>2.6457402481270833</v>
      </c>
      <c r="I419" s="122">
        <v>4.9248503431758657</v>
      </c>
      <c r="J419" s="122">
        <v>10.140624203021002</v>
      </c>
      <c r="K419" s="122">
        <v>8.4217522222551651</v>
      </c>
      <c r="L419" s="122">
        <v>2.8011162081798582</v>
      </c>
      <c r="M419" s="122">
        <v>0.67117749120747761</v>
      </c>
      <c r="N419" s="122">
        <v>1.1885695843201149</v>
      </c>
      <c r="O419" s="122">
        <v>5.0654423417923509</v>
      </c>
      <c r="P419" s="122">
        <v>7.2770221058691602</v>
      </c>
      <c r="Q419" s="122">
        <v>7.6084831404497439</v>
      </c>
      <c r="R419" s="122">
        <v>5.7082712155950848</v>
      </c>
      <c r="S419" s="122">
        <v>3.1699148021492185</v>
      </c>
      <c r="T419" s="122">
        <v>1.8462381014687026</v>
      </c>
      <c r="U419" s="122">
        <v>2.3865275153962724</v>
      </c>
      <c r="V419" s="122">
        <v>4.2991533548861822</v>
      </c>
      <c r="W419" s="122">
        <v>6.121577756037877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59.48540255697683</v>
      </c>
      <c r="D420" s="98">
        <v>56.105934015651776</v>
      </c>
      <c r="E420" s="98">
        <v>63.942813594898347</v>
      </c>
      <c r="F420" s="98">
        <v>54.740229400373892</v>
      </c>
      <c r="G420" s="98">
        <v>67.944023512998513</v>
      </c>
      <c r="H420" s="98">
        <v>35.806785207210559</v>
      </c>
      <c r="I420" s="98">
        <v>47.916915249965029</v>
      </c>
      <c r="J420" s="98">
        <v>67.466826556490531</v>
      </c>
      <c r="K420" s="98">
        <v>79.084144191400583</v>
      </c>
      <c r="L420" s="98">
        <v>62.186735225577614</v>
      </c>
      <c r="M420" s="98">
        <v>60.331112103884458</v>
      </c>
      <c r="N420" s="98">
        <v>50.592626471521079</v>
      </c>
      <c r="O420" s="98">
        <v>69.04741370251871</v>
      </c>
      <c r="P420" s="98">
        <v>66.01831411913362</v>
      </c>
      <c r="Q420" s="98">
        <v>81.34467468958951</v>
      </c>
      <c r="R420" s="98">
        <v>64.631987678401146</v>
      </c>
      <c r="S420" s="98">
        <v>66.4169194568492</v>
      </c>
      <c r="T420" s="98">
        <v>69.014857999255597</v>
      </c>
      <c r="U420" s="98">
        <v>70.088742731693046</v>
      </c>
      <c r="V420" s="98">
        <v>90.152079067127886</v>
      </c>
      <c r="W420" s="98">
        <v>91.044710388209268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178.83359985020286</v>
      </c>
      <c r="D423" s="118">
        <f t="shared" si="225"/>
        <v>176.65921397202655</v>
      </c>
      <c r="E423" s="118">
        <f t="shared" si="225"/>
        <v>181.49923449963006</v>
      </c>
      <c r="F423" s="118">
        <f t="shared" si="225"/>
        <v>169.12136207183005</v>
      </c>
      <c r="G423" s="118">
        <f t="shared" si="225"/>
        <v>158.44749618025247</v>
      </c>
      <c r="H423" s="118">
        <f t="shared" si="225"/>
        <v>159.31460714535834</v>
      </c>
      <c r="I423" s="118">
        <f t="shared" si="225"/>
        <v>156.89440429379269</v>
      </c>
      <c r="J423" s="118">
        <f t="shared" si="225"/>
        <v>156.51909369547275</v>
      </c>
      <c r="K423" s="118">
        <f t="shared" si="225"/>
        <v>164.15358352145341</v>
      </c>
      <c r="L423" s="118">
        <f t="shared" si="225"/>
        <v>176.54123952727477</v>
      </c>
      <c r="M423" s="118">
        <f t="shared" si="225"/>
        <v>143.87902071026508</v>
      </c>
      <c r="N423" s="118">
        <f t="shared" si="225"/>
        <v>156.66249092196878</v>
      </c>
      <c r="O423" s="118">
        <f t="shared" si="225"/>
        <v>147.65271821928445</v>
      </c>
      <c r="P423" s="118">
        <f t="shared" si="225"/>
        <v>136.75843924039046</v>
      </c>
      <c r="Q423" s="118">
        <f t="shared" si="225"/>
        <v>129.8804644905145</v>
      </c>
      <c r="R423" s="118">
        <f t="shared" ref="R423:V423" si="226">R424+R427+R429+R438</f>
        <v>137.42118842489515</v>
      </c>
      <c r="S423" s="118">
        <f t="shared" si="226"/>
        <v>133.67390862739578</v>
      </c>
      <c r="T423" s="118">
        <f t="shared" si="226"/>
        <v>123.2120011476653</v>
      </c>
      <c r="U423" s="118">
        <f t="shared" si="226"/>
        <v>124.07075438521569</v>
      </c>
      <c r="V423" s="118">
        <f t="shared" si="226"/>
        <v>100.76324427665813</v>
      </c>
      <c r="W423" s="118">
        <f t="shared" ref="W423" si="227">W424+W427+W429+W438</f>
        <v>104.91200765539185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160.78104852570664</v>
      </c>
      <c r="D424" s="123">
        <f t="shared" si="228"/>
        <v>159.56355338263936</v>
      </c>
      <c r="E424" s="123">
        <f t="shared" si="228"/>
        <v>164.6096528759812</v>
      </c>
      <c r="F424" s="123">
        <f t="shared" si="228"/>
        <v>152.29780543487504</v>
      </c>
      <c r="G424" s="123">
        <f t="shared" si="228"/>
        <v>144.15281580684194</v>
      </c>
      <c r="H424" s="123">
        <f t="shared" si="228"/>
        <v>145.06130325842773</v>
      </c>
      <c r="I424" s="123">
        <f t="shared" si="228"/>
        <v>142.90742661233608</v>
      </c>
      <c r="J424" s="123">
        <f t="shared" si="228"/>
        <v>140.2732784144832</v>
      </c>
      <c r="K424" s="123">
        <f t="shared" si="228"/>
        <v>146.96938661031751</v>
      </c>
      <c r="L424" s="123">
        <f t="shared" si="228"/>
        <v>160.17510417218523</v>
      </c>
      <c r="M424" s="123">
        <f t="shared" si="228"/>
        <v>129.84317128415643</v>
      </c>
      <c r="N424" s="123">
        <f t="shared" si="228"/>
        <v>141.27947538979808</v>
      </c>
      <c r="O424" s="123">
        <f t="shared" si="228"/>
        <v>131.46815665505824</v>
      </c>
      <c r="P424" s="123">
        <f t="shared" si="228"/>
        <v>122.68366374117966</v>
      </c>
      <c r="Q424" s="123">
        <f t="shared" si="228"/>
        <v>114.86727870496156</v>
      </c>
      <c r="R424" s="123">
        <f t="shared" ref="R424:V424" si="229">SUM(R425:R426)</f>
        <v>123.10516207791075</v>
      </c>
      <c r="S424" s="123">
        <f t="shared" si="229"/>
        <v>118.33155070213785</v>
      </c>
      <c r="T424" s="123">
        <f t="shared" si="229"/>
        <v>109.37561377928864</v>
      </c>
      <c r="U424" s="123">
        <f t="shared" si="229"/>
        <v>106.21976077368895</v>
      </c>
      <c r="V424" s="123">
        <f t="shared" si="229"/>
        <v>87.414346388775584</v>
      </c>
      <c r="W424" s="123">
        <f t="shared" ref="W424" si="230">SUM(W425:W426)</f>
        <v>89.645619050345744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160.13980275693814</v>
      </c>
      <c r="D425" s="99">
        <v>158.9417266559706</v>
      </c>
      <c r="E425" s="99">
        <v>163.9762960984624</v>
      </c>
      <c r="F425" s="99">
        <v>151.72721431156211</v>
      </c>
      <c r="G425" s="99">
        <v>143.62145806297582</v>
      </c>
      <c r="H425" s="99">
        <v>144.53418614683332</v>
      </c>
      <c r="I425" s="99">
        <v>142.39469479702976</v>
      </c>
      <c r="J425" s="99">
        <v>139.777973970369</v>
      </c>
      <c r="K425" s="99">
        <v>146.4544874627091</v>
      </c>
      <c r="L425" s="99">
        <v>159.61579886503694</v>
      </c>
      <c r="M425" s="99">
        <v>129.39757287041431</v>
      </c>
      <c r="N425" s="99">
        <v>140.7955096481941</v>
      </c>
      <c r="O425" s="99">
        <v>131.02123472014742</v>
      </c>
      <c r="P425" s="99">
        <v>122.2678489173132</v>
      </c>
      <c r="Q425" s="99">
        <v>114.47953754565719</v>
      </c>
      <c r="R425" s="99">
        <v>122.68844491719365</v>
      </c>
      <c r="S425" s="99">
        <v>117.95614477420644</v>
      </c>
      <c r="T425" s="99">
        <v>109.03067834630986</v>
      </c>
      <c r="U425" s="99">
        <v>105.89260403023917</v>
      </c>
      <c r="V425" s="99">
        <v>87.138840392407431</v>
      </c>
      <c r="W425" s="99">
        <v>89.359008903624996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0.64124576876850337</v>
      </c>
      <c r="D426" s="99">
        <v>0.62182672666875771</v>
      </c>
      <c r="E426" s="99">
        <v>0.63335677751880648</v>
      </c>
      <c r="F426" s="99">
        <v>0.57059112331294826</v>
      </c>
      <c r="G426" s="99">
        <v>0.53135774386612078</v>
      </c>
      <c r="H426" s="99">
        <v>0.52711711159440056</v>
      </c>
      <c r="I426" s="99">
        <v>0.51273181530632961</v>
      </c>
      <c r="J426" s="99">
        <v>0.49530444411418728</v>
      </c>
      <c r="K426" s="99">
        <v>0.51489914760840971</v>
      </c>
      <c r="L426" s="99">
        <v>0.5593053071483034</v>
      </c>
      <c r="M426" s="99">
        <v>0.4455984137421099</v>
      </c>
      <c r="N426" s="99">
        <v>0.48396574160398037</v>
      </c>
      <c r="O426" s="99">
        <v>0.44692193491080612</v>
      </c>
      <c r="P426" s="99">
        <v>0.41581482386645829</v>
      </c>
      <c r="Q426" s="99">
        <v>0.38774115930437342</v>
      </c>
      <c r="R426" s="99">
        <v>0.41671716071710546</v>
      </c>
      <c r="S426" s="99">
        <v>0.37540592793140604</v>
      </c>
      <c r="T426" s="99">
        <v>0.34493543297879309</v>
      </c>
      <c r="U426" s="99">
        <v>0.32715674344978368</v>
      </c>
      <c r="V426" s="99">
        <v>0.27550599636815964</v>
      </c>
      <c r="W426" s="99">
        <v>0.28661014672074692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9.1840118773927795E-2</v>
      </c>
      <c r="D427" s="123">
        <f t="shared" si="231"/>
        <v>8.0848131942960394E-2</v>
      </c>
      <c r="E427" s="123">
        <f t="shared" si="231"/>
        <v>6.1212202844051697E-2</v>
      </c>
      <c r="F427" s="123">
        <f t="shared" si="231"/>
        <v>6.5833186312739045E-2</v>
      </c>
      <c r="G427" s="123">
        <f t="shared" si="231"/>
        <v>9.6560538458752732E-2</v>
      </c>
      <c r="H427" s="123">
        <f t="shared" si="231"/>
        <v>7.9272149264794353E-2</v>
      </c>
      <c r="I427" s="123">
        <f t="shared" si="231"/>
        <v>5.6335090310544671E-2</v>
      </c>
      <c r="J427" s="123">
        <f t="shared" si="231"/>
        <v>0.10976778168436087</v>
      </c>
      <c r="K427" s="123">
        <f t="shared" si="231"/>
        <v>5.2403866550727735E-2</v>
      </c>
      <c r="L427" s="123">
        <f t="shared" si="231"/>
        <v>8.7787352516556449E-2</v>
      </c>
      <c r="M427" s="123">
        <f t="shared" si="231"/>
        <v>4.0943358106032196E-2</v>
      </c>
      <c r="N427" s="123">
        <f t="shared" si="231"/>
        <v>7.4590977493753541E-2</v>
      </c>
      <c r="O427" s="123">
        <f t="shared" si="231"/>
        <v>8.2098429923421021E-2</v>
      </c>
      <c r="P427" s="123">
        <f t="shared" si="231"/>
        <v>4.4257252812439932E-2</v>
      </c>
      <c r="Q427" s="123">
        <f t="shared" si="231"/>
        <v>6.413398362536718E-2</v>
      </c>
      <c r="R427" s="123">
        <f t="shared" si="231"/>
        <v>3.6837413972734587E-2</v>
      </c>
      <c r="S427" s="123">
        <f t="shared" si="231"/>
        <v>2.6372367902479304E-2</v>
      </c>
      <c r="T427" s="123">
        <f t="shared" si="231"/>
        <v>5.1765462000245024E-2</v>
      </c>
      <c r="U427" s="123">
        <f t="shared" si="231"/>
        <v>7.3622771194286799E-2</v>
      </c>
      <c r="V427" s="123">
        <f t="shared" si="231"/>
        <v>0.1297320522780748</v>
      </c>
      <c r="W427" s="123">
        <f t="shared" si="231"/>
        <v>0.17128907348182371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9.1840118773927795E-2</v>
      </c>
      <c r="D428" s="99">
        <f>RES_hhdet_in_fecs!D129</f>
        <v>8.0848131942960394E-2</v>
      </c>
      <c r="E428" s="99">
        <f>RES_hhdet_in_fecs!E129</f>
        <v>6.1212202844051697E-2</v>
      </c>
      <c r="F428" s="99">
        <f>RES_hhdet_in_fecs!F129</f>
        <v>6.5833186312739045E-2</v>
      </c>
      <c r="G428" s="99">
        <f>RES_hhdet_in_fecs!G129</f>
        <v>9.6560538458752732E-2</v>
      </c>
      <c r="H428" s="99">
        <f>RES_hhdet_in_fecs!H129</f>
        <v>7.9272149264794353E-2</v>
      </c>
      <c r="I428" s="99">
        <f>RES_hhdet_in_fecs!I129</f>
        <v>5.6335090310544671E-2</v>
      </c>
      <c r="J428" s="99">
        <f>RES_hhdet_in_fecs!J129</f>
        <v>0.10976778168436087</v>
      </c>
      <c r="K428" s="99">
        <f>RES_hhdet_in_fecs!K129</f>
        <v>5.2403866550727735E-2</v>
      </c>
      <c r="L428" s="99">
        <f>RES_hhdet_in_fecs!L129</f>
        <v>8.7787352516556449E-2</v>
      </c>
      <c r="M428" s="99">
        <f>RES_hhdet_in_fecs!M129</f>
        <v>4.0943358106032196E-2</v>
      </c>
      <c r="N428" s="99">
        <f>RES_hhdet_in_fecs!N129</f>
        <v>7.4590977493753541E-2</v>
      </c>
      <c r="O428" s="99">
        <f>RES_hhdet_in_fecs!O129</f>
        <v>8.2098429923421021E-2</v>
      </c>
      <c r="P428" s="99">
        <f>RES_hhdet_in_fecs!P129</f>
        <v>4.4257252812439932E-2</v>
      </c>
      <c r="Q428" s="99">
        <f>RES_hhdet_in_fecs!Q129</f>
        <v>6.413398362536718E-2</v>
      </c>
      <c r="R428" s="99">
        <f>RES_hhdet_in_fecs!R129</f>
        <v>3.6837413972734587E-2</v>
      </c>
      <c r="S428" s="99">
        <f>RES_hhdet_in_fecs!S129</f>
        <v>2.6372367902479304E-2</v>
      </c>
      <c r="T428" s="99">
        <f>RES_hhdet_in_fecs!T129</f>
        <v>5.1765462000245024E-2</v>
      </c>
      <c r="U428" s="99">
        <f>RES_hhdet_in_fecs!U129</f>
        <v>7.3622771194286799E-2</v>
      </c>
      <c r="V428" s="99">
        <f>RES_hhdet_in_fecs!V129</f>
        <v>0.1297320522780748</v>
      </c>
      <c r="W428" s="99">
        <f>RES_hhdet_in_fecs!W129</f>
        <v>0.17128907348182371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16.133205323906715</v>
      </c>
      <c r="D429" s="123">
        <v>15.219009683571294</v>
      </c>
      <c r="E429" s="123">
        <v>15.034546103209818</v>
      </c>
      <c r="F429" s="123">
        <v>15.035810990047453</v>
      </c>
      <c r="G429" s="123">
        <v>12.642643176633122</v>
      </c>
      <c r="H429" s="123">
        <v>12.663379872504846</v>
      </c>
      <c r="I429" s="123">
        <v>12.414461176696379</v>
      </c>
      <c r="J429" s="123">
        <v>14.255590882320408</v>
      </c>
      <c r="K429" s="123">
        <v>15.056517137080087</v>
      </c>
      <c r="L429" s="123">
        <v>14.29880122208249</v>
      </c>
      <c r="M429" s="123">
        <v>12.320743706593198</v>
      </c>
      <c r="N429" s="123">
        <v>13.410640357522302</v>
      </c>
      <c r="O429" s="123">
        <v>14.088015444045249</v>
      </c>
      <c r="P429" s="123">
        <v>12.202251485860051</v>
      </c>
      <c r="Q429" s="123">
        <v>13.021219503409297</v>
      </c>
      <c r="R429" s="123">
        <v>12.395581814586087</v>
      </c>
      <c r="S429" s="123">
        <v>13.28426406222146</v>
      </c>
      <c r="T429" s="123">
        <v>11.86417837240017</v>
      </c>
      <c r="U429" s="123">
        <v>15.31464845824193</v>
      </c>
      <c r="V429" s="123">
        <v>10.810005260649419</v>
      </c>
      <c r="W429" s="123">
        <v>12.380774746619567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15.308608803875984</v>
      </c>
      <c r="D430" s="99">
        <v>15.095108949523352</v>
      </c>
      <c r="E430" s="99">
        <v>14.836137562227435</v>
      </c>
      <c r="F430" s="99">
        <v>14.635102524757421</v>
      </c>
      <c r="G430" s="99">
        <v>12.642709334766899</v>
      </c>
      <c r="H430" s="99">
        <v>12.663589858139456</v>
      </c>
      <c r="I430" s="99">
        <v>12.289017321459287</v>
      </c>
      <c r="J430" s="99">
        <v>13.838927346279178</v>
      </c>
      <c r="K430" s="99">
        <v>14.693251724359342</v>
      </c>
      <c r="L430" s="99">
        <v>14.165295928199093</v>
      </c>
      <c r="M430" s="99">
        <v>12.320717770217637</v>
      </c>
      <c r="N430" s="99">
        <v>13.410745575696559</v>
      </c>
      <c r="O430" s="99">
        <v>14.088155692391855</v>
      </c>
      <c r="P430" s="99">
        <v>12.202335647053243</v>
      </c>
      <c r="Q430" s="99">
        <v>12.718866087069786</v>
      </c>
      <c r="R430" s="99">
        <v>12.395603080266387</v>
      </c>
      <c r="S430" s="99">
        <v>13.19555780681662</v>
      </c>
      <c r="T430" s="99">
        <v>11.864298900838337</v>
      </c>
      <c r="U430" s="99">
        <v>14.973417218295385</v>
      </c>
      <c r="V430" s="99">
        <v>10.810098075580584</v>
      </c>
      <c r="W430" s="99">
        <v>12.008600054185434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14.910229418770635</v>
      </c>
      <c r="D431" s="99">
        <v>14.712883799161862</v>
      </c>
      <c r="E431" s="99">
        <v>14.460291806312659</v>
      </c>
      <c r="F431" s="99">
        <v>14.273366611595916</v>
      </c>
      <c r="G431" s="99">
        <v>12.341557509821111</v>
      </c>
      <c r="H431" s="99">
        <v>12.368868843916577</v>
      </c>
      <c r="I431" s="99">
        <v>12.025164704792523</v>
      </c>
      <c r="J431" s="99">
        <v>13.537363956507855</v>
      </c>
      <c r="K431" s="99">
        <v>14.380841043800725</v>
      </c>
      <c r="L431" s="99">
        <v>13.86802695747231</v>
      </c>
      <c r="M431" s="99">
        <v>12.074480536636031</v>
      </c>
      <c r="N431" s="99">
        <v>13.154644539555854</v>
      </c>
      <c r="O431" s="99">
        <v>13.83631641133455</v>
      </c>
      <c r="P431" s="99">
        <v>12.006141407504815</v>
      </c>
      <c r="Q431" s="99">
        <v>12.533506277829828</v>
      </c>
      <c r="R431" s="99">
        <v>12.230706445940081</v>
      </c>
      <c r="S431" s="99">
        <v>13.035429598836473</v>
      </c>
      <c r="T431" s="99">
        <v>11.733209875708409</v>
      </c>
      <c r="U431" s="99">
        <v>14.823952953803097</v>
      </c>
      <c r="V431" s="99">
        <v>10.711963383359274</v>
      </c>
      <c r="W431" s="99">
        <v>11.898201501234064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12.214528188741731</v>
      </c>
      <c r="D432" s="102">
        <v>12.077212926822215</v>
      </c>
      <c r="E432" s="102">
        <v>11.817188108492356</v>
      </c>
      <c r="F432" s="102">
        <v>11.674415113179275</v>
      </c>
      <c r="G432" s="102">
        <v>10.130525294379519</v>
      </c>
      <c r="H432" s="102">
        <v>10.142399249881263</v>
      </c>
      <c r="I432" s="102">
        <v>9.9826938928623683</v>
      </c>
      <c r="J432" s="102">
        <v>11.135762816622748</v>
      </c>
      <c r="K432" s="102">
        <v>11.828062922330908</v>
      </c>
      <c r="L432" s="102">
        <v>11.367936823354752</v>
      </c>
      <c r="M432" s="102">
        <v>9.9222909187709742</v>
      </c>
      <c r="N432" s="102">
        <v>10.788613264766843</v>
      </c>
      <c r="O432" s="102">
        <v>11.317788356037669</v>
      </c>
      <c r="P432" s="102">
        <v>9.8111383687730918</v>
      </c>
      <c r="Q432" s="102">
        <v>10.210222715289193</v>
      </c>
      <c r="R432" s="102">
        <v>9.9757833783433529</v>
      </c>
      <c r="S432" s="102">
        <v>10.619707038203385</v>
      </c>
      <c r="T432" s="102">
        <v>9.5568454658271076</v>
      </c>
      <c r="U432" s="102">
        <v>12.048689484259645</v>
      </c>
      <c r="V432" s="102">
        <v>8.6906375145508825</v>
      </c>
      <c r="W432" s="102">
        <v>9.4236688112848217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2.6957012300289063</v>
      </c>
      <c r="D433" s="105">
        <v>2.6356708723396443</v>
      </c>
      <c r="E433" s="105">
        <v>2.6431036978203042</v>
      </c>
      <c r="F433" s="105">
        <v>2.5989514984166391</v>
      </c>
      <c r="G433" s="105">
        <v>2.2110322154415938</v>
      </c>
      <c r="H433" s="105">
        <v>2.2264695940353141</v>
      </c>
      <c r="I433" s="105">
        <v>2.0424708119301567</v>
      </c>
      <c r="J433" s="105">
        <v>2.4016011398851056</v>
      </c>
      <c r="K433" s="105">
        <v>2.5527781214698178</v>
      </c>
      <c r="L433" s="105">
        <v>2.5000901341175608</v>
      </c>
      <c r="M433" s="105">
        <v>2.1521896178650572</v>
      </c>
      <c r="N433" s="105">
        <v>2.3660312747890133</v>
      </c>
      <c r="O433" s="105">
        <v>2.5185280552968803</v>
      </c>
      <c r="P433" s="105">
        <v>2.195003038731723</v>
      </c>
      <c r="Q433" s="105">
        <v>2.3232835625406367</v>
      </c>
      <c r="R433" s="105">
        <v>2.2549230675967284</v>
      </c>
      <c r="S433" s="105">
        <v>2.4157225606330872</v>
      </c>
      <c r="T433" s="105">
        <v>2.1763644098813022</v>
      </c>
      <c r="U433" s="105">
        <v>2.7752634695434515</v>
      </c>
      <c r="V433" s="105">
        <v>2.0213258688083928</v>
      </c>
      <c r="W433" s="105">
        <v>2.4745326899492417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18.219523176868247</v>
      </c>
      <c r="D434" s="102">
        <v>18.029721737015606</v>
      </c>
      <c r="E434" s="102">
        <v>17.332031593674174</v>
      </c>
      <c r="F434" s="102">
        <v>17.066262796408257</v>
      </c>
      <c r="G434" s="102">
        <v>0</v>
      </c>
      <c r="H434" s="102">
        <v>0</v>
      </c>
      <c r="I434" s="102">
        <v>14.631683454852784</v>
      </c>
      <c r="J434" s="102">
        <v>16.483204257750501</v>
      </c>
      <c r="K434" s="102">
        <v>17.56373360175234</v>
      </c>
      <c r="L434" s="102">
        <v>16.889012981816567</v>
      </c>
      <c r="M434" s="102">
        <v>14.896774672078863</v>
      </c>
      <c r="N434" s="102">
        <v>0</v>
      </c>
      <c r="O434" s="102">
        <v>0</v>
      </c>
      <c r="P434" s="102">
        <v>14.460179955835347</v>
      </c>
      <c r="Q434" s="102">
        <v>14.687323162101505</v>
      </c>
      <c r="R434" s="102">
        <v>14.51293751290225</v>
      </c>
      <c r="S434" s="102">
        <v>15.360165061780814</v>
      </c>
      <c r="T434" s="102">
        <v>0</v>
      </c>
      <c r="U434" s="102">
        <v>17.273553775618076</v>
      </c>
      <c r="V434" s="102">
        <v>0</v>
      </c>
      <c r="W434" s="102">
        <v>13.704490590086772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17.2379692282449</v>
      </c>
      <c r="D435" s="105">
        <v>17.072790074316064</v>
      </c>
      <c r="E435" s="105">
        <v>16.399778250490272</v>
      </c>
      <c r="F435" s="105">
        <v>16.157809404228498</v>
      </c>
      <c r="G435" s="105">
        <v>0</v>
      </c>
      <c r="H435" s="105">
        <v>0</v>
      </c>
      <c r="I435" s="105">
        <v>13.92037247285969</v>
      </c>
      <c r="J435" s="105">
        <v>15.654909007541391</v>
      </c>
      <c r="K435" s="105">
        <v>16.688240974152588</v>
      </c>
      <c r="L435" s="105">
        <v>16.042779836639308</v>
      </c>
      <c r="M435" s="105">
        <v>0</v>
      </c>
      <c r="N435" s="105">
        <v>0</v>
      </c>
      <c r="O435" s="105">
        <v>0</v>
      </c>
      <c r="P435" s="105">
        <v>0</v>
      </c>
      <c r="Q435" s="105">
        <v>14.07549939126238</v>
      </c>
      <c r="R435" s="105">
        <v>0</v>
      </c>
      <c r="S435" s="105">
        <v>14.775523380160411</v>
      </c>
      <c r="T435" s="105">
        <v>0</v>
      </c>
      <c r="U435" s="105">
        <v>16.666454273045233</v>
      </c>
      <c r="V435" s="105">
        <v>0</v>
      </c>
      <c r="W435" s="105">
        <v>13.206917154786673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14.537074203798218</v>
      </c>
      <c r="D436" s="99">
        <v>14.425123826220572</v>
      </c>
      <c r="E436" s="99">
        <v>13.805178679516251</v>
      </c>
      <c r="F436" s="99">
        <v>13.613476460457337</v>
      </c>
      <c r="G436" s="99">
        <v>0</v>
      </c>
      <c r="H436" s="99">
        <v>0</v>
      </c>
      <c r="I436" s="99">
        <v>11.883979935389059</v>
      </c>
      <c r="J436" s="99">
        <v>13.261200062274453</v>
      </c>
      <c r="K436" s="99">
        <v>14.136109311008843</v>
      </c>
      <c r="L436" s="99">
        <v>13.55067265944411</v>
      </c>
      <c r="M436" s="99">
        <v>0</v>
      </c>
      <c r="N436" s="99">
        <v>0</v>
      </c>
      <c r="O436" s="99">
        <v>0</v>
      </c>
      <c r="P436" s="99">
        <v>0</v>
      </c>
      <c r="Q436" s="99">
        <v>11.786409052562409</v>
      </c>
      <c r="R436" s="99">
        <v>0</v>
      </c>
      <c r="S436" s="99">
        <v>12.356171714802869</v>
      </c>
      <c r="T436" s="99">
        <v>0</v>
      </c>
      <c r="U436" s="99">
        <v>13.890874702125313</v>
      </c>
      <c r="V436" s="99">
        <v>0</v>
      </c>
      <c r="W436" s="99">
        <v>10.747675655673085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2.7008950244466834</v>
      </c>
      <c r="D437" s="99">
        <v>2.6476662480954882</v>
      </c>
      <c r="E437" s="99">
        <v>2.5945995709740206</v>
      </c>
      <c r="F437" s="99">
        <v>2.5443329437711637</v>
      </c>
      <c r="G437" s="99">
        <v>0</v>
      </c>
      <c r="H437" s="99">
        <v>0</v>
      </c>
      <c r="I437" s="99">
        <v>2.03639253747063</v>
      </c>
      <c r="J437" s="99">
        <v>2.3937089452669396</v>
      </c>
      <c r="K437" s="99">
        <v>2.5521316631437441</v>
      </c>
      <c r="L437" s="99">
        <v>2.4921071771951966</v>
      </c>
      <c r="M437" s="99">
        <v>0</v>
      </c>
      <c r="N437" s="99">
        <v>0</v>
      </c>
      <c r="O437" s="99">
        <v>0</v>
      </c>
      <c r="P437" s="99">
        <v>0</v>
      </c>
      <c r="Q437" s="99">
        <v>2.2890903386999693</v>
      </c>
      <c r="R437" s="99">
        <v>0</v>
      </c>
      <c r="S437" s="99">
        <v>2.4193516653575373</v>
      </c>
      <c r="T437" s="99">
        <v>0</v>
      </c>
      <c r="U437" s="99">
        <v>2.7755795709199238</v>
      </c>
      <c r="V437" s="99">
        <v>0</v>
      </c>
      <c r="W437" s="99">
        <v>2.4592414991135891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1.827505881815606</v>
      </c>
      <c r="D438" s="123">
        <v>1.7958027738729354</v>
      </c>
      <c r="E438" s="123">
        <v>1.7938233175950207</v>
      </c>
      <c r="F438" s="123">
        <v>1.721912460594814</v>
      </c>
      <c r="G438" s="123">
        <v>1.5554766583186459</v>
      </c>
      <c r="H438" s="123">
        <v>1.5106518651609855</v>
      </c>
      <c r="I438" s="123">
        <v>1.5161814144496826</v>
      </c>
      <c r="J438" s="123">
        <v>1.8804566169847896</v>
      </c>
      <c r="K438" s="123">
        <v>2.0752759075050951</v>
      </c>
      <c r="L438" s="123">
        <v>1.9795467804904929</v>
      </c>
      <c r="M438" s="123">
        <v>1.6741623614094221</v>
      </c>
      <c r="N438" s="123">
        <v>1.8977841971546421</v>
      </c>
      <c r="O438" s="123">
        <v>2.0144476902575379</v>
      </c>
      <c r="P438" s="123">
        <v>1.8282667605382852</v>
      </c>
      <c r="Q438" s="123">
        <v>1.9278322985182561</v>
      </c>
      <c r="R438" s="123">
        <v>1.8836071184255827</v>
      </c>
      <c r="S438" s="123">
        <v>2.0317214951339859</v>
      </c>
      <c r="T438" s="123">
        <v>1.9204435339762427</v>
      </c>
      <c r="U438" s="123">
        <v>2.4627223820905377</v>
      </c>
      <c r="V438" s="123">
        <v>2.4091605749550498</v>
      </c>
      <c r="W438" s="123">
        <v>2.7143247849447092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2.4214785399563898</v>
      </c>
      <c r="D439" s="99">
        <v>2.2562665704116749</v>
      </c>
      <c r="E439" s="99">
        <v>2.5219473958203409</v>
      </c>
      <c r="F439" s="99">
        <v>2.1354648669569469</v>
      </c>
      <c r="G439" s="99">
        <v>2.3054310649319962</v>
      </c>
      <c r="H439" s="99">
        <v>1.2135603623263613</v>
      </c>
      <c r="I439" s="99">
        <v>1.6040624729577213</v>
      </c>
      <c r="J439" s="99">
        <v>2.5899510581521401</v>
      </c>
      <c r="K439" s="99">
        <v>3.1626586694472207</v>
      </c>
      <c r="L439" s="99">
        <v>2.4007557042906491</v>
      </c>
      <c r="M439" s="99">
        <v>1.9719619420196683</v>
      </c>
      <c r="N439" s="99">
        <v>1.8008404863111838</v>
      </c>
      <c r="O439" s="99">
        <v>2.5797946611391036</v>
      </c>
      <c r="P439" s="99">
        <v>2.2457645859882982</v>
      </c>
      <c r="Q439" s="99">
        <v>2.9002215263861193</v>
      </c>
      <c r="R439" s="99">
        <v>2.3186570499742984</v>
      </c>
      <c r="S439" s="99">
        <v>2.6423135425744881</v>
      </c>
      <c r="T439" s="99">
        <v>2.6000361904653797</v>
      </c>
      <c r="U439" s="99">
        <v>3.4192064950435062</v>
      </c>
      <c r="V439" s="99">
        <v>3.2553817940040113</v>
      </c>
      <c r="W439" s="99">
        <v>3.7583270901120809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1.7352674130795873</v>
      </c>
      <c r="D440" s="110">
        <v>1.7290914068274883</v>
      </c>
      <c r="E440" s="110">
        <v>1.6907575694051511</v>
      </c>
      <c r="F440" s="110">
        <v>1.6890018411307206</v>
      </c>
      <c r="G440" s="110">
        <v>1.4905862245204979</v>
      </c>
      <c r="H440" s="110">
        <v>1.5343551877612225</v>
      </c>
      <c r="I440" s="110">
        <v>1.5061144157584045</v>
      </c>
      <c r="J440" s="110">
        <v>1.7549517656840119</v>
      </c>
      <c r="K440" s="110">
        <v>1.9456784237993814</v>
      </c>
      <c r="L440" s="110">
        <v>1.9596790892378182</v>
      </c>
      <c r="M440" s="110">
        <v>1.6708121000205312</v>
      </c>
      <c r="N440" s="110">
        <v>1.9001164822615666</v>
      </c>
      <c r="O440" s="110">
        <v>1.9696892618564812</v>
      </c>
      <c r="P440" s="110">
        <v>1.7765460577613363</v>
      </c>
      <c r="Q440" s="110">
        <v>1.8274961285757516</v>
      </c>
      <c r="R440" s="110">
        <v>1.84146138915588</v>
      </c>
      <c r="S440" s="110">
        <v>2.0011188637552619</v>
      </c>
      <c r="T440" s="110">
        <v>1.9017638311954221</v>
      </c>
      <c r="U440" s="110">
        <v>2.4290059719803381</v>
      </c>
      <c r="V440" s="110">
        <v>2.3667853761756388</v>
      </c>
      <c r="W440" s="110">
        <v>2.6390691850806998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153.92378435545612</v>
      </c>
      <c r="D442" s="118">
        <f t="shared" si="232"/>
        <v>152.96095787198479</v>
      </c>
      <c r="E442" s="118">
        <f t="shared" si="232"/>
        <v>157.3698687884015</v>
      </c>
      <c r="F442" s="118">
        <f t="shared" si="232"/>
        <v>146.78303730505863</v>
      </c>
      <c r="G442" s="118">
        <f t="shared" si="232"/>
        <v>138.25901366910171</v>
      </c>
      <c r="H442" s="118">
        <f t="shared" si="232"/>
        <v>139.31797641369181</v>
      </c>
      <c r="I442" s="118">
        <f t="shared" si="232"/>
        <v>137.34732276271239</v>
      </c>
      <c r="J442" s="118">
        <f t="shared" si="232"/>
        <v>137.16058692558212</v>
      </c>
      <c r="K442" s="118">
        <f t="shared" si="232"/>
        <v>144.14946181781764</v>
      </c>
      <c r="L442" s="118">
        <f t="shared" si="232"/>
        <v>155.80117650721201</v>
      </c>
      <c r="M442" s="118">
        <f t="shared" si="232"/>
        <v>127.48395939385777</v>
      </c>
      <c r="N442" s="118">
        <f t="shared" si="232"/>
        <v>139.58261766919884</v>
      </c>
      <c r="O442" s="118">
        <f t="shared" si="232"/>
        <v>132.42671076148221</v>
      </c>
      <c r="P442" s="118">
        <f t="shared" si="232"/>
        <v>123.47340806121582</v>
      </c>
      <c r="Q442" s="118">
        <f t="shared" si="232"/>
        <v>117.86409777395505</v>
      </c>
      <c r="R442" s="118">
        <f t="shared" ref="R442:V442" si="233">R443+R446+R448+R457</f>
        <v>125.62396542056401</v>
      </c>
      <c r="S442" s="118">
        <f t="shared" si="233"/>
        <v>122.7557378160782</v>
      </c>
      <c r="T442" s="118">
        <f t="shared" si="233"/>
        <v>113.90776793480173</v>
      </c>
      <c r="U442" s="118">
        <f t="shared" si="233"/>
        <v>115.04500192127726</v>
      </c>
      <c r="V442" s="118">
        <f t="shared" si="233"/>
        <v>94.322709029986967</v>
      </c>
      <c r="W442" s="118">
        <f t="shared" ref="W442" si="234">W443+W446+W448+W457</f>
        <v>98.38364564305175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138.97689862588425</v>
      </c>
      <c r="D443" s="123">
        <f t="shared" si="235"/>
        <v>138.20970712170487</v>
      </c>
      <c r="E443" s="123">
        <f t="shared" si="235"/>
        <v>142.88368375948301</v>
      </c>
      <c r="F443" s="123">
        <f t="shared" si="235"/>
        <v>132.47732551462479</v>
      </c>
      <c r="G443" s="123">
        <f t="shared" si="235"/>
        <v>125.66511909026823</v>
      </c>
      <c r="H443" s="123">
        <f t="shared" si="235"/>
        <v>126.73758142466043</v>
      </c>
      <c r="I443" s="123">
        <f t="shared" si="235"/>
        <v>125.13931680693067</v>
      </c>
      <c r="J443" s="123">
        <f t="shared" si="235"/>
        <v>123.12317358356701</v>
      </c>
      <c r="K443" s="123">
        <f t="shared" si="235"/>
        <v>129.32325895055436</v>
      </c>
      <c r="L443" s="123">
        <f t="shared" si="235"/>
        <v>141.31612017404461</v>
      </c>
      <c r="M443" s="123">
        <f t="shared" si="235"/>
        <v>114.97315724716275</v>
      </c>
      <c r="N443" s="123">
        <f t="shared" si="235"/>
        <v>125.71587773687408</v>
      </c>
      <c r="O443" s="123">
        <f t="shared" si="235"/>
        <v>117.73597127149689</v>
      </c>
      <c r="P443" s="123">
        <f t="shared" si="235"/>
        <v>110.68578089214931</v>
      </c>
      <c r="Q443" s="123">
        <f t="shared" si="235"/>
        <v>104.35525197890465</v>
      </c>
      <c r="R443" s="123">
        <f t="shared" ref="R443:V443" si="236">SUM(R444:R445)</f>
        <v>112.4319483892579</v>
      </c>
      <c r="S443" s="123">
        <f t="shared" si="236"/>
        <v>108.6242773970102</v>
      </c>
      <c r="T443" s="123">
        <f t="shared" si="236"/>
        <v>100.89745447883736</v>
      </c>
      <c r="U443" s="123">
        <f t="shared" si="236"/>
        <v>98.445424258783234</v>
      </c>
      <c r="V443" s="123">
        <f t="shared" si="236"/>
        <v>81.375591981046171</v>
      </c>
      <c r="W443" s="123">
        <f t="shared" ref="W443" si="237">SUM(W444:W445)</f>
        <v>83.791888660493782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138.33565285711575</v>
      </c>
      <c r="D444" s="99">
        <v>137.58788039503611</v>
      </c>
      <c r="E444" s="99">
        <v>142.25032698196421</v>
      </c>
      <c r="F444" s="99">
        <v>131.90673439131186</v>
      </c>
      <c r="G444" s="99">
        <v>125.13376134640211</v>
      </c>
      <c r="H444" s="99">
        <v>126.21046431306603</v>
      </c>
      <c r="I444" s="99">
        <v>124.62658499162434</v>
      </c>
      <c r="J444" s="99">
        <v>122.62786913945283</v>
      </c>
      <c r="K444" s="99">
        <v>128.80835980294594</v>
      </c>
      <c r="L444" s="99">
        <v>140.75681486689632</v>
      </c>
      <c r="M444" s="99">
        <v>114.52755883342064</v>
      </c>
      <c r="N444" s="99">
        <v>125.2319119952701</v>
      </c>
      <c r="O444" s="99">
        <v>117.28904933658609</v>
      </c>
      <c r="P444" s="99">
        <v>110.26996606828286</v>
      </c>
      <c r="Q444" s="99">
        <v>103.96751081960028</v>
      </c>
      <c r="R444" s="99">
        <v>112.0152312285408</v>
      </c>
      <c r="S444" s="99">
        <v>108.24887146907879</v>
      </c>
      <c r="T444" s="99">
        <v>100.55251904585857</v>
      </c>
      <c r="U444" s="99">
        <v>98.118267515333457</v>
      </c>
      <c r="V444" s="99">
        <v>81.100085984678017</v>
      </c>
      <c r="W444" s="99">
        <v>83.505278513773035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0.64124576876850337</v>
      </c>
      <c r="D445" s="99">
        <v>0.62182672666875771</v>
      </c>
      <c r="E445" s="99">
        <v>0.63335677751880648</v>
      </c>
      <c r="F445" s="99">
        <v>0.57059112331294826</v>
      </c>
      <c r="G445" s="99">
        <v>0.53135774386612078</v>
      </c>
      <c r="H445" s="99">
        <v>0.52711711159440056</v>
      </c>
      <c r="I445" s="99">
        <v>0.51273181530632961</v>
      </c>
      <c r="J445" s="99">
        <v>0.49530444411418728</v>
      </c>
      <c r="K445" s="99">
        <v>0.51489914760840971</v>
      </c>
      <c r="L445" s="99">
        <v>0.5593053071483034</v>
      </c>
      <c r="M445" s="99">
        <v>0.4455984137421099</v>
      </c>
      <c r="N445" s="99">
        <v>0.48396574160398037</v>
      </c>
      <c r="O445" s="99">
        <v>0.44692193491080612</v>
      </c>
      <c r="P445" s="99">
        <v>0.41581482386645829</v>
      </c>
      <c r="Q445" s="99">
        <v>0.38774115930437342</v>
      </c>
      <c r="R445" s="99">
        <v>0.41671716071710546</v>
      </c>
      <c r="S445" s="99">
        <v>0.37540592793140604</v>
      </c>
      <c r="T445" s="99">
        <v>0.34493543297879309</v>
      </c>
      <c r="U445" s="99">
        <v>0.32715674344978368</v>
      </c>
      <c r="V445" s="99">
        <v>0.27550599636815964</v>
      </c>
      <c r="W445" s="99">
        <v>0.28661014672074692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0.23401283612868487</v>
      </c>
      <c r="D446" s="123">
        <f t="shared" si="238"/>
        <v>0.21334285456816282</v>
      </c>
      <c r="E446" s="123">
        <f t="shared" si="238"/>
        <v>0.16714190032877471</v>
      </c>
      <c r="F446" s="123">
        <f t="shared" si="238"/>
        <v>0.18580450871773568</v>
      </c>
      <c r="G446" s="123">
        <f t="shared" si="238"/>
        <v>0.28147848028856415</v>
      </c>
      <c r="H446" s="123">
        <f t="shared" si="238"/>
        <v>0.23849128541285128</v>
      </c>
      <c r="I446" s="123">
        <f t="shared" si="238"/>
        <v>0.17480425786488726</v>
      </c>
      <c r="J446" s="123">
        <f t="shared" si="238"/>
        <v>0.35115719484895097</v>
      </c>
      <c r="K446" s="123">
        <f t="shared" si="238"/>
        <v>0.17280827323723419</v>
      </c>
      <c r="L446" s="123">
        <f t="shared" si="238"/>
        <v>0.29836254561066111</v>
      </c>
      <c r="M446" s="123">
        <f t="shared" si="238"/>
        <v>0.14409674849055962</v>
      </c>
      <c r="N446" s="123">
        <f t="shared" si="238"/>
        <v>0.27340472477707894</v>
      </c>
      <c r="O446" s="123">
        <f t="shared" si="238"/>
        <v>0.31523326173067057</v>
      </c>
      <c r="P446" s="123">
        <f t="shared" si="238"/>
        <v>0.17830086534476589</v>
      </c>
      <c r="Q446" s="123">
        <f t="shared" si="238"/>
        <v>0.26879800153792122</v>
      </c>
      <c r="R446" s="123">
        <f t="shared" si="238"/>
        <v>0.15814718549459372</v>
      </c>
      <c r="S446" s="123">
        <f t="shared" si="238"/>
        <v>0.11535894325667967</v>
      </c>
      <c r="T446" s="123">
        <f t="shared" si="238"/>
        <v>0.22994301084660662</v>
      </c>
      <c r="U446" s="123">
        <f t="shared" si="238"/>
        <v>0.33157646667351121</v>
      </c>
      <c r="V446" s="123">
        <f t="shared" si="238"/>
        <v>0.59243922255342629</v>
      </c>
      <c r="W446" s="123">
        <f t="shared" si="238"/>
        <v>0.79276566155953476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0.23401283612868487</v>
      </c>
      <c r="D447" s="99">
        <f>RES_hhdet_in_tess!D129</f>
        <v>0.21334285456816282</v>
      </c>
      <c r="E447" s="99">
        <f>RES_hhdet_in_tess!E129</f>
        <v>0.16714190032877471</v>
      </c>
      <c r="F447" s="99">
        <f>RES_hhdet_in_tess!F129</f>
        <v>0.18580450871773568</v>
      </c>
      <c r="G447" s="99">
        <f>RES_hhdet_in_tess!G129</f>
        <v>0.28147848028856415</v>
      </c>
      <c r="H447" s="99">
        <f>RES_hhdet_in_tess!H129</f>
        <v>0.23849128541285128</v>
      </c>
      <c r="I447" s="99">
        <f>RES_hhdet_in_tess!I129</f>
        <v>0.17480425786488726</v>
      </c>
      <c r="J447" s="99">
        <f>RES_hhdet_in_tess!J129</f>
        <v>0.35115719484895097</v>
      </c>
      <c r="K447" s="99">
        <f>RES_hhdet_in_tess!K129</f>
        <v>0.17280827323723419</v>
      </c>
      <c r="L447" s="99">
        <f>RES_hhdet_in_tess!L129</f>
        <v>0.29836254561066111</v>
      </c>
      <c r="M447" s="99">
        <f>RES_hhdet_in_tess!M129</f>
        <v>0.14409674849055962</v>
      </c>
      <c r="N447" s="99">
        <f>RES_hhdet_in_tess!N129</f>
        <v>0.27340472477707894</v>
      </c>
      <c r="O447" s="99">
        <f>RES_hhdet_in_tess!O129</f>
        <v>0.31523326173067057</v>
      </c>
      <c r="P447" s="99">
        <f>RES_hhdet_in_tess!P129</f>
        <v>0.17830086534476589</v>
      </c>
      <c r="Q447" s="99">
        <f>RES_hhdet_in_tess!Q129</f>
        <v>0.26879800153792122</v>
      </c>
      <c r="R447" s="99">
        <f>RES_hhdet_in_tess!R129</f>
        <v>0.15814718549459372</v>
      </c>
      <c r="S447" s="99">
        <f>RES_hhdet_in_tess!S129</f>
        <v>0.11535894325667967</v>
      </c>
      <c r="T447" s="99">
        <f>RES_hhdet_in_tess!T129</f>
        <v>0.22994301084660662</v>
      </c>
      <c r="U447" s="99">
        <f>RES_hhdet_in_tess!U129</f>
        <v>0.33157646667351121</v>
      </c>
      <c r="V447" s="99">
        <f>RES_hhdet_in_tess!V129</f>
        <v>0.59243922255342629</v>
      </c>
      <c r="W447" s="99">
        <f>RES_hhdet_in_tess!W129</f>
        <v>0.79276566155953476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13.344656112122395</v>
      </c>
      <c r="D448" s="123">
        <v>13.185991711925162</v>
      </c>
      <c r="E448" s="123">
        <v>12.970645853364667</v>
      </c>
      <c r="F448" s="123">
        <v>12.801009887287007</v>
      </c>
      <c r="G448" s="123">
        <v>11.125385811360067</v>
      </c>
      <c r="H448" s="123">
        <v>11.172809433398225</v>
      </c>
      <c r="I448" s="123">
        <v>10.869581232674118</v>
      </c>
      <c r="J448" s="123">
        <v>12.270256289175228</v>
      </c>
      <c r="K448" s="123">
        <v>13.07233619205982</v>
      </c>
      <c r="L448" s="123">
        <v>12.639790872939326</v>
      </c>
      <c r="M448" s="123">
        <v>11.04242886633914</v>
      </c>
      <c r="N448" s="123">
        <v>12.088496002386455</v>
      </c>
      <c r="O448" s="123">
        <v>12.794226898320424</v>
      </c>
      <c r="P448" s="123">
        <v>11.177640526255804</v>
      </c>
      <c r="Q448" s="123">
        <v>11.718777334290428</v>
      </c>
      <c r="R448" s="123">
        <v>11.51723288698847</v>
      </c>
      <c r="S448" s="123">
        <v>12.334559273198247</v>
      </c>
      <c r="T448" s="123">
        <v>11.152633296168498</v>
      </c>
      <c r="U448" s="123">
        <v>14.15345314606086</v>
      </c>
      <c r="V448" s="123">
        <v>10.269376982755061</v>
      </c>
      <c r="W448" s="123">
        <v>11.447323932319387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13.337327967618306</v>
      </c>
      <c r="D449" s="99">
        <v>13.183445707124118</v>
      </c>
      <c r="E449" s="99">
        <v>12.989697394688987</v>
      </c>
      <c r="F449" s="99">
        <v>12.845784180464157</v>
      </c>
      <c r="G449" s="99">
        <v>11.125385734536888</v>
      </c>
      <c r="H449" s="99">
        <v>11.172807952600097</v>
      </c>
      <c r="I449" s="99">
        <v>10.871238252798561</v>
      </c>
      <c r="J449" s="99">
        <v>12.276328405852368</v>
      </c>
      <c r="K449" s="99">
        <v>13.072375982795895</v>
      </c>
      <c r="L449" s="99">
        <v>12.641644838161788</v>
      </c>
      <c r="M449" s="99">
        <v>11.042422421640806</v>
      </c>
      <c r="N449" s="99">
        <v>12.088495003355863</v>
      </c>
      <c r="O449" s="99">
        <v>12.794225447153512</v>
      </c>
      <c r="P449" s="99">
        <v>11.177633765018353</v>
      </c>
      <c r="Q449" s="99">
        <v>11.745220264847475</v>
      </c>
      <c r="R449" s="99">
        <v>11.517224566066737</v>
      </c>
      <c r="S449" s="99">
        <v>12.333525525520871</v>
      </c>
      <c r="T449" s="99">
        <v>11.152626563954009</v>
      </c>
      <c r="U449" s="99">
        <v>14.151829220349914</v>
      </c>
      <c r="V449" s="99">
        <v>10.26936952785444</v>
      </c>
      <c r="W449" s="99">
        <v>11.461563322347352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13.33737158100948</v>
      </c>
      <c r="D450" s="99">
        <v>13.183410636693305</v>
      </c>
      <c r="E450" s="99">
        <v>12.989576756700918</v>
      </c>
      <c r="F450" s="99">
        <v>12.846028122810546</v>
      </c>
      <c r="G450" s="99">
        <v>11.125735433644865</v>
      </c>
      <c r="H450" s="99">
        <v>11.174886296324784</v>
      </c>
      <c r="I450" s="99">
        <v>10.873465258048896</v>
      </c>
      <c r="J450" s="99">
        <v>12.279988240695792</v>
      </c>
      <c r="K450" s="99">
        <v>13.076036592059928</v>
      </c>
      <c r="L450" s="99">
        <v>12.645266104456955</v>
      </c>
      <c r="M450" s="99">
        <v>11.045026038510063</v>
      </c>
      <c r="N450" s="99">
        <v>12.090926643814669</v>
      </c>
      <c r="O450" s="99">
        <v>12.796831259208352</v>
      </c>
      <c r="P450" s="99">
        <v>11.182242422738373</v>
      </c>
      <c r="Q450" s="99">
        <v>11.751900384454867</v>
      </c>
      <c r="R450" s="99">
        <v>11.523801447037965</v>
      </c>
      <c r="S450" s="99">
        <v>12.341671106860796</v>
      </c>
      <c r="T450" s="99">
        <v>11.159948648664729</v>
      </c>
      <c r="U450" s="99">
        <v>14.162844101566993</v>
      </c>
      <c r="V450" s="99">
        <v>10.277251711994067</v>
      </c>
      <c r="W450" s="99">
        <v>11.46891807392457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10.641670350980577</v>
      </c>
      <c r="D451" s="102">
        <v>10.547739764353661</v>
      </c>
      <c r="E451" s="102">
        <v>10.346473058880614</v>
      </c>
      <c r="F451" s="102">
        <v>10.247076624393907</v>
      </c>
      <c r="G451" s="102">
        <v>8.9147032182032717</v>
      </c>
      <c r="H451" s="102">
        <v>8.9484167022894674</v>
      </c>
      <c r="I451" s="102">
        <v>8.8309944461187406</v>
      </c>
      <c r="J451" s="102">
        <v>9.8783871008106861</v>
      </c>
      <c r="K451" s="102">
        <v>10.523258470590111</v>
      </c>
      <c r="L451" s="102">
        <v>10.145175970339391</v>
      </c>
      <c r="M451" s="102">
        <v>8.8928364206450077</v>
      </c>
      <c r="N451" s="102">
        <v>9.7248953690256545</v>
      </c>
      <c r="O451" s="102">
        <v>10.278303203911472</v>
      </c>
      <c r="P451" s="102">
        <v>8.9872393840066529</v>
      </c>
      <c r="Q451" s="102">
        <v>9.4286168219142326</v>
      </c>
      <c r="R451" s="102">
        <v>9.2688783794412366</v>
      </c>
      <c r="S451" s="102">
        <v>9.9259485462277066</v>
      </c>
      <c r="T451" s="102">
        <v>8.9835842387834273</v>
      </c>
      <c r="U451" s="102">
        <v>11.387580632023541</v>
      </c>
      <c r="V451" s="102">
        <v>8.2559258431856737</v>
      </c>
      <c r="W451" s="102">
        <v>8.9943853839753292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2.6957012300289063</v>
      </c>
      <c r="D452" s="105">
        <v>2.6356708723396443</v>
      </c>
      <c r="E452" s="105">
        <v>2.6431036978203042</v>
      </c>
      <c r="F452" s="105">
        <v>2.5989514984166391</v>
      </c>
      <c r="G452" s="105">
        <v>2.2110322154415938</v>
      </c>
      <c r="H452" s="105">
        <v>2.2264695940353141</v>
      </c>
      <c r="I452" s="105">
        <v>2.0424708119301567</v>
      </c>
      <c r="J452" s="105">
        <v>2.4016011398851056</v>
      </c>
      <c r="K452" s="105">
        <v>2.5527781214698178</v>
      </c>
      <c r="L452" s="105">
        <v>2.5000901341175608</v>
      </c>
      <c r="M452" s="105">
        <v>2.1521896178650572</v>
      </c>
      <c r="N452" s="105">
        <v>2.3660312747890133</v>
      </c>
      <c r="O452" s="105">
        <v>2.5185280552968803</v>
      </c>
      <c r="P452" s="105">
        <v>2.195003038731723</v>
      </c>
      <c r="Q452" s="105">
        <v>2.3232835625406367</v>
      </c>
      <c r="R452" s="105">
        <v>2.2549230675967284</v>
      </c>
      <c r="S452" s="105">
        <v>2.4157225606330872</v>
      </c>
      <c r="T452" s="105">
        <v>2.1763644098813022</v>
      </c>
      <c r="U452" s="105">
        <v>2.7752634695434515</v>
      </c>
      <c r="V452" s="105">
        <v>2.0213258688083928</v>
      </c>
      <c r="W452" s="105">
        <v>2.4745326899492417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13.363052643813917</v>
      </c>
      <c r="D453" s="102">
        <v>13.243447921567332</v>
      </c>
      <c r="E453" s="102">
        <v>12.751266064579177</v>
      </c>
      <c r="F453" s="102">
        <v>12.57591477206474</v>
      </c>
      <c r="G453" s="102">
        <v>0</v>
      </c>
      <c r="H453" s="102">
        <v>0</v>
      </c>
      <c r="I453" s="102">
        <v>10.840544520601963</v>
      </c>
      <c r="J453" s="102">
        <v>12.238280672019052</v>
      </c>
      <c r="K453" s="102">
        <v>13.072027976620305</v>
      </c>
      <c r="L453" s="102">
        <v>12.604184115025996</v>
      </c>
      <c r="M453" s="102">
        <v>11.172212531526309</v>
      </c>
      <c r="N453" s="102">
        <v>0</v>
      </c>
      <c r="O453" s="102">
        <v>0</v>
      </c>
      <c r="P453" s="102">
        <v>11.230457853953807</v>
      </c>
      <c r="Q453" s="102">
        <v>11.575737140895335</v>
      </c>
      <c r="R453" s="102">
        <v>11.5579135067977</v>
      </c>
      <c r="S453" s="102">
        <v>12.357986815492719</v>
      </c>
      <c r="T453" s="102">
        <v>0</v>
      </c>
      <c r="U453" s="102">
        <v>14.162333000597013</v>
      </c>
      <c r="V453" s="102">
        <v>0</v>
      </c>
      <c r="W453" s="102">
        <v>11.397788872663154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13.363066914818631</v>
      </c>
      <c r="D454" s="105">
        <v>13.243413589137596</v>
      </c>
      <c r="E454" s="105">
        <v>12.751141547035044</v>
      </c>
      <c r="F454" s="105">
        <v>12.575932817778259</v>
      </c>
      <c r="G454" s="105">
        <v>0</v>
      </c>
      <c r="H454" s="105">
        <v>0</v>
      </c>
      <c r="I454" s="105">
        <v>10.841176619154535</v>
      </c>
      <c r="J454" s="105">
        <v>12.239748942835954</v>
      </c>
      <c r="K454" s="105">
        <v>13.073107475236114</v>
      </c>
      <c r="L454" s="105">
        <v>12.604904962712205</v>
      </c>
      <c r="M454" s="105">
        <v>0</v>
      </c>
      <c r="N454" s="105">
        <v>0</v>
      </c>
      <c r="O454" s="105">
        <v>0</v>
      </c>
      <c r="P454" s="105">
        <v>0</v>
      </c>
      <c r="Q454" s="105">
        <v>11.578487155376937</v>
      </c>
      <c r="R454" s="105">
        <v>0</v>
      </c>
      <c r="S454" s="105">
        <v>12.36048227999135</v>
      </c>
      <c r="T454" s="105">
        <v>0</v>
      </c>
      <c r="U454" s="105">
        <v>14.164503689056593</v>
      </c>
      <c r="V454" s="105">
        <v>0</v>
      </c>
      <c r="W454" s="105">
        <v>11.397898298501252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10.662171890371948</v>
      </c>
      <c r="D455" s="99">
        <v>10.595747341042109</v>
      </c>
      <c r="E455" s="99">
        <v>10.156541976061025</v>
      </c>
      <c r="F455" s="99">
        <v>10.031599874007098</v>
      </c>
      <c r="G455" s="99">
        <v>0</v>
      </c>
      <c r="H455" s="99">
        <v>0</v>
      </c>
      <c r="I455" s="99">
        <v>8.8047840816839056</v>
      </c>
      <c r="J455" s="99">
        <v>9.8460399975690116</v>
      </c>
      <c r="K455" s="99">
        <v>10.520975812092367</v>
      </c>
      <c r="L455" s="99">
        <v>10.112797785517007</v>
      </c>
      <c r="M455" s="99">
        <v>0</v>
      </c>
      <c r="N455" s="99">
        <v>0</v>
      </c>
      <c r="O455" s="99">
        <v>0</v>
      </c>
      <c r="P455" s="99">
        <v>0</v>
      </c>
      <c r="Q455" s="99">
        <v>9.2893968166769714</v>
      </c>
      <c r="R455" s="99">
        <v>0</v>
      </c>
      <c r="S455" s="99">
        <v>9.9411306146338134</v>
      </c>
      <c r="T455" s="99">
        <v>0</v>
      </c>
      <c r="U455" s="99">
        <v>11.38892411813667</v>
      </c>
      <c r="V455" s="99">
        <v>0</v>
      </c>
      <c r="W455" s="99">
        <v>8.9386567993876618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2.7008950244466834</v>
      </c>
      <c r="D456" s="99">
        <v>2.6476662480954882</v>
      </c>
      <c r="E456" s="99">
        <v>2.5945995709740206</v>
      </c>
      <c r="F456" s="99">
        <v>2.5443329437711637</v>
      </c>
      <c r="G456" s="99">
        <v>0</v>
      </c>
      <c r="H456" s="99">
        <v>0</v>
      </c>
      <c r="I456" s="99">
        <v>2.03639253747063</v>
      </c>
      <c r="J456" s="99">
        <v>2.3937089452669396</v>
      </c>
      <c r="K456" s="99">
        <v>2.5521316631437441</v>
      </c>
      <c r="L456" s="99">
        <v>2.4921071771951966</v>
      </c>
      <c r="M456" s="99">
        <v>0</v>
      </c>
      <c r="N456" s="99">
        <v>0</v>
      </c>
      <c r="O456" s="99">
        <v>0</v>
      </c>
      <c r="P456" s="99">
        <v>0</v>
      </c>
      <c r="Q456" s="99">
        <v>2.2890903386999693</v>
      </c>
      <c r="R456" s="99">
        <v>0</v>
      </c>
      <c r="S456" s="99">
        <v>2.4193516653575373</v>
      </c>
      <c r="T456" s="99">
        <v>0</v>
      </c>
      <c r="U456" s="99">
        <v>2.7755795709199238</v>
      </c>
      <c r="V456" s="99">
        <v>0</v>
      </c>
      <c r="W456" s="99">
        <v>2.4592414991135891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1.3682167813207819</v>
      </c>
      <c r="D457" s="123">
        <v>1.3519161837865721</v>
      </c>
      <c r="E457" s="123">
        <v>1.348397275225061</v>
      </c>
      <c r="F457" s="123">
        <v>1.31889739442911</v>
      </c>
      <c r="G457" s="123">
        <v>1.1870302871848146</v>
      </c>
      <c r="H457" s="123">
        <v>1.1690942702203011</v>
      </c>
      <c r="I457" s="123">
        <v>1.1636204652427187</v>
      </c>
      <c r="J457" s="123">
        <v>1.4159998579909376</v>
      </c>
      <c r="K457" s="123">
        <v>1.5810584019662191</v>
      </c>
      <c r="L457" s="123">
        <v>1.5469029146173789</v>
      </c>
      <c r="M457" s="123">
        <v>1.3242765318653347</v>
      </c>
      <c r="N457" s="123">
        <v>1.5048392051612371</v>
      </c>
      <c r="O457" s="123">
        <v>1.5812793299342247</v>
      </c>
      <c r="P457" s="123">
        <v>1.4316857774659428</v>
      </c>
      <c r="Q457" s="123">
        <v>1.5212704592220601</v>
      </c>
      <c r="R457" s="123">
        <v>1.5166369588230397</v>
      </c>
      <c r="S457" s="123">
        <v>1.6815422026130624</v>
      </c>
      <c r="T457" s="123">
        <v>1.6277371489492525</v>
      </c>
      <c r="U457" s="123">
        <v>2.1145480497596618</v>
      </c>
      <c r="V457" s="123">
        <v>2.0853008436323108</v>
      </c>
      <c r="W457" s="123">
        <v>2.3516673886790538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1.5081394621122288</v>
      </c>
      <c r="D458" s="99">
        <v>1.4056071379361086</v>
      </c>
      <c r="E458" s="99">
        <v>1.5715225491928237</v>
      </c>
      <c r="F458" s="99">
        <v>1.3310299487236958</v>
      </c>
      <c r="G458" s="99">
        <v>1.4373311922884988</v>
      </c>
      <c r="H458" s="99">
        <v>0.75678770702994091</v>
      </c>
      <c r="I458" s="99">
        <v>1.0005534605838566</v>
      </c>
      <c r="J458" s="99">
        <v>1.6158982599374381</v>
      </c>
      <c r="K458" s="99">
        <v>1.9736686902534055</v>
      </c>
      <c r="L458" s="99">
        <v>1.4985289037328031</v>
      </c>
      <c r="M458" s="99">
        <v>1.2310251316579826</v>
      </c>
      <c r="N458" s="99">
        <v>1.1242001427703716</v>
      </c>
      <c r="O458" s="99">
        <v>1.6104733031139051</v>
      </c>
      <c r="P458" s="99">
        <v>1.4019503045315393</v>
      </c>
      <c r="Q458" s="99">
        <v>1.8105043055243599</v>
      </c>
      <c r="R458" s="99">
        <v>1.4485332186034026</v>
      </c>
      <c r="S458" s="99">
        <v>1.6527412009252229</v>
      </c>
      <c r="T458" s="99">
        <v>1.6286049068191555</v>
      </c>
      <c r="U458" s="99">
        <v>2.1448582398612244</v>
      </c>
      <c r="V458" s="99">
        <v>2.0448777442682022</v>
      </c>
      <c r="W458" s="99">
        <v>2.3637827780677831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1.3464880811175772</v>
      </c>
      <c r="D459" s="110">
        <v>1.3441375115517213</v>
      </c>
      <c r="E459" s="110">
        <v>1.3168139586046201</v>
      </c>
      <c r="F459" s="110">
        <v>1.3179318822681991</v>
      </c>
      <c r="G459" s="110">
        <v>1.1653727915170533</v>
      </c>
      <c r="H459" s="110">
        <v>1.201989978728452</v>
      </c>
      <c r="I459" s="110">
        <v>1.182300205227202</v>
      </c>
      <c r="J459" s="110">
        <v>1.3806391592231215</v>
      </c>
      <c r="K459" s="110">
        <v>1.5342659502005527</v>
      </c>
      <c r="L459" s="110">
        <v>1.5491846324505085</v>
      </c>
      <c r="M459" s="110">
        <v>1.3253256151613373</v>
      </c>
      <c r="N459" s="110">
        <v>1.5139966719902236</v>
      </c>
      <c r="O459" s="110">
        <v>1.5789680477913883</v>
      </c>
      <c r="P459" s="110">
        <v>1.4353694842155877</v>
      </c>
      <c r="Q459" s="110">
        <v>1.4914258090305468</v>
      </c>
      <c r="R459" s="110">
        <v>1.5232345504772511</v>
      </c>
      <c r="S459" s="110">
        <v>1.6829856974009254</v>
      </c>
      <c r="T459" s="110">
        <v>1.6277132972213968</v>
      </c>
      <c r="U459" s="110">
        <v>2.1134796046217419</v>
      </c>
      <c r="V459" s="110">
        <v>2.087325062397186</v>
      </c>
      <c r="W459" s="110">
        <v>2.350794065994303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7.3937849226306682E-2</v>
      </c>
      <c r="D461" s="118">
        <f t="shared" si="239"/>
        <v>6.4858539905538914E-2</v>
      </c>
      <c r="E461" s="118">
        <f t="shared" si="239"/>
        <v>7.1036576805408758E-2</v>
      </c>
      <c r="F461" s="118">
        <f t="shared" si="239"/>
        <v>3.5758134153664911E-2</v>
      </c>
      <c r="G461" s="118">
        <f t="shared" si="239"/>
        <v>4.1705156800825503E-2</v>
      </c>
      <c r="H461" s="118">
        <f t="shared" si="239"/>
        <v>2.0369253632455037E-2</v>
      </c>
      <c r="I461" s="118">
        <f t="shared" si="239"/>
        <v>3.7450474499320485E-2</v>
      </c>
      <c r="J461" s="118">
        <f t="shared" si="239"/>
        <v>8.8429633156777473E-2</v>
      </c>
      <c r="K461" s="118">
        <f t="shared" si="239"/>
        <v>7.650630433089102E-2</v>
      </c>
      <c r="L461" s="118">
        <f t="shared" si="239"/>
        <v>2.4564798089439389E-2</v>
      </c>
      <c r="M461" s="118">
        <f t="shared" si="239"/>
        <v>4.9834079600696961E-3</v>
      </c>
      <c r="N461" s="118">
        <f t="shared" si="239"/>
        <v>9.6104670106637816E-3</v>
      </c>
      <c r="O461" s="118">
        <f t="shared" si="239"/>
        <v>4.2991931788503177E-2</v>
      </c>
      <c r="P461" s="118">
        <f t="shared" si="239"/>
        <v>5.6232236068975261E-2</v>
      </c>
      <c r="Q461" s="118">
        <f t="shared" si="239"/>
        <v>6.1621460535045906E-2</v>
      </c>
      <c r="R461" s="118">
        <f t="shared" ref="R461:V461" si="240">R462+R465+R467+R476</f>
        <v>4.6518474523069821E-2</v>
      </c>
      <c r="S461" s="118">
        <f t="shared" si="240"/>
        <v>2.8647390769686205E-2</v>
      </c>
      <c r="T461" s="118">
        <f t="shared" si="240"/>
        <v>1.5799973688570786E-2</v>
      </c>
      <c r="U461" s="118">
        <f t="shared" si="240"/>
        <v>2.644693611496288E-2</v>
      </c>
      <c r="V461" s="118">
        <f t="shared" si="240"/>
        <v>3.5264763907425035E-2</v>
      </c>
      <c r="W461" s="118">
        <f t="shared" ref="W461" si="241">W462+W465+W467+W476</f>
        <v>5.7403065529068084E-2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7.3937849226306682E-2</v>
      </c>
      <c r="D476" s="123">
        <v>6.4858539905538914E-2</v>
      </c>
      <c r="E476" s="123">
        <v>7.1036576805408758E-2</v>
      </c>
      <c r="F476" s="123">
        <v>3.5758134153664911E-2</v>
      </c>
      <c r="G476" s="123">
        <v>4.1705156800825503E-2</v>
      </c>
      <c r="H476" s="123">
        <v>2.0369253632455037E-2</v>
      </c>
      <c r="I476" s="123">
        <v>3.7450474499320485E-2</v>
      </c>
      <c r="J476" s="123">
        <v>8.8429633156777473E-2</v>
      </c>
      <c r="K476" s="123">
        <v>7.650630433089102E-2</v>
      </c>
      <c r="L476" s="123">
        <v>2.4564798089439389E-2</v>
      </c>
      <c r="M476" s="123">
        <v>4.9834079600696961E-3</v>
      </c>
      <c r="N476" s="123">
        <v>9.6104670106637816E-3</v>
      </c>
      <c r="O476" s="123">
        <v>4.2991931788503177E-2</v>
      </c>
      <c r="P476" s="123">
        <v>5.6232236068975261E-2</v>
      </c>
      <c r="Q476" s="123">
        <v>6.1621460535045906E-2</v>
      </c>
      <c r="R476" s="123">
        <v>4.6518474523069821E-2</v>
      </c>
      <c r="S476" s="123">
        <v>2.8647390769686205E-2</v>
      </c>
      <c r="T476" s="123">
        <v>1.5799973688570786E-2</v>
      </c>
      <c r="U476" s="123">
        <v>2.644693611496288E-2</v>
      </c>
      <c r="V476" s="123">
        <v>3.5264763907425035E-2</v>
      </c>
      <c r="W476" s="123">
        <v>5.7403065529068084E-2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0.5500630651364935</v>
      </c>
      <c r="D477" s="99">
        <v>0.51253351413471615</v>
      </c>
      <c r="E477" s="99">
        <v>0.57288557043454857</v>
      </c>
      <c r="F477" s="99">
        <v>0.48509219917794011</v>
      </c>
      <c r="G477" s="99">
        <v>0.52370172070995225</v>
      </c>
      <c r="H477" s="99">
        <v>0.27567237190605631</v>
      </c>
      <c r="I477" s="99">
        <v>0.36437883135707594</v>
      </c>
      <c r="J477" s="99">
        <v>0.58833328236984017</v>
      </c>
      <c r="K477" s="99">
        <v>0.71842954335163078</v>
      </c>
      <c r="L477" s="99">
        <v>0.54535566578666395</v>
      </c>
      <c r="M477" s="99">
        <v>0.44795087474918793</v>
      </c>
      <c r="N477" s="99">
        <v>0.4090789248704485</v>
      </c>
      <c r="O477" s="99">
        <v>0.58602615522435886</v>
      </c>
      <c r="P477" s="99">
        <v>0.51014788335310191</v>
      </c>
      <c r="Q477" s="99">
        <v>0.65881432193387102</v>
      </c>
      <c r="R477" s="99">
        <v>0.52670613547216183</v>
      </c>
      <c r="S477" s="99">
        <v>0.60022794433122084</v>
      </c>
      <c r="T477" s="99">
        <v>0.59062422102611578</v>
      </c>
      <c r="U477" s="99">
        <v>0.77670694741408308</v>
      </c>
      <c r="V477" s="99">
        <v>0.73949252832595147</v>
      </c>
      <c r="W477" s="99">
        <v>0.85374158178986059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198332</v>
      </c>
      <c r="C5" s="120">
        <v>213046</v>
      </c>
      <c r="D5" s="120">
        <v>239912</v>
      </c>
      <c r="E5" s="120">
        <v>267901</v>
      </c>
      <c r="F5" s="120">
        <v>296104</v>
      </c>
      <c r="G5" s="120">
        <v>322749</v>
      </c>
      <c r="H5" s="120">
        <v>343835</v>
      </c>
      <c r="I5" s="120">
        <v>361305</v>
      </c>
      <c r="J5" s="120">
        <v>376542</v>
      </c>
      <c r="K5" s="120">
        <v>391106</v>
      </c>
      <c r="L5" s="120">
        <v>406755</v>
      </c>
      <c r="M5" s="120">
        <v>424770</v>
      </c>
      <c r="N5" s="120">
        <v>447952</v>
      </c>
      <c r="O5" s="120">
        <v>473471</v>
      </c>
      <c r="P5" s="120">
        <v>499818</v>
      </c>
      <c r="Q5" s="120">
        <v>526122</v>
      </c>
      <c r="R5" s="120">
        <v>546423</v>
      </c>
      <c r="S5" s="120">
        <v>564355</v>
      </c>
      <c r="T5" s="120">
        <v>576405</v>
      </c>
      <c r="U5" s="120">
        <v>593222</v>
      </c>
      <c r="V5" s="120">
        <v>606089</v>
      </c>
      <c r="W5" s="120">
        <v>627278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198332</v>
      </c>
      <c r="C7" s="52">
        <v>213046</v>
      </c>
      <c r="D7" s="52">
        <v>239912</v>
      </c>
      <c r="E7" s="52">
        <v>267901</v>
      </c>
      <c r="F7" s="52">
        <v>296104</v>
      </c>
      <c r="G7" s="52">
        <v>322749</v>
      </c>
      <c r="H7" s="52">
        <v>343835</v>
      </c>
      <c r="I7" s="52">
        <v>361305</v>
      </c>
      <c r="J7" s="52">
        <v>376542</v>
      </c>
      <c r="K7" s="52">
        <v>391106</v>
      </c>
      <c r="L7" s="52">
        <v>406755</v>
      </c>
      <c r="M7" s="52">
        <v>424770</v>
      </c>
      <c r="N7" s="52">
        <v>447952</v>
      </c>
      <c r="O7" s="52">
        <v>473471</v>
      </c>
      <c r="P7" s="52">
        <v>499818</v>
      </c>
      <c r="Q7" s="52">
        <v>526122</v>
      </c>
      <c r="R7" s="52">
        <v>546423</v>
      </c>
      <c r="S7" s="52">
        <v>564355</v>
      </c>
      <c r="T7" s="52">
        <v>576405</v>
      </c>
      <c r="U7" s="52">
        <v>593222</v>
      </c>
      <c r="V7" s="52">
        <v>606089</v>
      </c>
      <c r="W7" s="52">
        <v>627278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47894</v>
      </c>
      <c r="C9" s="52">
        <v>51580</v>
      </c>
      <c r="D9" s="52">
        <v>56996</v>
      </c>
      <c r="E9" s="52">
        <v>63520</v>
      </c>
      <c r="F9" s="52">
        <v>71237</v>
      </c>
      <c r="G9" s="52">
        <v>80299</v>
      </c>
      <c r="H9" s="52">
        <v>86779</v>
      </c>
      <c r="I9" s="52">
        <v>90384</v>
      </c>
      <c r="J9" s="52">
        <v>96060</v>
      </c>
      <c r="K9" s="52">
        <v>96713</v>
      </c>
      <c r="L9" s="52">
        <v>95449</v>
      </c>
      <c r="M9" s="52">
        <v>94130</v>
      </c>
      <c r="N9" s="52">
        <v>96379</v>
      </c>
      <c r="O9" s="52">
        <v>102177</v>
      </c>
      <c r="P9" s="52">
        <v>106560</v>
      </c>
      <c r="Q9" s="52">
        <v>121055</v>
      </c>
      <c r="R9" s="52">
        <v>132849</v>
      </c>
      <c r="S9" s="52">
        <v>138543</v>
      </c>
      <c r="T9" s="52">
        <v>146218</v>
      </c>
      <c r="U9" s="52">
        <v>154794</v>
      </c>
      <c r="V9" s="52">
        <v>163396</v>
      </c>
      <c r="W9" s="52">
        <v>173294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195253</v>
      </c>
      <c r="C13" s="52">
        <v>209699</v>
      </c>
      <c r="D13" s="52">
        <v>236239</v>
      </c>
      <c r="E13" s="52">
        <v>263943</v>
      </c>
      <c r="F13" s="52">
        <v>291603</v>
      </c>
      <c r="G13" s="52">
        <v>317434</v>
      </c>
      <c r="H13" s="52">
        <v>336626</v>
      </c>
      <c r="I13" s="52">
        <v>353179</v>
      </c>
      <c r="J13" s="52">
        <v>366528</v>
      </c>
      <c r="K13" s="52">
        <v>380217</v>
      </c>
      <c r="L13" s="52">
        <v>394473</v>
      </c>
      <c r="M13" s="52">
        <v>411332</v>
      </c>
      <c r="N13" s="52">
        <v>432717</v>
      </c>
      <c r="O13" s="52">
        <v>455785</v>
      </c>
      <c r="P13" s="52">
        <v>478873</v>
      </c>
      <c r="Q13" s="52">
        <v>502710</v>
      </c>
      <c r="R13" s="52">
        <v>519597</v>
      </c>
      <c r="S13" s="52">
        <v>534430</v>
      </c>
      <c r="T13" s="52">
        <v>542580</v>
      </c>
      <c r="U13" s="52">
        <v>555632</v>
      </c>
      <c r="V13" s="52">
        <v>564342</v>
      </c>
      <c r="W13" s="52">
        <v>584233</v>
      </c>
      <c r="DA13" s="63" t="s">
        <v>1123</v>
      </c>
    </row>
    <row r="14" spans="1:105" ht="12" customHeight="1" x14ac:dyDescent="0.25">
      <c r="A14" s="97" t="s">
        <v>121</v>
      </c>
      <c r="B14" s="52">
        <v>3079</v>
      </c>
      <c r="C14" s="52">
        <v>3347</v>
      </c>
      <c r="D14" s="52">
        <v>3673</v>
      </c>
      <c r="E14" s="52">
        <v>3958</v>
      </c>
      <c r="F14" s="52">
        <v>4501</v>
      </c>
      <c r="G14" s="52">
        <v>5315</v>
      </c>
      <c r="H14" s="52">
        <v>7209</v>
      </c>
      <c r="I14" s="52">
        <v>8126</v>
      </c>
      <c r="J14" s="52">
        <v>10014</v>
      </c>
      <c r="K14" s="52">
        <v>10889</v>
      </c>
      <c r="L14" s="52">
        <v>12282</v>
      </c>
      <c r="M14" s="52">
        <v>13438</v>
      </c>
      <c r="N14" s="52">
        <v>15235</v>
      </c>
      <c r="O14" s="52">
        <v>17686</v>
      </c>
      <c r="P14" s="52">
        <v>20945</v>
      </c>
      <c r="Q14" s="52">
        <v>23412</v>
      </c>
      <c r="R14" s="52">
        <v>26826</v>
      </c>
      <c r="S14" s="52">
        <v>29925</v>
      </c>
      <c r="T14" s="52">
        <v>33825</v>
      </c>
      <c r="U14" s="52">
        <v>37590</v>
      </c>
      <c r="V14" s="52">
        <v>41747</v>
      </c>
      <c r="W14" s="52">
        <v>43045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19724</v>
      </c>
      <c r="C16" s="52">
        <v>22786</v>
      </c>
      <c r="D16" s="52">
        <v>27025</v>
      </c>
      <c r="E16" s="52">
        <v>31249</v>
      </c>
      <c r="F16" s="52">
        <v>32379</v>
      </c>
      <c r="G16" s="52">
        <v>33573</v>
      </c>
      <c r="H16" s="52">
        <v>33679</v>
      </c>
      <c r="I16" s="52">
        <v>35090</v>
      </c>
      <c r="J16" s="52">
        <v>38853</v>
      </c>
      <c r="K16" s="52">
        <v>39975</v>
      </c>
      <c r="L16" s="52">
        <v>37013</v>
      </c>
      <c r="M16" s="52">
        <v>30995</v>
      </c>
      <c r="N16" s="52">
        <v>28473</v>
      </c>
      <c r="O16" s="52">
        <v>29530</v>
      </c>
      <c r="P16" s="52">
        <v>33523</v>
      </c>
      <c r="Q16" s="52">
        <v>36011</v>
      </c>
      <c r="R16" s="52">
        <v>38053</v>
      </c>
      <c r="S16" s="52">
        <v>37851</v>
      </c>
      <c r="T16" s="52">
        <v>36614</v>
      </c>
      <c r="U16" s="52">
        <v>36011</v>
      </c>
      <c r="V16" s="52">
        <v>35200</v>
      </c>
      <c r="W16" s="52">
        <v>35444</v>
      </c>
      <c r="DA16" s="63" t="s">
        <v>1125</v>
      </c>
    </row>
    <row r="17" spans="1:105" ht="12" customHeight="1" x14ac:dyDescent="0.25">
      <c r="A17" s="109" t="s">
        <v>120</v>
      </c>
      <c r="B17" s="36">
        <v>178608</v>
      </c>
      <c r="C17" s="36">
        <v>190260</v>
      </c>
      <c r="D17" s="36">
        <v>212887</v>
      </c>
      <c r="E17" s="36">
        <v>236652</v>
      </c>
      <c r="F17" s="36">
        <v>263725</v>
      </c>
      <c r="G17" s="36">
        <v>289176</v>
      </c>
      <c r="H17" s="36">
        <v>310156</v>
      </c>
      <c r="I17" s="36">
        <v>326215</v>
      </c>
      <c r="J17" s="36">
        <v>337689</v>
      </c>
      <c r="K17" s="36">
        <v>351131</v>
      </c>
      <c r="L17" s="36">
        <v>369742</v>
      </c>
      <c r="M17" s="36">
        <v>393775</v>
      </c>
      <c r="N17" s="36">
        <v>419479</v>
      </c>
      <c r="O17" s="36">
        <v>443941</v>
      </c>
      <c r="P17" s="36">
        <v>466295</v>
      </c>
      <c r="Q17" s="36">
        <v>490111</v>
      </c>
      <c r="R17" s="36">
        <v>508370</v>
      </c>
      <c r="S17" s="36">
        <v>526504</v>
      </c>
      <c r="T17" s="36">
        <v>539791</v>
      </c>
      <c r="U17" s="36">
        <v>557211</v>
      </c>
      <c r="V17" s="36">
        <v>570889</v>
      </c>
      <c r="W17" s="36">
        <v>591834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15495</v>
      </c>
      <c r="D21" s="52">
        <v>15501</v>
      </c>
      <c r="E21" s="52">
        <v>15557</v>
      </c>
      <c r="F21" s="52">
        <v>15719</v>
      </c>
      <c r="G21" s="52">
        <v>16048</v>
      </c>
      <c r="H21" s="52">
        <v>16612</v>
      </c>
      <c r="I21" s="52">
        <v>17479</v>
      </c>
      <c r="J21" s="52">
        <v>18684</v>
      </c>
      <c r="K21" s="52">
        <v>20308</v>
      </c>
      <c r="L21" s="52">
        <v>22372</v>
      </c>
      <c r="M21" s="52">
        <v>24953</v>
      </c>
      <c r="N21" s="52">
        <v>28082</v>
      </c>
      <c r="O21" s="52">
        <v>28742</v>
      </c>
      <c r="P21" s="52">
        <v>20811</v>
      </c>
      <c r="Q21" s="52">
        <v>26040</v>
      </c>
      <c r="R21" s="52">
        <v>32128</v>
      </c>
      <c r="S21" s="52">
        <v>39124</v>
      </c>
      <c r="T21" s="52">
        <v>41114</v>
      </c>
      <c r="U21" s="52">
        <v>40990</v>
      </c>
      <c r="V21" s="52">
        <v>40711</v>
      </c>
      <c r="W21" s="52">
        <v>40411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7483</v>
      </c>
      <c r="D23" s="52">
        <v>7506</v>
      </c>
      <c r="E23" s="52">
        <v>7662</v>
      </c>
      <c r="F23" s="52">
        <v>8100</v>
      </c>
      <c r="G23" s="52">
        <v>8997</v>
      </c>
      <c r="H23" s="52">
        <v>10525</v>
      </c>
      <c r="I23" s="52">
        <v>8406</v>
      </c>
      <c r="J23" s="52">
        <v>8834</v>
      </c>
      <c r="K23" s="52">
        <v>13416</v>
      </c>
      <c r="L23" s="52">
        <v>15276</v>
      </c>
      <c r="M23" s="52">
        <v>15374</v>
      </c>
      <c r="N23" s="52">
        <v>15766</v>
      </c>
      <c r="O23" s="52">
        <v>17462</v>
      </c>
      <c r="P23" s="52">
        <v>15600</v>
      </c>
      <c r="Q23" s="52">
        <v>13738</v>
      </c>
      <c r="R23" s="52">
        <v>13425</v>
      </c>
      <c r="S23" s="52">
        <v>15283</v>
      </c>
      <c r="T23" s="52">
        <v>17914</v>
      </c>
      <c r="U23" s="52">
        <v>19549</v>
      </c>
      <c r="V23" s="52">
        <v>22574</v>
      </c>
      <c r="W23" s="52">
        <v>23646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30508</v>
      </c>
      <c r="D27" s="52">
        <v>30597</v>
      </c>
      <c r="E27" s="52">
        <v>31234</v>
      </c>
      <c r="F27" s="52">
        <v>33071</v>
      </c>
      <c r="G27" s="52">
        <v>36801</v>
      </c>
      <c r="H27" s="52">
        <v>43131</v>
      </c>
      <c r="I27" s="52">
        <v>34497</v>
      </c>
      <c r="J27" s="52">
        <v>40795</v>
      </c>
      <c r="K27" s="52">
        <v>54119</v>
      </c>
      <c r="L27" s="52">
        <v>59518</v>
      </c>
      <c r="M27" s="52">
        <v>61373</v>
      </c>
      <c r="N27" s="52">
        <v>62916</v>
      </c>
      <c r="O27" s="52">
        <v>61886</v>
      </c>
      <c r="P27" s="52">
        <v>53514</v>
      </c>
      <c r="Q27" s="52">
        <v>59941</v>
      </c>
      <c r="R27" s="52">
        <v>67457</v>
      </c>
      <c r="S27" s="52">
        <v>76932</v>
      </c>
      <c r="T27" s="52">
        <v>81623</v>
      </c>
      <c r="U27" s="52">
        <v>84224</v>
      </c>
      <c r="V27" s="52">
        <v>85695</v>
      </c>
      <c r="W27" s="52">
        <v>85068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481</v>
      </c>
      <c r="D28" s="52">
        <v>482</v>
      </c>
      <c r="E28" s="52">
        <v>493</v>
      </c>
      <c r="F28" s="52">
        <v>520</v>
      </c>
      <c r="G28" s="52">
        <v>580</v>
      </c>
      <c r="H28" s="52">
        <v>673</v>
      </c>
      <c r="I28" s="52">
        <v>540</v>
      </c>
      <c r="J28" s="52">
        <v>704</v>
      </c>
      <c r="K28" s="52">
        <v>935</v>
      </c>
      <c r="L28" s="52">
        <v>1115</v>
      </c>
      <c r="M28" s="52">
        <v>1373</v>
      </c>
      <c r="N28" s="52">
        <v>1724</v>
      </c>
      <c r="O28" s="52">
        <v>2005</v>
      </c>
      <c r="P28" s="52">
        <v>1946</v>
      </c>
      <c r="Q28" s="52">
        <v>2109</v>
      </c>
      <c r="R28" s="52">
        <v>2549</v>
      </c>
      <c r="S28" s="52">
        <v>2806</v>
      </c>
      <c r="T28" s="52">
        <v>3428</v>
      </c>
      <c r="U28" s="52">
        <v>3949</v>
      </c>
      <c r="V28" s="52">
        <v>4674</v>
      </c>
      <c r="W28" s="52">
        <v>5277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3082</v>
      </c>
      <c r="D30" s="52">
        <v>3094</v>
      </c>
      <c r="E30" s="52">
        <v>3180</v>
      </c>
      <c r="F30" s="52">
        <v>3424</v>
      </c>
      <c r="G30" s="52">
        <v>3906</v>
      </c>
      <c r="H30" s="52">
        <v>4689</v>
      </c>
      <c r="I30" s="52">
        <v>3983</v>
      </c>
      <c r="J30" s="52">
        <v>4763</v>
      </c>
      <c r="K30" s="52">
        <v>6292</v>
      </c>
      <c r="L30" s="52">
        <v>6392</v>
      </c>
      <c r="M30" s="52">
        <v>6919</v>
      </c>
      <c r="N30" s="52">
        <v>4569</v>
      </c>
      <c r="O30" s="52">
        <v>5497</v>
      </c>
      <c r="P30" s="52">
        <v>5022</v>
      </c>
      <c r="Q30" s="52">
        <v>5767</v>
      </c>
      <c r="R30" s="52">
        <v>5933</v>
      </c>
      <c r="S30" s="52">
        <v>4860</v>
      </c>
      <c r="T30" s="52">
        <v>3833</v>
      </c>
      <c r="U30" s="52">
        <v>4175</v>
      </c>
      <c r="V30" s="52">
        <v>5723</v>
      </c>
      <c r="W30" s="52">
        <v>7247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27907</v>
      </c>
      <c r="D31" s="36">
        <v>27985</v>
      </c>
      <c r="E31" s="36">
        <v>28547</v>
      </c>
      <c r="F31" s="36">
        <v>30168</v>
      </c>
      <c r="G31" s="36">
        <v>33472</v>
      </c>
      <c r="H31" s="36">
        <v>39114</v>
      </c>
      <c r="I31" s="36">
        <v>31054</v>
      </c>
      <c r="J31" s="36">
        <v>36738</v>
      </c>
      <c r="K31" s="36">
        <v>48775</v>
      </c>
      <c r="L31" s="36">
        <v>54238</v>
      </c>
      <c r="M31" s="36">
        <v>56531</v>
      </c>
      <c r="N31" s="36">
        <v>59469</v>
      </c>
      <c r="O31" s="36">
        <v>58362</v>
      </c>
      <c r="P31" s="36">
        <v>50443</v>
      </c>
      <c r="Q31" s="36">
        <v>56259</v>
      </c>
      <c r="R31" s="36">
        <v>64111</v>
      </c>
      <c r="S31" s="36">
        <v>74912</v>
      </c>
      <c r="T31" s="36">
        <v>81237</v>
      </c>
      <c r="U31" s="36">
        <v>84038</v>
      </c>
      <c r="V31" s="36">
        <v>84583</v>
      </c>
      <c r="W31" s="36">
        <v>83090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30209</v>
      </c>
      <c r="D35" s="52">
        <v>42367</v>
      </c>
      <c r="E35" s="52">
        <v>43546</v>
      </c>
      <c r="F35" s="52">
        <v>43922</v>
      </c>
      <c r="G35" s="52">
        <v>42693</v>
      </c>
      <c r="H35" s="52">
        <v>37698</v>
      </c>
      <c r="I35" s="52">
        <v>34949</v>
      </c>
      <c r="J35" s="52">
        <v>33921</v>
      </c>
      <c r="K35" s="52">
        <v>34872</v>
      </c>
      <c r="L35" s="52">
        <v>38021</v>
      </c>
      <c r="M35" s="52">
        <v>42968</v>
      </c>
      <c r="N35" s="52">
        <v>51264</v>
      </c>
      <c r="O35" s="52">
        <v>54261</v>
      </c>
      <c r="P35" s="52">
        <v>47158</v>
      </c>
      <c r="Q35" s="52">
        <v>52344</v>
      </c>
      <c r="R35" s="52">
        <v>52429</v>
      </c>
      <c r="S35" s="52">
        <v>57056</v>
      </c>
      <c r="T35" s="52">
        <v>53164</v>
      </c>
      <c r="U35" s="52">
        <v>57807</v>
      </c>
      <c r="V35" s="52">
        <v>53578</v>
      </c>
      <c r="W35" s="52">
        <v>61600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11169</v>
      </c>
      <c r="D37" s="52">
        <v>12922</v>
      </c>
      <c r="E37" s="52">
        <v>14186</v>
      </c>
      <c r="F37" s="52">
        <v>15817</v>
      </c>
      <c r="G37" s="52">
        <v>18059</v>
      </c>
      <c r="H37" s="52">
        <v>17005</v>
      </c>
      <c r="I37" s="52">
        <v>12011</v>
      </c>
      <c r="J37" s="52">
        <v>14510</v>
      </c>
      <c r="K37" s="52">
        <v>14069</v>
      </c>
      <c r="L37" s="52">
        <v>14012</v>
      </c>
      <c r="M37" s="52">
        <v>14055</v>
      </c>
      <c r="N37" s="52">
        <v>18015</v>
      </c>
      <c r="O37" s="52">
        <v>23260</v>
      </c>
      <c r="P37" s="52">
        <v>19983</v>
      </c>
      <c r="Q37" s="52">
        <v>28233</v>
      </c>
      <c r="R37" s="52">
        <v>25219</v>
      </c>
      <c r="S37" s="52">
        <v>20977</v>
      </c>
      <c r="T37" s="52">
        <v>25589</v>
      </c>
      <c r="U37" s="52">
        <v>28125</v>
      </c>
      <c r="V37" s="52">
        <v>31176</v>
      </c>
      <c r="W37" s="52">
        <v>33544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44954</v>
      </c>
      <c r="D41" s="52">
        <v>57137</v>
      </c>
      <c r="E41" s="52">
        <v>58938</v>
      </c>
      <c r="F41" s="52">
        <v>60731</v>
      </c>
      <c r="G41" s="52">
        <v>62632</v>
      </c>
      <c r="H41" s="52">
        <v>62323</v>
      </c>
      <c r="I41" s="52">
        <v>51050</v>
      </c>
      <c r="J41" s="52">
        <v>54144</v>
      </c>
      <c r="K41" s="52">
        <v>67808</v>
      </c>
      <c r="L41" s="52">
        <v>73774</v>
      </c>
      <c r="M41" s="52">
        <v>78232</v>
      </c>
      <c r="N41" s="52">
        <v>84301</v>
      </c>
      <c r="O41" s="52">
        <v>84954</v>
      </c>
      <c r="P41" s="52">
        <v>76602</v>
      </c>
      <c r="Q41" s="52">
        <v>83778</v>
      </c>
      <c r="R41" s="52">
        <v>84344</v>
      </c>
      <c r="S41" s="52">
        <v>91765</v>
      </c>
      <c r="T41" s="52">
        <v>89773</v>
      </c>
      <c r="U41" s="52">
        <v>97276</v>
      </c>
      <c r="V41" s="52">
        <v>94405</v>
      </c>
      <c r="W41" s="52">
        <v>104959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749</v>
      </c>
      <c r="D42" s="52">
        <v>808</v>
      </c>
      <c r="E42" s="52">
        <v>778</v>
      </c>
      <c r="F42" s="52">
        <v>1063</v>
      </c>
      <c r="G42" s="52">
        <v>1394</v>
      </c>
      <c r="H42" s="52">
        <v>2567</v>
      </c>
      <c r="I42" s="52">
        <v>1457</v>
      </c>
      <c r="J42" s="52">
        <v>2592</v>
      </c>
      <c r="K42" s="52">
        <v>1810</v>
      </c>
      <c r="L42" s="52">
        <v>2508</v>
      </c>
      <c r="M42" s="52">
        <v>2529</v>
      </c>
      <c r="N42" s="52">
        <v>3521</v>
      </c>
      <c r="O42" s="52">
        <v>4456</v>
      </c>
      <c r="P42" s="52">
        <v>5205</v>
      </c>
      <c r="Q42" s="52">
        <v>4576</v>
      </c>
      <c r="R42" s="52">
        <v>5963</v>
      </c>
      <c r="S42" s="52">
        <v>5905</v>
      </c>
      <c r="T42" s="52">
        <v>7328</v>
      </c>
      <c r="U42" s="52">
        <v>7714</v>
      </c>
      <c r="V42" s="52">
        <v>8831</v>
      </c>
      <c r="W42" s="52">
        <v>6575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6144</v>
      </c>
      <c r="D44" s="52">
        <v>7333</v>
      </c>
      <c r="E44" s="52">
        <v>7404</v>
      </c>
      <c r="F44" s="52">
        <v>4554</v>
      </c>
      <c r="G44" s="52">
        <v>5100</v>
      </c>
      <c r="H44" s="52">
        <v>4795</v>
      </c>
      <c r="I44" s="52">
        <v>5394</v>
      </c>
      <c r="J44" s="52">
        <v>8526</v>
      </c>
      <c r="K44" s="52">
        <v>7414</v>
      </c>
      <c r="L44" s="52">
        <v>3430</v>
      </c>
      <c r="M44" s="52">
        <v>901</v>
      </c>
      <c r="N44" s="52">
        <v>2047</v>
      </c>
      <c r="O44" s="52">
        <v>6554</v>
      </c>
      <c r="P44" s="52">
        <v>9015</v>
      </c>
      <c r="Q44" s="52">
        <v>8255</v>
      </c>
      <c r="R44" s="52">
        <v>7975</v>
      </c>
      <c r="S44" s="52">
        <v>4658</v>
      </c>
      <c r="T44" s="52">
        <v>2596</v>
      </c>
      <c r="U44" s="52">
        <v>3572</v>
      </c>
      <c r="V44" s="52">
        <v>4912</v>
      </c>
      <c r="W44" s="52">
        <v>7491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39559</v>
      </c>
      <c r="D45" s="36">
        <v>50612</v>
      </c>
      <c r="E45" s="36">
        <v>52312</v>
      </c>
      <c r="F45" s="36">
        <v>57241</v>
      </c>
      <c r="G45" s="36">
        <v>58923</v>
      </c>
      <c r="H45" s="36">
        <v>60094</v>
      </c>
      <c r="I45" s="36">
        <v>47113</v>
      </c>
      <c r="J45" s="36">
        <v>48212</v>
      </c>
      <c r="K45" s="36">
        <v>62217</v>
      </c>
      <c r="L45" s="36">
        <v>72849</v>
      </c>
      <c r="M45" s="36">
        <v>80564</v>
      </c>
      <c r="N45" s="36">
        <v>85173</v>
      </c>
      <c r="O45" s="36">
        <v>82824</v>
      </c>
      <c r="P45" s="36">
        <v>72797</v>
      </c>
      <c r="Q45" s="36">
        <v>80075</v>
      </c>
      <c r="R45" s="36">
        <v>82370</v>
      </c>
      <c r="S45" s="36">
        <v>93046</v>
      </c>
      <c r="T45" s="36">
        <v>94524</v>
      </c>
      <c r="U45" s="36">
        <v>101458</v>
      </c>
      <c r="V45" s="36">
        <v>98261</v>
      </c>
      <c r="W45" s="36">
        <v>104035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12064</v>
      </c>
      <c r="D49" s="52">
        <v>17436</v>
      </c>
      <c r="E49" s="52">
        <v>18107</v>
      </c>
      <c r="F49" s="52">
        <v>18636</v>
      </c>
      <c r="G49" s="52">
        <v>13962</v>
      </c>
      <c r="H49" s="52">
        <v>12896</v>
      </c>
      <c r="I49" s="52">
        <v>12013</v>
      </c>
      <c r="J49" s="52">
        <v>12081</v>
      </c>
      <c r="K49" s="52">
        <v>11337</v>
      </c>
      <c r="L49" s="52">
        <v>12101</v>
      </c>
      <c r="M49" s="52">
        <v>12311</v>
      </c>
      <c r="N49" s="52">
        <v>14522</v>
      </c>
      <c r="O49" s="52">
        <v>16126</v>
      </c>
      <c r="P49" s="52">
        <v>25252</v>
      </c>
      <c r="Q49" s="52">
        <v>25419</v>
      </c>
      <c r="R49" s="52">
        <v>17493</v>
      </c>
      <c r="S49" s="52">
        <v>19632</v>
      </c>
      <c r="T49" s="52">
        <v>17847</v>
      </c>
      <c r="U49" s="52">
        <v>23257</v>
      </c>
      <c r="V49" s="52">
        <v>17556</v>
      </c>
      <c r="W49" s="52">
        <v>24792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3479</v>
      </c>
      <c r="D51" s="52">
        <v>4508</v>
      </c>
      <c r="E51" s="52">
        <v>2994</v>
      </c>
      <c r="F51" s="52">
        <v>4069</v>
      </c>
      <c r="G51" s="52">
        <v>4674</v>
      </c>
      <c r="H51" s="52">
        <v>3617</v>
      </c>
      <c r="I51" s="52">
        <v>2510</v>
      </c>
      <c r="J51" s="52">
        <v>4872</v>
      </c>
      <c r="K51" s="52">
        <v>2235</v>
      </c>
      <c r="L51" s="52">
        <v>3118</v>
      </c>
      <c r="M51" s="52">
        <v>1974</v>
      </c>
      <c r="N51" s="52">
        <v>4550</v>
      </c>
      <c r="O51" s="52">
        <v>5832</v>
      </c>
      <c r="P51" s="52">
        <v>4984</v>
      </c>
      <c r="Q51" s="52">
        <v>7852</v>
      </c>
      <c r="R51" s="52">
        <v>3112</v>
      </c>
      <c r="S51" s="52">
        <v>2566</v>
      </c>
      <c r="T51" s="52">
        <v>4556</v>
      </c>
      <c r="U51" s="52">
        <v>7447</v>
      </c>
      <c r="V51" s="52">
        <v>9702</v>
      </c>
      <c r="W51" s="52">
        <v>16340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11866</v>
      </c>
      <c r="D55" s="52">
        <v>17193</v>
      </c>
      <c r="E55" s="52">
        <v>17871</v>
      </c>
      <c r="F55" s="52">
        <v>18316</v>
      </c>
      <c r="G55" s="52">
        <v>13658</v>
      </c>
      <c r="H55" s="52">
        <v>12386</v>
      </c>
      <c r="I55" s="52">
        <v>11680</v>
      </c>
      <c r="J55" s="52">
        <v>11529</v>
      </c>
      <c r="K55" s="52">
        <v>11042</v>
      </c>
      <c r="L55" s="52">
        <v>11703</v>
      </c>
      <c r="M55" s="52">
        <v>11925</v>
      </c>
      <c r="N55" s="52">
        <v>13939</v>
      </c>
      <c r="O55" s="52">
        <v>15322</v>
      </c>
      <c r="P55" s="52">
        <v>23645</v>
      </c>
      <c r="Q55" s="52">
        <v>24102</v>
      </c>
      <c r="R55" s="52">
        <v>16338</v>
      </c>
      <c r="S55" s="52">
        <v>18444</v>
      </c>
      <c r="T55" s="52">
        <v>16499</v>
      </c>
      <c r="U55" s="52">
        <v>21547</v>
      </c>
      <c r="V55" s="52">
        <v>16054</v>
      </c>
      <c r="W55" s="52">
        <v>23329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198</v>
      </c>
      <c r="D56" s="52">
        <v>243</v>
      </c>
      <c r="E56" s="52">
        <v>236</v>
      </c>
      <c r="F56" s="52">
        <v>320</v>
      </c>
      <c r="G56" s="52">
        <v>304</v>
      </c>
      <c r="H56" s="52">
        <v>510</v>
      </c>
      <c r="I56" s="52">
        <v>333</v>
      </c>
      <c r="J56" s="52">
        <v>552</v>
      </c>
      <c r="K56" s="52">
        <v>295</v>
      </c>
      <c r="L56" s="52">
        <v>398</v>
      </c>
      <c r="M56" s="52">
        <v>386</v>
      </c>
      <c r="N56" s="52">
        <v>583</v>
      </c>
      <c r="O56" s="52">
        <v>804</v>
      </c>
      <c r="P56" s="52">
        <v>1607</v>
      </c>
      <c r="Q56" s="52">
        <v>1317</v>
      </c>
      <c r="R56" s="52">
        <v>1155</v>
      </c>
      <c r="S56" s="52">
        <v>1188</v>
      </c>
      <c r="T56" s="52">
        <v>1348</v>
      </c>
      <c r="U56" s="52">
        <v>1710</v>
      </c>
      <c r="V56" s="52">
        <v>1502</v>
      </c>
      <c r="W56" s="52">
        <v>1463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1622</v>
      </c>
      <c r="D58" s="52">
        <v>2206</v>
      </c>
      <c r="E58" s="52">
        <v>2245</v>
      </c>
      <c r="F58" s="52">
        <v>1374</v>
      </c>
      <c r="G58" s="52">
        <v>1112</v>
      </c>
      <c r="H58" s="52">
        <v>953</v>
      </c>
      <c r="I58" s="52">
        <v>1235</v>
      </c>
      <c r="J58" s="52">
        <v>1816</v>
      </c>
      <c r="K58" s="52">
        <v>1207</v>
      </c>
      <c r="L58" s="52">
        <v>545</v>
      </c>
      <c r="M58" s="52">
        <v>137</v>
      </c>
      <c r="N58" s="52">
        <v>341</v>
      </c>
      <c r="O58" s="52">
        <v>1183</v>
      </c>
      <c r="P58" s="52">
        <v>2784</v>
      </c>
      <c r="Q58" s="52">
        <v>2377</v>
      </c>
      <c r="R58" s="52">
        <v>1544</v>
      </c>
      <c r="S58" s="52">
        <v>937</v>
      </c>
      <c r="T58" s="52">
        <v>478</v>
      </c>
      <c r="U58" s="52">
        <v>792</v>
      </c>
      <c r="V58" s="52">
        <v>837</v>
      </c>
      <c r="W58" s="52">
        <v>1667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10442</v>
      </c>
      <c r="D59" s="36">
        <v>15230</v>
      </c>
      <c r="E59" s="36">
        <v>15862</v>
      </c>
      <c r="F59" s="36">
        <v>17262</v>
      </c>
      <c r="G59" s="36">
        <v>12850</v>
      </c>
      <c r="H59" s="36">
        <v>11943</v>
      </c>
      <c r="I59" s="36">
        <v>10778</v>
      </c>
      <c r="J59" s="36">
        <v>10265</v>
      </c>
      <c r="K59" s="36">
        <v>10130</v>
      </c>
      <c r="L59" s="36">
        <v>11556</v>
      </c>
      <c r="M59" s="36">
        <v>12174</v>
      </c>
      <c r="N59" s="36">
        <v>14181</v>
      </c>
      <c r="O59" s="36">
        <v>14943</v>
      </c>
      <c r="P59" s="36">
        <v>22468</v>
      </c>
      <c r="Q59" s="36">
        <v>23042</v>
      </c>
      <c r="R59" s="36">
        <v>15949</v>
      </c>
      <c r="S59" s="36">
        <v>18695</v>
      </c>
      <c r="T59" s="36">
        <v>17369</v>
      </c>
      <c r="U59" s="36">
        <v>22465</v>
      </c>
      <c r="V59" s="36">
        <v>16719</v>
      </c>
      <c r="W59" s="36">
        <v>23125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18145</v>
      </c>
      <c r="D63" s="52">
        <v>24931</v>
      </c>
      <c r="E63" s="52">
        <v>25439</v>
      </c>
      <c r="F63" s="52">
        <v>25286</v>
      </c>
      <c r="G63" s="52">
        <v>28731</v>
      </c>
      <c r="H63" s="52">
        <v>24802</v>
      </c>
      <c r="I63" s="52">
        <v>22936</v>
      </c>
      <c r="J63" s="52">
        <v>21840</v>
      </c>
      <c r="K63" s="52">
        <v>23535</v>
      </c>
      <c r="L63" s="52">
        <v>25920</v>
      </c>
      <c r="M63" s="52">
        <v>30657</v>
      </c>
      <c r="N63" s="52">
        <v>36742</v>
      </c>
      <c r="O63" s="52">
        <v>38135</v>
      </c>
      <c r="P63" s="52">
        <v>21906</v>
      </c>
      <c r="Q63" s="52">
        <v>26925</v>
      </c>
      <c r="R63" s="52">
        <v>34936</v>
      </c>
      <c r="S63" s="52">
        <v>37424</v>
      </c>
      <c r="T63" s="52">
        <v>35317</v>
      </c>
      <c r="U63" s="52">
        <v>34550</v>
      </c>
      <c r="V63" s="52">
        <v>36022</v>
      </c>
      <c r="W63" s="52">
        <v>36808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7690</v>
      </c>
      <c r="D65" s="52">
        <v>8414</v>
      </c>
      <c r="E65" s="52">
        <v>11192</v>
      </c>
      <c r="F65" s="52">
        <v>11748</v>
      </c>
      <c r="G65" s="52">
        <v>13385</v>
      </c>
      <c r="H65" s="52">
        <v>13388</v>
      </c>
      <c r="I65" s="52">
        <v>9501</v>
      </c>
      <c r="J65" s="52">
        <v>9638</v>
      </c>
      <c r="K65" s="52">
        <v>11834</v>
      </c>
      <c r="L65" s="52">
        <v>10894</v>
      </c>
      <c r="M65" s="52">
        <v>12081</v>
      </c>
      <c r="N65" s="52">
        <v>13465</v>
      </c>
      <c r="O65" s="52">
        <v>17428</v>
      </c>
      <c r="P65" s="52">
        <v>14999</v>
      </c>
      <c r="Q65" s="52">
        <v>20381</v>
      </c>
      <c r="R65" s="52">
        <v>22107</v>
      </c>
      <c r="S65" s="52">
        <v>18411</v>
      </c>
      <c r="T65" s="52">
        <v>21033</v>
      </c>
      <c r="U65" s="52">
        <v>20678</v>
      </c>
      <c r="V65" s="52">
        <v>21474</v>
      </c>
      <c r="W65" s="52">
        <v>17204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33088</v>
      </c>
      <c r="D69" s="52">
        <f t="shared" si="6"/>
        <v>39944</v>
      </c>
      <c r="E69" s="52">
        <f t="shared" si="6"/>
        <v>41067</v>
      </c>
      <c r="F69" s="52">
        <f t="shared" si="6"/>
        <v>42415</v>
      </c>
      <c r="G69" s="52">
        <f t="shared" si="6"/>
        <v>48974</v>
      </c>
      <c r="H69" s="52">
        <f t="shared" si="6"/>
        <v>49937</v>
      </c>
      <c r="I69" s="52">
        <f t="shared" si="6"/>
        <v>39370</v>
      </c>
      <c r="J69" s="52">
        <f t="shared" si="6"/>
        <v>42615</v>
      </c>
      <c r="K69" s="52">
        <f t="shared" si="6"/>
        <v>56766</v>
      </c>
      <c r="L69" s="52">
        <f t="shared" si="6"/>
        <v>62071</v>
      </c>
      <c r="M69" s="52">
        <f t="shared" si="6"/>
        <v>66307</v>
      </c>
      <c r="N69" s="52">
        <f t="shared" si="6"/>
        <v>70362</v>
      </c>
      <c r="O69" s="52">
        <f t="shared" si="6"/>
        <v>69632</v>
      </c>
      <c r="P69" s="52">
        <f t="shared" si="6"/>
        <v>52957</v>
      </c>
      <c r="Q69" s="52">
        <f t="shared" si="6"/>
        <v>59676</v>
      </c>
      <c r="R69" s="52">
        <f t="shared" ref="R69:V69" si="7">R41-R55</f>
        <v>68006</v>
      </c>
      <c r="S69" s="52">
        <f t="shared" si="7"/>
        <v>73321</v>
      </c>
      <c r="T69" s="52">
        <f t="shared" si="7"/>
        <v>73274</v>
      </c>
      <c r="U69" s="52">
        <f t="shared" si="7"/>
        <v>75729</v>
      </c>
      <c r="V69" s="52">
        <f t="shared" si="7"/>
        <v>78351</v>
      </c>
      <c r="W69" s="52">
        <f t="shared" ref="W69" si="8">W41-W55</f>
        <v>81630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551</v>
      </c>
      <c r="D70" s="52">
        <f t="shared" si="9"/>
        <v>565</v>
      </c>
      <c r="E70" s="52">
        <f t="shared" si="9"/>
        <v>542</v>
      </c>
      <c r="F70" s="52">
        <f t="shared" si="9"/>
        <v>743</v>
      </c>
      <c r="G70" s="52">
        <f t="shared" si="9"/>
        <v>1090</v>
      </c>
      <c r="H70" s="52">
        <f t="shared" si="9"/>
        <v>2057</v>
      </c>
      <c r="I70" s="52">
        <f t="shared" si="9"/>
        <v>1124</v>
      </c>
      <c r="J70" s="52">
        <f t="shared" si="9"/>
        <v>2040</v>
      </c>
      <c r="K70" s="52">
        <f t="shared" si="9"/>
        <v>1515</v>
      </c>
      <c r="L70" s="52">
        <f t="shared" si="9"/>
        <v>2110</v>
      </c>
      <c r="M70" s="52">
        <f t="shared" si="9"/>
        <v>2143</v>
      </c>
      <c r="N70" s="52">
        <f t="shared" si="9"/>
        <v>2938</v>
      </c>
      <c r="O70" s="52">
        <f t="shared" si="9"/>
        <v>3652</v>
      </c>
      <c r="P70" s="52">
        <f t="shared" si="9"/>
        <v>3598</v>
      </c>
      <c r="Q70" s="52">
        <f t="shared" si="9"/>
        <v>3259</v>
      </c>
      <c r="R70" s="52">
        <f t="shared" ref="R70:V70" si="10">R42-R56</f>
        <v>4808</v>
      </c>
      <c r="S70" s="52">
        <f t="shared" si="10"/>
        <v>4717</v>
      </c>
      <c r="T70" s="52">
        <f t="shared" si="10"/>
        <v>5980</v>
      </c>
      <c r="U70" s="52">
        <f t="shared" si="10"/>
        <v>6004</v>
      </c>
      <c r="V70" s="52">
        <f t="shared" si="10"/>
        <v>7329</v>
      </c>
      <c r="W70" s="52">
        <f t="shared" ref="W70" si="11">W42-W56</f>
        <v>5112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4522</v>
      </c>
      <c r="D72" s="52">
        <v>5127</v>
      </c>
      <c r="E72" s="52">
        <v>5159</v>
      </c>
      <c r="F72" s="52">
        <v>3180</v>
      </c>
      <c r="G72" s="52">
        <v>3988</v>
      </c>
      <c r="H72" s="52">
        <v>3842</v>
      </c>
      <c r="I72" s="52">
        <v>4159</v>
      </c>
      <c r="J72" s="52">
        <v>6710</v>
      </c>
      <c r="K72" s="52">
        <v>6207</v>
      </c>
      <c r="L72" s="52">
        <v>2885</v>
      </c>
      <c r="M72" s="52">
        <v>764</v>
      </c>
      <c r="N72" s="52">
        <v>1706</v>
      </c>
      <c r="O72" s="52">
        <v>5371</v>
      </c>
      <c r="P72" s="52">
        <v>6231</v>
      </c>
      <c r="Q72" s="52">
        <v>5878</v>
      </c>
      <c r="R72" s="52">
        <v>6431</v>
      </c>
      <c r="S72" s="52">
        <v>3721</v>
      </c>
      <c r="T72" s="52">
        <v>2118</v>
      </c>
      <c r="U72" s="52">
        <v>2780</v>
      </c>
      <c r="V72" s="52">
        <v>4075</v>
      </c>
      <c r="W72" s="52">
        <v>5824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29117</v>
      </c>
      <c r="D73" s="36">
        <v>35382</v>
      </c>
      <c r="E73" s="36">
        <v>36450</v>
      </c>
      <c r="F73" s="36">
        <v>39979</v>
      </c>
      <c r="G73" s="36">
        <v>46073</v>
      </c>
      <c r="H73" s="36">
        <v>48151</v>
      </c>
      <c r="I73" s="36">
        <v>36335</v>
      </c>
      <c r="J73" s="36">
        <v>37947</v>
      </c>
      <c r="K73" s="36">
        <v>52087</v>
      </c>
      <c r="L73" s="36">
        <v>61293</v>
      </c>
      <c r="M73" s="36">
        <v>68390</v>
      </c>
      <c r="N73" s="36">
        <v>70992</v>
      </c>
      <c r="O73" s="36">
        <v>67881</v>
      </c>
      <c r="P73" s="36">
        <v>50329</v>
      </c>
      <c r="Q73" s="36">
        <v>57033</v>
      </c>
      <c r="R73" s="36">
        <v>66421</v>
      </c>
      <c r="S73" s="36">
        <v>74351</v>
      </c>
      <c r="T73" s="36">
        <v>77155</v>
      </c>
      <c r="U73" s="36">
        <v>78993</v>
      </c>
      <c r="V73" s="36">
        <v>81542</v>
      </c>
      <c r="W73" s="36">
        <v>80910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6635</v>
      </c>
      <c r="I79" s="138">
        <f>RES_hhdet_numvin!I145</f>
        <v>11536</v>
      </c>
      <c r="J79" s="138">
        <f>RES_hhdet_numvin!J145</f>
        <v>15726</v>
      </c>
      <c r="K79" s="138">
        <f>RES_hhdet_numvin!K145</f>
        <v>20161</v>
      </c>
      <c r="L79" s="138">
        <f>RES_hhdet_numvin!L145</f>
        <v>25666</v>
      </c>
      <c r="M79" s="138">
        <f>RES_hhdet_numvin!M145</f>
        <v>32476</v>
      </c>
      <c r="N79" s="138">
        <f>RES_hhdet_numvin!N145</f>
        <v>42141</v>
      </c>
      <c r="O79" s="138">
        <f>RES_hhdet_numvin!O145</f>
        <v>47482</v>
      </c>
      <c r="P79" s="138">
        <f>RES_hhdet_numvin!P145</f>
        <v>43207</v>
      </c>
      <c r="Q79" s="138">
        <f>RES_hhdet_numvin!Q145</f>
        <v>49582</v>
      </c>
      <c r="R79" s="138">
        <f>RES_hhdet_numvin!R145</f>
        <v>50829</v>
      </c>
      <c r="S79" s="138">
        <f>RES_hhdet_numvin!S145</f>
        <v>56164</v>
      </c>
      <c r="T79" s="138">
        <f>RES_hhdet_numvin!T145</f>
        <v>52811</v>
      </c>
      <c r="U79" s="138">
        <f>RES_hhdet_numvin!U145</f>
        <v>57695</v>
      </c>
      <c r="V79" s="138">
        <f>RES_hhdet_numvin!V145</f>
        <v>53567</v>
      </c>
      <c r="W79" s="138">
        <f>RES_hhdet_numvin!W145</f>
        <v>61600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6255</v>
      </c>
      <c r="Q81" s="138">
        <f>RES_hhdet_numvin!Q147</f>
        <v>15605</v>
      </c>
      <c r="R81" s="138">
        <f>RES_hhdet_numvin!R147</f>
        <v>18795</v>
      </c>
      <c r="S81" s="138">
        <f>RES_hhdet_numvin!S147</f>
        <v>17817</v>
      </c>
      <c r="T81" s="138">
        <f>RES_hhdet_numvin!T147</f>
        <v>23451</v>
      </c>
      <c r="U81" s="138">
        <f>RES_hhdet_numvin!U147</f>
        <v>26873</v>
      </c>
      <c r="V81" s="138">
        <f>RES_hhdet_numvin!V147</f>
        <v>30954</v>
      </c>
      <c r="W81" s="138">
        <f>RES_hhdet_numvin!W147</f>
        <v>33544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24686</v>
      </c>
      <c r="Q87" s="138">
        <f>RES_hhdet_numvin!Q153</f>
        <v>46683</v>
      </c>
      <c r="R87" s="138">
        <f>RES_hhdet_numvin!R153</f>
        <v>61128</v>
      </c>
      <c r="S87" s="138">
        <f>RES_hhdet_numvin!S153</f>
        <v>77070</v>
      </c>
      <c r="T87" s="138">
        <f>RES_hhdet_numvin!T153</f>
        <v>81924</v>
      </c>
      <c r="U87" s="138">
        <f>RES_hhdet_numvin!U153</f>
        <v>93898</v>
      </c>
      <c r="V87" s="138">
        <f>RES_hhdet_numvin!V153</f>
        <v>93885</v>
      </c>
      <c r="W87" s="138">
        <f>RES_hhdet_numvin!W153</f>
        <v>104959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1676</v>
      </c>
      <c r="Q88" s="138">
        <f>RES_hhdet_numvin!Q154</f>
        <v>2557</v>
      </c>
      <c r="R88" s="138">
        <f>RES_hhdet_numvin!R154</f>
        <v>4329</v>
      </c>
      <c r="S88" s="138">
        <f>RES_hhdet_numvin!S154</f>
        <v>4966</v>
      </c>
      <c r="T88" s="138">
        <f>RES_hhdet_numvin!T154</f>
        <v>6695</v>
      </c>
      <c r="U88" s="138">
        <f>RES_hhdet_numvin!U154</f>
        <v>7459</v>
      </c>
      <c r="V88" s="138">
        <f>RES_hhdet_numvin!V154</f>
        <v>8788</v>
      </c>
      <c r="W88" s="138">
        <f>RES_hhdet_numvin!W154</f>
        <v>6575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2908</v>
      </c>
      <c r="Q92" s="138">
        <f>RES_hhdet_numvin!Q158</f>
        <v>4608</v>
      </c>
      <c r="R92" s="138">
        <f>RES_hhdet_numvin!R158</f>
        <v>5792</v>
      </c>
      <c r="S92" s="138">
        <f>RES_hhdet_numvin!S158</f>
        <v>3918</v>
      </c>
      <c r="T92" s="138">
        <f>RES_hhdet_numvin!T158</f>
        <v>2379</v>
      </c>
      <c r="U92" s="138">
        <f>RES_hhdet_numvin!U158</f>
        <v>3458</v>
      </c>
      <c r="V92" s="138">
        <f>RES_hhdet_numvin!V158</f>
        <v>4890</v>
      </c>
      <c r="W92" s="138">
        <f>RES_hhdet_numvin!W158</f>
        <v>7491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23462</v>
      </c>
      <c r="Q93" s="39">
        <f>RES_hhdet_numvin!Q159</f>
        <v>44643</v>
      </c>
      <c r="R93" s="39">
        <f>RES_hhdet_numvin!R159</f>
        <v>59686</v>
      </c>
      <c r="S93" s="39">
        <f>RES_hhdet_numvin!S159</f>
        <v>78125</v>
      </c>
      <c r="T93" s="39">
        <f>RES_hhdet_numvin!T159</f>
        <v>86244</v>
      </c>
      <c r="U93" s="39">
        <f>RES_hhdet_numvin!U159</f>
        <v>97925</v>
      </c>
      <c r="V93" s="39">
        <f>RES_hhdet_numvin!V159</f>
        <v>97714</v>
      </c>
      <c r="W93" s="39">
        <f>RES_hhdet_numvin!W159</f>
        <v>104035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191.17255428897803</v>
      </c>
      <c r="C97" s="117">
        <f t="shared" si="12"/>
        <v>225.82555478475388</v>
      </c>
      <c r="D97" s="117">
        <f t="shared" si="12"/>
        <v>251.12932669722005</v>
      </c>
      <c r="E97" s="117">
        <f t="shared" si="12"/>
        <v>286.56353890441324</v>
      </c>
      <c r="F97" s="117">
        <f t="shared" si="12"/>
        <v>294.97265366966292</v>
      </c>
      <c r="G97" s="117">
        <f t="shared" si="12"/>
        <v>319.40080588709139</v>
      </c>
      <c r="H97" s="117">
        <f t="shared" si="12"/>
        <v>334.89980630096841</v>
      </c>
      <c r="I97" s="117">
        <f t="shared" si="12"/>
        <v>343.90020765366029</v>
      </c>
      <c r="J97" s="117">
        <f t="shared" si="12"/>
        <v>342.93407016934282</v>
      </c>
      <c r="K97" s="117">
        <f t="shared" si="12"/>
        <v>366.57399301285562</v>
      </c>
      <c r="L97" s="117">
        <f t="shared" si="12"/>
        <v>408.76662478426704</v>
      </c>
      <c r="M97" s="117">
        <f t="shared" si="12"/>
        <v>366.60753722136741</v>
      </c>
      <c r="N97" s="117">
        <f t="shared" si="12"/>
        <v>406.66402431901565</v>
      </c>
      <c r="O97" s="117">
        <f t="shared" si="12"/>
        <v>396.28725880625893</v>
      </c>
      <c r="P97" s="117">
        <f t="shared" si="12"/>
        <v>402.84889141708908</v>
      </c>
      <c r="Q97" s="117">
        <f t="shared" si="12"/>
        <v>403.19607928141932</v>
      </c>
      <c r="R97" s="117">
        <f t="shared" ref="R97:V97" si="13">R98+R100+R102+R111</f>
        <v>436.11502899904826</v>
      </c>
      <c r="S97" s="117">
        <f t="shared" si="13"/>
        <v>429.07697320833046</v>
      </c>
      <c r="T97" s="117">
        <f t="shared" si="13"/>
        <v>414.15461242338876</v>
      </c>
      <c r="U97" s="117">
        <f t="shared" si="13"/>
        <v>408.66677197033607</v>
      </c>
      <c r="V97" s="117">
        <f t="shared" si="13"/>
        <v>379.27352339077544</v>
      </c>
      <c r="W97" s="117">
        <f t="shared" ref="W97" si="14">W98+W100+W102+W111</f>
        <v>436.5521829425565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150.91049152087405</v>
      </c>
      <c r="C98" s="122">
        <f t="shared" si="15"/>
        <v>183.23736217327448</v>
      </c>
      <c r="D98" s="122">
        <f t="shared" si="15"/>
        <v>203.38109820520961</v>
      </c>
      <c r="E98" s="122">
        <f t="shared" si="15"/>
        <v>233.85131036705317</v>
      </c>
      <c r="F98" s="122">
        <f t="shared" si="15"/>
        <v>237.64448100952583</v>
      </c>
      <c r="G98" s="122">
        <f t="shared" si="15"/>
        <v>254.90853213681442</v>
      </c>
      <c r="H98" s="122">
        <f t="shared" si="15"/>
        <v>266.72363511998435</v>
      </c>
      <c r="I98" s="122">
        <f t="shared" si="15"/>
        <v>273.90830845308051</v>
      </c>
      <c r="J98" s="122">
        <f t="shared" si="15"/>
        <v>270.38045559765135</v>
      </c>
      <c r="K98" s="122">
        <f t="shared" si="15"/>
        <v>289.02830967541632</v>
      </c>
      <c r="L98" s="122">
        <f t="shared" si="15"/>
        <v>327.38081218793604</v>
      </c>
      <c r="M98" s="122">
        <f t="shared" si="15"/>
        <v>279.17063364672953</v>
      </c>
      <c r="N98" s="122">
        <f t="shared" si="15"/>
        <v>314.79916804476704</v>
      </c>
      <c r="O98" s="122">
        <f t="shared" si="15"/>
        <v>299.95774487956453</v>
      </c>
      <c r="P98" s="122">
        <f t="shared" si="15"/>
        <v>303.52233871503847</v>
      </c>
      <c r="Q98" s="122">
        <f t="shared" si="15"/>
        <v>300.49978061806979</v>
      </c>
      <c r="R98" s="122">
        <f t="shared" si="15"/>
        <v>330.51938850997914</v>
      </c>
      <c r="S98" s="122">
        <f t="shared" si="15"/>
        <v>324.10962200881067</v>
      </c>
      <c r="T98" s="122">
        <f t="shared" si="15"/>
        <v>310.14606007081773</v>
      </c>
      <c r="U98" s="122">
        <f t="shared" si="15"/>
        <v>304.93844887104405</v>
      </c>
      <c r="V98" s="122">
        <f t="shared" si="15"/>
        <v>270.31213619891776</v>
      </c>
      <c r="W98" s="122">
        <f t="shared" si="15"/>
        <v>326.87707487877992</v>
      </c>
      <c r="DA98" s="130" t="s">
        <v>1705</v>
      </c>
    </row>
    <row r="99" spans="1:105" ht="12" customHeight="1" x14ac:dyDescent="0.25">
      <c r="A99" s="97" t="s">
        <v>53</v>
      </c>
      <c r="B99" s="98">
        <v>150.91049152087405</v>
      </c>
      <c r="C99" s="98">
        <v>183.23736217327448</v>
      </c>
      <c r="D99" s="98">
        <v>203.38109820520961</v>
      </c>
      <c r="E99" s="98">
        <v>233.85131036705317</v>
      </c>
      <c r="F99" s="98">
        <v>237.64448100952583</v>
      </c>
      <c r="G99" s="98">
        <v>254.90853213681442</v>
      </c>
      <c r="H99" s="98">
        <v>266.72363511998435</v>
      </c>
      <c r="I99" s="98">
        <v>273.90830845308051</v>
      </c>
      <c r="J99" s="98">
        <v>270.38045559765135</v>
      </c>
      <c r="K99" s="98">
        <v>289.02830967541632</v>
      </c>
      <c r="L99" s="98">
        <v>327.38081218793604</v>
      </c>
      <c r="M99" s="98">
        <v>279.17063364672953</v>
      </c>
      <c r="N99" s="98">
        <v>314.79916804476704</v>
      </c>
      <c r="O99" s="98">
        <v>299.95774487956453</v>
      </c>
      <c r="P99" s="98">
        <v>303.52233871503847</v>
      </c>
      <c r="Q99" s="98">
        <v>300.49978061806979</v>
      </c>
      <c r="R99" s="98">
        <v>330.51938850997914</v>
      </c>
      <c r="S99" s="98">
        <v>324.10962200881067</v>
      </c>
      <c r="T99" s="98">
        <v>310.14606007081773</v>
      </c>
      <c r="U99" s="98">
        <v>304.93844887104405</v>
      </c>
      <c r="V99" s="98">
        <v>270.31213619891776</v>
      </c>
      <c r="W99" s="98">
        <v>326.87707487877992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1.7224463831114958</v>
      </c>
      <c r="C100" s="122">
        <f t="shared" si="16"/>
        <v>1.8199599900235324</v>
      </c>
      <c r="D100" s="122">
        <f t="shared" si="16"/>
        <v>1.9580544733371665</v>
      </c>
      <c r="E100" s="122">
        <f t="shared" si="16"/>
        <v>2.5664000289312376</v>
      </c>
      <c r="F100" s="122">
        <f t="shared" si="16"/>
        <v>2.3281151280429881</v>
      </c>
      <c r="G100" s="122">
        <f t="shared" si="16"/>
        <v>2.5650897380550672</v>
      </c>
      <c r="H100" s="122">
        <f t="shared" si="16"/>
        <v>2.7268447297112557</v>
      </c>
      <c r="I100" s="122">
        <f t="shared" si="16"/>
        <v>2.7917417608469171</v>
      </c>
      <c r="J100" s="122">
        <f t="shared" si="16"/>
        <v>3.0184860668336699</v>
      </c>
      <c r="K100" s="122">
        <f t="shared" si="16"/>
        <v>3.0096246060483867</v>
      </c>
      <c r="L100" s="122">
        <f t="shared" si="16"/>
        <v>3.8550389621502128</v>
      </c>
      <c r="M100" s="122">
        <f t="shared" si="16"/>
        <v>2.9842990088920041</v>
      </c>
      <c r="N100" s="122">
        <f t="shared" si="16"/>
        <v>2.8505517164970415</v>
      </c>
      <c r="O100" s="122">
        <f t="shared" si="16"/>
        <v>2.8843345202442636</v>
      </c>
      <c r="P100" s="122">
        <f t="shared" si="16"/>
        <v>3.077191626392132</v>
      </c>
      <c r="Q100" s="122">
        <f t="shared" si="16"/>
        <v>3.2185744729029317</v>
      </c>
      <c r="R100" s="122">
        <f t="shared" si="16"/>
        <v>3.5567792917835415</v>
      </c>
      <c r="S100" s="122">
        <f t="shared" si="16"/>
        <v>3.5821646486324541</v>
      </c>
      <c r="T100" s="122">
        <f t="shared" si="16"/>
        <v>3.8414995972197512</v>
      </c>
      <c r="U100" s="122">
        <f t="shared" si="16"/>
        <v>4.3806302618277622</v>
      </c>
      <c r="V100" s="122">
        <f t="shared" si="16"/>
        <v>4.9100329047936109</v>
      </c>
      <c r="W100" s="122">
        <f t="shared" si="16"/>
        <v>5.8181981958973603</v>
      </c>
      <c r="DA100" s="130" t="s">
        <v>1707</v>
      </c>
    </row>
    <row r="101" spans="1:105" ht="12" customHeight="1" x14ac:dyDescent="0.25">
      <c r="A101" s="97" t="s">
        <v>53</v>
      </c>
      <c r="B101" s="98">
        <v>1.7224463831114958</v>
      </c>
      <c r="C101" s="98">
        <v>1.8199599900235324</v>
      </c>
      <c r="D101" s="98">
        <v>1.9580544733371665</v>
      </c>
      <c r="E101" s="98">
        <v>2.5664000289312376</v>
      </c>
      <c r="F101" s="98">
        <v>2.3281151280429881</v>
      </c>
      <c r="G101" s="98">
        <v>2.5650897380550672</v>
      </c>
      <c r="H101" s="98">
        <v>2.7268447297112557</v>
      </c>
      <c r="I101" s="98">
        <v>2.7917417608469171</v>
      </c>
      <c r="J101" s="98">
        <v>3.0184860668336699</v>
      </c>
      <c r="K101" s="98">
        <v>3.0096246060483867</v>
      </c>
      <c r="L101" s="98">
        <v>3.8550389621502128</v>
      </c>
      <c r="M101" s="98">
        <v>2.9842990088920041</v>
      </c>
      <c r="N101" s="98">
        <v>2.8505517164970415</v>
      </c>
      <c r="O101" s="98">
        <v>2.8843345202442636</v>
      </c>
      <c r="P101" s="98">
        <v>3.077191626392132</v>
      </c>
      <c r="Q101" s="98">
        <v>3.2185744729029317</v>
      </c>
      <c r="R101" s="98">
        <v>3.5567792917835415</v>
      </c>
      <c r="S101" s="98">
        <v>3.5821646486324541</v>
      </c>
      <c r="T101" s="98">
        <v>3.8414995972197512</v>
      </c>
      <c r="U101" s="98">
        <v>4.3806302618277622</v>
      </c>
      <c r="V101" s="98">
        <v>4.9100329047936109</v>
      </c>
      <c r="W101" s="98">
        <v>5.8181981958973603</v>
      </c>
      <c r="DA101" s="63" t="s">
        <v>1708</v>
      </c>
    </row>
    <row r="102" spans="1:105" ht="12" customHeight="1" x14ac:dyDescent="0.25">
      <c r="A102" s="121" t="s">
        <v>55</v>
      </c>
      <c r="B102" s="122">
        <v>35.281690854572489</v>
      </c>
      <c r="C102" s="122">
        <v>37.134667545534199</v>
      </c>
      <c r="D102" s="122">
        <v>41.705148735899826</v>
      </c>
      <c r="E102" s="122">
        <v>45.50731715047386</v>
      </c>
      <c r="F102" s="122">
        <v>49.969771786380392</v>
      </c>
      <c r="G102" s="122">
        <v>56.222076515396687</v>
      </c>
      <c r="H102" s="122">
        <v>59.650319127652146</v>
      </c>
      <c r="I102" s="122">
        <v>60.979018542173577</v>
      </c>
      <c r="J102" s="122">
        <v>62.663940059945062</v>
      </c>
      <c r="K102" s="122">
        <v>66.832050555127395</v>
      </c>
      <c r="L102" s="122">
        <v>69.510035219035103</v>
      </c>
      <c r="M102" s="122">
        <v>76.072412298123055</v>
      </c>
      <c r="N102" s="122">
        <v>79.923004947780512</v>
      </c>
      <c r="O102" s="122">
        <v>83.719540619017039</v>
      </c>
      <c r="P102" s="122">
        <v>86.056541787513055</v>
      </c>
      <c r="Q102" s="122">
        <v>88.670156776311373</v>
      </c>
      <c r="R102" s="122">
        <v>90.965013993400746</v>
      </c>
      <c r="S102" s="122">
        <v>90.066464223479514</v>
      </c>
      <c r="T102" s="122">
        <v>88.481033395057466</v>
      </c>
      <c r="U102" s="122">
        <v>87.438500847158238</v>
      </c>
      <c r="V102" s="122">
        <v>88.085396503784523</v>
      </c>
      <c r="W102" s="122">
        <v>87.763799939527971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34.764818373674657</v>
      </c>
      <c r="C107" s="101">
        <v>36.584697490621281</v>
      </c>
      <c r="D107" s="101">
        <v>41.101806738604346</v>
      </c>
      <c r="E107" s="101">
        <v>44.871747418302981</v>
      </c>
      <c r="F107" s="101">
        <v>49.251241643438945</v>
      </c>
      <c r="G107" s="101">
        <v>55.345217894642445</v>
      </c>
      <c r="H107" s="101">
        <v>58.465840544978988</v>
      </c>
      <c r="I107" s="101">
        <v>59.675179687807187</v>
      </c>
      <c r="J107" s="101">
        <v>61.083023705884735</v>
      </c>
      <c r="K107" s="101">
        <v>65.06517846285503</v>
      </c>
      <c r="L107" s="101">
        <v>67.516681731338537</v>
      </c>
      <c r="M107" s="101">
        <v>73.782851059258348</v>
      </c>
      <c r="N107" s="101">
        <v>77.336397736986342</v>
      </c>
      <c r="O107" s="101">
        <v>80.745240693985977</v>
      </c>
      <c r="P107" s="101">
        <v>82.632011429238503</v>
      </c>
      <c r="Q107" s="101">
        <v>84.920190864821052</v>
      </c>
      <c r="R107" s="101">
        <v>86.715905271226418</v>
      </c>
      <c r="S107" s="101">
        <v>85.509175661386621</v>
      </c>
      <c r="T107" s="101">
        <v>83.5142738588019</v>
      </c>
      <c r="U107" s="101">
        <v>82.123295151671059</v>
      </c>
      <c r="V107" s="101">
        <v>82.252623475724263</v>
      </c>
      <c r="W107" s="101">
        <v>81.973907108390918</v>
      </c>
      <c r="DA107" s="131" t="s">
        <v>1714</v>
      </c>
    </row>
    <row r="108" spans="1:105" ht="12" customHeight="1" x14ac:dyDescent="0.25">
      <c r="A108" s="107" t="s">
        <v>121</v>
      </c>
      <c r="B108" s="104">
        <v>0.51687248089783377</v>
      </c>
      <c r="C108" s="104">
        <v>0.54997005491292106</v>
      </c>
      <c r="D108" s="104">
        <v>0.60334199729548044</v>
      </c>
      <c r="E108" s="104">
        <v>0.6355697321708762</v>
      </c>
      <c r="F108" s="104">
        <v>0.71853014294144946</v>
      </c>
      <c r="G108" s="104">
        <v>0.87685862075423793</v>
      </c>
      <c r="H108" s="104">
        <v>1.1844785826731605</v>
      </c>
      <c r="I108" s="104">
        <v>1.3038388543663868</v>
      </c>
      <c r="J108" s="104">
        <v>1.5809163540603304</v>
      </c>
      <c r="K108" s="104">
        <v>1.7668720922723664</v>
      </c>
      <c r="L108" s="104">
        <v>1.9933534876965622</v>
      </c>
      <c r="M108" s="104">
        <v>2.2895612388647102</v>
      </c>
      <c r="N108" s="104">
        <v>2.5866072107941753</v>
      </c>
      <c r="O108" s="104">
        <v>2.974299925031056</v>
      </c>
      <c r="P108" s="104">
        <v>3.4245303582745525</v>
      </c>
      <c r="Q108" s="104">
        <v>3.7499659114903161</v>
      </c>
      <c r="R108" s="104">
        <v>4.2491087221743289</v>
      </c>
      <c r="S108" s="104">
        <v>4.5572885620928982</v>
      </c>
      <c r="T108" s="104">
        <v>4.9667595362555703</v>
      </c>
      <c r="U108" s="104">
        <v>5.3152056954871769</v>
      </c>
      <c r="V108" s="104">
        <v>5.8327730280602559</v>
      </c>
      <c r="W108" s="104">
        <v>5.7898928311370526</v>
      </c>
      <c r="DA108" s="132" t="s">
        <v>1715</v>
      </c>
    </row>
    <row r="109" spans="1:105" ht="12" customHeight="1" x14ac:dyDescent="0.25">
      <c r="A109" s="108" t="s">
        <v>53</v>
      </c>
      <c r="B109" s="98">
        <v>0.44074789136347559</v>
      </c>
      <c r="C109" s="98">
        <v>0.46575306883493228</v>
      </c>
      <c r="D109" s="98">
        <v>0.51145368171012373</v>
      </c>
      <c r="E109" s="98">
        <v>0.53642510845399483</v>
      </c>
      <c r="F109" s="98">
        <v>0.60651161158522837</v>
      </c>
      <c r="G109" s="98">
        <v>0.74204354097442882</v>
      </c>
      <c r="H109" s="98">
        <v>1.001013811617169</v>
      </c>
      <c r="I109" s="98">
        <v>1.1137018501768576</v>
      </c>
      <c r="J109" s="98">
        <v>1.340021271108095</v>
      </c>
      <c r="K109" s="98">
        <v>1.4978069557840803</v>
      </c>
      <c r="L109" s="98">
        <v>1.6852036567297102</v>
      </c>
      <c r="M109" s="98">
        <v>1.9402749775504624</v>
      </c>
      <c r="N109" s="98">
        <v>2.1887742601145805</v>
      </c>
      <c r="O109" s="98">
        <v>2.5113929190024957</v>
      </c>
      <c r="P109" s="98">
        <v>2.8890002040724858</v>
      </c>
      <c r="Q109" s="98">
        <v>3.1546957927979657</v>
      </c>
      <c r="R109" s="98">
        <v>3.5757647930438909</v>
      </c>
      <c r="S109" s="98">
        <v>3.8288321922387047</v>
      </c>
      <c r="T109" s="98">
        <v>4.1685734158534284</v>
      </c>
      <c r="U109" s="98">
        <v>4.4490757231523554</v>
      </c>
      <c r="V109" s="98">
        <v>4.8702805432050598</v>
      </c>
      <c r="W109" s="98">
        <v>4.7306810734768536</v>
      </c>
      <c r="DA109" s="63" t="s">
        <v>1716</v>
      </c>
    </row>
    <row r="110" spans="1:105" ht="12" customHeight="1" x14ac:dyDescent="0.25">
      <c r="A110" s="108" t="s">
        <v>52</v>
      </c>
      <c r="B110" s="98">
        <v>7.6124589534358147E-2</v>
      </c>
      <c r="C110" s="98">
        <v>8.4216986077988817E-2</v>
      </c>
      <c r="D110" s="98">
        <v>9.188831558535672E-2</v>
      </c>
      <c r="E110" s="98">
        <v>9.9144623716881333E-2</v>
      </c>
      <c r="F110" s="98">
        <v>0.11201853135622107</v>
      </c>
      <c r="G110" s="98">
        <v>0.13481507977980917</v>
      </c>
      <c r="H110" s="98">
        <v>0.1834647710559916</v>
      </c>
      <c r="I110" s="98">
        <v>0.19013700418952911</v>
      </c>
      <c r="J110" s="98">
        <v>0.24089508295223536</v>
      </c>
      <c r="K110" s="98">
        <v>0.26906513648828606</v>
      </c>
      <c r="L110" s="98">
        <v>0.30814983096685195</v>
      </c>
      <c r="M110" s="98">
        <v>0.34928626131424789</v>
      </c>
      <c r="N110" s="98">
        <v>0.39783295067959473</v>
      </c>
      <c r="O110" s="98">
        <v>0.46290700602856044</v>
      </c>
      <c r="P110" s="98">
        <v>0.53553015420206673</v>
      </c>
      <c r="Q110" s="98">
        <v>0.59527011869235025</v>
      </c>
      <c r="R110" s="98">
        <v>0.67334392913043795</v>
      </c>
      <c r="S110" s="98">
        <v>0.72845636985419349</v>
      </c>
      <c r="T110" s="98">
        <v>0.79818612040214221</v>
      </c>
      <c r="U110" s="98">
        <v>0.86612997233482147</v>
      </c>
      <c r="V110" s="98">
        <v>0.96249248485519567</v>
      </c>
      <c r="W110" s="98">
        <v>1.0592117576601985</v>
      </c>
      <c r="DA110" s="63" t="s">
        <v>1717</v>
      </c>
    </row>
    <row r="111" spans="1:105" ht="12" customHeight="1" x14ac:dyDescent="0.25">
      <c r="A111" s="121" t="s">
        <v>54</v>
      </c>
      <c r="B111" s="122">
        <v>3.2579255304200134</v>
      </c>
      <c r="C111" s="122">
        <v>3.6335650759216804</v>
      </c>
      <c r="D111" s="122">
        <v>4.0850252827734321</v>
      </c>
      <c r="E111" s="122">
        <v>4.6385113579549548</v>
      </c>
      <c r="F111" s="122">
        <v>5.030285745713754</v>
      </c>
      <c r="G111" s="122">
        <v>5.7051074968252173</v>
      </c>
      <c r="H111" s="122">
        <v>5.7990073236206019</v>
      </c>
      <c r="I111" s="122">
        <v>6.2211388975593636</v>
      </c>
      <c r="J111" s="122">
        <v>6.8711884449127512</v>
      </c>
      <c r="K111" s="122">
        <v>7.7040081762635158</v>
      </c>
      <c r="L111" s="122">
        <v>8.0207384151456438</v>
      </c>
      <c r="M111" s="122">
        <v>8.3801922676228333</v>
      </c>
      <c r="N111" s="122">
        <v>9.0912996099711076</v>
      </c>
      <c r="O111" s="122">
        <v>9.7256387874331196</v>
      </c>
      <c r="P111" s="122">
        <v>10.192819288145458</v>
      </c>
      <c r="Q111" s="122">
        <v>10.8075674141352</v>
      </c>
      <c r="R111" s="122">
        <v>11.073847203884856</v>
      </c>
      <c r="S111" s="122">
        <v>11.318722327407839</v>
      </c>
      <c r="T111" s="122">
        <v>11.686019360293812</v>
      </c>
      <c r="U111" s="122">
        <v>11.909191990306017</v>
      </c>
      <c r="V111" s="122">
        <v>15.96595778327953</v>
      </c>
      <c r="W111" s="122">
        <v>16.093109928351247</v>
      </c>
      <c r="DA111" s="130" t="s">
        <v>1718</v>
      </c>
    </row>
    <row r="112" spans="1:105" ht="12" customHeight="1" x14ac:dyDescent="0.25">
      <c r="A112" s="97" t="s">
        <v>50</v>
      </c>
      <c r="B112" s="98">
        <v>0.2898328369473902</v>
      </c>
      <c r="C112" s="98">
        <v>0.51694180158053782</v>
      </c>
      <c r="D112" s="98">
        <v>0.57702890737532353</v>
      </c>
      <c r="E112" s="98">
        <v>0.75921954924471313</v>
      </c>
      <c r="F112" s="98">
        <v>0.67281711682963796</v>
      </c>
      <c r="G112" s="98">
        <v>0.86510218844737929</v>
      </c>
      <c r="H112" s="98">
        <v>0.4569528317968003</v>
      </c>
      <c r="I112" s="98">
        <v>0.63691085594792707</v>
      </c>
      <c r="J112" s="98">
        <v>0.99290868387717224</v>
      </c>
      <c r="K112" s="98">
        <v>1.197430998282101</v>
      </c>
      <c r="L112" s="98">
        <v>0.87182865216984062</v>
      </c>
      <c r="M112" s="98">
        <v>0.70827507733112804</v>
      </c>
      <c r="N112" s="98">
        <v>0.54554699885759361</v>
      </c>
      <c r="O112" s="98">
        <v>0.77204313018741888</v>
      </c>
      <c r="P112" s="98">
        <v>0.83787264698808483</v>
      </c>
      <c r="Q112" s="98">
        <v>1.1089015421531032</v>
      </c>
      <c r="R112" s="98">
        <v>0.93152099026867763</v>
      </c>
      <c r="S112" s="98">
        <v>0.95307155077509143</v>
      </c>
      <c r="T112" s="98">
        <v>0.95910515551480446</v>
      </c>
      <c r="U112" s="98">
        <v>0.95893921663758963</v>
      </c>
      <c r="V112" s="98">
        <v>1.2062753766161742</v>
      </c>
      <c r="W112" s="98">
        <v>1.2263757704114655</v>
      </c>
      <c r="DA112" s="63" t="s">
        <v>1719</v>
      </c>
    </row>
    <row r="113" spans="1:105" ht="12" customHeight="1" x14ac:dyDescent="0.25">
      <c r="A113" s="109" t="s">
        <v>120</v>
      </c>
      <c r="B113" s="33">
        <v>2.9680926934726233</v>
      </c>
      <c r="C113" s="33">
        <v>3.1166232743411428</v>
      </c>
      <c r="D113" s="33">
        <v>3.5079963753981085</v>
      </c>
      <c r="E113" s="33">
        <v>3.8792918087102417</v>
      </c>
      <c r="F113" s="33">
        <v>4.3574686288841162</v>
      </c>
      <c r="G113" s="33">
        <v>4.8400053083778376</v>
      </c>
      <c r="H113" s="33">
        <v>5.3420544918238013</v>
      </c>
      <c r="I113" s="33">
        <v>5.5842280416114365</v>
      </c>
      <c r="J113" s="33">
        <v>5.8782797610355786</v>
      </c>
      <c r="K113" s="33">
        <v>6.5065771779814146</v>
      </c>
      <c r="L113" s="33">
        <v>7.148909762975804</v>
      </c>
      <c r="M113" s="33">
        <v>7.6719171902917047</v>
      </c>
      <c r="N113" s="33">
        <v>8.5457526111135138</v>
      </c>
      <c r="O113" s="33">
        <v>8.9535956572457014</v>
      </c>
      <c r="P113" s="33">
        <v>9.3549466411573725</v>
      </c>
      <c r="Q113" s="33">
        <v>9.6986658719820955</v>
      </c>
      <c r="R113" s="33">
        <v>10.142326213616178</v>
      </c>
      <c r="S113" s="33">
        <v>10.365650776632748</v>
      </c>
      <c r="T113" s="33">
        <v>10.726914204779009</v>
      </c>
      <c r="U113" s="33">
        <v>10.950252773668428</v>
      </c>
      <c r="V113" s="33">
        <v>14.759682406663355</v>
      </c>
      <c r="W113" s="33">
        <v>14.866734157939781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249.12769071856641</v>
      </c>
      <c r="C115" s="117">
        <f t="shared" si="17"/>
        <v>300.23489827798892</v>
      </c>
      <c r="D115" s="117">
        <f t="shared" si="17"/>
        <v>339.82687323880407</v>
      </c>
      <c r="E115" s="117">
        <f t="shared" si="17"/>
        <v>398.93356498745919</v>
      </c>
      <c r="F115" s="117">
        <f t="shared" si="17"/>
        <v>418.5715428153174</v>
      </c>
      <c r="G115" s="117">
        <f t="shared" si="17"/>
        <v>464.15656809262441</v>
      </c>
      <c r="H115" s="117">
        <f t="shared" si="17"/>
        <v>499.61903545327385</v>
      </c>
      <c r="I115" s="117">
        <f t="shared" si="17"/>
        <v>526.82503891472618</v>
      </c>
      <c r="J115" s="117">
        <f t="shared" si="17"/>
        <v>537.20305740543097</v>
      </c>
      <c r="K115" s="117">
        <f t="shared" si="17"/>
        <v>590.53450677207707</v>
      </c>
      <c r="L115" s="117">
        <f t="shared" si="17"/>
        <v>687.41117623725108</v>
      </c>
      <c r="M115" s="117">
        <f t="shared" si="17"/>
        <v>622.19063219632471</v>
      </c>
      <c r="N115" s="117">
        <f t="shared" si="17"/>
        <v>727.36826431517704</v>
      </c>
      <c r="O115" s="117">
        <f t="shared" si="17"/>
        <v>733.18417000630109</v>
      </c>
      <c r="P115" s="117">
        <f t="shared" si="17"/>
        <v>769.14129898160934</v>
      </c>
      <c r="Q115" s="117">
        <f t="shared" si="17"/>
        <v>794.82632314333273</v>
      </c>
      <c r="R115" s="117">
        <f t="shared" ref="R115:V115" si="18">R116+R118+R120+R129</f>
        <v>904.72535004281121</v>
      </c>
      <c r="S115" s="117">
        <f t="shared" si="18"/>
        <v>929.43290122183191</v>
      </c>
      <c r="T115" s="117">
        <f t="shared" si="18"/>
        <v>931.55595601822051</v>
      </c>
      <c r="U115" s="117">
        <f t="shared" si="18"/>
        <v>954.09475992476791</v>
      </c>
      <c r="V115" s="117">
        <f t="shared" si="18"/>
        <v>891.77120006797486</v>
      </c>
      <c r="W115" s="117">
        <f t="shared" ref="W115" si="19">W116+W118+W120+W129</f>
        <v>1091.3968800041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218.27361913003386</v>
      </c>
      <c r="C116" s="122">
        <f t="shared" si="20"/>
        <v>267.23053755065388</v>
      </c>
      <c r="D116" s="122">
        <f t="shared" si="20"/>
        <v>302.4503361875619</v>
      </c>
      <c r="E116" s="122">
        <f t="shared" si="20"/>
        <v>356.50866900421704</v>
      </c>
      <c r="F116" s="122">
        <f t="shared" si="20"/>
        <v>372.59884878652952</v>
      </c>
      <c r="G116" s="122">
        <f t="shared" si="20"/>
        <v>411.93336306237427</v>
      </c>
      <c r="H116" s="122">
        <f t="shared" si="20"/>
        <v>443.68648602037166</v>
      </c>
      <c r="I116" s="122">
        <f t="shared" si="20"/>
        <v>469.07361581500845</v>
      </c>
      <c r="J116" s="122">
        <f t="shared" si="20"/>
        <v>476.83314699676629</v>
      </c>
      <c r="K116" s="122">
        <f t="shared" si="20"/>
        <v>526.13556669020761</v>
      </c>
      <c r="L116" s="122">
        <f t="shared" si="20"/>
        <v>617.73057831195251</v>
      </c>
      <c r="M116" s="122">
        <f t="shared" si="20"/>
        <v>549.55027304584371</v>
      </c>
      <c r="N116" s="122">
        <f t="shared" si="20"/>
        <v>651.0775240880331</v>
      </c>
      <c r="O116" s="122">
        <f t="shared" si="20"/>
        <v>652.643443327456</v>
      </c>
      <c r="P116" s="122">
        <f t="shared" si="20"/>
        <v>684.9189142940993</v>
      </c>
      <c r="Q116" s="122">
        <f t="shared" si="20"/>
        <v>706.51605195305581</v>
      </c>
      <c r="R116" s="122">
        <f t="shared" si="20"/>
        <v>811.9136283378615</v>
      </c>
      <c r="S116" s="122">
        <f t="shared" si="20"/>
        <v>835.76533997957597</v>
      </c>
      <c r="T116" s="122">
        <f t="shared" si="20"/>
        <v>836.46686832533214</v>
      </c>
      <c r="U116" s="122">
        <f t="shared" si="20"/>
        <v>856.02761482117205</v>
      </c>
      <c r="V116" s="122">
        <f t="shared" si="20"/>
        <v>786.17155150416227</v>
      </c>
      <c r="W116" s="122">
        <f t="shared" si="20"/>
        <v>980.59831305590842</v>
      </c>
      <c r="DA116" s="130" t="s">
        <v>1873</v>
      </c>
    </row>
    <row r="117" spans="1:105" ht="12" customHeight="1" x14ac:dyDescent="0.25">
      <c r="A117" s="97" t="s">
        <v>53</v>
      </c>
      <c r="B117" s="98">
        <v>218.27361913003386</v>
      </c>
      <c r="C117" s="98">
        <v>267.23053755065388</v>
      </c>
      <c r="D117" s="98">
        <v>302.4503361875619</v>
      </c>
      <c r="E117" s="98">
        <v>356.50866900421704</v>
      </c>
      <c r="F117" s="98">
        <v>372.59884878652952</v>
      </c>
      <c r="G117" s="98">
        <v>411.93336306237427</v>
      </c>
      <c r="H117" s="98">
        <v>443.68648602037166</v>
      </c>
      <c r="I117" s="98">
        <v>469.07361581500845</v>
      </c>
      <c r="J117" s="98">
        <v>476.83314699676629</v>
      </c>
      <c r="K117" s="98">
        <v>526.13556669020761</v>
      </c>
      <c r="L117" s="98">
        <v>617.73057831195251</v>
      </c>
      <c r="M117" s="98">
        <v>549.55027304584371</v>
      </c>
      <c r="N117" s="98">
        <v>651.0775240880331</v>
      </c>
      <c r="O117" s="98">
        <v>652.643443327456</v>
      </c>
      <c r="P117" s="98">
        <v>684.9189142940993</v>
      </c>
      <c r="Q117" s="98">
        <v>706.51605195305581</v>
      </c>
      <c r="R117" s="98">
        <v>811.9136283378615</v>
      </c>
      <c r="S117" s="98">
        <v>835.76533997957597</v>
      </c>
      <c r="T117" s="98">
        <v>836.46686832533214</v>
      </c>
      <c r="U117" s="98">
        <v>856.02761482117205</v>
      </c>
      <c r="V117" s="98">
        <v>786.17155150416227</v>
      </c>
      <c r="W117" s="98">
        <v>980.59831305590842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3.4019005811282614</v>
      </c>
      <c r="C118" s="122">
        <f t="shared" si="21"/>
        <v>3.7799850396852808</v>
      </c>
      <c r="D118" s="122">
        <f t="shared" si="21"/>
        <v>4.3049281037577609</v>
      </c>
      <c r="E118" s="122">
        <f t="shared" si="21"/>
        <v>5.9848111570356926</v>
      </c>
      <c r="F118" s="122">
        <f t="shared" si="21"/>
        <v>5.757571544327809</v>
      </c>
      <c r="G118" s="122">
        <f t="shared" si="21"/>
        <v>6.7280140283785919</v>
      </c>
      <c r="H118" s="122">
        <f t="shared" si="21"/>
        <v>7.5544917311816873</v>
      </c>
      <c r="I118" s="122">
        <f t="shared" si="21"/>
        <v>7.9755375018617727</v>
      </c>
      <c r="J118" s="122">
        <f t="shared" si="21"/>
        <v>8.8186916216716185</v>
      </c>
      <c r="K118" s="122">
        <f t="shared" si="21"/>
        <v>9.0358690904639598</v>
      </c>
      <c r="L118" s="122">
        <f t="shared" si="21"/>
        <v>11.894109920819462</v>
      </c>
      <c r="M118" s="122">
        <f t="shared" si="21"/>
        <v>9.4884347548153656</v>
      </c>
      <c r="N118" s="122">
        <f t="shared" si="21"/>
        <v>9.4131686064463302</v>
      </c>
      <c r="O118" s="122">
        <f t="shared" si="21"/>
        <v>9.9733736985861885</v>
      </c>
      <c r="P118" s="122">
        <f t="shared" si="21"/>
        <v>11.071647765679074</v>
      </c>
      <c r="Q118" s="122">
        <f t="shared" si="21"/>
        <v>12.114977551622449</v>
      </c>
      <c r="R118" s="122">
        <f t="shared" si="21"/>
        <v>13.886437790695698</v>
      </c>
      <c r="S118" s="122">
        <f t="shared" si="21"/>
        <v>14.395705031650824</v>
      </c>
      <c r="T118" s="122">
        <f t="shared" si="21"/>
        <v>15.863598761895544</v>
      </c>
      <c r="U118" s="122">
        <f t="shared" si="21"/>
        <v>18.540844864443606</v>
      </c>
      <c r="V118" s="122">
        <f t="shared" si="21"/>
        <v>21.26975324273651</v>
      </c>
      <c r="W118" s="122">
        <f t="shared" si="21"/>
        <v>25.736288163918942</v>
      </c>
      <c r="DA118" s="130" t="s">
        <v>1875</v>
      </c>
    </row>
    <row r="119" spans="1:105" ht="12" customHeight="1" x14ac:dyDescent="0.25">
      <c r="A119" s="97" t="s">
        <v>53</v>
      </c>
      <c r="B119" s="98">
        <v>3.4019005811282614</v>
      </c>
      <c r="C119" s="98">
        <v>3.7799850396852808</v>
      </c>
      <c r="D119" s="98">
        <v>4.3049281037577609</v>
      </c>
      <c r="E119" s="98">
        <v>5.9848111570356926</v>
      </c>
      <c r="F119" s="98">
        <v>5.757571544327809</v>
      </c>
      <c r="G119" s="98">
        <v>6.7280140283785919</v>
      </c>
      <c r="H119" s="98">
        <v>7.5544917311816873</v>
      </c>
      <c r="I119" s="98">
        <v>7.9755375018617727</v>
      </c>
      <c r="J119" s="98">
        <v>8.8186916216716185</v>
      </c>
      <c r="K119" s="98">
        <v>9.0358690904639598</v>
      </c>
      <c r="L119" s="98">
        <v>11.894109920819462</v>
      </c>
      <c r="M119" s="98">
        <v>9.4884347548153656</v>
      </c>
      <c r="N119" s="98">
        <v>9.4131686064463302</v>
      </c>
      <c r="O119" s="98">
        <v>9.9733736985861885</v>
      </c>
      <c r="P119" s="98">
        <v>11.071647765679074</v>
      </c>
      <c r="Q119" s="98">
        <v>12.114977551622449</v>
      </c>
      <c r="R119" s="98">
        <v>13.886437790695698</v>
      </c>
      <c r="S119" s="98">
        <v>14.395705031650824</v>
      </c>
      <c r="T119" s="98">
        <v>15.863598761895544</v>
      </c>
      <c r="U119" s="98">
        <v>18.540844864443606</v>
      </c>
      <c r="V119" s="98">
        <v>21.26975324273651</v>
      </c>
      <c r="W119" s="98">
        <v>25.736288163918942</v>
      </c>
      <c r="DA119" s="63" t="s">
        <v>1876</v>
      </c>
    </row>
    <row r="120" spans="1:105" ht="12" customHeight="1" x14ac:dyDescent="0.25">
      <c r="A120" s="121" t="s">
        <v>55</v>
      </c>
      <c r="B120" s="122">
        <v>25.013773714697955</v>
      </c>
      <c r="C120" s="122">
        <v>26.522688694978239</v>
      </c>
      <c r="D120" s="122">
        <v>30.020666643434144</v>
      </c>
      <c r="E120" s="122">
        <v>32.978040501299823</v>
      </c>
      <c r="F120" s="122">
        <v>36.424491018819282</v>
      </c>
      <c r="G120" s="122">
        <v>41.197511908497148</v>
      </c>
      <c r="H120" s="122">
        <v>43.929755981200806</v>
      </c>
      <c r="I120" s="122">
        <v>45.017879406980825</v>
      </c>
      <c r="J120" s="122">
        <v>46.335065611970265</v>
      </c>
      <c r="K120" s="122">
        <v>49.517177332869856</v>
      </c>
      <c r="L120" s="122">
        <v>51.626495791958412</v>
      </c>
      <c r="M120" s="122">
        <v>56.666372279508522</v>
      </c>
      <c r="N120" s="122">
        <v>59.783577901713187</v>
      </c>
      <c r="O120" s="122">
        <v>62.984064955171675</v>
      </c>
      <c r="P120" s="122">
        <v>65.180237888339434</v>
      </c>
      <c r="Q120" s="122">
        <v>67.742739322262196</v>
      </c>
      <c r="R120" s="122">
        <v>70.173241489927278</v>
      </c>
      <c r="S120" s="122">
        <v>70.245928736607581</v>
      </c>
      <c r="T120" s="122">
        <v>69.798513119455237</v>
      </c>
      <c r="U120" s="122">
        <v>69.789462911182852</v>
      </c>
      <c r="V120" s="122">
        <v>71.084177252561375</v>
      </c>
      <c r="W120" s="122">
        <v>71.536609087781713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24.625448032167878</v>
      </c>
      <c r="C125" s="101">
        <v>26.106013033711076</v>
      </c>
      <c r="D125" s="101">
        <v>29.561048680565364</v>
      </c>
      <c r="E125" s="101">
        <v>32.490794937558789</v>
      </c>
      <c r="F125" s="101">
        <v>35.870814453756999</v>
      </c>
      <c r="G125" s="101">
        <v>40.519125546467798</v>
      </c>
      <c r="H125" s="101">
        <v>43.008914119558789</v>
      </c>
      <c r="I125" s="101">
        <v>44.005643894265809</v>
      </c>
      <c r="J125" s="101">
        <v>45.103297086925046</v>
      </c>
      <c r="K125" s="101">
        <v>48.138910882925998</v>
      </c>
      <c r="L125" s="101">
        <v>50.067895355686417</v>
      </c>
      <c r="M125" s="101">
        <v>54.873799105195779</v>
      </c>
      <c r="N125" s="101">
        <v>57.750531512931538</v>
      </c>
      <c r="O125" s="101">
        <v>60.632036927358769</v>
      </c>
      <c r="P125" s="101">
        <v>62.451974892910471</v>
      </c>
      <c r="Q125" s="101">
        <v>64.731793311641482</v>
      </c>
      <c r="R125" s="101">
        <v>66.732060391142497</v>
      </c>
      <c r="S125" s="101">
        <v>66.524240740497703</v>
      </c>
      <c r="T125" s="101">
        <v>65.705251913517614</v>
      </c>
      <c r="U125" s="101">
        <v>65.369376628348277</v>
      </c>
      <c r="V125" s="101">
        <v>66.189999788618209</v>
      </c>
      <c r="W125" s="101">
        <v>66.627458077301753</v>
      </c>
      <c r="DA125" s="131" t="s">
        <v>1882</v>
      </c>
    </row>
    <row r="126" spans="1:105" ht="12" customHeight="1" x14ac:dyDescent="0.25">
      <c r="A126" s="107" t="s">
        <v>121</v>
      </c>
      <c r="B126" s="104">
        <v>0.38832568253007593</v>
      </c>
      <c r="C126" s="104">
        <v>0.41667566126716354</v>
      </c>
      <c r="D126" s="104">
        <v>0.4596179628687812</v>
      </c>
      <c r="E126" s="104">
        <v>0.487245563741034</v>
      </c>
      <c r="F126" s="104">
        <v>0.55367656506228269</v>
      </c>
      <c r="G126" s="104">
        <v>0.67838636202934688</v>
      </c>
      <c r="H126" s="104">
        <v>0.92084186164202009</v>
      </c>
      <c r="I126" s="104">
        <v>1.012235512715014</v>
      </c>
      <c r="J126" s="104">
        <v>1.2317685250452175</v>
      </c>
      <c r="K126" s="104">
        <v>1.3782664499438573</v>
      </c>
      <c r="L126" s="104">
        <v>1.5586004362719936</v>
      </c>
      <c r="M126" s="104">
        <v>1.7925731743127398</v>
      </c>
      <c r="N126" s="104">
        <v>2.0330463887816461</v>
      </c>
      <c r="O126" s="104">
        <v>2.3520280278129095</v>
      </c>
      <c r="P126" s="104">
        <v>2.7282629954289566</v>
      </c>
      <c r="Q126" s="104">
        <v>3.0109460106207084</v>
      </c>
      <c r="R126" s="104">
        <v>3.4411810987847833</v>
      </c>
      <c r="S126" s="104">
        <v>3.7216879961098788</v>
      </c>
      <c r="T126" s="104">
        <v>4.0932612059376217</v>
      </c>
      <c r="U126" s="104">
        <v>4.4200862828345819</v>
      </c>
      <c r="V126" s="104">
        <v>4.894177463943171</v>
      </c>
      <c r="W126" s="104">
        <v>4.9091510104799605</v>
      </c>
      <c r="DA126" s="132" t="s">
        <v>1883</v>
      </c>
    </row>
    <row r="127" spans="1:105" ht="12" customHeight="1" x14ac:dyDescent="0.25">
      <c r="A127" s="108" t="s">
        <v>53</v>
      </c>
      <c r="B127" s="98">
        <v>0.3122010929957178</v>
      </c>
      <c r="C127" s="98">
        <v>0.33245867518917471</v>
      </c>
      <c r="D127" s="98">
        <v>0.3677296472834245</v>
      </c>
      <c r="E127" s="98">
        <v>0.38810094002415269</v>
      </c>
      <c r="F127" s="98">
        <v>0.4416580337060616</v>
      </c>
      <c r="G127" s="98">
        <v>0.54357128224953766</v>
      </c>
      <c r="H127" s="98">
        <v>0.73737709058602852</v>
      </c>
      <c r="I127" s="98">
        <v>0.82209850852548483</v>
      </c>
      <c r="J127" s="98">
        <v>0.99087344209298212</v>
      </c>
      <c r="K127" s="98">
        <v>1.1092013134555712</v>
      </c>
      <c r="L127" s="98">
        <v>1.2504506053051416</v>
      </c>
      <c r="M127" s="98">
        <v>1.443286912998492</v>
      </c>
      <c r="N127" s="98">
        <v>1.6352134381020516</v>
      </c>
      <c r="O127" s="98">
        <v>1.889121021784349</v>
      </c>
      <c r="P127" s="98">
        <v>2.1927328412268898</v>
      </c>
      <c r="Q127" s="98">
        <v>2.4156758919283581</v>
      </c>
      <c r="R127" s="98">
        <v>2.7678371696543453</v>
      </c>
      <c r="S127" s="98">
        <v>2.9932316262556853</v>
      </c>
      <c r="T127" s="98">
        <v>3.2950750855354798</v>
      </c>
      <c r="U127" s="98">
        <v>3.5539563104997605</v>
      </c>
      <c r="V127" s="98">
        <v>3.9316849790879758</v>
      </c>
      <c r="W127" s="98">
        <v>3.849939252819762</v>
      </c>
      <c r="DA127" s="63" t="s">
        <v>1884</v>
      </c>
    </row>
    <row r="128" spans="1:105" ht="12" customHeight="1" x14ac:dyDescent="0.25">
      <c r="A128" s="108" t="s">
        <v>52</v>
      </c>
      <c r="B128" s="98">
        <v>7.6124589534358147E-2</v>
      </c>
      <c r="C128" s="98">
        <v>8.4216986077988817E-2</v>
      </c>
      <c r="D128" s="98">
        <v>9.188831558535672E-2</v>
      </c>
      <c r="E128" s="98">
        <v>9.9144623716881333E-2</v>
      </c>
      <c r="F128" s="98">
        <v>0.11201853135622107</v>
      </c>
      <c r="G128" s="98">
        <v>0.13481507977980917</v>
      </c>
      <c r="H128" s="98">
        <v>0.1834647710559916</v>
      </c>
      <c r="I128" s="98">
        <v>0.19013700418952911</v>
      </c>
      <c r="J128" s="98">
        <v>0.24089508295223536</v>
      </c>
      <c r="K128" s="98">
        <v>0.26906513648828606</v>
      </c>
      <c r="L128" s="98">
        <v>0.30814983096685195</v>
      </c>
      <c r="M128" s="98">
        <v>0.34928626131424789</v>
      </c>
      <c r="N128" s="98">
        <v>0.39783295067959473</v>
      </c>
      <c r="O128" s="98">
        <v>0.46290700602856044</v>
      </c>
      <c r="P128" s="98">
        <v>0.53553015420206673</v>
      </c>
      <c r="Q128" s="98">
        <v>0.59527011869235025</v>
      </c>
      <c r="R128" s="98">
        <v>0.67334392913043795</v>
      </c>
      <c r="S128" s="98">
        <v>0.72845636985419349</v>
      </c>
      <c r="T128" s="98">
        <v>0.79818612040214221</v>
      </c>
      <c r="U128" s="98">
        <v>0.86612997233482147</v>
      </c>
      <c r="V128" s="98">
        <v>0.96249248485519567</v>
      </c>
      <c r="W128" s="98">
        <v>1.0592117576601985</v>
      </c>
      <c r="DA128" s="63" t="s">
        <v>1885</v>
      </c>
    </row>
    <row r="129" spans="1:105" ht="12" customHeight="1" x14ac:dyDescent="0.25">
      <c r="A129" s="121" t="s">
        <v>54</v>
      </c>
      <c r="B129" s="122">
        <v>2.4383972927063216</v>
      </c>
      <c r="C129" s="122">
        <v>2.7016869926715263</v>
      </c>
      <c r="D129" s="122">
        <v>3.0509423040502384</v>
      </c>
      <c r="E129" s="122">
        <v>3.4620443249066972</v>
      </c>
      <c r="F129" s="122">
        <v>3.7906314656408351</v>
      </c>
      <c r="G129" s="122">
        <v>4.2976790933744509</v>
      </c>
      <c r="H129" s="122">
        <v>4.4483017205196589</v>
      </c>
      <c r="I129" s="122">
        <v>4.7580061908750979</v>
      </c>
      <c r="J129" s="122">
        <v>5.2161531750227805</v>
      </c>
      <c r="K129" s="122">
        <v>5.8458936585356422</v>
      </c>
      <c r="L129" s="122">
        <v>6.159992212520752</v>
      </c>
      <c r="M129" s="122">
        <v>6.4855521161571703</v>
      </c>
      <c r="N129" s="122">
        <v>7.0939937189843505</v>
      </c>
      <c r="O129" s="122">
        <v>7.5832880250872066</v>
      </c>
      <c r="P129" s="122">
        <v>7.9704990334916435</v>
      </c>
      <c r="Q129" s="122">
        <v>8.4525543163922823</v>
      </c>
      <c r="R129" s="122">
        <v>8.7520424243267794</v>
      </c>
      <c r="S129" s="122">
        <v>9.0259274739976139</v>
      </c>
      <c r="T129" s="122">
        <v>9.4269758115375861</v>
      </c>
      <c r="U129" s="122">
        <v>9.736837327969365</v>
      </c>
      <c r="V129" s="122">
        <v>13.245718068514654</v>
      </c>
      <c r="W129" s="122">
        <v>13.525669696490914</v>
      </c>
      <c r="DA129" s="130" t="s">
        <v>1886</v>
      </c>
    </row>
    <row r="130" spans="1:105" ht="12" customHeight="1" x14ac:dyDescent="0.25">
      <c r="A130" s="97" t="s">
        <v>50</v>
      </c>
      <c r="B130" s="98">
        <v>0.17866149624877339</v>
      </c>
      <c r="C130" s="98">
        <v>0.31954189221984847</v>
      </c>
      <c r="D130" s="98">
        <v>0.35754974252118471</v>
      </c>
      <c r="E130" s="98">
        <v>0.47130373850886098</v>
      </c>
      <c r="F130" s="98">
        <v>0.41817095706435864</v>
      </c>
      <c r="G130" s="98">
        <v>0.53831260191963248</v>
      </c>
      <c r="H130" s="98">
        <v>0.28465946594491515</v>
      </c>
      <c r="I130" s="98">
        <v>0.39699008931196517</v>
      </c>
      <c r="J130" s="98">
        <v>0.6190499914737948</v>
      </c>
      <c r="K130" s="98">
        <v>0.74677237764578153</v>
      </c>
      <c r="L130" s="98">
        <v>0.54382306628114563</v>
      </c>
      <c r="M130" s="98">
        <v>0.44186518771348265</v>
      </c>
      <c r="N130" s="98">
        <v>0.34039037367530661</v>
      </c>
      <c r="O130" s="98">
        <v>0.48180097928994431</v>
      </c>
      <c r="P130" s="98">
        <v>0.52295476235374605</v>
      </c>
      <c r="Q130" s="98">
        <v>0.69218331071328421</v>
      </c>
      <c r="R130" s="98">
        <v>0.5815897990282739</v>
      </c>
      <c r="S130" s="98">
        <v>0.59520286690475488</v>
      </c>
      <c r="T130" s="98">
        <v>0.59912100639139176</v>
      </c>
      <c r="U130" s="98">
        <v>0.59930119029983142</v>
      </c>
      <c r="V130" s="98">
        <v>0.75452260144439598</v>
      </c>
      <c r="W130" s="98">
        <v>0.7682434420473413</v>
      </c>
      <c r="DA130" s="63" t="s">
        <v>1887</v>
      </c>
    </row>
    <row r="131" spans="1:105" ht="12" customHeight="1" x14ac:dyDescent="0.25">
      <c r="A131" s="109" t="s">
        <v>120</v>
      </c>
      <c r="B131" s="33">
        <v>2.259735796457548</v>
      </c>
      <c r="C131" s="33">
        <v>2.382145100451678</v>
      </c>
      <c r="D131" s="33">
        <v>2.6933925615290537</v>
      </c>
      <c r="E131" s="33">
        <v>2.9907405863978362</v>
      </c>
      <c r="F131" s="33">
        <v>3.3724605085764763</v>
      </c>
      <c r="G131" s="33">
        <v>3.7593664914548182</v>
      </c>
      <c r="H131" s="33">
        <v>4.1636422545747438</v>
      </c>
      <c r="I131" s="33">
        <v>4.3610161015631324</v>
      </c>
      <c r="J131" s="33">
        <v>4.5971031835489855</v>
      </c>
      <c r="K131" s="33">
        <v>5.0991212808898609</v>
      </c>
      <c r="L131" s="33">
        <v>5.6161691462396064</v>
      </c>
      <c r="M131" s="33">
        <v>6.0436869284436874</v>
      </c>
      <c r="N131" s="33">
        <v>6.7536033453090436</v>
      </c>
      <c r="O131" s="33">
        <v>7.1014870457972625</v>
      </c>
      <c r="P131" s="33">
        <v>7.4475442711378976</v>
      </c>
      <c r="Q131" s="33">
        <v>7.7603710056789978</v>
      </c>
      <c r="R131" s="33">
        <v>8.1704526252985055</v>
      </c>
      <c r="S131" s="33">
        <v>8.4307246070928592</v>
      </c>
      <c r="T131" s="33">
        <v>8.8278548051461936</v>
      </c>
      <c r="U131" s="33">
        <v>9.1375361376695334</v>
      </c>
      <c r="V131" s="33">
        <v>12.491195467070257</v>
      </c>
      <c r="W131" s="33">
        <v>12.757426254443573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1.3031561546328607</v>
      </c>
      <c r="C133" s="154">
        <f t="shared" si="22"/>
        <v>1.3294992170578679</v>
      </c>
      <c r="D133" s="154">
        <f t="shared" si="22"/>
        <v>1.3531946973621456</v>
      </c>
      <c r="E133" s="154">
        <f t="shared" si="22"/>
        <v>1.3921295308979569</v>
      </c>
      <c r="F133" s="154">
        <f t="shared" si="22"/>
        <v>1.4190181279789811</v>
      </c>
      <c r="G133" s="154">
        <f t="shared" si="22"/>
        <v>1.4532103850004197</v>
      </c>
      <c r="H133" s="154">
        <f t="shared" si="22"/>
        <v>1.4918462956776848</v>
      </c>
      <c r="I133" s="154">
        <f t="shared" si="22"/>
        <v>1.531912535061009</v>
      </c>
      <c r="J133" s="154">
        <f t="shared" si="22"/>
        <v>1.5664907751514949</v>
      </c>
      <c r="K133" s="154">
        <f t="shared" si="22"/>
        <v>1.6109558180014347</v>
      </c>
      <c r="L133" s="154">
        <f t="shared" si="22"/>
        <v>1.6816714833312114</v>
      </c>
      <c r="M133" s="154">
        <f t="shared" si="22"/>
        <v>1.6971572295324344</v>
      </c>
      <c r="N133" s="154">
        <f t="shared" si="22"/>
        <v>1.7886221077293492</v>
      </c>
      <c r="O133" s="154">
        <f t="shared" si="22"/>
        <v>1.850133088343241</v>
      </c>
      <c r="P133" s="154">
        <f t="shared" si="22"/>
        <v>1.9092550963117332</v>
      </c>
      <c r="Q133" s="154">
        <f t="shared" si="22"/>
        <v>1.9713146133759072</v>
      </c>
      <c r="R133" s="154">
        <f t="shared" ref="R133:V133" si="23">IF(R115=0,"",R115/R97)</f>
        <v>2.0745108282998097</v>
      </c>
      <c r="S133" s="154">
        <f t="shared" si="23"/>
        <v>2.1661216034787372</v>
      </c>
      <c r="T133" s="154">
        <f t="shared" si="23"/>
        <v>2.2492951377923909</v>
      </c>
      <c r="U133" s="154">
        <f t="shared" si="23"/>
        <v>2.3346521551647532</v>
      </c>
      <c r="V133" s="154">
        <f t="shared" si="23"/>
        <v>2.3512614118047983</v>
      </c>
      <c r="W133" s="154">
        <f t="shared" ref="W133" si="24">IF(W115=0,"",W115/W97)</f>
        <v>2.5000376189797016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1.4463780279970933</v>
      </c>
      <c r="C134" s="155">
        <f t="shared" si="25"/>
        <v>1.4583845476773076</v>
      </c>
      <c r="D134" s="155">
        <f t="shared" si="25"/>
        <v>1.4871113336323534</v>
      </c>
      <c r="E134" s="155">
        <f t="shared" si="25"/>
        <v>1.5245100335107842</v>
      </c>
      <c r="F134" s="155">
        <f t="shared" si="25"/>
        <v>1.5678834501172114</v>
      </c>
      <c r="G134" s="155">
        <f t="shared" si="25"/>
        <v>1.6160046100037231</v>
      </c>
      <c r="H134" s="155">
        <f t="shared" si="25"/>
        <v>1.6634689528761912</v>
      </c>
      <c r="I134" s="155">
        <f t="shared" si="25"/>
        <v>1.7125205820303149</v>
      </c>
      <c r="J134" s="155">
        <f t="shared" si="25"/>
        <v>1.7635636641811632</v>
      </c>
      <c r="K134" s="155">
        <f t="shared" si="25"/>
        <v>1.8203599753984887</v>
      </c>
      <c r="L134" s="155">
        <f t="shared" si="25"/>
        <v>1.8868869381304438</v>
      </c>
      <c r="M134" s="155">
        <f t="shared" si="25"/>
        <v>1.9685103188226463</v>
      </c>
      <c r="N134" s="155">
        <f t="shared" si="25"/>
        <v>2.0682314001396742</v>
      </c>
      <c r="O134" s="155">
        <f t="shared" si="25"/>
        <v>2.1757846045598779</v>
      </c>
      <c r="P134" s="155">
        <f t="shared" si="25"/>
        <v>2.2565683870047355</v>
      </c>
      <c r="Q134" s="155">
        <f t="shared" si="25"/>
        <v>2.3511366647253094</v>
      </c>
      <c r="R134" s="155">
        <f t="shared" ref="R134:V134" si="26">IF(R116=0,"",R116/R98)</f>
        <v>2.456478066228021</v>
      </c>
      <c r="S134" s="155">
        <f t="shared" si="26"/>
        <v>2.5786501949542746</v>
      </c>
      <c r="T134" s="155">
        <f t="shared" si="26"/>
        <v>2.6970094933152984</v>
      </c>
      <c r="U134" s="155">
        <f t="shared" si="26"/>
        <v>2.8072144329138995</v>
      </c>
      <c r="V134" s="155">
        <f t="shared" si="26"/>
        <v>2.9083842204022723</v>
      </c>
      <c r="W134" s="155">
        <f t="shared" ref="W134" si="27">IF(W116=0,"",W116/W98)</f>
        <v>2.9998993151158015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1.4463780279970933</v>
      </c>
      <c r="C135" s="156">
        <f t="shared" si="28"/>
        <v>1.4583845476773076</v>
      </c>
      <c r="D135" s="156">
        <f t="shared" si="28"/>
        <v>1.4871113336323534</v>
      </c>
      <c r="E135" s="156">
        <f t="shared" si="28"/>
        <v>1.5245100335107842</v>
      </c>
      <c r="F135" s="156">
        <f t="shared" si="28"/>
        <v>1.5678834501172114</v>
      </c>
      <c r="G135" s="156">
        <f t="shared" si="28"/>
        <v>1.6160046100037231</v>
      </c>
      <c r="H135" s="156">
        <f t="shared" si="28"/>
        <v>1.6634689528761912</v>
      </c>
      <c r="I135" s="156">
        <f t="shared" si="28"/>
        <v>1.7125205820303149</v>
      </c>
      <c r="J135" s="156">
        <f t="shared" si="28"/>
        <v>1.7635636641811632</v>
      </c>
      <c r="K135" s="156">
        <f t="shared" si="28"/>
        <v>1.8203599753984887</v>
      </c>
      <c r="L135" s="156">
        <f t="shared" si="28"/>
        <v>1.8868869381304438</v>
      </c>
      <c r="M135" s="156">
        <f t="shared" si="28"/>
        <v>1.9685103188226463</v>
      </c>
      <c r="N135" s="156">
        <f t="shared" si="28"/>
        <v>2.0682314001396742</v>
      </c>
      <c r="O135" s="156">
        <f t="shared" si="28"/>
        <v>2.1757846045598779</v>
      </c>
      <c r="P135" s="156">
        <f t="shared" si="28"/>
        <v>2.2565683870047355</v>
      </c>
      <c r="Q135" s="156">
        <f t="shared" si="28"/>
        <v>2.3511366647253094</v>
      </c>
      <c r="R135" s="156">
        <f t="shared" ref="R135:V135" si="29">IF(R117=0,"",R117/R99)</f>
        <v>2.456478066228021</v>
      </c>
      <c r="S135" s="156">
        <f t="shared" si="29"/>
        <v>2.5786501949542746</v>
      </c>
      <c r="T135" s="156">
        <f t="shared" si="29"/>
        <v>2.6970094933152984</v>
      </c>
      <c r="U135" s="156">
        <f t="shared" si="29"/>
        <v>2.8072144329138995</v>
      </c>
      <c r="V135" s="156">
        <f t="shared" si="29"/>
        <v>2.9083842204022723</v>
      </c>
      <c r="W135" s="156">
        <f t="shared" ref="W135" si="30">IF(W117=0,"",W117/W99)</f>
        <v>2.9998993151158015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1.9750400444877318</v>
      </c>
      <c r="C136" s="155">
        <f t="shared" si="31"/>
        <v>2.0769605158388154</v>
      </c>
      <c r="D136" s="155">
        <f t="shared" si="31"/>
        <v>2.1985742288470416</v>
      </c>
      <c r="E136" s="155">
        <f t="shared" si="31"/>
        <v>2.3319868647009141</v>
      </c>
      <c r="F136" s="155">
        <f t="shared" si="31"/>
        <v>2.4730613512088722</v>
      </c>
      <c r="G136" s="155">
        <f t="shared" si="31"/>
        <v>2.6229156542024086</v>
      </c>
      <c r="H136" s="155">
        <f t="shared" si="31"/>
        <v>2.7704150694277443</v>
      </c>
      <c r="I136" s="155">
        <f t="shared" si="31"/>
        <v>2.8568321087987281</v>
      </c>
      <c r="J136" s="155">
        <f t="shared" si="31"/>
        <v>2.921561149004158</v>
      </c>
      <c r="K136" s="155">
        <f t="shared" si="31"/>
        <v>3.0023243006136848</v>
      </c>
      <c r="L136" s="155">
        <f t="shared" si="31"/>
        <v>3.0853410400255261</v>
      </c>
      <c r="M136" s="155">
        <f t="shared" si="31"/>
        <v>3.1794517662418103</v>
      </c>
      <c r="N136" s="155">
        <f t="shared" si="31"/>
        <v>3.302226916975179</v>
      </c>
      <c r="O136" s="155">
        <f t="shared" si="31"/>
        <v>3.4577728861150199</v>
      </c>
      <c r="P136" s="155">
        <f t="shared" si="31"/>
        <v>3.5979714980116726</v>
      </c>
      <c r="Q136" s="155">
        <f t="shared" si="31"/>
        <v>3.764081786398926</v>
      </c>
      <c r="R136" s="155">
        <f t="shared" ref="R136:V136" si="32">IF(R118=0,"",R118/R100)</f>
        <v>3.9042168916059916</v>
      </c>
      <c r="S136" s="155">
        <f t="shared" si="32"/>
        <v>4.0187167379775808</v>
      </c>
      <c r="T136" s="155">
        <f t="shared" si="32"/>
        <v>4.1295328452921538</v>
      </c>
      <c r="U136" s="155">
        <f t="shared" si="32"/>
        <v>4.2324605721706527</v>
      </c>
      <c r="V136" s="155">
        <f t="shared" si="32"/>
        <v>4.331896273438633</v>
      </c>
      <c r="W136" s="155">
        <f t="shared" ref="W136" si="33">IF(W118=0,"",W118/W100)</f>
        <v>4.4234120766230705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1.9750400444877318</v>
      </c>
      <c r="C137" s="156">
        <f t="shared" si="34"/>
        <v>2.0769605158388154</v>
      </c>
      <c r="D137" s="156">
        <f t="shared" si="34"/>
        <v>2.1985742288470416</v>
      </c>
      <c r="E137" s="156">
        <f t="shared" si="34"/>
        <v>2.3319868647009141</v>
      </c>
      <c r="F137" s="156">
        <f t="shared" si="34"/>
        <v>2.4730613512088722</v>
      </c>
      <c r="G137" s="156">
        <f t="shared" si="34"/>
        <v>2.6229156542024086</v>
      </c>
      <c r="H137" s="156">
        <f t="shared" si="34"/>
        <v>2.7704150694277443</v>
      </c>
      <c r="I137" s="156">
        <f t="shared" si="34"/>
        <v>2.8568321087987281</v>
      </c>
      <c r="J137" s="156">
        <f t="shared" si="34"/>
        <v>2.921561149004158</v>
      </c>
      <c r="K137" s="156">
        <f t="shared" si="34"/>
        <v>3.0023243006136848</v>
      </c>
      <c r="L137" s="156">
        <f t="shared" si="34"/>
        <v>3.0853410400255261</v>
      </c>
      <c r="M137" s="156">
        <f t="shared" si="34"/>
        <v>3.1794517662418103</v>
      </c>
      <c r="N137" s="156">
        <f t="shared" si="34"/>
        <v>3.302226916975179</v>
      </c>
      <c r="O137" s="156">
        <f t="shared" si="34"/>
        <v>3.4577728861150199</v>
      </c>
      <c r="P137" s="156">
        <f t="shared" si="34"/>
        <v>3.5979714980116726</v>
      </c>
      <c r="Q137" s="156">
        <f t="shared" si="34"/>
        <v>3.764081786398926</v>
      </c>
      <c r="R137" s="156">
        <f t="shared" ref="R137:V137" si="35">IF(R119=0,"",R119/R101)</f>
        <v>3.9042168916059916</v>
      </c>
      <c r="S137" s="156">
        <f t="shared" si="35"/>
        <v>4.0187167379775808</v>
      </c>
      <c r="T137" s="156">
        <f t="shared" si="35"/>
        <v>4.1295328452921538</v>
      </c>
      <c r="U137" s="156">
        <f t="shared" si="35"/>
        <v>4.2324605721706527</v>
      </c>
      <c r="V137" s="156">
        <f t="shared" si="35"/>
        <v>4.331896273438633</v>
      </c>
      <c r="W137" s="156">
        <f t="shared" ref="W137" si="36">IF(W119=0,"",W119/W101)</f>
        <v>4.4234120766230705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0.70897321270123259</v>
      </c>
      <c r="C138" s="155">
        <f t="shared" si="37"/>
        <v>0.71422986788440623</v>
      </c>
      <c r="D138" s="155">
        <f t="shared" si="37"/>
        <v>0.71983118519829969</v>
      </c>
      <c r="E138" s="155">
        <f t="shared" si="37"/>
        <v>0.72467555914700699</v>
      </c>
      <c r="F138" s="155">
        <f t="shared" si="37"/>
        <v>0.72893050571719897</v>
      </c>
      <c r="G138" s="155">
        <f t="shared" si="37"/>
        <v>0.73276396856695625</v>
      </c>
      <c r="H138" s="155">
        <f t="shared" si="37"/>
        <v>0.73645466820036265</v>
      </c>
      <c r="I138" s="155">
        <f t="shared" si="37"/>
        <v>0.73825195096976015</v>
      </c>
      <c r="J138" s="155">
        <f t="shared" si="37"/>
        <v>0.73942151686672741</v>
      </c>
      <c r="K138" s="155">
        <f t="shared" si="37"/>
        <v>0.74091961748240676</v>
      </c>
      <c r="L138" s="155">
        <f t="shared" si="37"/>
        <v>0.74272003501762951</v>
      </c>
      <c r="M138" s="155">
        <f t="shared" si="37"/>
        <v>0.74490042536624879</v>
      </c>
      <c r="N138" s="155">
        <f t="shared" si="37"/>
        <v>0.74801464160130271</v>
      </c>
      <c r="O138" s="155">
        <f t="shared" si="37"/>
        <v>0.75232215190708696</v>
      </c>
      <c r="P138" s="155">
        <f t="shared" si="37"/>
        <v>0.75741177293969753</v>
      </c>
      <c r="Q138" s="155">
        <f t="shared" si="37"/>
        <v>0.76398578490344982</v>
      </c>
      <c r="R138" s="155">
        <f t="shared" ref="R138:V138" si="38">IF(R120=0,"",R120/R102)</f>
        <v>0.77143110751368815</v>
      </c>
      <c r="S138" s="155">
        <f t="shared" si="38"/>
        <v>0.77993434451149579</v>
      </c>
      <c r="T138" s="155">
        <f t="shared" si="38"/>
        <v>0.78885282462528483</v>
      </c>
      <c r="U138" s="155">
        <f t="shared" si="38"/>
        <v>0.7981548429469788</v>
      </c>
      <c r="V138" s="155">
        <f t="shared" si="38"/>
        <v>0.8069916248774256</v>
      </c>
      <c r="W138" s="155">
        <f t="shared" ref="W138" si="39">IF(W120=0,"",W120/W102)</f>
        <v>0.81510382568977979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0.70834392883856612</v>
      </c>
      <c r="C143" s="157">
        <f t="shared" si="52"/>
        <v>0.71357739230735795</v>
      </c>
      <c r="D143" s="157">
        <f t="shared" si="52"/>
        <v>0.7192153101338129</v>
      </c>
      <c r="E143" s="157">
        <f t="shared" si="52"/>
        <v>0.72408133863549839</v>
      </c>
      <c r="F143" s="157">
        <f t="shared" si="52"/>
        <v>0.72832304845121743</v>
      </c>
      <c r="G143" s="157">
        <f t="shared" si="52"/>
        <v>0.73211610845225616</v>
      </c>
      <c r="H143" s="157">
        <f t="shared" si="52"/>
        <v>0.73562466080464772</v>
      </c>
      <c r="I143" s="157">
        <f t="shared" si="52"/>
        <v>0.7374195456885575</v>
      </c>
      <c r="J143" s="157">
        <f t="shared" si="52"/>
        <v>0.73839332682838021</v>
      </c>
      <c r="K143" s="157">
        <f t="shared" si="52"/>
        <v>0.73985674088956743</v>
      </c>
      <c r="L143" s="157">
        <f t="shared" si="52"/>
        <v>0.74156333030281174</v>
      </c>
      <c r="M143" s="157">
        <f t="shared" si="52"/>
        <v>0.74372023196994852</v>
      </c>
      <c r="N143" s="157">
        <f t="shared" si="52"/>
        <v>0.74674452396057478</v>
      </c>
      <c r="O143" s="157">
        <f t="shared" si="52"/>
        <v>0.75090539586285154</v>
      </c>
      <c r="P143" s="157">
        <f t="shared" si="52"/>
        <v>0.75578427552124761</v>
      </c>
      <c r="Q143" s="157">
        <f t="shared" si="52"/>
        <v>0.76226622493917651</v>
      </c>
      <c r="R143" s="157">
        <f t="shared" ref="R143:V143" si="53">IF(R125=0,"",R125/R107)</f>
        <v>0.76954810288171149</v>
      </c>
      <c r="S143" s="157">
        <f t="shared" si="53"/>
        <v>0.77797780443974107</v>
      </c>
      <c r="T143" s="157">
        <f t="shared" si="53"/>
        <v>0.78675475314083299</v>
      </c>
      <c r="U143" s="157">
        <f t="shared" si="53"/>
        <v>0.79599066875750091</v>
      </c>
      <c r="V143" s="157">
        <f t="shared" si="53"/>
        <v>0.80471597125595984</v>
      </c>
      <c r="W143" s="157">
        <f t="shared" ref="W143" si="54">IF(W125=0,"",W125/W107)</f>
        <v>0.81278861076126152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0.75129881524265807</v>
      </c>
      <c r="C144" s="158">
        <f t="shared" si="55"/>
        <v>0.75763336120752511</v>
      </c>
      <c r="D144" s="158">
        <f t="shared" si="55"/>
        <v>0.76178678913294362</v>
      </c>
      <c r="E144" s="158">
        <f t="shared" si="55"/>
        <v>0.76662801747461995</v>
      </c>
      <c r="F144" s="158">
        <f t="shared" si="55"/>
        <v>0.77056831992558439</v>
      </c>
      <c r="G144" s="158">
        <f t="shared" si="55"/>
        <v>0.77365534873321617</v>
      </c>
      <c r="H144" s="158">
        <f t="shared" si="55"/>
        <v>0.77742381762939217</v>
      </c>
      <c r="I144" s="158">
        <f t="shared" si="55"/>
        <v>0.77635016729649442</v>
      </c>
      <c r="J144" s="158">
        <f t="shared" si="55"/>
        <v>0.77914844886107815</v>
      </c>
      <c r="K144" s="158">
        <f t="shared" si="55"/>
        <v>0.78006011638979189</v>
      </c>
      <c r="L144" s="158">
        <f t="shared" si="55"/>
        <v>0.78189866769342986</v>
      </c>
      <c r="M144" s="158">
        <f t="shared" si="55"/>
        <v>0.78293305454524365</v>
      </c>
      <c r="N144" s="158">
        <f t="shared" si="55"/>
        <v>0.78598960843282906</v>
      </c>
      <c r="O144" s="158">
        <f t="shared" si="55"/>
        <v>0.79078374309825228</v>
      </c>
      <c r="P144" s="158">
        <f t="shared" si="55"/>
        <v>0.79668237977121925</v>
      </c>
      <c r="Q144" s="158">
        <f t="shared" si="55"/>
        <v>0.80292623498118532</v>
      </c>
      <c r="R144" s="158">
        <f t="shared" ref="R144:V144" si="56">IF(R126=0,"",R126/R108)</f>
        <v>0.80985950790731531</v>
      </c>
      <c r="S144" s="158">
        <f t="shared" si="56"/>
        <v>0.81664523661427391</v>
      </c>
      <c r="T144" s="158">
        <f t="shared" si="56"/>
        <v>0.82413114145315014</v>
      </c>
      <c r="U144" s="158">
        <f t="shared" si="56"/>
        <v>0.83159270516800743</v>
      </c>
      <c r="V144" s="158">
        <f t="shared" si="56"/>
        <v>0.83908244678788335</v>
      </c>
      <c r="W144" s="158">
        <f t="shared" ref="W144" si="57">IF(W126=0,"",W126/W108)</f>
        <v>0.8478828803323244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0.70834392883856612</v>
      </c>
      <c r="C145" s="156">
        <f t="shared" si="58"/>
        <v>0.71380887735385279</v>
      </c>
      <c r="D145" s="156">
        <f t="shared" si="58"/>
        <v>0.71898914883917564</v>
      </c>
      <c r="E145" s="156">
        <f t="shared" si="58"/>
        <v>0.72349510473639067</v>
      </c>
      <c r="F145" s="156">
        <f t="shared" si="58"/>
        <v>0.72819386351352455</v>
      </c>
      <c r="G145" s="156">
        <f t="shared" si="58"/>
        <v>0.73253286665056949</v>
      </c>
      <c r="H145" s="156">
        <f t="shared" si="58"/>
        <v>0.73663028624427562</v>
      </c>
      <c r="I145" s="156">
        <f t="shared" si="58"/>
        <v>0.73816749823566719</v>
      </c>
      <c r="J145" s="156">
        <f t="shared" si="58"/>
        <v>0.73944605466867375</v>
      </c>
      <c r="K145" s="156">
        <f t="shared" si="58"/>
        <v>0.74055024859656915</v>
      </c>
      <c r="L145" s="156">
        <f t="shared" si="58"/>
        <v>0.74201750056236759</v>
      </c>
      <c r="M145" s="156">
        <f t="shared" si="58"/>
        <v>0.74385689126424615</v>
      </c>
      <c r="N145" s="156">
        <f t="shared" si="58"/>
        <v>0.74709094852771596</v>
      </c>
      <c r="O145" s="156">
        <f t="shared" si="58"/>
        <v>0.75222041421327734</v>
      </c>
      <c r="P145" s="156">
        <f t="shared" si="58"/>
        <v>0.75899366089898468</v>
      </c>
      <c r="Q145" s="156">
        <f t="shared" si="58"/>
        <v>0.76573972598031226</v>
      </c>
      <c r="R145" s="156">
        <f t="shared" ref="R145:V145" si="59">IF(R127=0,"",R127/R109)</f>
        <v>0.77405459526833353</v>
      </c>
      <c r="S145" s="156">
        <f t="shared" si="59"/>
        <v>0.78176098506567171</v>
      </c>
      <c r="T145" s="156">
        <f t="shared" si="59"/>
        <v>0.79045629207441503</v>
      </c>
      <c r="U145" s="156">
        <f t="shared" si="59"/>
        <v>0.79880778203110336</v>
      </c>
      <c r="V145" s="156">
        <f t="shared" si="59"/>
        <v>0.80728100654764168</v>
      </c>
      <c r="W145" s="156">
        <f t="shared" ref="W145" si="60">IF(W127=0,"",W127/W109)</f>
        <v>0.8138234628423634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0.74845089918060903</v>
      </c>
      <c r="C147" s="155">
        <f t="shared" si="64"/>
        <v>0.74353615147135454</v>
      </c>
      <c r="D147" s="155">
        <f t="shared" si="64"/>
        <v>0.74686007866734005</v>
      </c>
      <c r="E147" s="155">
        <f t="shared" si="64"/>
        <v>0.74636969875461445</v>
      </c>
      <c r="F147" s="155">
        <f t="shared" si="64"/>
        <v>0.75356185657460639</v>
      </c>
      <c r="G147" s="155">
        <f t="shared" si="64"/>
        <v>0.75330378888846994</v>
      </c>
      <c r="H147" s="155">
        <f t="shared" si="64"/>
        <v>0.76707985906497667</v>
      </c>
      <c r="I147" s="155">
        <f t="shared" si="64"/>
        <v>0.76481272468321315</v>
      </c>
      <c r="J147" s="155">
        <f t="shared" si="64"/>
        <v>0.75913405909929377</v>
      </c>
      <c r="K147" s="155">
        <f t="shared" si="64"/>
        <v>0.75881197485578622</v>
      </c>
      <c r="L147" s="155">
        <f t="shared" si="64"/>
        <v>0.76800811766766697</v>
      </c>
      <c r="M147" s="155">
        <f t="shared" si="64"/>
        <v>0.77391447702391369</v>
      </c>
      <c r="N147" s="155">
        <f t="shared" si="64"/>
        <v>0.78030578941693196</v>
      </c>
      <c r="O147" s="155">
        <f t="shared" si="64"/>
        <v>0.77972133150635525</v>
      </c>
      <c r="P147" s="155">
        <f t="shared" si="64"/>
        <v>0.78197197538482444</v>
      </c>
      <c r="Q147" s="155">
        <f t="shared" si="64"/>
        <v>0.78209591414041979</v>
      </c>
      <c r="R147" s="155">
        <f t="shared" ref="R147:V147" si="65">IF(R129=0,"",R129/R111)</f>
        <v>0.79033440349948514</v>
      </c>
      <c r="S147" s="155">
        <f t="shared" si="65"/>
        <v>0.79743342162760611</v>
      </c>
      <c r="T147" s="155">
        <f t="shared" si="65"/>
        <v>0.80668836161337409</v>
      </c>
      <c r="U147" s="155">
        <f t="shared" si="65"/>
        <v>0.81759008805089961</v>
      </c>
      <c r="V147" s="155">
        <f t="shared" si="65"/>
        <v>0.82962251612529836</v>
      </c>
      <c r="W147" s="155">
        <f t="shared" ref="W147" si="66">IF(W129=0,"",W129/W111)</f>
        <v>0.84046338816481514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0.61642944992186521</v>
      </c>
      <c r="C148" s="156">
        <f t="shared" si="67"/>
        <v>0.61813900760754192</v>
      </c>
      <c r="D148" s="156">
        <f t="shared" si="67"/>
        <v>0.61963922075851829</v>
      </c>
      <c r="E148" s="156">
        <f t="shared" si="67"/>
        <v>0.62077397635206233</v>
      </c>
      <c r="F148" s="156">
        <f t="shared" si="67"/>
        <v>0.62152247112084469</v>
      </c>
      <c r="G148" s="156">
        <f t="shared" si="67"/>
        <v>0.62225319633713527</v>
      </c>
      <c r="H148" s="156">
        <f t="shared" si="67"/>
        <v>0.62295153052361152</v>
      </c>
      <c r="I148" s="156">
        <f t="shared" si="67"/>
        <v>0.62330557817407106</v>
      </c>
      <c r="J148" s="156">
        <f t="shared" si="67"/>
        <v>0.62347122300964219</v>
      </c>
      <c r="K148" s="156">
        <f t="shared" si="67"/>
        <v>0.62364543653633608</v>
      </c>
      <c r="L148" s="156">
        <f t="shared" si="67"/>
        <v>0.62377287661704839</v>
      </c>
      <c r="M148" s="156">
        <f t="shared" si="67"/>
        <v>0.62386098545001434</v>
      </c>
      <c r="N148" s="156">
        <f t="shared" si="67"/>
        <v>0.62394326132872768</v>
      </c>
      <c r="O148" s="156">
        <f t="shared" si="67"/>
        <v>0.62405966771957899</v>
      </c>
      <c r="P148" s="156">
        <f t="shared" si="67"/>
        <v>0.62414588211420974</v>
      </c>
      <c r="Q148" s="156">
        <f t="shared" si="67"/>
        <v>0.62420628378720044</v>
      </c>
      <c r="R148" s="156">
        <f t="shared" ref="R148:V148" si="68">IF(R130=0,"",R130/R112)</f>
        <v>0.62434427683752625</v>
      </c>
      <c r="S148" s="156">
        <f t="shared" si="68"/>
        <v>0.62451016025051043</v>
      </c>
      <c r="T148" s="156">
        <f t="shared" si="68"/>
        <v>0.6246666519791676</v>
      </c>
      <c r="U148" s="156">
        <f t="shared" si="68"/>
        <v>0.62496264612183894</v>
      </c>
      <c r="V148" s="156">
        <f t="shared" si="68"/>
        <v>0.62549780594955984</v>
      </c>
      <c r="W148" s="156">
        <f t="shared" ref="W148" si="69">IF(W130=0,"",W130/W112)</f>
        <v>0.6264339695732779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0.76134273078031522</v>
      </c>
      <c r="C149" s="159">
        <f t="shared" si="70"/>
        <v>0.7643352727497249</v>
      </c>
      <c r="D149" s="159">
        <f t="shared" si="70"/>
        <v>0.76778658621715123</v>
      </c>
      <c r="E149" s="159">
        <f t="shared" si="70"/>
        <v>0.77095014602476519</v>
      </c>
      <c r="F149" s="159">
        <f t="shared" si="70"/>
        <v>0.77394946373718676</v>
      </c>
      <c r="G149" s="159">
        <f t="shared" si="70"/>
        <v>0.77672776204346705</v>
      </c>
      <c r="H149" s="159">
        <f t="shared" si="70"/>
        <v>0.77940842066424854</v>
      </c>
      <c r="I149" s="159">
        <f t="shared" si="70"/>
        <v>0.78095236603279494</v>
      </c>
      <c r="J149" s="159">
        <f t="shared" si="70"/>
        <v>0.78204906374498795</v>
      </c>
      <c r="K149" s="159">
        <f t="shared" si="70"/>
        <v>0.783687204717335</v>
      </c>
      <c r="L149" s="159">
        <f t="shared" si="70"/>
        <v>0.78559799080493931</v>
      </c>
      <c r="M149" s="159">
        <f t="shared" si="70"/>
        <v>0.78776748738784186</v>
      </c>
      <c r="N149" s="159">
        <f t="shared" si="70"/>
        <v>0.79028771983478319</v>
      </c>
      <c r="O149" s="159">
        <f t="shared" si="70"/>
        <v>0.79314359478031382</v>
      </c>
      <c r="P149" s="159">
        <f t="shared" si="70"/>
        <v>0.79610761630346449</v>
      </c>
      <c r="Q149" s="159">
        <f t="shared" si="70"/>
        <v>0.80014829958185041</v>
      </c>
      <c r="R149" s="159">
        <f t="shared" ref="R149:V149" si="71">IF(R131=0,"",R131/R113)</f>
        <v>0.8055797509578807</v>
      </c>
      <c r="S149" s="159">
        <f t="shared" si="71"/>
        <v>0.81333288075826493</v>
      </c>
      <c r="T149" s="159">
        <f t="shared" si="71"/>
        <v>0.82296312216361778</v>
      </c>
      <c r="U149" s="159">
        <f t="shared" si="71"/>
        <v>0.83445892314396142</v>
      </c>
      <c r="V149" s="159">
        <f t="shared" si="71"/>
        <v>0.84630516585038618</v>
      </c>
      <c r="W149" s="159">
        <f t="shared" ref="W149" si="72">IF(W131=0,"",W131/W113)</f>
        <v>0.85811894656300802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0.76570090881247144</v>
      </c>
      <c r="C151" s="117">
        <f t="shared" si="73"/>
        <v>1.3656934508950169</v>
      </c>
      <c r="D151" s="117">
        <f t="shared" si="73"/>
        <v>1.524435821150772</v>
      </c>
      <c r="E151" s="117">
        <f t="shared" si="73"/>
        <v>2.0057599579387699</v>
      </c>
      <c r="F151" s="117">
        <f t="shared" si="73"/>
        <v>1.7774958946924093</v>
      </c>
      <c r="G151" s="117">
        <f t="shared" si="73"/>
        <v>2.2854882106752292</v>
      </c>
      <c r="H151" s="117">
        <f t="shared" si="73"/>
        <v>1.2072103433012784</v>
      </c>
      <c r="I151" s="117">
        <f t="shared" si="73"/>
        <v>1.6826361925318352</v>
      </c>
      <c r="J151" s="117">
        <f t="shared" si="73"/>
        <v>2.6231364590015325</v>
      </c>
      <c r="K151" s="117">
        <f t="shared" si="73"/>
        <v>3.163457989376333</v>
      </c>
      <c r="L151" s="117">
        <f t="shared" si="73"/>
        <v>2.3032586587708588</v>
      </c>
      <c r="M151" s="117">
        <f t="shared" si="73"/>
        <v>1.8711712451688494</v>
      </c>
      <c r="N151" s="117">
        <f t="shared" si="73"/>
        <v>1.4412646863095102</v>
      </c>
      <c r="O151" s="117">
        <f t="shared" si="73"/>
        <v>2.0396382019827408</v>
      </c>
      <c r="P151" s="117">
        <f t="shared" si="73"/>
        <v>2.2135512801965298</v>
      </c>
      <c r="Q151" s="117">
        <f t="shared" si="73"/>
        <v>2.929574604289253</v>
      </c>
      <c r="R151" s="117">
        <f t="shared" ref="R151:V151" si="74">R152+R154+R156+R165</f>
        <v>2.4609581037779038</v>
      </c>
      <c r="S151" s="117">
        <f t="shared" si="74"/>
        <v>2.5178919003034319</v>
      </c>
      <c r="T151" s="117">
        <f t="shared" si="74"/>
        <v>2.5338319044840212</v>
      </c>
      <c r="U151" s="117">
        <f t="shared" si="74"/>
        <v>2.5333935154097227</v>
      </c>
      <c r="V151" s="117">
        <f t="shared" si="74"/>
        <v>3.1868236942412742</v>
      </c>
      <c r="W151" s="117">
        <f t="shared" ref="W151" si="75">W152+W154+W156+W165</f>
        <v>3.2399263376775553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0.76570090881247144</v>
      </c>
      <c r="C165" s="122">
        <v>1.3656934508950169</v>
      </c>
      <c r="D165" s="122">
        <v>1.524435821150772</v>
      </c>
      <c r="E165" s="122">
        <v>2.0057599579387699</v>
      </c>
      <c r="F165" s="122">
        <v>1.7774958946924093</v>
      </c>
      <c r="G165" s="122">
        <v>2.2854882106752292</v>
      </c>
      <c r="H165" s="122">
        <v>1.2072103433012784</v>
      </c>
      <c r="I165" s="122">
        <v>1.6826361925318352</v>
      </c>
      <c r="J165" s="122">
        <v>2.6231364590015325</v>
      </c>
      <c r="K165" s="122">
        <v>3.163457989376333</v>
      </c>
      <c r="L165" s="122">
        <v>2.3032586587708588</v>
      </c>
      <c r="M165" s="122">
        <v>1.8711712451688494</v>
      </c>
      <c r="N165" s="122">
        <v>1.4412646863095102</v>
      </c>
      <c r="O165" s="122">
        <v>2.0396382019827408</v>
      </c>
      <c r="P165" s="122">
        <v>2.2135512801965298</v>
      </c>
      <c r="Q165" s="122">
        <v>2.929574604289253</v>
      </c>
      <c r="R165" s="122">
        <v>2.4609581037779038</v>
      </c>
      <c r="S165" s="122">
        <v>2.5178919003034319</v>
      </c>
      <c r="T165" s="122">
        <v>2.5338319044840212</v>
      </c>
      <c r="U165" s="122">
        <v>2.5333935154097227</v>
      </c>
      <c r="V165" s="122">
        <v>3.1868236942412742</v>
      </c>
      <c r="W165" s="122">
        <v>3.2399263376775553</v>
      </c>
      <c r="DA165" s="130" t="s">
        <v>2222</v>
      </c>
    </row>
    <row r="166" spans="1:105" ht="12" customHeight="1" x14ac:dyDescent="0.25">
      <c r="A166" s="97" t="s">
        <v>50</v>
      </c>
      <c r="B166" s="98">
        <v>0.76570090881247144</v>
      </c>
      <c r="C166" s="98">
        <v>1.3656934508950169</v>
      </c>
      <c r="D166" s="98">
        <v>1.524435821150772</v>
      </c>
      <c r="E166" s="98">
        <v>2.0057599579387699</v>
      </c>
      <c r="F166" s="98">
        <v>1.7774958946924093</v>
      </c>
      <c r="G166" s="98">
        <v>2.2854882106752292</v>
      </c>
      <c r="H166" s="98">
        <v>1.2072103433012784</v>
      </c>
      <c r="I166" s="98">
        <v>1.6826361925318352</v>
      </c>
      <c r="J166" s="98">
        <v>2.6231364590015325</v>
      </c>
      <c r="K166" s="98">
        <v>3.163457989376333</v>
      </c>
      <c r="L166" s="98">
        <v>2.3032586587708588</v>
      </c>
      <c r="M166" s="98">
        <v>1.8711712451688494</v>
      </c>
      <c r="N166" s="98">
        <v>1.4412646863095102</v>
      </c>
      <c r="O166" s="98">
        <v>2.0396382019827408</v>
      </c>
      <c r="P166" s="98">
        <v>2.2135512801965298</v>
      </c>
      <c r="Q166" s="98">
        <v>2.929574604289253</v>
      </c>
      <c r="R166" s="98">
        <v>2.4609581037779038</v>
      </c>
      <c r="S166" s="98">
        <v>2.5178919003034319</v>
      </c>
      <c r="T166" s="98">
        <v>2.5338319044840212</v>
      </c>
      <c r="U166" s="98">
        <v>2.5333935154097227</v>
      </c>
      <c r="V166" s="98">
        <v>3.1868236942412742</v>
      </c>
      <c r="W166" s="98">
        <v>3.2399263376775553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11210.176907311046</v>
      </c>
      <c r="C169" s="117">
        <f t="shared" si="78"/>
        <v>12327.625030024914</v>
      </c>
      <c r="D169" s="117">
        <f t="shared" si="78"/>
        <v>12173.7723393939</v>
      </c>
      <c r="E169" s="117">
        <f t="shared" si="78"/>
        <v>12440.169904025464</v>
      </c>
      <c r="F169" s="117">
        <f t="shared" si="78"/>
        <v>11585.564403649327</v>
      </c>
      <c r="G169" s="117">
        <f t="shared" si="78"/>
        <v>11509.350524608515</v>
      </c>
      <c r="H169" s="117">
        <f t="shared" si="78"/>
        <v>11327.772761005313</v>
      </c>
      <c r="I169" s="117">
        <f t="shared" si="78"/>
        <v>11069.759386147633</v>
      </c>
      <c r="J169" s="117">
        <f t="shared" si="78"/>
        <v>10591.974430659679</v>
      </c>
      <c r="K169" s="117">
        <f t="shared" si="78"/>
        <v>10900.511725055383</v>
      </c>
      <c r="L169" s="117">
        <f t="shared" si="78"/>
        <v>11687.516677707772</v>
      </c>
      <c r="M169" s="117">
        <f t="shared" si="78"/>
        <v>10037.539510522172</v>
      </c>
      <c r="N169" s="117">
        <f t="shared" si="78"/>
        <v>10558.056673103709</v>
      </c>
      <c r="O169" s="117">
        <f t="shared" si="78"/>
        <v>9734.1142750385807</v>
      </c>
      <c r="P169" s="117">
        <f t="shared" si="78"/>
        <v>9373.6772328742591</v>
      </c>
      <c r="Q169" s="117">
        <f t="shared" si="78"/>
        <v>8912.7054220179089</v>
      </c>
      <c r="R169" s="117">
        <f t="shared" ref="R169:V169" si="79">R170+R172+R174+R183</f>
        <v>9282.2186973442404</v>
      </c>
      <c r="S169" s="117">
        <f t="shared" si="79"/>
        <v>8842.2450379865222</v>
      </c>
      <c r="T169" s="117">
        <f t="shared" si="79"/>
        <v>8356.3087455591321</v>
      </c>
      <c r="U169" s="117">
        <f t="shared" si="79"/>
        <v>8011.8312503835123</v>
      </c>
      <c r="V169" s="117">
        <f t="shared" si="79"/>
        <v>7277.7283155357018</v>
      </c>
      <c r="W169" s="117">
        <f t="shared" ref="W169" si="80">W170+W172+W174+W183</f>
        <v>8093.8625101182133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8849.2478086630763</v>
      </c>
      <c r="C170" s="122">
        <f t="shared" si="81"/>
        <v>10002.771805502953</v>
      </c>
      <c r="D170" s="122">
        <f t="shared" si="81"/>
        <v>9859.1240626837662</v>
      </c>
      <c r="E170" s="122">
        <f t="shared" si="81"/>
        <v>10151.849898166967</v>
      </c>
      <c r="F170" s="122">
        <f t="shared" si="81"/>
        <v>9333.9006367383954</v>
      </c>
      <c r="G170" s="122">
        <f t="shared" si="81"/>
        <v>9185.423436636991</v>
      </c>
      <c r="H170" s="122">
        <f t="shared" si="81"/>
        <v>9021.7571697047078</v>
      </c>
      <c r="I170" s="122">
        <f t="shared" si="81"/>
        <v>8816.7991788359595</v>
      </c>
      <c r="J170" s="122">
        <f t="shared" si="81"/>
        <v>8351.0596390327901</v>
      </c>
      <c r="K170" s="122">
        <f t="shared" si="81"/>
        <v>8594.599012863755</v>
      </c>
      <c r="L170" s="122">
        <f t="shared" si="81"/>
        <v>9360.5213107292984</v>
      </c>
      <c r="M170" s="122">
        <f t="shared" si="81"/>
        <v>7643.5587949042183</v>
      </c>
      <c r="N170" s="122">
        <f t="shared" si="81"/>
        <v>8173.0058675050914</v>
      </c>
      <c r="O170" s="122">
        <f t="shared" si="81"/>
        <v>7367.945603742015</v>
      </c>
      <c r="P170" s="122">
        <f t="shared" si="81"/>
        <v>7062.5003486386995</v>
      </c>
      <c r="Q170" s="122">
        <f t="shared" si="81"/>
        <v>6642.58945375436</v>
      </c>
      <c r="R170" s="122">
        <f t="shared" si="81"/>
        <v>7034.7340583596542</v>
      </c>
      <c r="S170" s="122">
        <f t="shared" si="81"/>
        <v>6679.1202416253391</v>
      </c>
      <c r="T170" s="122">
        <f t="shared" si="81"/>
        <v>6257.7505028991945</v>
      </c>
      <c r="U170" s="122">
        <f t="shared" si="81"/>
        <v>5978.2579883588978</v>
      </c>
      <c r="V170" s="122">
        <f t="shared" si="81"/>
        <v>5186.9117307745455</v>
      </c>
      <c r="W170" s="122">
        <f t="shared" si="81"/>
        <v>6060.4395193840865</v>
      </c>
      <c r="DA170" s="130" t="s">
        <v>2377</v>
      </c>
    </row>
    <row r="171" spans="1:105" ht="12" customHeight="1" x14ac:dyDescent="0.25">
      <c r="A171" s="97" t="s">
        <v>53</v>
      </c>
      <c r="B171" s="98">
        <v>8849.2478086630763</v>
      </c>
      <c r="C171" s="98">
        <v>10002.771805502953</v>
      </c>
      <c r="D171" s="98">
        <v>9859.1240626837662</v>
      </c>
      <c r="E171" s="98">
        <v>10151.849898166967</v>
      </c>
      <c r="F171" s="98">
        <v>9333.9006367383954</v>
      </c>
      <c r="G171" s="98">
        <v>9185.423436636991</v>
      </c>
      <c r="H171" s="98">
        <v>9021.7571697047078</v>
      </c>
      <c r="I171" s="98">
        <v>8816.7991788359595</v>
      </c>
      <c r="J171" s="98">
        <v>8351.0596390327901</v>
      </c>
      <c r="K171" s="98">
        <v>8594.599012863755</v>
      </c>
      <c r="L171" s="98">
        <v>9360.5213107292984</v>
      </c>
      <c r="M171" s="98">
        <v>7643.5587949042183</v>
      </c>
      <c r="N171" s="98">
        <v>8173.0058675050914</v>
      </c>
      <c r="O171" s="98">
        <v>7367.945603742015</v>
      </c>
      <c r="P171" s="98">
        <v>7062.5003486386995</v>
      </c>
      <c r="Q171" s="98">
        <v>6642.58945375436</v>
      </c>
      <c r="R171" s="98">
        <v>7034.7340583596542</v>
      </c>
      <c r="S171" s="98">
        <v>6679.1202416253391</v>
      </c>
      <c r="T171" s="98">
        <v>6257.7505028991945</v>
      </c>
      <c r="U171" s="98">
        <v>5978.2579883588978</v>
      </c>
      <c r="V171" s="98">
        <v>5186.9117307745455</v>
      </c>
      <c r="W171" s="98">
        <v>6060.4395193840865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101.00261902056501</v>
      </c>
      <c r="C172" s="122">
        <f t="shared" si="82"/>
        <v>99.350068454576387</v>
      </c>
      <c r="D172" s="122">
        <f t="shared" si="82"/>
        <v>94.918859935773312</v>
      </c>
      <c r="E172" s="122">
        <f t="shared" si="82"/>
        <v>111.41142562540001</v>
      </c>
      <c r="F172" s="122">
        <f t="shared" si="82"/>
        <v>91.44077398191159</v>
      </c>
      <c r="G172" s="122">
        <f t="shared" si="82"/>
        <v>92.430940618190704</v>
      </c>
      <c r="H172" s="122">
        <f t="shared" si="82"/>
        <v>92.233787155298046</v>
      </c>
      <c r="I172" s="122">
        <f t="shared" si="82"/>
        <v>89.863015121987374</v>
      </c>
      <c r="J172" s="122">
        <f t="shared" si="82"/>
        <v>93.229952986056233</v>
      </c>
      <c r="K172" s="122">
        <f t="shared" si="82"/>
        <v>89.494751214102422</v>
      </c>
      <c r="L172" s="122">
        <f t="shared" si="82"/>
        <v>110.22385251516754</v>
      </c>
      <c r="M172" s="122">
        <f t="shared" si="82"/>
        <v>81.708683460258513</v>
      </c>
      <c r="N172" s="122">
        <f t="shared" si="82"/>
        <v>74.007742934199626</v>
      </c>
      <c r="O172" s="122">
        <f t="shared" si="82"/>
        <v>70.8487118966965</v>
      </c>
      <c r="P172" s="122">
        <f t="shared" si="82"/>
        <v>71.601540190510335</v>
      </c>
      <c r="Q172" s="122">
        <f t="shared" si="82"/>
        <v>71.147036466563065</v>
      </c>
      <c r="R172" s="122">
        <f t="shared" si="82"/>
        <v>75.702053470374764</v>
      </c>
      <c r="S172" s="122">
        <f t="shared" si="82"/>
        <v>73.819802896395785</v>
      </c>
      <c r="T172" s="122">
        <f t="shared" si="82"/>
        <v>77.50911306401872</v>
      </c>
      <c r="U172" s="122">
        <f t="shared" si="82"/>
        <v>85.881390010918139</v>
      </c>
      <c r="V172" s="122">
        <f t="shared" si="82"/>
        <v>94.21666237590469</v>
      </c>
      <c r="W172" s="122">
        <f t="shared" si="82"/>
        <v>107.87186067148266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101.00261902056501</v>
      </c>
      <c r="C173" s="98">
        <f>RES_hhdet_fech!C147</f>
        <v>99.350068454576387</v>
      </c>
      <c r="D173" s="98">
        <f>RES_hhdet_fech!D147</f>
        <v>94.918859935773312</v>
      </c>
      <c r="E173" s="98">
        <f>RES_hhdet_fech!E147</f>
        <v>111.41142562540001</v>
      </c>
      <c r="F173" s="98">
        <f>RES_hhdet_fech!F147</f>
        <v>91.44077398191159</v>
      </c>
      <c r="G173" s="98">
        <f>RES_hhdet_fech!G147</f>
        <v>92.430940618190704</v>
      </c>
      <c r="H173" s="98">
        <f>RES_hhdet_fech!H147</f>
        <v>92.233787155298046</v>
      </c>
      <c r="I173" s="98">
        <f>RES_hhdet_fech!I147</f>
        <v>89.863015121987374</v>
      </c>
      <c r="J173" s="98">
        <f>RES_hhdet_fech!J147</f>
        <v>93.229952986056233</v>
      </c>
      <c r="K173" s="98">
        <f>RES_hhdet_fech!K147</f>
        <v>89.494751214102422</v>
      </c>
      <c r="L173" s="98">
        <f>RES_hhdet_fech!L147</f>
        <v>110.22385251516754</v>
      </c>
      <c r="M173" s="98">
        <f>RES_hhdet_fech!M147</f>
        <v>81.708683460258513</v>
      </c>
      <c r="N173" s="98">
        <f>RES_hhdet_fech!N147</f>
        <v>74.007742934199626</v>
      </c>
      <c r="O173" s="98">
        <f>RES_hhdet_fech!O147</f>
        <v>70.8487118966965</v>
      </c>
      <c r="P173" s="98">
        <f>RES_hhdet_fech!P147</f>
        <v>71.601540190510335</v>
      </c>
      <c r="Q173" s="98">
        <f>RES_hhdet_fech!Q147</f>
        <v>71.147036466563065</v>
      </c>
      <c r="R173" s="98">
        <f>RES_hhdet_fech!R147</f>
        <v>75.702053470374764</v>
      </c>
      <c r="S173" s="98">
        <f>RES_hhdet_fech!S147</f>
        <v>73.819802896395785</v>
      </c>
      <c r="T173" s="98">
        <f>RES_hhdet_fech!T147</f>
        <v>77.50911306401872</v>
      </c>
      <c r="U173" s="98">
        <f>RES_hhdet_fech!U147</f>
        <v>85.881390010918139</v>
      </c>
      <c r="V173" s="98">
        <f>RES_hhdet_fech!V147</f>
        <v>94.21666237590469</v>
      </c>
      <c r="W173" s="98">
        <f>RES_hhdet_fech!W147</f>
        <v>107.87186067148266</v>
      </c>
      <c r="DA173" s="63" t="s">
        <v>2380</v>
      </c>
    </row>
    <row r="174" spans="1:105" ht="12" customHeight="1" x14ac:dyDescent="0.25">
      <c r="A174" s="121" t="s">
        <v>55</v>
      </c>
      <c r="B174" s="122">
        <v>2068.8848226139908</v>
      </c>
      <c r="C174" s="122">
        <v>2027.1499279712491</v>
      </c>
      <c r="D174" s="122">
        <v>2021.7032903669472</v>
      </c>
      <c r="E174" s="122">
        <v>1975.5435719165323</v>
      </c>
      <c r="F174" s="122">
        <v>1962.6497645273414</v>
      </c>
      <c r="G174" s="122">
        <v>2025.9171984237391</v>
      </c>
      <c r="H174" s="122">
        <v>2017.6340728971586</v>
      </c>
      <c r="I174" s="122">
        <v>1962.8457553742094</v>
      </c>
      <c r="J174" s="122">
        <v>1935.4590534313861</v>
      </c>
      <c r="K174" s="122">
        <v>1987.3301559069193</v>
      </c>
      <c r="L174" s="122">
        <v>1987.4413580592206</v>
      </c>
      <c r="M174" s="122">
        <v>2082.8263649202418</v>
      </c>
      <c r="N174" s="122">
        <v>2075.0092588998095</v>
      </c>
      <c r="O174" s="122">
        <v>2056.4263859859807</v>
      </c>
      <c r="P174" s="122">
        <v>2002.4040370470389</v>
      </c>
      <c r="Q174" s="122">
        <v>1960.0661506428191</v>
      </c>
      <c r="R174" s="122">
        <v>1936.0881821285902</v>
      </c>
      <c r="S174" s="122">
        <v>1856.0533333080537</v>
      </c>
      <c r="T174" s="122">
        <v>1785.2628245496107</v>
      </c>
      <c r="U174" s="122">
        <v>1714.2145180934799</v>
      </c>
      <c r="V174" s="122">
        <v>1690.2355286748545</v>
      </c>
      <c r="W174" s="122">
        <v>1627.1780507154886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2070.7227939434288</v>
      </c>
      <c r="C179" s="101">
        <v>2029.003628133303</v>
      </c>
      <c r="D179" s="101">
        <v>2023.4339476969024</v>
      </c>
      <c r="E179" s="101">
        <v>1977.1633363069436</v>
      </c>
      <c r="F179" s="101">
        <v>1964.286856833417</v>
      </c>
      <c r="G179" s="101">
        <v>2027.7124823260633</v>
      </c>
      <c r="H179" s="101">
        <v>2019.9204028747204</v>
      </c>
      <c r="I179" s="101">
        <v>1965.0724979944946</v>
      </c>
      <c r="J179" s="101">
        <v>1938.1754346173814</v>
      </c>
      <c r="K179" s="101">
        <v>1990.2004000952195</v>
      </c>
      <c r="L179" s="101">
        <v>1990.5519732287562</v>
      </c>
      <c r="M179" s="101">
        <v>2086.1361572140622</v>
      </c>
      <c r="N179" s="101">
        <v>2078.5462685338248</v>
      </c>
      <c r="O179" s="101">
        <v>2060.3292106389126</v>
      </c>
      <c r="P179" s="101">
        <v>2006.8166150984578</v>
      </c>
      <c r="Q179" s="101">
        <v>1964.5955317337409</v>
      </c>
      <c r="R179" s="101">
        <v>1940.9388012331926</v>
      </c>
      <c r="S179" s="101">
        <v>1860.8081749563582</v>
      </c>
      <c r="T179" s="101">
        <v>1790.0973220130968</v>
      </c>
      <c r="U179" s="101">
        <v>1718.9325355881849</v>
      </c>
      <c r="V179" s="101">
        <v>1695.0679038998926</v>
      </c>
      <c r="W179" s="101">
        <v>1631.8087812064473</v>
      </c>
      <c r="DA179" s="131" t="s">
        <v>2386</v>
      </c>
    </row>
    <row r="180" spans="1:105" ht="12" customHeight="1" x14ac:dyDescent="0.25">
      <c r="A180" s="107" t="s">
        <v>121</v>
      </c>
      <c r="B180" s="104">
        <v>1952.3309362915902</v>
      </c>
      <c r="C180" s="104">
        <v>1911.0103790371293</v>
      </c>
      <c r="D180" s="104">
        <v>1910.3913499990301</v>
      </c>
      <c r="E180" s="104">
        <v>1867.528040714323</v>
      </c>
      <c r="F180" s="104">
        <v>1856.5886608329386</v>
      </c>
      <c r="G180" s="104">
        <v>1918.6953451310983</v>
      </c>
      <c r="H180" s="104">
        <v>1910.8733411692128</v>
      </c>
      <c r="I180" s="104">
        <v>1866.0652075167461</v>
      </c>
      <c r="J180" s="104">
        <v>1836.035270393613</v>
      </c>
      <c r="K180" s="104">
        <v>1887.108314181984</v>
      </c>
      <c r="L180" s="104">
        <v>1887.5346899455317</v>
      </c>
      <c r="M180" s="104">
        <v>1981.5148986453773</v>
      </c>
      <c r="N180" s="104">
        <v>1974.5482022669023</v>
      </c>
      <c r="O180" s="104">
        <v>1955.8468917850946</v>
      </c>
      <c r="P180" s="104">
        <v>1901.5176923720719</v>
      </c>
      <c r="Q180" s="104">
        <v>1862.8098219132228</v>
      </c>
      <c r="R180" s="104">
        <v>1842.1357801717527</v>
      </c>
      <c r="S180" s="104">
        <v>1771.1367076738647</v>
      </c>
      <c r="T180" s="104">
        <v>1707.7136262129277</v>
      </c>
      <c r="U180" s="104">
        <v>1644.4757179706271</v>
      </c>
      <c r="V180" s="104">
        <v>1624.9107796090923</v>
      </c>
      <c r="W180" s="104">
        <v>1564.3269514722713</v>
      </c>
      <c r="DA180" s="132" t="s">
        <v>2387</v>
      </c>
    </row>
    <row r="181" spans="1:105" ht="12" customHeight="1" x14ac:dyDescent="0.25">
      <c r="A181" s="108" t="s">
        <v>53</v>
      </c>
      <c r="B181" s="98">
        <v>1664.7931070338491</v>
      </c>
      <c r="C181" s="98">
        <v>1618.3771110099381</v>
      </c>
      <c r="D181" s="98">
        <v>1619.4408707565312</v>
      </c>
      <c r="E181" s="98">
        <v>1576.2061675896819</v>
      </c>
      <c r="F181" s="98">
        <v>1567.1473100946914</v>
      </c>
      <c r="G181" s="98">
        <v>1623.7001658574991</v>
      </c>
      <c r="H181" s="98">
        <v>1614.8967442235642</v>
      </c>
      <c r="I181" s="98">
        <v>1593.9395172971763</v>
      </c>
      <c r="J181" s="98">
        <v>1556.2659659463893</v>
      </c>
      <c r="K181" s="98">
        <v>1599.7332074358394</v>
      </c>
      <c r="L181" s="98">
        <v>1595.7432444037233</v>
      </c>
      <c r="M181" s="98">
        <v>1679.2229490185948</v>
      </c>
      <c r="N181" s="98">
        <v>1670.8529468416523</v>
      </c>
      <c r="O181" s="98">
        <v>1651.4474526743766</v>
      </c>
      <c r="P181" s="98">
        <v>1604.1571913756511</v>
      </c>
      <c r="Q181" s="98">
        <v>1567.1071275516974</v>
      </c>
      <c r="R181" s="98">
        <v>1550.2178686013738</v>
      </c>
      <c r="S181" s="98">
        <v>1488.0306899159948</v>
      </c>
      <c r="T181" s="98">
        <v>1433.2744664116888</v>
      </c>
      <c r="U181" s="98">
        <v>1376.5030768891168</v>
      </c>
      <c r="V181" s="98">
        <v>1356.7768394728926</v>
      </c>
      <c r="W181" s="98">
        <v>1278.1466113261893</v>
      </c>
      <c r="DA181" s="63" t="s">
        <v>2388</v>
      </c>
    </row>
    <row r="182" spans="1:105" ht="12" customHeight="1" x14ac:dyDescent="0.25">
      <c r="A182" s="108" t="s">
        <v>52</v>
      </c>
      <c r="B182" s="98">
        <v>287.53782925774124</v>
      </c>
      <c r="C182" s="98">
        <v>292.63326802719149</v>
      </c>
      <c r="D182" s="98">
        <v>290.95047924249894</v>
      </c>
      <c r="E182" s="98">
        <v>291.32187312464123</v>
      </c>
      <c r="F182" s="98">
        <v>289.44135073824731</v>
      </c>
      <c r="G182" s="98">
        <v>294.99517927359932</v>
      </c>
      <c r="H182" s="98">
        <v>295.97659694564885</v>
      </c>
      <c r="I182" s="98">
        <v>272.12569021956978</v>
      </c>
      <c r="J182" s="98">
        <v>279.76930444722365</v>
      </c>
      <c r="K182" s="98">
        <v>287.37510674614447</v>
      </c>
      <c r="L182" s="98">
        <v>291.79144554180817</v>
      </c>
      <c r="M182" s="98">
        <v>302.29194962678253</v>
      </c>
      <c r="N182" s="98">
        <v>303.6952554252502</v>
      </c>
      <c r="O182" s="98">
        <v>304.39943911071794</v>
      </c>
      <c r="P182" s="98">
        <v>297.36050099642091</v>
      </c>
      <c r="Q182" s="98">
        <v>295.70269436152546</v>
      </c>
      <c r="R182" s="98">
        <v>291.9179115703792</v>
      </c>
      <c r="S182" s="98">
        <v>283.10601775787035</v>
      </c>
      <c r="T182" s="98">
        <v>274.43915980123916</v>
      </c>
      <c r="U182" s="98">
        <v>267.97264108151035</v>
      </c>
      <c r="V182" s="98">
        <v>268.13394013619961</v>
      </c>
      <c r="W182" s="98">
        <v>286.18034014608219</v>
      </c>
      <c r="DA182" s="63" t="s">
        <v>2389</v>
      </c>
    </row>
    <row r="183" spans="1:105" ht="12" customHeight="1" x14ac:dyDescent="0.25">
      <c r="A183" s="121" t="s">
        <v>54</v>
      </c>
      <c r="B183" s="122">
        <v>191.04165701341566</v>
      </c>
      <c r="C183" s="122">
        <v>198.35322809613484</v>
      </c>
      <c r="D183" s="122">
        <v>198.02612640741194</v>
      </c>
      <c r="E183" s="122">
        <v>201.36500831656517</v>
      </c>
      <c r="F183" s="122">
        <v>197.57322840167967</v>
      </c>
      <c r="G183" s="122">
        <v>205.57894892959322</v>
      </c>
      <c r="H183" s="122">
        <v>196.1477312481498</v>
      </c>
      <c r="I183" s="122">
        <v>200.25143681547556</v>
      </c>
      <c r="J183" s="122">
        <v>212.22578520944623</v>
      </c>
      <c r="K183" s="122">
        <v>229.08780507060666</v>
      </c>
      <c r="L183" s="122">
        <v>229.33015640408559</v>
      </c>
      <c r="M183" s="122">
        <v>229.4456672374545</v>
      </c>
      <c r="N183" s="122">
        <v>236.03380376460868</v>
      </c>
      <c r="O183" s="122">
        <v>238.89357341388845</v>
      </c>
      <c r="P183" s="122">
        <v>237.17130699801064</v>
      </c>
      <c r="Q183" s="122">
        <v>238.90278115416646</v>
      </c>
      <c r="R183" s="122">
        <v>235.69440338562043</v>
      </c>
      <c r="S183" s="122">
        <v>233.25166015673318</v>
      </c>
      <c r="T183" s="122">
        <v>235.7863050463078</v>
      </c>
      <c r="U183" s="122">
        <v>233.47735392021701</v>
      </c>
      <c r="V183" s="122">
        <v>306.36439371039722</v>
      </c>
      <c r="W183" s="122">
        <v>298.37307934715545</v>
      </c>
      <c r="DA183" s="130" t="s">
        <v>2390</v>
      </c>
    </row>
    <row r="184" spans="1:105" ht="12" customHeight="1" x14ac:dyDescent="0.25">
      <c r="A184" s="97" t="s">
        <v>50</v>
      </c>
      <c r="B184" s="98">
        <v>170.89616171659642</v>
      </c>
      <c r="C184" s="98">
        <v>263.84767630920982</v>
      </c>
      <c r="D184" s="98">
        <v>248.31993312766002</v>
      </c>
      <c r="E184" s="98">
        <v>282.56018937297233</v>
      </c>
      <c r="F184" s="98">
        <v>241.66475396796346</v>
      </c>
      <c r="G184" s="98">
        <v>299.67945824451255</v>
      </c>
      <c r="H184" s="98">
        <v>157.79451390471178</v>
      </c>
      <c r="I184" s="98">
        <v>211.09356667638619</v>
      </c>
      <c r="J184" s="98">
        <v>297.2107171516102</v>
      </c>
      <c r="K184" s="98">
        <v>348.37079449708153</v>
      </c>
      <c r="L184" s="98">
        <v>273.94070258382857</v>
      </c>
      <c r="M184" s="98">
        <v>265.76025647236713</v>
      </c>
      <c r="N184" s="98">
        <v>222.83256406819839</v>
      </c>
      <c r="O184" s="98">
        <v>304.05897744936277</v>
      </c>
      <c r="P184" s="98">
        <v>290.67979848078716</v>
      </c>
      <c r="Q184" s="98">
        <v>358.12737594736581</v>
      </c>
      <c r="R184" s="98">
        <v>284.69737252843987</v>
      </c>
      <c r="S184" s="98">
        <v>292.83829054752351</v>
      </c>
      <c r="T184" s="98">
        <v>304.64830279775975</v>
      </c>
      <c r="U184" s="98">
        <v>309.69601203785419</v>
      </c>
      <c r="V184" s="98">
        <v>398.55064289903714</v>
      </c>
      <c r="W184" s="98">
        <v>402.40238714268548</v>
      </c>
      <c r="DA184" s="63" t="s">
        <v>2391</v>
      </c>
    </row>
    <row r="185" spans="1:105" ht="12" customHeight="1" x14ac:dyDescent="0.25">
      <c r="A185" s="109" t="s">
        <v>120</v>
      </c>
      <c r="B185" s="33">
        <v>193.26635998995908</v>
      </c>
      <c r="C185" s="33">
        <v>190.50945380315088</v>
      </c>
      <c r="D185" s="33">
        <v>191.64156498931359</v>
      </c>
      <c r="E185" s="33">
        <v>190.64349228107142</v>
      </c>
      <c r="F185" s="33">
        <v>192.15986407781696</v>
      </c>
      <c r="G185" s="33">
        <v>194.65398835461536</v>
      </c>
      <c r="H185" s="33">
        <v>200.31240324195184</v>
      </c>
      <c r="I185" s="33">
        <v>199.08518039924897</v>
      </c>
      <c r="J185" s="33">
        <v>202.44779551849123</v>
      </c>
      <c r="K185" s="33">
        <v>215.5078662377399</v>
      </c>
      <c r="L185" s="33">
        <v>224.8644204429267</v>
      </c>
      <c r="M185" s="33">
        <v>226.58725648680726</v>
      </c>
      <c r="N185" s="33">
        <v>236.92986506416335</v>
      </c>
      <c r="O185" s="33">
        <v>234.55891096737517</v>
      </c>
      <c r="P185" s="33">
        <v>233.32446077410276</v>
      </c>
      <c r="Q185" s="33">
        <v>230.14273111836252</v>
      </c>
      <c r="R185" s="33">
        <v>232.02638602662657</v>
      </c>
      <c r="S185" s="33">
        <v>228.96790628796526</v>
      </c>
      <c r="T185" s="33">
        <v>231.11539874058639</v>
      </c>
      <c r="U185" s="33">
        <v>228.55155364442521</v>
      </c>
      <c r="V185" s="33">
        <v>300.68035360550789</v>
      </c>
      <c r="W185" s="33">
        <v>292.14292902543559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14608.611031285556</v>
      </c>
      <c r="C187" s="117">
        <f t="shared" si="83"/>
        <v>16389.567825601098</v>
      </c>
      <c r="D187" s="117">
        <f t="shared" si="83"/>
        <v>16473.484176561786</v>
      </c>
      <c r="E187" s="117">
        <f t="shared" si="83"/>
        <v>17318.327892781854</v>
      </c>
      <c r="F187" s="117">
        <f t="shared" si="83"/>
        <v>16440.125911646388</v>
      </c>
      <c r="G187" s="117">
        <f t="shared" si="83"/>
        <v>16725.507706971122</v>
      </c>
      <c r="H187" s="117">
        <f t="shared" si="83"/>
        <v>16899.295831784359</v>
      </c>
      <c r="I187" s="117">
        <f t="shared" si="83"/>
        <v>16957.903163748815</v>
      </c>
      <c r="J187" s="117">
        <f t="shared" si="83"/>
        <v>16592.23023626889</v>
      </c>
      <c r="K187" s="117">
        <f t="shared" si="83"/>
        <v>17560.242782670826</v>
      </c>
      <c r="L187" s="117">
        <f t="shared" si="83"/>
        <v>19654.563507859104</v>
      </c>
      <c r="M187" s="117">
        <f t="shared" si="83"/>
        <v>17035.282747000154</v>
      </c>
      <c r="N187" s="117">
        <f t="shared" si="83"/>
        <v>18884.373580172669</v>
      </c>
      <c r="O187" s="117">
        <f t="shared" si="83"/>
        <v>18009.406905963155</v>
      </c>
      <c r="P187" s="117">
        <f t="shared" si="83"/>
        <v>17896.741028046443</v>
      </c>
      <c r="Q187" s="117">
        <f t="shared" si="83"/>
        <v>17569.746443138585</v>
      </c>
      <c r="R187" s="117">
        <f t="shared" ref="R187:V187" si="84">R188+R190+R192+R201</f>
        <v>19256.063198287582</v>
      </c>
      <c r="S187" s="117">
        <f t="shared" si="84"/>
        <v>19153.378000035274</v>
      </c>
      <c r="T187" s="117">
        <f t="shared" si="84"/>
        <v>18795.804631278188</v>
      </c>
      <c r="U187" s="117">
        <f t="shared" si="84"/>
        <v>18704.839095524188</v>
      </c>
      <c r="V187" s="117">
        <f t="shared" si="84"/>
        <v>17111.841753918237</v>
      </c>
      <c r="W187" s="117">
        <f t="shared" ref="W187" si="85">W188+W190+W192+W201</f>
        <v>20234.960758145007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12799.357594751697</v>
      </c>
      <c r="C188" s="122">
        <f t="shared" si="86"/>
        <v>14587.887835087749</v>
      </c>
      <c r="D188" s="122">
        <f t="shared" si="86"/>
        <v>14661.615133304482</v>
      </c>
      <c r="E188" s="122">
        <f t="shared" si="86"/>
        <v>15476.597028450973</v>
      </c>
      <c r="F188" s="122">
        <f t="shared" si="86"/>
        <v>14634.468333380632</v>
      </c>
      <c r="G188" s="122">
        <f t="shared" si="86"/>
        <v>14843.686618441616</v>
      </c>
      <c r="H188" s="122">
        <f t="shared" si="86"/>
        <v>15007.41295219196</v>
      </c>
      <c r="I188" s="122">
        <f t="shared" si="86"/>
        <v>15098.950061384561</v>
      </c>
      <c r="J188" s="122">
        <f t="shared" si="86"/>
        <v>14727.625336808089</v>
      </c>
      <c r="K188" s="122">
        <f t="shared" si="86"/>
        <v>15645.264047616542</v>
      </c>
      <c r="L188" s="122">
        <f t="shared" si="86"/>
        <v>17662.245395306774</v>
      </c>
      <c r="M188" s="122">
        <f t="shared" si="86"/>
        <v>15046.424360296542</v>
      </c>
      <c r="N188" s="122">
        <f t="shared" si="86"/>
        <v>16903.667368699826</v>
      </c>
      <c r="O188" s="122">
        <f t="shared" si="86"/>
        <v>16031.062611856507</v>
      </c>
      <c r="P188" s="122">
        <f t="shared" si="86"/>
        <v>15937.01501994801</v>
      </c>
      <c r="Q188" s="122">
        <f t="shared" si="86"/>
        <v>15617.635613439543</v>
      </c>
      <c r="R188" s="122">
        <f t="shared" si="86"/>
        <v>17280.669916107723</v>
      </c>
      <c r="S188" s="122">
        <f t="shared" si="86"/>
        <v>17223.114713190225</v>
      </c>
      <c r="T188" s="122">
        <f t="shared" si="86"/>
        <v>16877.212513117709</v>
      </c>
      <c r="U188" s="122">
        <f t="shared" si="86"/>
        <v>16782.252108603916</v>
      </c>
      <c r="V188" s="122">
        <f t="shared" si="86"/>
        <v>15085.532230404129</v>
      </c>
      <c r="W188" s="122">
        <f t="shared" si="86"/>
        <v>18180.708363501057</v>
      </c>
      <c r="DA188" s="130" t="s">
        <v>2545</v>
      </c>
    </row>
    <row r="189" spans="1:105" ht="12" customHeight="1" x14ac:dyDescent="0.25">
      <c r="A189" s="97" t="s">
        <v>53</v>
      </c>
      <c r="B189" s="98">
        <v>12799.357594751697</v>
      </c>
      <c r="C189" s="98">
        <v>14587.887835087749</v>
      </c>
      <c r="D189" s="98">
        <v>14661.615133304482</v>
      </c>
      <c r="E189" s="98">
        <v>15476.597028450973</v>
      </c>
      <c r="F189" s="98">
        <v>14634.468333380632</v>
      </c>
      <c r="G189" s="98">
        <v>14843.686618441616</v>
      </c>
      <c r="H189" s="98">
        <v>15007.41295219196</v>
      </c>
      <c r="I189" s="98">
        <v>15098.950061384561</v>
      </c>
      <c r="J189" s="98">
        <v>14727.625336808089</v>
      </c>
      <c r="K189" s="98">
        <v>15645.264047616542</v>
      </c>
      <c r="L189" s="98">
        <v>17662.245395306774</v>
      </c>
      <c r="M189" s="98">
        <v>15046.424360296542</v>
      </c>
      <c r="N189" s="98">
        <v>16903.667368699826</v>
      </c>
      <c r="O189" s="98">
        <v>16031.062611856507</v>
      </c>
      <c r="P189" s="98">
        <v>15937.01501994801</v>
      </c>
      <c r="Q189" s="98">
        <v>15617.635613439543</v>
      </c>
      <c r="R189" s="98">
        <v>17280.669916107723</v>
      </c>
      <c r="S189" s="98">
        <v>17223.114713190225</v>
      </c>
      <c r="T189" s="98">
        <v>16877.212513117709</v>
      </c>
      <c r="U189" s="98">
        <v>16782.252108603916</v>
      </c>
      <c r="V189" s="98">
        <v>15085.532230404129</v>
      </c>
      <c r="W189" s="98">
        <v>18180.708363501057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199.4842171637541</v>
      </c>
      <c r="C190" s="122">
        <f t="shared" si="87"/>
        <v>206.34616942603859</v>
      </c>
      <c r="D190" s="122">
        <f t="shared" si="87"/>
        <v>208.68615928633315</v>
      </c>
      <c r="E190" s="122">
        <f t="shared" si="87"/>
        <v>259.80998113603567</v>
      </c>
      <c r="F190" s="122">
        <f t="shared" si="87"/>
        <v>226.13864405929138</v>
      </c>
      <c r="G190" s="122">
        <f t="shared" si="87"/>
        <v>242.43856108010567</v>
      </c>
      <c r="H190" s="122">
        <f t="shared" si="87"/>
        <v>255.52587384542883</v>
      </c>
      <c r="I190" s="122">
        <f t="shared" si="87"/>
        <v>256.72354699395919</v>
      </c>
      <c r="J190" s="122">
        <f t="shared" si="87"/>
        <v>272.37700856754606</v>
      </c>
      <c r="K190" s="122">
        <f t="shared" si="87"/>
        <v>268.69226634747577</v>
      </c>
      <c r="L190" s="122">
        <f t="shared" si="87"/>
        <v>340.07817575476719</v>
      </c>
      <c r="M190" s="122">
        <f t="shared" si="87"/>
        <v>259.78881794501189</v>
      </c>
      <c r="N190" s="122">
        <f t="shared" si="87"/>
        <v>244.39036078189363</v>
      </c>
      <c r="O190" s="122">
        <f t="shared" si="87"/>
        <v>244.97875501257178</v>
      </c>
      <c r="P190" s="122">
        <f t="shared" si="87"/>
        <v>257.62030081919346</v>
      </c>
      <c r="Q190" s="122">
        <f t="shared" si="87"/>
        <v>267.80326412005024</v>
      </c>
      <c r="R190" s="122">
        <f t="shared" si="87"/>
        <v>295.5572358882971</v>
      </c>
      <c r="S190" s="122">
        <f t="shared" si="87"/>
        <v>296.6608774939516</v>
      </c>
      <c r="T190" s="122">
        <f t="shared" si="87"/>
        <v>320.07642820732849</v>
      </c>
      <c r="U190" s="122">
        <f t="shared" si="87"/>
        <v>363.48959710442148</v>
      </c>
      <c r="V190" s="122">
        <f t="shared" si="87"/>
        <v>408.1368086420074</v>
      </c>
      <c r="W190" s="122">
        <f t="shared" si="87"/>
        <v>477.16169122203763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199.4842171637541</v>
      </c>
      <c r="C191" s="98">
        <f>RES_hhdet_tesh!C147</f>
        <v>206.34616942603859</v>
      </c>
      <c r="D191" s="98">
        <f>RES_hhdet_tesh!D147</f>
        <v>208.68615928633315</v>
      </c>
      <c r="E191" s="98">
        <f>RES_hhdet_tesh!E147</f>
        <v>259.80998113603567</v>
      </c>
      <c r="F191" s="98">
        <f>RES_hhdet_tesh!F147</f>
        <v>226.13864405929138</v>
      </c>
      <c r="G191" s="98">
        <f>RES_hhdet_tesh!G147</f>
        <v>242.43856108010567</v>
      </c>
      <c r="H191" s="98">
        <f>RES_hhdet_tesh!H147</f>
        <v>255.52587384542883</v>
      </c>
      <c r="I191" s="98">
        <f>RES_hhdet_tesh!I147</f>
        <v>256.72354699395919</v>
      </c>
      <c r="J191" s="98">
        <f>RES_hhdet_tesh!J147</f>
        <v>272.37700856754606</v>
      </c>
      <c r="K191" s="98">
        <f>RES_hhdet_tesh!K147</f>
        <v>268.69226634747577</v>
      </c>
      <c r="L191" s="98">
        <f>RES_hhdet_tesh!L147</f>
        <v>340.07817575476719</v>
      </c>
      <c r="M191" s="98">
        <f>RES_hhdet_tesh!M147</f>
        <v>259.78881794501189</v>
      </c>
      <c r="N191" s="98">
        <f>RES_hhdet_tesh!N147</f>
        <v>244.39036078189363</v>
      </c>
      <c r="O191" s="98">
        <f>RES_hhdet_tesh!O147</f>
        <v>244.97875501257178</v>
      </c>
      <c r="P191" s="98">
        <f>RES_hhdet_tesh!P147</f>
        <v>257.62030081919346</v>
      </c>
      <c r="Q191" s="98">
        <f>RES_hhdet_tesh!Q147</f>
        <v>267.80326412005024</v>
      </c>
      <c r="R191" s="98">
        <f>RES_hhdet_tesh!R147</f>
        <v>295.5572358882971</v>
      </c>
      <c r="S191" s="98">
        <f>RES_hhdet_tesh!S147</f>
        <v>296.6608774939516</v>
      </c>
      <c r="T191" s="98">
        <f>RES_hhdet_tesh!T147</f>
        <v>320.07642820732849</v>
      </c>
      <c r="U191" s="98">
        <f>RES_hhdet_tesh!U147</f>
        <v>363.48959710442148</v>
      </c>
      <c r="V191" s="98">
        <f>RES_hhdet_tesh!V147</f>
        <v>408.1368086420074</v>
      </c>
      <c r="W191" s="98">
        <f>RES_hhdet_tesh!W147</f>
        <v>477.16169122203763</v>
      </c>
      <c r="DA191" s="63" t="s">
        <v>2548</v>
      </c>
    </row>
    <row r="192" spans="1:105" ht="12" customHeight="1" x14ac:dyDescent="0.25">
      <c r="A192" s="121" t="s">
        <v>55</v>
      </c>
      <c r="B192" s="122">
        <v>1466.7839193974607</v>
      </c>
      <c r="C192" s="122">
        <v>1447.8510252367889</v>
      </c>
      <c r="D192" s="122">
        <v>1455.2850756241417</v>
      </c>
      <c r="E192" s="122">
        <v>1431.6281425978887</v>
      </c>
      <c r="F192" s="122">
        <v>1430.6352854026566</v>
      </c>
      <c r="G192" s="122">
        <v>1484.519126305029</v>
      </c>
      <c r="H192" s="122">
        <v>1485.8960317052233</v>
      </c>
      <c r="I192" s="122">
        <v>1449.0747083577228</v>
      </c>
      <c r="J192" s="122">
        <v>1431.1200691216764</v>
      </c>
      <c r="K192" s="122">
        <v>1472.4518989258065</v>
      </c>
      <c r="L192" s="122">
        <v>1476.1125150532293</v>
      </c>
      <c r="M192" s="122">
        <v>1551.498245193126</v>
      </c>
      <c r="N192" s="122">
        <v>1552.1373071153257</v>
      </c>
      <c r="O192" s="122">
        <v>1547.0951239434867</v>
      </c>
      <c r="P192" s="122">
        <v>1516.6443918414054</v>
      </c>
      <c r="Q192" s="122">
        <v>1497.4626765615378</v>
      </c>
      <c r="R192" s="122">
        <v>1493.5586505836216</v>
      </c>
      <c r="S192" s="122">
        <v>1447.5997398919937</v>
      </c>
      <c r="T192" s="122">
        <v>1408.3096218444746</v>
      </c>
      <c r="U192" s="122">
        <v>1368.2086194663323</v>
      </c>
      <c r="V192" s="122">
        <v>1364.0059157108753</v>
      </c>
      <c r="W192" s="122">
        <v>1326.3190542166333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1466.783919397461</v>
      </c>
      <c r="C197" s="101">
        <v>1447.8511179455304</v>
      </c>
      <c r="D197" s="101">
        <v>1455.2846742281129</v>
      </c>
      <c r="E197" s="101">
        <v>1431.6270752541598</v>
      </c>
      <c r="F197" s="101">
        <v>1430.6353916015744</v>
      </c>
      <c r="G197" s="101">
        <v>1484.5209716206218</v>
      </c>
      <c r="H197" s="101">
        <v>1485.9032612171036</v>
      </c>
      <c r="I197" s="101">
        <v>1449.0828687161788</v>
      </c>
      <c r="J197" s="101">
        <v>1431.1358071441698</v>
      </c>
      <c r="K197" s="101">
        <v>1472.4631817315624</v>
      </c>
      <c r="L197" s="101">
        <v>1476.1203504083496</v>
      </c>
      <c r="M197" s="101">
        <v>1551.5016667641394</v>
      </c>
      <c r="N197" s="101">
        <v>1552.1430438263201</v>
      </c>
      <c r="O197" s="101">
        <v>1547.1123215226094</v>
      </c>
      <c r="P197" s="101">
        <v>1516.7204415461904</v>
      </c>
      <c r="Q197" s="101">
        <v>1497.5448195070526</v>
      </c>
      <c r="R197" s="101">
        <v>1493.6457722985067</v>
      </c>
      <c r="S197" s="101">
        <v>1447.6674584360687</v>
      </c>
      <c r="T197" s="101">
        <v>1408.3675766784804</v>
      </c>
      <c r="U197" s="101">
        <v>1368.2542585518661</v>
      </c>
      <c r="V197" s="101">
        <v>1364.048214631606</v>
      </c>
      <c r="W197" s="101">
        <v>1326.3155923048155</v>
      </c>
      <c r="DA197" s="131" t="s">
        <v>2554</v>
      </c>
    </row>
    <row r="198" spans="1:105" ht="12" customHeight="1" x14ac:dyDescent="0.25">
      <c r="A198" s="107" t="s">
        <v>121</v>
      </c>
      <c r="B198" s="104">
        <v>1466.7839193974612</v>
      </c>
      <c r="C198" s="104">
        <v>1447.8452167723669</v>
      </c>
      <c r="D198" s="104">
        <v>1455.3108925031106</v>
      </c>
      <c r="E198" s="104">
        <v>1431.6993194310828</v>
      </c>
      <c r="F198" s="104">
        <v>1430.6284051709279</v>
      </c>
      <c r="G198" s="104">
        <v>1484.4089163501985</v>
      </c>
      <c r="H198" s="104">
        <v>1485.5584478980015</v>
      </c>
      <c r="I198" s="104">
        <v>1448.720036041793</v>
      </c>
      <c r="J198" s="104">
        <v>1430.5440329814139</v>
      </c>
      <c r="K198" s="104">
        <v>1472.0579312009422</v>
      </c>
      <c r="L198" s="104">
        <v>1475.8608592935425</v>
      </c>
      <c r="M198" s="104">
        <v>1551.3935122233343</v>
      </c>
      <c r="N198" s="104">
        <v>1551.9743683315091</v>
      </c>
      <c r="O198" s="104">
        <v>1546.6519260128994</v>
      </c>
      <c r="P198" s="104">
        <v>1514.9056403360596</v>
      </c>
      <c r="Q198" s="104">
        <v>1495.6988767947564</v>
      </c>
      <c r="R198" s="104">
        <v>1491.8711764283541</v>
      </c>
      <c r="S198" s="104">
        <v>1446.3903557145493</v>
      </c>
      <c r="T198" s="104">
        <v>1407.3799800459581</v>
      </c>
      <c r="U198" s="104">
        <v>1367.5340108902949</v>
      </c>
      <c r="V198" s="104">
        <v>1363.4341127664043</v>
      </c>
      <c r="W198" s="104">
        <v>1326.3660413957937</v>
      </c>
      <c r="DA198" s="132" t="s">
        <v>2555</v>
      </c>
    </row>
    <row r="199" spans="1:105" ht="12" customHeight="1" x14ac:dyDescent="0.25">
      <c r="A199" s="108" t="s">
        <v>53</v>
      </c>
      <c r="B199" s="98">
        <v>1179.2460901397201</v>
      </c>
      <c r="C199" s="98">
        <v>1155.2119487451753</v>
      </c>
      <c r="D199" s="98">
        <v>1164.3604132606119</v>
      </c>
      <c r="E199" s="98">
        <v>1140.3774463064417</v>
      </c>
      <c r="F199" s="98">
        <v>1141.1870544326807</v>
      </c>
      <c r="G199" s="98">
        <v>1189.4137370765989</v>
      </c>
      <c r="H199" s="98">
        <v>1189.5818509523529</v>
      </c>
      <c r="I199" s="98">
        <v>1176.5943458222234</v>
      </c>
      <c r="J199" s="98">
        <v>1150.7747285341902</v>
      </c>
      <c r="K199" s="98">
        <v>1184.6828244547978</v>
      </c>
      <c r="L199" s="98">
        <v>1184.0694137517341</v>
      </c>
      <c r="M199" s="98">
        <v>1249.1015625965517</v>
      </c>
      <c r="N199" s="98">
        <v>1248.2791129062593</v>
      </c>
      <c r="O199" s="98">
        <v>1242.2524869021813</v>
      </c>
      <c r="P199" s="98">
        <v>1217.5451393396384</v>
      </c>
      <c r="Q199" s="98">
        <v>1199.9961824332311</v>
      </c>
      <c r="R199" s="98">
        <v>1199.953264857975</v>
      </c>
      <c r="S199" s="98">
        <v>1163.2843379566791</v>
      </c>
      <c r="T199" s="98">
        <v>1132.9408202447194</v>
      </c>
      <c r="U199" s="98">
        <v>1099.5613698087845</v>
      </c>
      <c r="V199" s="98">
        <v>1095.3001726302048</v>
      </c>
      <c r="W199" s="98">
        <v>1040.1857012497117</v>
      </c>
      <c r="DA199" s="63" t="s">
        <v>2556</v>
      </c>
    </row>
    <row r="200" spans="1:105" ht="12" customHeight="1" x14ac:dyDescent="0.25">
      <c r="A200" s="108" t="s">
        <v>52</v>
      </c>
      <c r="B200" s="98">
        <v>287.53782925774124</v>
      </c>
      <c r="C200" s="98">
        <v>292.63326802719149</v>
      </c>
      <c r="D200" s="98">
        <v>290.95047924249894</v>
      </c>
      <c r="E200" s="98">
        <v>291.32187312464123</v>
      </c>
      <c r="F200" s="98">
        <v>289.44135073824731</v>
      </c>
      <c r="G200" s="98">
        <v>294.99517927359932</v>
      </c>
      <c r="H200" s="98">
        <v>295.97659694564885</v>
      </c>
      <c r="I200" s="98">
        <v>272.12569021956978</v>
      </c>
      <c r="J200" s="98">
        <v>279.76930444722365</v>
      </c>
      <c r="K200" s="98">
        <v>287.37510674614447</v>
      </c>
      <c r="L200" s="98">
        <v>291.79144554180817</v>
      </c>
      <c r="M200" s="98">
        <v>302.29194962678253</v>
      </c>
      <c r="N200" s="98">
        <v>303.6952554252502</v>
      </c>
      <c r="O200" s="98">
        <v>304.39943911071794</v>
      </c>
      <c r="P200" s="98">
        <v>297.36050099642091</v>
      </c>
      <c r="Q200" s="98">
        <v>295.70269436152546</v>
      </c>
      <c r="R200" s="98">
        <v>291.9179115703792</v>
      </c>
      <c r="S200" s="98">
        <v>283.10601775787035</v>
      </c>
      <c r="T200" s="98">
        <v>274.43915980123916</v>
      </c>
      <c r="U200" s="98">
        <v>267.97264108151035</v>
      </c>
      <c r="V200" s="98">
        <v>268.13394013619961</v>
      </c>
      <c r="W200" s="98">
        <v>286.18034014608219</v>
      </c>
      <c r="DA200" s="63" t="s">
        <v>2557</v>
      </c>
    </row>
    <row r="201" spans="1:105" ht="12" customHeight="1" x14ac:dyDescent="0.25">
      <c r="A201" s="121" t="s">
        <v>54</v>
      </c>
      <c r="B201" s="122">
        <v>142.98529997264444</v>
      </c>
      <c r="C201" s="122">
        <v>147.48279585051984</v>
      </c>
      <c r="D201" s="122">
        <v>147.8978083468283</v>
      </c>
      <c r="E201" s="122">
        <v>150.29274059695518</v>
      </c>
      <c r="F201" s="122">
        <v>148.88364880380851</v>
      </c>
      <c r="G201" s="122">
        <v>154.86340114437184</v>
      </c>
      <c r="H201" s="122">
        <v>150.46097404174569</v>
      </c>
      <c r="I201" s="122">
        <v>153.15484701257216</v>
      </c>
      <c r="J201" s="122">
        <v>161.10782177158174</v>
      </c>
      <c r="K201" s="122">
        <v>173.83456978100443</v>
      </c>
      <c r="L201" s="122">
        <v>176.12742174433342</v>
      </c>
      <c r="M201" s="122">
        <v>177.57132356547754</v>
      </c>
      <c r="N201" s="122">
        <v>184.17854357562419</v>
      </c>
      <c r="O201" s="122">
        <v>186.27041515058835</v>
      </c>
      <c r="P201" s="122">
        <v>185.46131543783497</v>
      </c>
      <c r="Q201" s="122">
        <v>186.8448890174565</v>
      </c>
      <c r="R201" s="122">
        <v>186.27739570794137</v>
      </c>
      <c r="S201" s="122">
        <v>186.00266945910332</v>
      </c>
      <c r="T201" s="122">
        <v>190.20606810867727</v>
      </c>
      <c r="U201" s="122">
        <v>190.88877034952125</v>
      </c>
      <c r="V201" s="122">
        <v>254.16679916122126</v>
      </c>
      <c r="W201" s="122">
        <v>250.77164920527952</v>
      </c>
      <c r="DA201" s="130" t="s">
        <v>2558</v>
      </c>
    </row>
    <row r="202" spans="1:105" ht="12" customHeight="1" x14ac:dyDescent="0.25">
      <c r="A202" s="97" t="s">
        <v>50</v>
      </c>
      <c r="B202" s="98">
        <v>105.34542696071966</v>
      </c>
      <c r="C202" s="98">
        <v>163.09454079333088</v>
      </c>
      <c r="D202" s="98">
        <v>153.86876986203066</v>
      </c>
      <c r="E202" s="98">
        <v>175.40601231585183</v>
      </c>
      <c r="F202" s="98">
        <v>150.2000750689796</v>
      </c>
      <c r="G202" s="98">
        <v>186.47650076922901</v>
      </c>
      <c r="H202" s="98">
        <v>98.298333945169489</v>
      </c>
      <c r="I202" s="98">
        <v>131.57579762605172</v>
      </c>
      <c r="J202" s="98">
        <v>185.30232931408727</v>
      </c>
      <c r="K202" s="98">
        <v>217.25985621064262</v>
      </c>
      <c r="L202" s="98">
        <v>170.87678007321006</v>
      </c>
      <c r="M202" s="98">
        <v>165.79745549629953</v>
      </c>
      <c r="N202" s="98">
        <v>139.03487675495438</v>
      </c>
      <c r="O202" s="98">
        <v>189.75094443420429</v>
      </c>
      <c r="P202" s="98">
        <v>181.42659923557162</v>
      </c>
      <c r="Q202" s="98">
        <v>223.5453584625669</v>
      </c>
      <c r="R202" s="98">
        <v>177.7491751688126</v>
      </c>
      <c r="S202" s="98">
        <v>182.88048775731949</v>
      </c>
      <c r="T202" s="98">
        <v>190.30363533981227</v>
      </c>
      <c r="U202" s="98">
        <v>193.54843917655828</v>
      </c>
      <c r="V202" s="98">
        <v>249.29255269313421</v>
      </c>
      <c r="W202" s="98">
        <v>252.07852474355542</v>
      </c>
      <c r="DA202" s="63" t="s">
        <v>2559</v>
      </c>
    </row>
    <row r="203" spans="1:105" ht="12" customHeight="1" x14ac:dyDescent="0.25">
      <c r="A203" s="109" t="s">
        <v>120</v>
      </c>
      <c r="B203" s="33">
        <v>147.14193828272687</v>
      </c>
      <c r="C203" s="33">
        <v>145.61309533403247</v>
      </c>
      <c r="D203" s="33">
        <v>147.13982296045739</v>
      </c>
      <c r="E203" s="33">
        <v>146.97662821276319</v>
      </c>
      <c r="F203" s="33">
        <v>148.72202375483712</v>
      </c>
      <c r="G203" s="33">
        <v>151.19315674751547</v>
      </c>
      <c r="H203" s="33">
        <v>156.12517385026979</v>
      </c>
      <c r="I203" s="33">
        <v>155.47604267485931</v>
      </c>
      <c r="J203" s="33">
        <v>158.3241089424728</v>
      </c>
      <c r="K203" s="33">
        <v>168.89075728645173</v>
      </c>
      <c r="L203" s="33">
        <v>176.65303690348031</v>
      </c>
      <c r="M203" s="33">
        <v>178.49807371671662</v>
      </c>
      <c r="N203" s="33">
        <v>187.24276282232051</v>
      </c>
      <c r="O203" s="33">
        <v>186.03889783241954</v>
      </c>
      <c r="P203" s="33">
        <v>185.75138029216211</v>
      </c>
      <c r="Q203" s="33">
        <v>184.14831496548078</v>
      </c>
      <c r="R203" s="33">
        <v>186.91575827098694</v>
      </c>
      <c r="S203" s="33">
        <v>186.22712682237923</v>
      </c>
      <c r="T203" s="33">
        <v>190.19945012764242</v>
      </c>
      <c r="U203" s="33">
        <v>190.71688333700638</v>
      </c>
      <c r="V203" s="33">
        <v>254.46733652606216</v>
      </c>
      <c r="W203" s="33">
        <v>250.69338250113839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3.8607028054598929</v>
      </c>
      <c r="C205" s="117">
        <f t="shared" si="88"/>
        <v>6.4103219534514473</v>
      </c>
      <c r="D205" s="117">
        <f t="shared" si="88"/>
        <v>6.3541457749123511</v>
      </c>
      <c r="E205" s="117">
        <f t="shared" si="88"/>
        <v>7.4869446472345</v>
      </c>
      <c r="F205" s="117">
        <f t="shared" si="88"/>
        <v>6.0029445556034684</v>
      </c>
      <c r="G205" s="117">
        <f t="shared" si="88"/>
        <v>7.0813177133785983</v>
      </c>
      <c r="H205" s="117">
        <f t="shared" si="88"/>
        <v>3.51101645644358</v>
      </c>
      <c r="I205" s="117">
        <f t="shared" si="88"/>
        <v>4.6571074093406821</v>
      </c>
      <c r="J205" s="117">
        <f t="shared" si="88"/>
        <v>6.966384783109274</v>
      </c>
      <c r="K205" s="117">
        <f t="shared" si="88"/>
        <v>8.0884926065474136</v>
      </c>
      <c r="L205" s="117">
        <f t="shared" si="88"/>
        <v>5.662520826470133</v>
      </c>
      <c r="M205" s="117">
        <f t="shared" si="88"/>
        <v>4.4051398290106398</v>
      </c>
      <c r="N205" s="117">
        <f t="shared" si="88"/>
        <v>3.2174534019482226</v>
      </c>
      <c r="O205" s="117">
        <f t="shared" si="88"/>
        <v>4.3078418783468067</v>
      </c>
      <c r="P205" s="117">
        <f t="shared" si="88"/>
        <v>4.4287146125120138</v>
      </c>
      <c r="Q205" s="117">
        <f t="shared" si="88"/>
        <v>5.5682419748447183</v>
      </c>
      <c r="R205" s="117">
        <f t="shared" ref="R205:V205" si="89">R206+R208+R210+R219</f>
        <v>4.5037600975396419</v>
      </c>
      <c r="S205" s="117">
        <f t="shared" si="89"/>
        <v>4.4615391026985352</v>
      </c>
      <c r="T205" s="117">
        <f t="shared" si="89"/>
        <v>4.3959228398157908</v>
      </c>
      <c r="U205" s="117">
        <f t="shared" si="89"/>
        <v>4.2705656826781917</v>
      </c>
      <c r="V205" s="117">
        <f t="shared" si="89"/>
        <v>5.258012757600409</v>
      </c>
      <c r="W205" s="117">
        <f t="shared" ref="W205" si="90">W206+W208+W210+W219</f>
        <v>5.1650565421990811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3.8607028054598929</v>
      </c>
      <c r="C219" s="122">
        <v>6.4103219534514473</v>
      </c>
      <c r="D219" s="122">
        <v>6.3541457749123511</v>
      </c>
      <c r="E219" s="122">
        <v>7.4869446472345</v>
      </c>
      <c r="F219" s="122">
        <v>6.0029445556034684</v>
      </c>
      <c r="G219" s="122">
        <v>7.0813177133785983</v>
      </c>
      <c r="H219" s="122">
        <v>3.51101645644358</v>
      </c>
      <c r="I219" s="122">
        <v>4.6571074093406821</v>
      </c>
      <c r="J219" s="122">
        <v>6.966384783109274</v>
      </c>
      <c r="K219" s="122">
        <v>8.0884926065474136</v>
      </c>
      <c r="L219" s="122">
        <v>5.662520826470133</v>
      </c>
      <c r="M219" s="122">
        <v>4.4051398290106398</v>
      </c>
      <c r="N219" s="122">
        <v>3.2174534019482226</v>
      </c>
      <c r="O219" s="122">
        <v>4.3078418783468067</v>
      </c>
      <c r="P219" s="122">
        <v>4.4287146125120138</v>
      </c>
      <c r="Q219" s="122">
        <v>5.5682419748447183</v>
      </c>
      <c r="R219" s="122">
        <v>4.5037600975396419</v>
      </c>
      <c r="S219" s="122">
        <v>4.4615391026985352</v>
      </c>
      <c r="T219" s="122">
        <v>4.3959228398157908</v>
      </c>
      <c r="U219" s="122">
        <v>4.2705656826781917</v>
      </c>
      <c r="V219" s="122">
        <v>5.258012757600409</v>
      </c>
      <c r="W219" s="122">
        <v>5.1650565421990811</v>
      </c>
      <c r="DA219" s="130" t="s">
        <v>2726</v>
      </c>
    </row>
    <row r="220" spans="1:105" ht="12" customHeight="1" x14ac:dyDescent="0.25">
      <c r="A220" s="97" t="s">
        <v>50</v>
      </c>
      <c r="B220" s="98">
        <v>38.820772095542054</v>
      </c>
      <c r="C220" s="98">
        <v>59.935638150400116</v>
      </c>
      <c r="D220" s="98">
        <v>56.40835600927926</v>
      </c>
      <c r="E220" s="98">
        <v>64.186372617964409</v>
      </c>
      <c r="F220" s="98">
        <v>54.896565511362589</v>
      </c>
      <c r="G220" s="98">
        <v>68.075185734823492</v>
      </c>
      <c r="H220" s="98">
        <v>35.844601778594324</v>
      </c>
      <c r="I220" s="98">
        <v>47.952014606207896</v>
      </c>
      <c r="J220" s="98">
        <v>67.514386508159788</v>
      </c>
      <c r="K220" s="98">
        <v>79.135909677957045</v>
      </c>
      <c r="L220" s="98">
        <v>62.228369998942497</v>
      </c>
      <c r="M220" s="98">
        <v>60.370099860262926</v>
      </c>
      <c r="N220" s="98">
        <v>50.618645253731962</v>
      </c>
      <c r="O220" s="98">
        <v>69.070037317397251</v>
      </c>
      <c r="P220" s="98">
        <v>66.030823022895618</v>
      </c>
      <c r="Q220" s="98">
        <v>81.352214720203619</v>
      </c>
      <c r="R220" s="98">
        <v>64.671855143560393</v>
      </c>
      <c r="S220" s="98">
        <v>66.521146080775452</v>
      </c>
      <c r="T220" s="98">
        <v>69.203908463539108</v>
      </c>
      <c r="U220" s="98">
        <v>70.350546094518961</v>
      </c>
      <c r="V220" s="98">
        <v>90.534764040945291</v>
      </c>
      <c r="W220" s="98">
        <v>91.409726263332445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108.71157095580921</v>
      </c>
      <c r="C223" s="118">
        <f t="shared" si="93"/>
        <v>119.32890891609635</v>
      </c>
      <c r="D223" s="118">
        <f t="shared" si="93"/>
        <v>117.56417310934415</v>
      </c>
      <c r="E223" s="118">
        <f t="shared" si="93"/>
        <v>119.76778462641698</v>
      </c>
      <c r="F223" s="118">
        <f t="shared" si="93"/>
        <v>111.14820298622523</v>
      </c>
      <c r="G223" s="118">
        <f t="shared" si="93"/>
        <v>109.6991356583696</v>
      </c>
      <c r="H223" s="118">
        <f t="shared" si="93"/>
        <v>107.21469997155094</v>
      </c>
      <c r="I223" s="118">
        <f t="shared" si="93"/>
        <v>103.98470833490811</v>
      </c>
      <c r="J223" s="118">
        <f t="shared" si="93"/>
        <v>99.191062687426935</v>
      </c>
      <c r="K223" s="118">
        <f t="shared" si="93"/>
        <v>101.91879036781781</v>
      </c>
      <c r="L223" s="118">
        <f t="shared" si="93"/>
        <v>108.98414320591898</v>
      </c>
      <c r="M223" s="118">
        <f t="shared" si="93"/>
        <v>92.87066848154015</v>
      </c>
      <c r="N223" s="118">
        <f t="shared" si="93"/>
        <v>97.184638137696027</v>
      </c>
      <c r="O223" s="118">
        <f t="shared" si="93"/>
        <v>89.291324754922215</v>
      </c>
      <c r="P223" s="118">
        <f t="shared" si="93"/>
        <v>85.456362797930097</v>
      </c>
      <c r="Q223" s="118">
        <f t="shared" si="93"/>
        <v>80.829292361464596</v>
      </c>
      <c r="R223" s="118">
        <f t="shared" ref="R223:V223" si="94">R224+R226+R228+R237</f>
        <v>83.850406740320366</v>
      </c>
      <c r="S223" s="118">
        <f t="shared" si="94"/>
        <v>79.766763162654499</v>
      </c>
      <c r="T223" s="118">
        <f t="shared" si="94"/>
        <v>75.155352150480397</v>
      </c>
      <c r="U223" s="118">
        <f t="shared" si="94"/>
        <v>72.483489845699793</v>
      </c>
      <c r="V223" s="118">
        <f t="shared" si="94"/>
        <v>65.5659096680304</v>
      </c>
      <c r="W223" s="118">
        <f t="shared" ref="W223" si="95">W224+W226+W228+W237</f>
        <v>72.922063467595308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85.816275604857609</v>
      </c>
      <c r="C224" s="123">
        <f t="shared" si="96"/>
        <v>96.824801434193702</v>
      </c>
      <c r="D224" s="123">
        <f t="shared" si="96"/>
        <v>95.211224236641371</v>
      </c>
      <c r="E224" s="123">
        <f t="shared" si="96"/>
        <v>97.736974779575789</v>
      </c>
      <c r="F224" s="123">
        <f t="shared" si="96"/>
        <v>89.546460274190153</v>
      </c>
      <c r="G224" s="123">
        <f t="shared" si="96"/>
        <v>87.549076683411116</v>
      </c>
      <c r="H224" s="123">
        <f t="shared" si="96"/>
        <v>85.388805776170614</v>
      </c>
      <c r="I224" s="123">
        <f t="shared" si="96"/>
        <v>82.821338664866204</v>
      </c>
      <c r="J224" s="123">
        <f t="shared" si="96"/>
        <v>78.205483367103625</v>
      </c>
      <c r="K224" s="123">
        <f t="shared" si="96"/>
        <v>80.358716836577173</v>
      </c>
      <c r="L224" s="123">
        <f t="shared" si="96"/>
        <v>87.285299618554731</v>
      </c>
      <c r="M224" s="123">
        <f t="shared" si="96"/>
        <v>70.72075921759253</v>
      </c>
      <c r="N224" s="123">
        <f t="shared" si="96"/>
        <v>75.230759061388369</v>
      </c>
      <c r="O224" s="123">
        <f t="shared" si="96"/>
        <v>67.586387943624402</v>
      </c>
      <c r="P224" s="123">
        <f t="shared" si="96"/>
        <v>64.386214402297469</v>
      </c>
      <c r="Q224" s="123">
        <f t="shared" si="96"/>
        <v>60.241619078792624</v>
      </c>
      <c r="R224" s="123">
        <f t="shared" si="96"/>
        <v>63.547879158698287</v>
      </c>
      <c r="S224" s="123">
        <f t="shared" si="96"/>
        <v>60.253001376892207</v>
      </c>
      <c r="T224" s="123">
        <f t="shared" si="96"/>
        <v>56.281242954931784</v>
      </c>
      <c r="U224" s="123">
        <f t="shared" si="96"/>
        <v>54.0856376840742</v>
      </c>
      <c r="V224" s="123">
        <f t="shared" si="96"/>
        <v>46.729497344663926</v>
      </c>
      <c r="W224" s="123">
        <f t="shared" si="96"/>
        <v>54.601836233513495</v>
      </c>
      <c r="DA224" s="130" t="s">
        <v>2881</v>
      </c>
    </row>
    <row r="225" spans="1:105" ht="12" customHeight="1" x14ac:dyDescent="0.25">
      <c r="A225" s="97" t="s">
        <v>53</v>
      </c>
      <c r="B225" s="99">
        <v>85.816275604857609</v>
      </c>
      <c r="C225" s="99">
        <v>96.824801434193702</v>
      </c>
      <c r="D225" s="99">
        <v>95.211224236641371</v>
      </c>
      <c r="E225" s="99">
        <v>97.736974779575789</v>
      </c>
      <c r="F225" s="99">
        <v>89.546460274190153</v>
      </c>
      <c r="G225" s="99">
        <v>87.549076683411116</v>
      </c>
      <c r="H225" s="99">
        <v>85.388805776170614</v>
      </c>
      <c r="I225" s="99">
        <v>82.821338664866204</v>
      </c>
      <c r="J225" s="99">
        <v>78.205483367103625</v>
      </c>
      <c r="K225" s="99">
        <v>80.358716836577173</v>
      </c>
      <c r="L225" s="99">
        <v>87.285299618554731</v>
      </c>
      <c r="M225" s="99">
        <v>70.72075921759253</v>
      </c>
      <c r="N225" s="99">
        <v>75.230759061388369</v>
      </c>
      <c r="O225" s="99">
        <v>67.586387943624402</v>
      </c>
      <c r="P225" s="99">
        <v>64.386214402297469</v>
      </c>
      <c r="Q225" s="99">
        <v>60.241619078792624</v>
      </c>
      <c r="R225" s="99">
        <v>63.547879158698287</v>
      </c>
      <c r="S225" s="99">
        <v>60.253001376892207</v>
      </c>
      <c r="T225" s="99">
        <v>56.281242954931784</v>
      </c>
      <c r="U225" s="99">
        <v>54.0856376840742</v>
      </c>
      <c r="V225" s="99">
        <v>46.729497344663926</v>
      </c>
      <c r="W225" s="99">
        <v>54.601836233513495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0.97948083024592469</v>
      </c>
      <c r="C226" s="123">
        <f t="shared" si="97"/>
        <v>0.96168850371012005</v>
      </c>
      <c r="D226" s="123">
        <f t="shared" si="97"/>
        <v>0.91664744252860131</v>
      </c>
      <c r="E226" s="123">
        <f t="shared" si="97"/>
        <v>1.0726139379259776</v>
      </c>
      <c r="F226" s="123">
        <f t="shared" si="97"/>
        <v>0.87725356777246566</v>
      </c>
      <c r="G226" s="123">
        <f t="shared" si="97"/>
        <v>0.88098753028902999</v>
      </c>
      <c r="H226" s="123">
        <f t="shared" si="97"/>
        <v>0.87297106198461183</v>
      </c>
      <c r="I226" s="123">
        <f t="shared" si="97"/>
        <v>0.84413572974752926</v>
      </c>
      <c r="J226" s="123">
        <f t="shared" si="97"/>
        <v>0.87307405918745407</v>
      </c>
      <c r="K226" s="123">
        <f t="shared" si="97"/>
        <v>0.8367677608239783</v>
      </c>
      <c r="L226" s="123">
        <f t="shared" si="97"/>
        <v>1.0278190361972692</v>
      </c>
      <c r="M226" s="123">
        <f t="shared" si="97"/>
        <v>0.75599603326552789</v>
      </c>
      <c r="N226" s="123">
        <f t="shared" si="97"/>
        <v>0.68122533711817035</v>
      </c>
      <c r="O226" s="123">
        <f t="shared" si="97"/>
        <v>0.64989737778795231</v>
      </c>
      <c r="P226" s="123">
        <f t="shared" si="97"/>
        <v>0.65276486947424028</v>
      </c>
      <c r="Q226" s="123">
        <f t="shared" si="97"/>
        <v>0.64523220940310044</v>
      </c>
      <c r="R226" s="123">
        <f t="shared" si="97"/>
        <v>0.68385029285988996</v>
      </c>
      <c r="S226" s="123">
        <f t="shared" si="97"/>
        <v>0.66593571078997005</v>
      </c>
      <c r="T226" s="123">
        <f t="shared" si="97"/>
        <v>0.69710500946886134</v>
      </c>
      <c r="U226" s="123">
        <f t="shared" si="97"/>
        <v>0.77697378617316593</v>
      </c>
      <c r="V226" s="123">
        <f t="shared" si="97"/>
        <v>0.84880898361856161</v>
      </c>
      <c r="W226" s="123">
        <f t="shared" si="97"/>
        <v>0.971876982147868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0.97948083024592469</v>
      </c>
      <c r="C227" s="99">
        <f>RES_hhdet_fecs!C147</f>
        <v>0.96168850371012005</v>
      </c>
      <c r="D227" s="99">
        <f>RES_hhdet_fecs!D147</f>
        <v>0.91664744252860131</v>
      </c>
      <c r="E227" s="99">
        <f>RES_hhdet_fecs!E147</f>
        <v>1.0726139379259776</v>
      </c>
      <c r="F227" s="99">
        <f>RES_hhdet_fecs!F147</f>
        <v>0.87725356777246566</v>
      </c>
      <c r="G227" s="99">
        <f>RES_hhdet_fecs!G147</f>
        <v>0.88098753028902999</v>
      </c>
      <c r="H227" s="99">
        <f>RES_hhdet_fecs!H147</f>
        <v>0.87297106198461183</v>
      </c>
      <c r="I227" s="99">
        <f>RES_hhdet_fecs!I147</f>
        <v>0.84413572974752926</v>
      </c>
      <c r="J227" s="99">
        <f>RES_hhdet_fecs!J147</f>
        <v>0.87307405918745407</v>
      </c>
      <c r="K227" s="99">
        <f>RES_hhdet_fecs!K147</f>
        <v>0.8367677608239783</v>
      </c>
      <c r="L227" s="99">
        <f>RES_hhdet_fecs!L147</f>
        <v>1.0278190361972692</v>
      </c>
      <c r="M227" s="99">
        <f>RES_hhdet_fecs!M147</f>
        <v>0.75599603326552789</v>
      </c>
      <c r="N227" s="99">
        <f>RES_hhdet_fecs!N147</f>
        <v>0.68122533711817035</v>
      </c>
      <c r="O227" s="99">
        <f>RES_hhdet_fecs!O147</f>
        <v>0.64989737778795231</v>
      </c>
      <c r="P227" s="99">
        <f>RES_hhdet_fecs!P147</f>
        <v>0.65276486947424028</v>
      </c>
      <c r="Q227" s="99">
        <f>RES_hhdet_fecs!Q147</f>
        <v>0.64523220940310044</v>
      </c>
      <c r="R227" s="99">
        <f>RES_hhdet_fecs!R147</f>
        <v>0.68385029285988996</v>
      </c>
      <c r="S227" s="99">
        <f>RES_hhdet_fecs!S147</f>
        <v>0.66593571078997005</v>
      </c>
      <c r="T227" s="99">
        <f>RES_hhdet_fecs!T147</f>
        <v>0.69710500946886134</v>
      </c>
      <c r="U227" s="99">
        <f>RES_hhdet_fecs!U147</f>
        <v>0.77697378617316593</v>
      </c>
      <c r="V227" s="99">
        <f>RES_hhdet_fecs!V147</f>
        <v>0.84880898361856161</v>
      </c>
      <c r="W227" s="99">
        <f>RES_hhdet_fecs!W147</f>
        <v>0.971876982147868</v>
      </c>
      <c r="DA227" s="63" t="s">
        <v>2884</v>
      </c>
    </row>
    <row r="228" spans="1:105" ht="12" customHeight="1" x14ac:dyDescent="0.25">
      <c r="A228" s="121" t="s">
        <v>55</v>
      </c>
      <c r="B228" s="123">
        <v>20.063173048260708</v>
      </c>
      <c r="C228" s="123">
        <v>19.622399977691696</v>
      </c>
      <c r="D228" s="123">
        <v>19.523929721874847</v>
      </c>
      <c r="E228" s="123">
        <v>19.019553500217004</v>
      </c>
      <c r="F228" s="123">
        <v>18.829034720987675</v>
      </c>
      <c r="G228" s="123">
        <v>19.309635683380083</v>
      </c>
      <c r="H228" s="123">
        <v>19.096431076257684</v>
      </c>
      <c r="I228" s="123">
        <v>18.438155361751733</v>
      </c>
      <c r="J228" s="123">
        <v>18.125066441073713</v>
      </c>
      <c r="K228" s="123">
        <v>18.581355688646894</v>
      </c>
      <c r="L228" s="123">
        <v>18.532559101560405</v>
      </c>
      <c r="M228" s="123">
        <v>19.271005273587843</v>
      </c>
      <c r="N228" s="123">
        <v>19.100013402302181</v>
      </c>
      <c r="O228" s="123">
        <v>18.863661456752052</v>
      </c>
      <c r="P228" s="123">
        <v>18.25518007573443</v>
      </c>
      <c r="Q228" s="123">
        <v>17.775832638508646</v>
      </c>
      <c r="R228" s="123">
        <v>17.489544994566632</v>
      </c>
      <c r="S228" s="123">
        <v>16.743639880958547</v>
      </c>
      <c r="T228" s="123">
        <v>16.056378521376626</v>
      </c>
      <c r="U228" s="123">
        <v>15.508595567290831</v>
      </c>
      <c r="V228" s="123">
        <v>15.227530513088919</v>
      </c>
      <c r="W228" s="123">
        <v>14.660142909398129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20.080996919573984</v>
      </c>
      <c r="C233" s="102">
        <v>19.640343419129664</v>
      </c>
      <c r="D233" s="102">
        <v>19.540642971659668</v>
      </c>
      <c r="E233" s="102">
        <v>19.035147788249482</v>
      </c>
      <c r="F233" s="102">
        <v>18.844740461476725</v>
      </c>
      <c r="G233" s="102">
        <v>19.326747082665843</v>
      </c>
      <c r="H233" s="102">
        <v>19.11807065075763</v>
      </c>
      <c r="I233" s="102">
        <v>18.459072454330727</v>
      </c>
      <c r="J233" s="102">
        <v>18.15050463848128</v>
      </c>
      <c r="K233" s="102">
        <v>18.60819221000574</v>
      </c>
      <c r="L233" s="102">
        <v>18.561565069076309</v>
      </c>
      <c r="M233" s="102">
        <v>19.301628577490153</v>
      </c>
      <c r="N233" s="102">
        <v>19.13257081433493</v>
      </c>
      <c r="O233" s="102">
        <v>18.899462185375107</v>
      </c>
      <c r="P233" s="102">
        <v>18.295407924578399</v>
      </c>
      <c r="Q233" s="102">
        <v>17.816909578795507</v>
      </c>
      <c r="R233" s="102">
        <v>17.533362792673419</v>
      </c>
      <c r="S233" s="102">
        <v>16.786533775665927</v>
      </c>
      <c r="T233" s="102">
        <v>16.099859245988672</v>
      </c>
      <c r="U233" s="102">
        <v>15.551279738048038</v>
      </c>
      <c r="V233" s="102">
        <v>15.271065949388529</v>
      </c>
      <c r="W233" s="102">
        <v>14.701863709861552</v>
      </c>
      <c r="DA233" s="131" t="s">
        <v>2890</v>
      </c>
    </row>
    <row r="234" spans="1:105" ht="12" customHeight="1" x14ac:dyDescent="0.25">
      <c r="A234" s="107" t="s">
        <v>121</v>
      </c>
      <c r="B234" s="105">
        <v>18.932882582028249</v>
      </c>
      <c r="C234" s="105">
        <v>18.498192709660596</v>
      </c>
      <c r="D234" s="105">
        <v>18.448971536218295</v>
      </c>
      <c r="E234" s="105">
        <v>17.979633549192215</v>
      </c>
      <c r="F234" s="105">
        <v>17.81151838154587</v>
      </c>
      <c r="G234" s="105">
        <v>18.287671446150345</v>
      </c>
      <c r="H234" s="105">
        <v>18.08596590693881</v>
      </c>
      <c r="I234" s="105">
        <v>17.529039211129312</v>
      </c>
      <c r="J234" s="105">
        <v>17.193988787848426</v>
      </c>
      <c r="K234" s="105">
        <v>17.64429060998992</v>
      </c>
      <c r="L234" s="105">
        <v>17.600946088704028</v>
      </c>
      <c r="M234" s="105">
        <v>18.333637745626579</v>
      </c>
      <c r="N234" s="105">
        <v>18.175291008959544</v>
      </c>
      <c r="O234" s="105">
        <v>17.941042713369615</v>
      </c>
      <c r="P234" s="105">
        <v>17.335436430021399</v>
      </c>
      <c r="Q234" s="105">
        <v>16.893815354568453</v>
      </c>
      <c r="R234" s="105">
        <v>16.64083119292297</v>
      </c>
      <c r="S234" s="105">
        <v>15.97759863957303</v>
      </c>
      <c r="T234" s="105">
        <v>15.358912991147358</v>
      </c>
      <c r="U234" s="105">
        <v>14.877664703599198</v>
      </c>
      <c r="V234" s="105">
        <v>14.639012171838191</v>
      </c>
      <c r="W234" s="105">
        <v>14.093882753348717</v>
      </c>
      <c r="DA234" s="132" t="s">
        <v>2891</v>
      </c>
    </row>
    <row r="235" spans="1:105" ht="12" customHeight="1" x14ac:dyDescent="0.25">
      <c r="A235" s="108" t="s">
        <v>53</v>
      </c>
      <c r="B235" s="99">
        <v>16.144461900866116</v>
      </c>
      <c r="C235" s="99">
        <v>15.665562052807649</v>
      </c>
      <c r="D235" s="99">
        <v>15.639213676920692</v>
      </c>
      <c r="E235" s="99">
        <v>15.174931071128297</v>
      </c>
      <c r="F235" s="99">
        <v>15.034710546933304</v>
      </c>
      <c r="G235" s="99">
        <v>15.475982279111065</v>
      </c>
      <c r="H235" s="99">
        <v>15.284617159074969</v>
      </c>
      <c r="I235" s="99">
        <v>14.972803836824118</v>
      </c>
      <c r="J235" s="99">
        <v>14.57402262411647</v>
      </c>
      <c r="K235" s="99">
        <v>14.957359574076486</v>
      </c>
      <c r="L235" s="99">
        <v>14.880039538226491</v>
      </c>
      <c r="M235" s="99">
        <v>15.536731650363112</v>
      </c>
      <c r="N235" s="99">
        <v>15.379841579537052</v>
      </c>
      <c r="O235" s="99">
        <v>15.148777448665442</v>
      </c>
      <c r="P235" s="99">
        <v>14.624510266935188</v>
      </c>
      <c r="Q235" s="99">
        <v>14.212088717943113</v>
      </c>
      <c r="R235" s="99">
        <v>14.003806962179038</v>
      </c>
      <c r="S235" s="99">
        <v>13.423671376598586</v>
      </c>
      <c r="T235" s="99">
        <v>12.890649511808432</v>
      </c>
      <c r="U235" s="99">
        <v>12.453301084129899</v>
      </c>
      <c r="V235" s="99">
        <v>12.223361994244407</v>
      </c>
      <c r="W235" s="99">
        <v>11.515526511045088</v>
      </c>
      <c r="DA235" s="63" t="s">
        <v>2892</v>
      </c>
    </row>
    <row r="236" spans="1:105" ht="12" customHeight="1" x14ac:dyDescent="0.25">
      <c r="A236" s="108" t="s">
        <v>52</v>
      </c>
      <c r="B236" s="99">
        <v>2.7884206811621333</v>
      </c>
      <c r="C236" s="99">
        <v>2.8326306568529502</v>
      </c>
      <c r="D236" s="99">
        <v>2.809757859297604</v>
      </c>
      <c r="E236" s="99">
        <v>2.8047024780639189</v>
      </c>
      <c r="F236" s="99">
        <v>2.7768078346125664</v>
      </c>
      <c r="G236" s="99">
        <v>2.8116891670392814</v>
      </c>
      <c r="H236" s="99">
        <v>2.8013487478638441</v>
      </c>
      <c r="I236" s="99">
        <v>2.5562353743051931</v>
      </c>
      <c r="J236" s="99">
        <v>2.6199661637319545</v>
      </c>
      <c r="K236" s="99">
        <v>2.6869310359134313</v>
      </c>
      <c r="L236" s="99">
        <v>2.7209065504775367</v>
      </c>
      <c r="M236" s="99">
        <v>2.7969060952634681</v>
      </c>
      <c r="N236" s="99">
        <v>2.7954494294224932</v>
      </c>
      <c r="O236" s="99">
        <v>2.7922652647041746</v>
      </c>
      <c r="P236" s="99">
        <v>2.7109261630862123</v>
      </c>
      <c r="Q236" s="99">
        <v>2.6817266366253434</v>
      </c>
      <c r="R236" s="99">
        <v>2.6370242307439353</v>
      </c>
      <c r="S236" s="99">
        <v>2.5539272629744474</v>
      </c>
      <c r="T236" s="99">
        <v>2.4682634793389275</v>
      </c>
      <c r="U236" s="99">
        <v>2.4243636194692986</v>
      </c>
      <c r="V236" s="99">
        <v>2.4156501775937849</v>
      </c>
      <c r="W236" s="99">
        <v>2.5783562423036295</v>
      </c>
      <c r="DA236" s="63" t="s">
        <v>2893</v>
      </c>
    </row>
    <row r="237" spans="1:105" ht="12" customHeight="1" x14ac:dyDescent="0.25">
      <c r="A237" s="121" t="s">
        <v>54</v>
      </c>
      <c r="B237" s="123">
        <v>1.8526414724449667</v>
      </c>
      <c r="C237" s="123">
        <v>1.9200190005008226</v>
      </c>
      <c r="D237" s="123">
        <v>1.9123717082993303</v>
      </c>
      <c r="E237" s="123">
        <v>1.938642408698221</v>
      </c>
      <c r="F237" s="123">
        <v>1.8954544232749331</v>
      </c>
      <c r="G237" s="123">
        <v>1.9594357612893689</v>
      </c>
      <c r="H237" s="123">
        <v>1.8564920571380201</v>
      </c>
      <c r="I237" s="123">
        <v>1.8810785785426281</v>
      </c>
      <c r="J237" s="123">
        <v>1.9874388200621356</v>
      </c>
      <c r="K237" s="123">
        <v>2.1419500817697661</v>
      </c>
      <c r="L237" s="123">
        <v>2.138465449606572</v>
      </c>
      <c r="M237" s="123">
        <v>2.1229079570942471</v>
      </c>
      <c r="N237" s="123">
        <v>2.1726403368873193</v>
      </c>
      <c r="O237" s="123">
        <v>2.1913779767578103</v>
      </c>
      <c r="P237" s="123">
        <v>2.1622034504239616</v>
      </c>
      <c r="Q237" s="123">
        <v>2.1666084347602164</v>
      </c>
      <c r="R237" s="123">
        <v>2.1291322941955548</v>
      </c>
      <c r="S237" s="123">
        <v>2.1041861940137823</v>
      </c>
      <c r="T237" s="123">
        <v>2.1206256647031232</v>
      </c>
      <c r="U237" s="123">
        <v>2.1122828081615945</v>
      </c>
      <c r="V237" s="123">
        <v>2.7600728266589916</v>
      </c>
      <c r="W237" s="123">
        <v>2.688207342535812</v>
      </c>
      <c r="DA237" s="130" t="s">
        <v>2894</v>
      </c>
    </row>
    <row r="238" spans="1:105" ht="12" customHeight="1" x14ac:dyDescent="0.25">
      <c r="A238" s="97" t="s">
        <v>50</v>
      </c>
      <c r="B238" s="99">
        <v>1.657278949666956</v>
      </c>
      <c r="C238" s="99">
        <v>2.5539919698516123</v>
      </c>
      <c r="D238" s="99">
        <v>2.3980674840001535</v>
      </c>
      <c r="E238" s="99">
        <v>2.720349333321491</v>
      </c>
      <c r="F238" s="99">
        <v>2.3184544311183131</v>
      </c>
      <c r="G238" s="99">
        <v>2.8563364608368902</v>
      </c>
      <c r="H238" s="99">
        <v>1.4934878923144086</v>
      </c>
      <c r="I238" s="99">
        <v>1.982925029941274</v>
      </c>
      <c r="J238" s="99">
        <v>2.7833004195162503</v>
      </c>
      <c r="K238" s="99">
        <v>3.2572351528237813</v>
      </c>
      <c r="L238" s="99">
        <v>2.5544513504113704</v>
      </c>
      <c r="M238" s="99">
        <v>2.4589026671866439</v>
      </c>
      <c r="N238" s="99">
        <v>2.051125768194682</v>
      </c>
      <c r="O238" s="99">
        <v>2.7891421995837433</v>
      </c>
      <c r="P238" s="99">
        <v>2.6500206589027719</v>
      </c>
      <c r="Q238" s="99">
        <v>3.2478558420188306</v>
      </c>
      <c r="R238" s="99">
        <v>2.5717978925922389</v>
      </c>
      <c r="S238" s="99">
        <v>2.6417230541238164</v>
      </c>
      <c r="T238" s="99">
        <v>2.739959852605927</v>
      </c>
      <c r="U238" s="99">
        <v>2.8018373131267564</v>
      </c>
      <c r="V238" s="99">
        <v>3.5905895792607949</v>
      </c>
      <c r="W238" s="99">
        <v>3.6254646502887269</v>
      </c>
      <c r="DA238" s="63" t="s">
        <v>2895</v>
      </c>
    </row>
    <row r="239" spans="1:105" ht="12" customHeight="1" x14ac:dyDescent="0.25">
      <c r="A239" s="109" t="s">
        <v>120</v>
      </c>
      <c r="B239" s="110">
        <v>1.874215704278219</v>
      </c>
      <c r="C239" s="110">
        <v>1.8440928569098045</v>
      </c>
      <c r="D239" s="110">
        <v>1.850714921655173</v>
      </c>
      <c r="E239" s="110">
        <v>1.8354209709434057</v>
      </c>
      <c r="F239" s="110">
        <v>1.8435203356686738</v>
      </c>
      <c r="G239" s="110">
        <v>1.8553066247569145</v>
      </c>
      <c r="H239" s="110">
        <v>1.8959096962199484</v>
      </c>
      <c r="I239" s="110">
        <v>1.8701232515969679</v>
      </c>
      <c r="J239" s="110">
        <v>1.8958705109860605</v>
      </c>
      <c r="K239" s="110">
        <v>2.0149788923407943</v>
      </c>
      <c r="L239" s="110">
        <v>2.0968232067818788</v>
      </c>
      <c r="M239" s="110">
        <v>2.0964609860084393</v>
      </c>
      <c r="N239" s="110">
        <v>2.1808883881947398</v>
      </c>
      <c r="O239" s="110">
        <v>2.1516159869887876</v>
      </c>
      <c r="P239" s="110">
        <v>2.1271331702797713</v>
      </c>
      <c r="Q239" s="110">
        <v>2.0871635735292093</v>
      </c>
      <c r="R239" s="110">
        <v>2.0959974632342684</v>
      </c>
      <c r="S239" s="110">
        <v>2.0655420285525046</v>
      </c>
      <c r="T239" s="110">
        <v>2.0786162537350386</v>
      </c>
      <c r="U239" s="110">
        <v>2.0677188148479297</v>
      </c>
      <c r="V239" s="110">
        <v>2.7088646413697601</v>
      </c>
      <c r="W239" s="110">
        <v>2.6320764882489778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141.66815277086968</v>
      </c>
      <c r="C241" s="118">
        <f t="shared" si="98"/>
        <v>158.64769097631975</v>
      </c>
      <c r="D241" s="118">
        <f t="shared" si="98"/>
        <v>159.08721565132984</v>
      </c>
      <c r="E241" s="118">
        <f t="shared" si="98"/>
        <v>166.7322698286614</v>
      </c>
      <c r="F241" s="118">
        <f t="shared" si="98"/>
        <v>157.72131492974108</v>
      </c>
      <c r="G241" s="118">
        <f t="shared" si="98"/>
        <v>159.41592316431257</v>
      </c>
      <c r="H241" s="118">
        <f t="shared" si="98"/>
        <v>159.94785299475265</v>
      </c>
      <c r="I241" s="118">
        <f t="shared" si="98"/>
        <v>159.29547815290863</v>
      </c>
      <c r="J241" s="118">
        <f t="shared" si="98"/>
        <v>155.38188467732789</v>
      </c>
      <c r="K241" s="118">
        <f t="shared" si="98"/>
        <v>164.18666830670472</v>
      </c>
      <c r="L241" s="118">
        <f t="shared" si="98"/>
        <v>183.27552576467895</v>
      </c>
      <c r="M241" s="118">
        <f t="shared" si="98"/>
        <v>157.61612642495584</v>
      </c>
      <c r="N241" s="118">
        <f t="shared" si="98"/>
        <v>173.82659230475991</v>
      </c>
      <c r="O241" s="118">
        <f t="shared" si="98"/>
        <v>165.20083443108351</v>
      </c>
      <c r="P241" s="118">
        <f t="shared" si="98"/>
        <v>163.15799618421241</v>
      </c>
      <c r="Q241" s="118">
        <f t="shared" si="98"/>
        <v>159.33996522098874</v>
      </c>
      <c r="R241" s="118">
        <f t="shared" ref="R241:V241" si="99">R242+R244+R246+R255</f>
        <v>173.94857674013798</v>
      </c>
      <c r="S241" s="118">
        <f t="shared" si="99"/>
        <v>172.78450892619784</v>
      </c>
      <c r="T241" s="118">
        <f t="shared" si="99"/>
        <v>169.04656817115051</v>
      </c>
      <c r="U241" s="118">
        <f t="shared" si="99"/>
        <v>169.22373578212554</v>
      </c>
      <c r="V241" s="118">
        <f t="shared" si="99"/>
        <v>154.16259333231906</v>
      </c>
      <c r="W241" s="118">
        <f t="shared" ref="W241" si="100">W242+W244+W246+W255</f>
        <v>182.30790192261364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124.12277547940899</v>
      </c>
      <c r="C242" s="123">
        <f t="shared" si="101"/>
        <v>141.20779424355172</v>
      </c>
      <c r="D242" s="123">
        <f t="shared" si="101"/>
        <v>141.58969065132081</v>
      </c>
      <c r="E242" s="123">
        <f t="shared" si="101"/>
        <v>149.00099869645373</v>
      </c>
      <c r="F242" s="123">
        <f t="shared" si="101"/>
        <v>140.39841308048105</v>
      </c>
      <c r="G242" s="123">
        <f t="shared" si="101"/>
        <v>141.4797115219618</v>
      </c>
      <c r="H242" s="123">
        <f t="shared" si="101"/>
        <v>142.041627331835</v>
      </c>
      <c r="I242" s="123">
        <f t="shared" si="101"/>
        <v>141.8332470948865</v>
      </c>
      <c r="J242" s="123">
        <f t="shared" si="101"/>
        <v>137.92034880594827</v>
      </c>
      <c r="K242" s="123">
        <f t="shared" si="101"/>
        <v>146.28179180368576</v>
      </c>
      <c r="L242" s="123">
        <f t="shared" si="101"/>
        <v>164.69749174105314</v>
      </c>
      <c r="M242" s="123">
        <f t="shared" si="101"/>
        <v>139.21454427480265</v>
      </c>
      <c r="N242" s="123">
        <f t="shared" si="101"/>
        <v>155.59461814710573</v>
      </c>
      <c r="O242" s="123">
        <f t="shared" si="101"/>
        <v>147.0534223655493</v>
      </c>
      <c r="P242" s="123">
        <f t="shared" si="101"/>
        <v>145.29189597913344</v>
      </c>
      <c r="Q242" s="123">
        <f t="shared" si="101"/>
        <v>141.63627935856508</v>
      </c>
      <c r="R242" s="123">
        <f t="shared" si="101"/>
        <v>156.10397130865115</v>
      </c>
      <c r="S242" s="123">
        <f t="shared" si="101"/>
        <v>155.37141374710328</v>
      </c>
      <c r="T242" s="123">
        <f t="shared" si="101"/>
        <v>151.79104654503578</v>
      </c>
      <c r="U242" s="123">
        <f t="shared" si="101"/>
        <v>151.82998272008501</v>
      </c>
      <c r="V242" s="123">
        <f t="shared" si="101"/>
        <v>135.90733270455047</v>
      </c>
      <c r="W242" s="123">
        <f t="shared" si="101"/>
        <v>163.80001112098228</v>
      </c>
      <c r="DA242" s="130" t="s">
        <v>3049</v>
      </c>
    </row>
    <row r="243" spans="1:105" ht="12" customHeight="1" x14ac:dyDescent="0.25">
      <c r="A243" s="97" t="s">
        <v>53</v>
      </c>
      <c r="B243" s="99">
        <v>124.12277547940899</v>
      </c>
      <c r="C243" s="99">
        <v>141.20779424355172</v>
      </c>
      <c r="D243" s="99">
        <v>141.58969065132081</v>
      </c>
      <c r="E243" s="99">
        <v>149.00099869645373</v>
      </c>
      <c r="F243" s="99">
        <v>140.39841308048105</v>
      </c>
      <c r="G243" s="99">
        <v>141.4797115219618</v>
      </c>
      <c r="H243" s="99">
        <v>142.041627331835</v>
      </c>
      <c r="I243" s="99">
        <v>141.8332470948865</v>
      </c>
      <c r="J243" s="99">
        <v>137.92034880594827</v>
      </c>
      <c r="K243" s="99">
        <v>146.28179180368576</v>
      </c>
      <c r="L243" s="99">
        <v>164.69749174105314</v>
      </c>
      <c r="M243" s="99">
        <v>139.21454427480265</v>
      </c>
      <c r="N243" s="99">
        <v>155.59461814710573</v>
      </c>
      <c r="O243" s="99">
        <v>147.0534223655493</v>
      </c>
      <c r="P243" s="99">
        <v>145.29189597913344</v>
      </c>
      <c r="Q243" s="99">
        <v>141.63627935856508</v>
      </c>
      <c r="R243" s="99">
        <v>156.10397130865115</v>
      </c>
      <c r="S243" s="99">
        <v>155.37141374710328</v>
      </c>
      <c r="T243" s="99">
        <v>151.79104654503578</v>
      </c>
      <c r="U243" s="99">
        <v>151.82998272008501</v>
      </c>
      <c r="V243" s="99">
        <v>135.90733270455047</v>
      </c>
      <c r="W243" s="99">
        <v>163.80001112098228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1.9345138625437912</v>
      </c>
      <c r="C244" s="123">
        <f t="shared" si="102"/>
        <v>1.9973890507420293</v>
      </c>
      <c r="D244" s="123">
        <f t="shared" si="102"/>
        <v>2.0153174440819321</v>
      </c>
      <c r="E244" s="123">
        <f t="shared" si="102"/>
        <v>2.5013216141385013</v>
      </c>
      <c r="F244" s="123">
        <f t="shared" si="102"/>
        <v>2.169501893668178</v>
      </c>
      <c r="G244" s="123">
        <f t="shared" si="102"/>
        <v>2.3107559843522156</v>
      </c>
      <c r="H244" s="123">
        <f t="shared" si="102"/>
        <v>2.4184921852965102</v>
      </c>
      <c r="I244" s="123">
        <f t="shared" si="102"/>
        <v>2.4115540569269873</v>
      </c>
      <c r="J244" s="123">
        <f t="shared" si="102"/>
        <v>2.5507392515254224</v>
      </c>
      <c r="K244" s="123">
        <f t="shared" si="102"/>
        <v>2.5122481822919296</v>
      </c>
      <c r="L244" s="123">
        <f t="shared" si="102"/>
        <v>3.171172254098916</v>
      </c>
      <c r="M244" s="123">
        <f t="shared" si="102"/>
        <v>2.4036529232378845</v>
      </c>
      <c r="N244" s="123">
        <f t="shared" si="102"/>
        <v>2.2495606447571128</v>
      </c>
      <c r="O244" s="123">
        <f t="shared" si="102"/>
        <v>2.2471975316724313</v>
      </c>
      <c r="P244" s="123">
        <f t="shared" si="102"/>
        <v>2.3486293952716264</v>
      </c>
      <c r="Q244" s="123">
        <f t="shared" si="102"/>
        <v>2.4287068074121483</v>
      </c>
      <c r="R244" s="123">
        <f t="shared" si="102"/>
        <v>2.6698998647132863</v>
      </c>
      <c r="S244" s="123">
        <f t="shared" si="102"/>
        <v>2.6762069873686496</v>
      </c>
      <c r="T244" s="123">
        <f t="shared" si="102"/>
        <v>2.8787180332193611</v>
      </c>
      <c r="U244" s="123">
        <f t="shared" si="102"/>
        <v>3.2885109155880756</v>
      </c>
      <c r="V244" s="123">
        <f t="shared" si="102"/>
        <v>3.6769524729984808</v>
      </c>
      <c r="W244" s="123">
        <f t="shared" si="102"/>
        <v>4.2990123798248634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1.9345138625437912</v>
      </c>
      <c r="C245" s="99">
        <f>RES_hhdet_tess!C147</f>
        <v>1.9973890507420293</v>
      </c>
      <c r="D245" s="99">
        <f>RES_hhdet_tess!D147</f>
        <v>2.0153174440819321</v>
      </c>
      <c r="E245" s="99">
        <f>RES_hhdet_tess!E147</f>
        <v>2.5013216141385013</v>
      </c>
      <c r="F245" s="99">
        <f>RES_hhdet_tess!F147</f>
        <v>2.169501893668178</v>
      </c>
      <c r="G245" s="99">
        <f>RES_hhdet_tess!G147</f>
        <v>2.3107559843522156</v>
      </c>
      <c r="H245" s="99">
        <f>RES_hhdet_tess!H147</f>
        <v>2.4184921852965102</v>
      </c>
      <c r="I245" s="99">
        <f>RES_hhdet_tess!I147</f>
        <v>2.4115540569269873</v>
      </c>
      <c r="J245" s="99">
        <f>RES_hhdet_tess!J147</f>
        <v>2.5507392515254224</v>
      </c>
      <c r="K245" s="99">
        <f>RES_hhdet_tess!K147</f>
        <v>2.5122481822919296</v>
      </c>
      <c r="L245" s="99">
        <f>RES_hhdet_tess!L147</f>
        <v>3.171172254098916</v>
      </c>
      <c r="M245" s="99">
        <f>RES_hhdet_tess!M147</f>
        <v>2.4036529232378845</v>
      </c>
      <c r="N245" s="99">
        <f>RES_hhdet_tess!N147</f>
        <v>2.2495606447571128</v>
      </c>
      <c r="O245" s="99">
        <f>RES_hhdet_tess!O147</f>
        <v>2.2471975316724313</v>
      </c>
      <c r="P245" s="99">
        <f>RES_hhdet_tess!P147</f>
        <v>2.3486293952716264</v>
      </c>
      <c r="Q245" s="99">
        <f>RES_hhdet_tess!Q147</f>
        <v>2.4287068074121483</v>
      </c>
      <c r="R245" s="99">
        <f>RES_hhdet_tess!R147</f>
        <v>2.6698998647132863</v>
      </c>
      <c r="S245" s="99">
        <f>RES_hhdet_tess!S147</f>
        <v>2.6762069873686496</v>
      </c>
      <c r="T245" s="99">
        <f>RES_hhdet_tess!T147</f>
        <v>2.8787180332193611</v>
      </c>
      <c r="U245" s="99">
        <f>RES_hhdet_tess!U147</f>
        <v>3.2885109155880756</v>
      </c>
      <c r="V245" s="99">
        <f>RES_hhdet_tess!V147</f>
        <v>3.6769524729984808</v>
      </c>
      <c r="W245" s="99">
        <f>RES_hhdet_tess!W147</f>
        <v>4.2990123798248634</v>
      </c>
      <c r="DA245" s="63" t="s">
        <v>3052</v>
      </c>
    </row>
    <row r="246" spans="1:105" ht="12" customHeight="1" x14ac:dyDescent="0.25">
      <c r="A246" s="121" t="s">
        <v>55</v>
      </c>
      <c r="B246" s="123">
        <v>14.224252253006178</v>
      </c>
      <c r="C246" s="123">
        <v>14.014904143641717</v>
      </c>
      <c r="D246" s="123">
        <v>14.053933471425481</v>
      </c>
      <c r="E246" s="123">
        <v>13.783005567496174</v>
      </c>
      <c r="F246" s="123">
        <v>13.725057801336247</v>
      </c>
      <c r="G246" s="123">
        <v>14.149405274935701</v>
      </c>
      <c r="H246" s="123">
        <v>14.063655812076448</v>
      </c>
      <c r="I246" s="123">
        <v>13.61200416809676</v>
      </c>
      <c r="J246" s="123">
        <v>13.402064121168946</v>
      </c>
      <c r="K246" s="123">
        <v>13.7672909491368</v>
      </c>
      <c r="L246" s="123">
        <v>13.764502944877231</v>
      </c>
      <c r="M246" s="123">
        <v>14.354980025530809</v>
      </c>
      <c r="N246" s="123">
        <v>14.287089679703145</v>
      </c>
      <c r="O246" s="123">
        <v>14.191550379990478</v>
      </c>
      <c r="P246" s="123">
        <v>13.826688306495456</v>
      </c>
      <c r="Q246" s="123">
        <v>13.58048345064339</v>
      </c>
      <c r="R246" s="123">
        <v>13.491979065069017</v>
      </c>
      <c r="S246" s="123">
        <v>13.058939795291947</v>
      </c>
      <c r="T246" s="123">
        <v>12.666119549840705</v>
      </c>
      <c r="U246" s="123">
        <v>12.378260659339224</v>
      </c>
      <c r="V246" s="123">
        <v>12.288489591628204</v>
      </c>
      <c r="W246" s="123">
        <v>11.949538570609313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14.224252253006179</v>
      </c>
      <c r="C251" s="102">
        <v>14.014905041043523</v>
      </c>
      <c r="D251" s="102">
        <v>14.053929595076317</v>
      </c>
      <c r="E251" s="102">
        <v>13.78299529164023</v>
      </c>
      <c r="F251" s="102">
        <v>13.725058820174731</v>
      </c>
      <c r="G251" s="102">
        <v>14.149422863202311</v>
      </c>
      <c r="H251" s="102">
        <v>14.063724237702873</v>
      </c>
      <c r="I251" s="102">
        <v>13.61208082310473</v>
      </c>
      <c r="J251" s="102">
        <v>13.402211503622137</v>
      </c>
      <c r="K251" s="102">
        <v>13.767396442341486</v>
      </c>
      <c r="L251" s="102">
        <v>13.764576008256565</v>
      </c>
      <c r="M251" s="102">
        <v>14.355011683048764</v>
      </c>
      <c r="N251" s="102">
        <v>14.287142484892524</v>
      </c>
      <c r="O251" s="102">
        <v>14.191708133904092</v>
      </c>
      <c r="P251" s="102">
        <v>13.827381623643179</v>
      </c>
      <c r="Q251" s="102">
        <v>13.581228404711101</v>
      </c>
      <c r="R251" s="102">
        <v>13.492766074238617</v>
      </c>
      <c r="S251" s="102">
        <v>13.059550690946132</v>
      </c>
      <c r="T251" s="102">
        <v>12.666640786679977</v>
      </c>
      <c r="U251" s="102">
        <v>12.378673558723831</v>
      </c>
      <c r="V251" s="102">
        <v>12.288870667576006</v>
      </c>
      <c r="W251" s="102">
        <v>11.949507380339776</v>
      </c>
      <c r="DA251" s="131" t="s">
        <v>3058</v>
      </c>
    </row>
    <row r="252" spans="1:105" ht="12" customHeight="1" x14ac:dyDescent="0.25">
      <c r="A252" s="107" t="s">
        <v>121</v>
      </c>
      <c r="B252" s="105">
        <v>14.224252253006181</v>
      </c>
      <c r="C252" s="105">
        <v>14.014847918884696</v>
      </c>
      <c r="D252" s="105">
        <v>14.054182789380805</v>
      </c>
      <c r="E252" s="105">
        <v>13.783690822737393</v>
      </c>
      <c r="F252" s="105">
        <v>13.724991794591462</v>
      </c>
      <c r="G252" s="105">
        <v>14.148354830189925</v>
      </c>
      <c r="H252" s="105">
        <v>14.060460660887404</v>
      </c>
      <c r="I252" s="105">
        <v>13.608672524107048</v>
      </c>
      <c r="J252" s="105">
        <v>13.396669693786871</v>
      </c>
      <c r="K252" s="105">
        <v>13.763607386844047</v>
      </c>
      <c r="L252" s="105">
        <v>13.762156296901566</v>
      </c>
      <c r="M252" s="105">
        <v>14.354011001109393</v>
      </c>
      <c r="N252" s="105">
        <v>14.285589863284832</v>
      </c>
      <c r="O252" s="105">
        <v>14.187484911964049</v>
      </c>
      <c r="P252" s="105">
        <v>13.810836749442139</v>
      </c>
      <c r="Q252" s="105">
        <v>13.564487557110988</v>
      </c>
      <c r="R252" s="105">
        <v>13.4767353610693</v>
      </c>
      <c r="S252" s="105">
        <v>13.048029821542016</v>
      </c>
      <c r="T252" s="105">
        <v>12.657758494873887</v>
      </c>
      <c r="U252" s="105">
        <v>12.372157437448637</v>
      </c>
      <c r="V252" s="105">
        <v>12.283338151703596</v>
      </c>
      <c r="W252" s="105">
        <v>11.949961903975382</v>
      </c>
      <c r="DA252" s="132" t="s">
        <v>3059</v>
      </c>
    </row>
    <row r="253" spans="1:105" ht="12" customHeight="1" x14ac:dyDescent="0.25">
      <c r="A253" s="108" t="s">
        <v>53</v>
      </c>
      <c r="B253" s="99">
        <v>11.43583157184405</v>
      </c>
      <c r="C253" s="99">
        <v>11.182217262031743</v>
      </c>
      <c r="D253" s="99">
        <v>11.244424930083204</v>
      </c>
      <c r="E253" s="99">
        <v>10.978988344673475</v>
      </c>
      <c r="F253" s="99">
        <v>10.948183959978897</v>
      </c>
      <c r="G253" s="99">
        <v>11.336665663150642</v>
      </c>
      <c r="H253" s="99">
        <v>11.259111913023562</v>
      </c>
      <c r="I253" s="99">
        <v>11.052437149801857</v>
      </c>
      <c r="J253" s="99">
        <v>10.776703530054915</v>
      </c>
      <c r="K253" s="99">
        <v>11.076676350930615</v>
      </c>
      <c r="L253" s="99">
        <v>11.041249746424027</v>
      </c>
      <c r="M253" s="99">
        <v>11.557104905845925</v>
      </c>
      <c r="N253" s="99">
        <v>11.490140433862342</v>
      </c>
      <c r="O253" s="99">
        <v>11.395219647259873</v>
      </c>
      <c r="P253" s="99">
        <v>11.099910586355923</v>
      </c>
      <c r="Q253" s="99">
        <v>10.882760920485646</v>
      </c>
      <c r="R253" s="99">
        <v>10.839711130325366</v>
      </c>
      <c r="S253" s="99">
        <v>10.494102558567571</v>
      </c>
      <c r="T253" s="99">
        <v>10.189495015534963</v>
      </c>
      <c r="U253" s="99">
        <v>9.9477938179793384</v>
      </c>
      <c r="V253" s="99">
        <v>9.8676879741098134</v>
      </c>
      <c r="W253" s="99">
        <v>9.3716056616717545</v>
      </c>
      <c r="DA253" s="63" t="s">
        <v>3060</v>
      </c>
    </row>
    <row r="254" spans="1:105" ht="12" customHeight="1" x14ac:dyDescent="0.25">
      <c r="A254" s="108" t="s">
        <v>52</v>
      </c>
      <c r="B254" s="99">
        <v>2.7884206811621333</v>
      </c>
      <c r="C254" s="99">
        <v>2.8326306568529502</v>
      </c>
      <c r="D254" s="99">
        <v>2.809757859297604</v>
      </c>
      <c r="E254" s="99">
        <v>2.8047024780639189</v>
      </c>
      <c r="F254" s="99">
        <v>2.7768078346125664</v>
      </c>
      <c r="G254" s="99">
        <v>2.8116891670392814</v>
      </c>
      <c r="H254" s="99">
        <v>2.8013487478638441</v>
      </c>
      <c r="I254" s="99">
        <v>2.5562353743051931</v>
      </c>
      <c r="J254" s="99">
        <v>2.6199661637319545</v>
      </c>
      <c r="K254" s="99">
        <v>2.6869310359134313</v>
      </c>
      <c r="L254" s="99">
        <v>2.7209065504775367</v>
      </c>
      <c r="M254" s="99">
        <v>2.7969060952634681</v>
      </c>
      <c r="N254" s="99">
        <v>2.7954494294224932</v>
      </c>
      <c r="O254" s="99">
        <v>2.7922652647041746</v>
      </c>
      <c r="P254" s="99">
        <v>2.7109261630862123</v>
      </c>
      <c r="Q254" s="99">
        <v>2.6817266366253434</v>
      </c>
      <c r="R254" s="99">
        <v>2.6370242307439353</v>
      </c>
      <c r="S254" s="99">
        <v>2.5539272629744474</v>
      </c>
      <c r="T254" s="99">
        <v>2.4682634793389275</v>
      </c>
      <c r="U254" s="99">
        <v>2.4243636194692986</v>
      </c>
      <c r="V254" s="99">
        <v>2.4156501775937849</v>
      </c>
      <c r="W254" s="99">
        <v>2.5783562423036295</v>
      </c>
      <c r="DA254" s="63" t="s">
        <v>3061</v>
      </c>
    </row>
    <row r="255" spans="1:105" ht="12" customHeight="1" x14ac:dyDescent="0.25">
      <c r="A255" s="121" t="s">
        <v>54</v>
      </c>
      <c r="B255" s="123">
        <v>1.3866111759107227</v>
      </c>
      <c r="C255" s="123">
        <v>1.4276035383842582</v>
      </c>
      <c r="D255" s="123">
        <v>1.4282740845016333</v>
      </c>
      <c r="E255" s="123">
        <v>1.4469439505730115</v>
      </c>
      <c r="F255" s="123">
        <v>1.4283421542556085</v>
      </c>
      <c r="G255" s="123">
        <v>1.4760503830628451</v>
      </c>
      <c r="H255" s="123">
        <v>1.4240776655446812</v>
      </c>
      <c r="I255" s="123">
        <v>1.4386728329984129</v>
      </c>
      <c r="J255" s="123">
        <v>1.5087324986852797</v>
      </c>
      <c r="K255" s="123">
        <v>1.6253373715902288</v>
      </c>
      <c r="L255" s="123">
        <v>1.6423588246496845</v>
      </c>
      <c r="M255" s="123">
        <v>1.6429492013844993</v>
      </c>
      <c r="N255" s="123">
        <v>1.6953238331939289</v>
      </c>
      <c r="O255" s="123">
        <v>1.708664153871303</v>
      </c>
      <c r="P255" s="123">
        <v>1.6907825033119082</v>
      </c>
      <c r="Q255" s="123">
        <v>1.6944956043681356</v>
      </c>
      <c r="R255" s="123">
        <v>1.6827265017045341</v>
      </c>
      <c r="S255" s="123">
        <v>1.6779483964339805</v>
      </c>
      <c r="T255" s="123">
        <v>1.7106840430546348</v>
      </c>
      <c r="U255" s="123">
        <v>1.7269814871132394</v>
      </c>
      <c r="V255" s="123">
        <v>2.289818563141897</v>
      </c>
      <c r="W255" s="123">
        <v>2.2593398511971823</v>
      </c>
      <c r="DA255" s="130" t="s">
        <v>3062</v>
      </c>
    </row>
    <row r="256" spans="1:105" ht="12" customHeight="1" x14ac:dyDescent="0.25">
      <c r="A256" s="97" t="s">
        <v>50</v>
      </c>
      <c r="B256" s="99">
        <v>1.0215955513102883</v>
      </c>
      <c r="C256" s="99">
        <v>1.5787220616817066</v>
      </c>
      <c r="D256" s="99">
        <v>1.4859366671121959</v>
      </c>
      <c r="E256" s="99">
        <v>1.6887220727126642</v>
      </c>
      <c r="F256" s="99">
        <v>1.4409715272097261</v>
      </c>
      <c r="G256" s="99">
        <v>1.7773644925700556</v>
      </c>
      <c r="H256" s="99">
        <v>0.93037056833574339</v>
      </c>
      <c r="I256" s="99">
        <v>1.2359682322633831</v>
      </c>
      <c r="J256" s="99">
        <v>1.7353077165590469</v>
      </c>
      <c r="K256" s="99">
        <v>2.0313598387842866</v>
      </c>
      <c r="L256" s="99">
        <v>1.5933974670244047</v>
      </c>
      <c r="M256" s="99">
        <v>1.5340134410767285</v>
      </c>
      <c r="N256" s="99">
        <v>1.2797861012027818</v>
      </c>
      <c r="O256" s="99">
        <v>1.7405911542948864</v>
      </c>
      <c r="P256" s="99">
        <v>1.6539994817717498</v>
      </c>
      <c r="Q256" s="99">
        <v>2.0273320254231235</v>
      </c>
      <c r="R256" s="99">
        <v>1.6056872954227754</v>
      </c>
      <c r="S256" s="99">
        <v>1.6497828878683329</v>
      </c>
      <c r="T256" s="99">
        <v>1.7115615476846779</v>
      </c>
      <c r="U256" s="99">
        <v>1.7510436612146014</v>
      </c>
      <c r="V256" s="99">
        <v>2.2459059038929801</v>
      </c>
      <c r="W256" s="99">
        <v>2.2711142124279631</v>
      </c>
      <c r="DA256" s="63" t="s">
        <v>3063</v>
      </c>
    </row>
    <row r="257" spans="1:105" ht="12" customHeight="1" x14ac:dyDescent="0.25">
      <c r="A257" s="109" t="s">
        <v>120</v>
      </c>
      <c r="B257" s="110">
        <v>1.4269205023665308</v>
      </c>
      <c r="C257" s="110">
        <v>1.409505216761975</v>
      </c>
      <c r="D257" s="110">
        <v>1.4209540917587675</v>
      </c>
      <c r="E257" s="110">
        <v>1.4150180655657347</v>
      </c>
      <c r="F257" s="110">
        <v>1.4267915751793685</v>
      </c>
      <c r="G257" s="110">
        <v>1.4410681625518567</v>
      </c>
      <c r="H257" s="110">
        <v>1.4776879820528253</v>
      </c>
      <c r="I257" s="110">
        <v>1.4604771781075963</v>
      </c>
      <c r="J257" s="110">
        <v>1.4826637580983801</v>
      </c>
      <c r="K257" s="110">
        <v>1.579113175702989</v>
      </c>
      <c r="L257" s="110">
        <v>1.6472600983210135</v>
      </c>
      <c r="M257" s="110">
        <v>1.6515238033545059</v>
      </c>
      <c r="N257" s="110">
        <v>1.7235293115205765</v>
      </c>
      <c r="O257" s="110">
        <v>1.7065404385070801</v>
      </c>
      <c r="P257" s="110">
        <v>1.6934269177514596</v>
      </c>
      <c r="Q257" s="110">
        <v>1.6700403843085752</v>
      </c>
      <c r="R257" s="110">
        <v>1.6884931144406119</v>
      </c>
      <c r="S257" s="110">
        <v>1.6799732484098788</v>
      </c>
      <c r="T257" s="110">
        <v>1.7106245219538301</v>
      </c>
      <c r="U257" s="110">
        <v>1.7254264156025116</v>
      </c>
      <c r="V257" s="110">
        <v>2.2925261395806822</v>
      </c>
      <c r="W257" s="110">
        <v>2.258634703369474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3.7439468658279879E-2</v>
      </c>
      <c r="C259" s="118">
        <f t="shared" si="103"/>
        <v>6.2050615803384369E-2</v>
      </c>
      <c r="D259" s="118">
        <f t="shared" si="103"/>
        <v>6.1363057647009986E-2</v>
      </c>
      <c r="E259" s="118">
        <f t="shared" si="103"/>
        <v>7.2080589006242535E-2</v>
      </c>
      <c r="F259" s="118">
        <f t="shared" si="103"/>
        <v>5.7590331962688313E-2</v>
      </c>
      <c r="G259" s="118">
        <f t="shared" si="103"/>
        <v>6.749420228526383E-2</v>
      </c>
      <c r="H259" s="118">
        <f t="shared" si="103"/>
        <v>3.3230943444470085E-2</v>
      </c>
      <c r="I259" s="118">
        <f t="shared" si="103"/>
        <v>4.3746926988370571E-2</v>
      </c>
      <c r="J259" s="118">
        <f t="shared" si="103"/>
        <v>6.5238366486794153E-2</v>
      </c>
      <c r="K259" s="118">
        <f t="shared" si="103"/>
        <v>7.5626668100681457E-2</v>
      </c>
      <c r="L259" s="118">
        <f t="shared" si="103"/>
        <v>5.2802062035607215E-2</v>
      </c>
      <c r="M259" s="118">
        <f t="shared" si="103"/>
        <v>4.0757825186741696E-2</v>
      </c>
      <c r="N259" s="118">
        <f t="shared" si="103"/>
        <v>2.9615965728787642E-2</v>
      </c>
      <c r="O259" s="118">
        <f t="shared" si="103"/>
        <v>3.9515963885763429E-2</v>
      </c>
      <c r="P259" s="118">
        <f t="shared" si="103"/>
        <v>4.0374959928001809E-2</v>
      </c>
      <c r="Q259" s="118">
        <f t="shared" si="103"/>
        <v>5.0498365783775853E-2</v>
      </c>
      <c r="R259" s="118">
        <f t="shared" ref="R259:V259" si="104">R260+R262+R264+R273</f>
        <v>4.0684466543281519E-2</v>
      </c>
      <c r="S259" s="118">
        <f t="shared" si="104"/>
        <v>4.0247983562658039E-2</v>
      </c>
      <c r="T259" s="118">
        <f t="shared" si="104"/>
        <v>3.9536252083585459E-2</v>
      </c>
      <c r="U259" s="118">
        <f t="shared" si="104"/>
        <v>3.8636048940868702E-2</v>
      </c>
      <c r="V259" s="118">
        <f t="shared" si="104"/>
        <v>4.7370054851079396E-2</v>
      </c>
      <c r="W259" s="118">
        <f t="shared" ref="W259" si="105">W260+W262+W264+W273</f>
        <v>4.6534838034759093E-2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3.7439468658279879E-2</v>
      </c>
      <c r="C273" s="123">
        <v>6.2050615803384369E-2</v>
      </c>
      <c r="D273" s="123">
        <v>6.1363057647009986E-2</v>
      </c>
      <c r="E273" s="123">
        <v>7.2080589006242535E-2</v>
      </c>
      <c r="F273" s="123">
        <v>5.7590331962688313E-2</v>
      </c>
      <c r="G273" s="123">
        <v>6.749420228526383E-2</v>
      </c>
      <c r="H273" s="123">
        <v>3.3230943444470085E-2</v>
      </c>
      <c r="I273" s="123">
        <v>4.3746926988370571E-2</v>
      </c>
      <c r="J273" s="123">
        <v>6.5238366486794153E-2</v>
      </c>
      <c r="K273" s="123">
        <v>7.5626668100681457E-2</v>
      </c>
      <c r="L273" s="123">
        <v>5.2802062035607215E-2</v>
      </c>
      <c r="M273" s="123">
        <v>4.0757825186741696E-2</v>
      </c>
      <c r="N273" s="123">
        <v>2.9615965728787642E-2</v>
      </c>
      <c r="O273" s="123">
        <v>3.9515963885763429E-2</v>
      </c>
      <c r="P273" s="123">
        <v>4.0374959928001809E-2</v>
      </c>
      <c r="Q273" s="123">
        <v>5.0498365783775853E-2</v>
      </c>
      <c r="R273" s="123">
        <v>4.0684466543281519E-2</v>
      </c>
      <c r="S273" s="123">
        <v>4.0247983562658039E-2</v>
      </c>
      <c r="T273" s="123">
        <v>3.9536252083585459E-2</v>
      </c>
      <c r="U273" s="123">
        <v>3.8636048940868702E-2</v>
      </c>
      <c r="V273" s="123">
        <v>4.7370054851079396E-2</v>
      </c>
      <c r="W273" s="123">
        <v>4.6534838034759093E-2</v>
      </c>
      <c r="DA273" s="130" t="s">
        <v>3230</v>
      </c>
    </row>
    <row r="274" spans="1:105" ht="12" customHeight="1" x14ac:dyDescent="0.25">
      <c r="A274" s="97" t="s">
        <v>50</v>
      </c>
      <c r="B274" s="99">
        <v>0.37646748620634579</v>
      </c>
      <c r="C274" s="99">
        <v>0.58016481587149238</v>
      </c>
      <c r="D274" s="99">
        <v>0.5447450096654749</v>
      </c>
      <c r="E274" s="99">
        <v>0.61795455455731008</v>
      </c>
      <c r="F274" s="99">
        <v>0.52666010857283607</v>
      </c>
      <c r="G274" s="99">
        <v>0.64884539044370815</v>
      </c>
      <c r="H274" s="99">
        <v>0.33926070961814103</v>
      </c>
      <c r="I274" s="99">
        <v>0.45044124980145989</v>
      </c>
      <c r="J274" s="99">
        <v>0.63225452329731158</v>
      </c>
      <c r="K274" s="99">
        <v>0.73991353731545029</v>
      </c>
      <c r="L274" s="99">
        <v>0.5802691687594469</v>
      </c>
      <c r="M274" s="99">
        <v>0.5585643298781181</v>
      </c>
      <c r="N274" s="99">
        <v>0.46593372950310402</v>
      </c>
      <c r="O274" s="99">
        <v>0.63358154205744321</v>
      </c>
      <c r="P274" s="99">
        <v>0.60197869287635375</v>
      </c>
      <c r="Q274" s="99">
        <v>0.73778293307299758</v>
      </c>
      <c r="R274" s="99">
        <v>0.58420960928125287</v>
      </c>
      <c r="S274" s="99">
        <v>0.60009380897476627</v>
      </c>
      <c r="T274" s="99">
        <v>0.62240928011796237</v>
      </c>
      <c r="U274" s="99">
        <v>0.63646536404987408</v>
      </c>
      <c r="V274" s="99">
        <v>0.8156383288248823</v>
      </c>
      <c r="W274" s="99">
        <v>0.82356054995958727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12.486760778309225</v>
      </c>
      <c r="D279" s="117">
        <f t="shared" si="108"/>
        <v>17.20063503865541</v>
      </c>
      <c r="E279" s="117">
        <f t="shared" si="108"/>
        <v>17.734447389311487</v>
      </c>
      <c r="F279" s="117">
        <f t="shared" si="108"/>
        <v>16.589111640368536</v>
      </c>
      <c r="G279" s="117">
        <f t="shared" si="108"/>
        <v>13.125669297525402</v>
      </c>
      <c r="H279" s="117">
        <f t="shared" si="108"/>
        <v>11.505367307091753</v>
      </c>
      <c r="I279" s="117">
        <f t="shared" si="108"/>
        <v>10.166880930280341</v>
      </c>
      <c r="J279" s="117">
        <f t="shared" si="108"/>
        <v>8.7595601101371479</v>
      </c>
      <c r="K279" s="117">
        <f t="shared" si="108"/>
        <v>7.9560715728972804</v>
      </c>
      <c r="L279" s="117">
        <f t="shared" si="108"/>
        <v>9.0376776709992317</v>
      </c>
      <c r="M279" s="117">
        <f t="shared" si="108"/>
        <v>8.5838326258128994</v>
      </c>
      <c r="N279" s="117">
        <f t="shared" si="108"/>
        <v>9.8949637260811745</v>
      </c>
      <c r="O279" s="117">
        <f t="shared" si="108"/>
        <v>9.6792468281167139</v>
      </c>
      <c r="P279" s="117">
        <f t="shared" si="108"/>
        <v>14.78299570268566</v>
      </c>
      <c r="Q279" s="117">
        <f t="shared" si="108"/>
        <v>13.532052979952519</v>
      </c>
      <c r="R279" s="117">
        <f t="shared" ref="R279:V279" si="109">R280+R282+R284+R293</f>
        <v>9.4435002698047263</v>
      </c>
      <c r="S279" s="117">
        <f t="shared" si="109"/>
        <v>9.4839515588934624</v>
      </c>
      <c r="T279" s="117">
        <f t="shared" si="109"/>
        <v>8.3892896231147738</v>
      </c>
      <c r="U279" s="117">
        <f t="shared" si="109"/>
        <v>9.1110572687231262</v>
      </c>
      <c r="V279" s="117">
        <f t="shared" si="109"/>
        <v>7.3810476368813012</v>
      </c>
      <c r="W279" s="117">
        <f t="shared" ref="W279" si="110">W280+W282+W284+W293</f>
        <v>9.969808770549978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10.136701936194767</v>
      </c>
      <c r="D280" s="122">
        <f t="shared" si="111"/>
        <v>13.816473893961557</v>
      </c>
      <c r="E280" s="122">
        <f t="shared" si="111"/>
        <v>14.306810527485146</v>
      </c>
      <c r="F280" s="122">
        <f t="shared" si="111"/>
        <v>13.075877782867506</v>
      </c>
      <c r="G280" s="122">
        <f t="shared" si="111"/>
        <v>10.347154047399741</v>
      </c>
      <c r="H280" s="122">
        <f t="shared" si="111"/>
        <v>8.9800724709321642</v>
      </c>
      <c r="I280" s="122">
        <f t="shared" si="111"/>
        <v>7.8999492603860775</v>
      </c>
      <c r="J280" s="122">
        <f t="shared" si="111"/>
        <v>6.4463018715981146</v>
      </c>
      <c r="K280" s="122">
        <f t="shared" si="111"/>
        <v>5.7951443402336098</v>
      </c>
      <c r="L280" s="122">
        <f t="shared" si="111"/>
        <v>6.6991253082055451</v>
      </c>
      <c r="M280" s="122">
        <f t="shared" si="111"/>
        <v>6.1665534643200415</v>
      </c>
      <c r="N280" s="122">
        <f t="shared" si="111"/>
        <v>7.0160596237666928</v>
      </c>
      <c r="O280" s="122">
        <f t="shared" si="111"/>
        <v>6.5265303167144815</v>
      </c>
      <c r="P280" s="122">
        <f t="shared" si="111"/>
        <v>10.09374435990925</v>
      </c>
      <c r="Q280" s="122">
        <f t="shared" si="111"/>
        <v>8.8854186420931622</v>
      </c>
      <c r="R280" s="122">
        <f t="shared" si="111"/>
        <v>6.356436426465204</v>
      </c>
      <c r="S280" s="122">
        <f t="shared" si="111"/>
        <v>6.1930555501118407</v>
      </c>
      <c r="T280" s="122">
        <f t="shared" si="111"/>
        <v>5.461367478989672</v>
      </c>
      <c r="U280" s="122">
        <f t="shared" si="111"/>
        <v>5.4256298569129413</v>
      </c>
      <c r="V280" s="122">
        <f t="shared" si="111"/>
        <v>4.395863521094971</v>
      </c>
      <c r="W280" s="122">
        <f t="shared" si="111"/>
        <v>5.8566402094496857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10.136701936194767</v>
      </c>
      <c r="D281" s="98">
        <v>13.816473893961557</v>
      </c>
      <c r="E281" s="98">
        <v>14.306810527485146</v>
      </c>
      <c r="F281" s="98">
        <v>13.075877782867506</v>
      </c>
      <c r="G281" s="98">
        <v>10.347154047399741</v>
      </c>
      <c r="H281" s="98">
        <v>8.9800724709321642</v>
      </c>
      <c r="I281" s="98">
        <v>7.8999492603860775</v>
      </c>
      <c r="J281" s="98">
        <v>6.4463018715981146</v>
      </c>
      <c r="K281" s="98">
        <v>5.7951443402336098</v>
      </c>
      <c r="L281" s="98">
        <v>6.6991253082055451</v>
      </c>
      <c r="M281" s="98">
        <v>6.1665534643200415</v>
      </c>
      <c r="N281" s="98">
        <v>7.0160596237666928</v>
      </c>
      <c r="O281" s="98">
        <v>6.5265303167144815</v>
      </c>
      <c r="P281" s="98">
        <v>10.09374435990925</v>
      </c>
      <c r="Q281" s="98">
        <v>8.8854186420931622</v>
      </c>
      <c r="R281" s="98">
        <v>6.356436426465204</v>
      </c>
      <c r="S281" s="98">
        <v>6.1930555501118407</v>
      </c>
      <c r="T281" s="98">
        <v>5.461367478989672</v>
      </c>
      <c r="U281" s="98">
        <v>5.4256298569129413</v>
      </c>
      <c r="V281" s="98">
        <v>4.395863521094971</v>
      </c>
      <c r="W281" s="98">
        <v>5.8566402094496857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0.10301833870666355</v>
      </c>
      <c r="D282" s="122">
        <f t="shared" si="112"/>
        <v>0.13264567412009665</v>
      </c>
      <c r="E282" s="122">
        <f t="shared" si="112"/>
        <v>0.10612912344509477</v>
      </c>
      <c r="F282" s="122">
        <f t="shared" si="112"/>
        <v>0.1187063660211792</v>
      </c>
      <c r="G282" s="122">
        <f t="shared" si="112"/>
        <v>0.15003651474633059</v>
      </c>
      <c r="H282" s="122">
        <f t="shared" si="112"/>
        <v>0.11370058039368636</v>
      </c>
      <c r="I282" s="122">
        <f t="shared" si="112"/>
        <v>7.6185669596825559E-2</v>
      </c>
      <c r="J282" s="122">
        <f t="shared" si="112"/>
        <v>0.13025896512952873</v>
      </c>
      <c r="K282" s="122">
        <f t="shared" si="112"/>
        <v>5.5993202341290967E-2</v>
      </c>
      <c r="L282" s="122">
        <f t="shared" si="112"/>
        <v>0.10314294666065849</v>
      </c>
      <c r="M282" s="122">
        <f t="shared" si="112"/>
        <v>5.8022679479260035E-2</v>
      </c>
      <c r="N282" s="122">
        <f t="shared" si="112"/>
        <v>0.11421969511352559</v>
      </c>
      <c r="O282" s="122">
        <f t="shared" si="112"/>
        <v>0.13277764143956075</v>
      </c>
      <c r="P282" s="122">
        <f t="shared" si="112"/>
        <v>0.12371123077304538</v>
      </c>
      <c r="Q282" s="122">
        <f t="shared" si="112"/>
        <v>0.17136388057427657</v>
      </c>
      <c r="R282" s="122">
        <f t="shared" si="112"/>
        <v>6.7743564080298926E-2</v>
      </c>
      <c r="S282" s="122">
        <f t="shared" si="112"/>
        <v>4.8920655393255456E-2</v>
      </c>
      <c r="T282" s="122">
        <f t="shared" si="112"/>
        <v>9.2043730942801549E-2</v>
      </c>
      <c r="U282" s="122">
        <f t="shared" si="112"/>
        <v>0.13200365497038916</v>
      </c>
      <c r="V282" s="122">
        <f t="shared" si="112"/>
        <v>0.23707584961051817</v>
      </c>
      <c r="W282" s="122">
        <f t="shared" si="112"/>
        <v>0.38732458050550977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0.10301833870666355</v>
      </c>
      <c r="D283" s="98">
        <v>0.13264567412009665</v>
      </c>
      <c r="E283" s="98">
        <v>0.10612912344509477</v>
      </c>
      <c r="F283" s="98">
        <v>0.1187063660211792</v>
      </c>
      <c r="G283" s="98">
        <v>0.15003651474633059</v>
      </c>
      <c r="H283" s="98">
        <v>0.11370058039368636</v>
      </c>
      <c r="I283" s="98">
        <v>7.6185669596825559E-2</v>
      </c>
      <c r="J283" s="98">
        <v>0.13025896512952873</v>
      </c>
      <c r="K283" s="98">
        <v>5.5993202341290967E-2</v>
      </c>
      <c r="L283" s="98">
        <v>0.10314294666065849</v>
      </c>
      <c r="M283" s="98">
        <v>5.8022679479260035E-2</v>
      </c>
      <c r="N283" s="98">
        <v>0.11421969511352559</v>
      </c>
      <c r="O283" s="98">
        <v>0.13277764143956075</v>
      </c>
      <c r="P283" s="98">
        <v>0.12371123077304538</v>
      </c>
      <c r="Q283" s="98">
        <v>0.17136388057427657</v>
      </c>
      <c r="R283" s="98">
        <v>6.7743564080298926E-2</v>
      </c>
      <c r="S283" s="98">
        <v>4.8920655393255456E-2</v>
      </c>
      <c r="T283" s="98">
        <v>9.2043730942801549E-2</v>
      </c>
      <c r="U283" s="98">
        <v>0.13200365497038916</v>
      </c>
      <c r="V283" s="98">
        <v>0.23707584961051817</v>
      </c>
      <c r="W283" s="98">
        <v>0.38732458050550977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2.0420311728223539</v>
      </c>
      <c r="D284" s="122">
        <v>2.9567958104399685</v>
      </c>
      <c r="E284" s="122">
        <v>3.0097855149118935</v>
      </c>
      <c r="F284" s="122">
        <v>3.0831637955635709</v>
      </c>
      <c r="G284" s="122">
        <v>2.3862080755571649</v>
      </c>
      <c r="H284" s="122">
        <v>2.1940182948259963</v>
      </c>
      <c r="I284" s="122">
        <v>1.9847971446486206</v>
      </c>
      <c r="J284" s="122">
        <v>1.9589951944272568</v>
      </c>
      <c r="K284" s="122">
        <v>1.8822479743067031</v>
      </c>
      <c r="L284" s="122">
        <v>2.0005409778778911</v>
      </c>
      <c r="M284" s="122">
        <v>2.1205729835081994</v>
      </c>
      <c r="N284" s="122">
        <v>2.4716126818365756</v>
      </c>
      <c r="O284" s="122">
        <v>2.6908349254157899</v>
      </c>
      <c r="P284" s="122">
        <v>4.0518202563060139</v>
      </c>
      <c r="Q284" s="122">
        <v>3.9550241799887482</v>
      </c>
      <c r="R284" s="122">
        <v>2.6716657365377663</v>
      </c>
      <c r="S284" s="122">
        <v>2.862475496180525</v>
      </c>
      <c r="T284" s="122">
        <v>2.4915099011528468</v>
      </c>
      <c r="U284" s="122">
        <v>3.1090163943598723</v>
      </c>
      <c r="V284" s="122">
        <v>2.3047532012997674</v>
      </c>
      <c r="W284" s="122">
        <v>3.1087911175107248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2.0102939079016986</v>
      </c>
      <c r="D289" s="101">
        <v>2.9177461207583706</v>
      </c>
      <c r="E289" s="101">
        <v>2.9726410486281569</v>
      </c>
      <c r="F289" s="101">
        <v>3.0329948391858275</v>
      </c>
      <c r="G289" s="101">
        <v>2.336899214573986</v>
      </c>
      <c r="H289" s="101">
        <v>2.1115810649327367</v>
      </c>
      <c r="I289" s="101">
        <v>1.9323826880268935</v>
      </c>
      <c r="J289" s="101">
        <v>1.8737878998967656</v>
      </c>
      <c r="K289" s="101">
        <v>1.8356509589962806</v>
      </c>
      <c r="L289" s="101">
        <v>1.9379371471434022</v>
      </c>
      <c r="M289" s="101">
        <v>2.057225332560074</v>
      </c>
      <c r="N289" s="101">
        <v>2.3769430218277865</v>
      </c>
      <c r="O289" s="101">
        <v>2.5625809422378794</v>
      </c>
      <c r="P289" s="101">
        <v>3.8045355106276095</v>
      </c>
      <c r="Q289" s="101">
        <v>3.7582192526384977</v>
      </c>
      <c r="R289" s="101">
        <v>2.501806043592596</v>
      </c>
      <c r="S289" s="101">
        <v>2.6954656342331589</v>
      </c>
      <c r="T289" s="101">
        <v>2.3096729147482651</v>
      </c>
      <c r="U289" s="101">
        <v>2.8878848543107911</v>
      </c>
      <c r="V289" s="101">
        <v>2.1137165846037802</v>
      </c>
      <c r="W289" s="101">
        <v>2.9316194187369478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3.173726492065522E-2</v>
      </c>
      <c r="D290" s="104">
        <v>3.9049689681597957E-2</v>
      </c>
      <c r="E290" s="104">
        <v>3.7144466283736646E-2</v>
      </c>
      <c r="F290" s="104">
        <v>5.0168956377743365E-2</v>
      </c>
      <c r="G290" s="104">
        <v>4.9308860983178784E-2</v>
      </c>
      <c r="H290" s="104">
        <v>8.2437229893259703E-2</v>
      </c>
      <c r="I290" s="104">
        <v>5.2414456621727161E-2</v>
      </c>
      <c r="J290" s="104">
        <v>8.5207294530491084E-2</v>
      </c>
      <c r="K290" s="104">
        <v>4.659701531042245E-2</v>
      </c>
      <c r="L290" s="104">
        <v>6.2603830734488941E-2</v>
      </c>
      <c r="M290" s="104">
        <v>6.3347650948125542E-2</v>
      </c>
      <c r="N290" s="104">
        <v>9.4669660008788958E-2</v>
      </c>
      <c r="O290" s="104">
        <v>0.12825398317791045</v>
      </c>
      <c r="P290" s="104">
        <v>0.24728474567840453</v>
      </c>
      <c r="Q290" s="104">
        <v>0.19680492735025074</v>
      </c>
      <c r="R290" s="104">
        <v>0.16985969294517048</v>
      </c>
      <c r="S290" s="104">
        <v>0.16700986194736633</v>
      </c>
      <c r="T290" s="104">
        <v>0.18183698640458171</v>
      </c>
      <c r="U290" s="104">
        <v>0.22113154004908123</v>
      </c>
      <c r="V290" s="104">
        <v>0.19103661669598715</v>
      </c>
      <c r="W290" s="104">
        <v>0.17717169877377686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2.6764578185996774E-2</v>
      </c>
      <c r="D291" s="98">
        <v>3.2993822719108445E-2</v>
      </c>
      <c r="E291" s="98">
        <v>3.1267861441170504E-2</v>
      </c>
      <c r="F291" s="98">
        <v>4.2268966640699818E-2</v>
      </c>
      <c r="G291" s="98">
        <v>4.1678618257350683E-2</v>
      </c>
      <c r="H291" s="98">
        <v>6.9626781251853301E-2</v>
      </c>
      <c r="I291" s="98">
        <v>4.4746816367979253E-2</v>
      </c>
      <c r="J291" s="98">
        <v>7.2178699920239592E-2</v>
      </c>
      <c r="K291" s="98">
        <v>3.9470936632273357E-2</v>
      </c>
      <c r="L291" s="98">
        <v>5.2878866764278665E-2</v>
      </c>
      <c r="M291" s="98">
        <v>5.3616309948154896E-2</v>
      </c>
      <c r="N291" s="98">
        <v>7.9963613994796123E-2</v>
      </c>
      <c r="O291" s="98">
        <v>0.1080090766666066</v>
      </c>
      <c r="P291" s="98">
        <v>0.20785816895648657</v>
      </c>
      <c r="Q291" s="98">
        <v>0.16479865565195015</v>
      </c>
      <c r="R291" s="98">
        <v>0.14229196877465902</v>
      </c>
      <c r="S291" s="98">
        <v>0.13966358275051352</v>
      </c>
      <c r="T291" s="98">
        <v>0.15193519265360367</v>
      </c>
      <c r="U291" s="98">
        <v>0.184304979642712</v>
      </c>
      <c r="V291" s="98">
        <v>0.15888903630947929</v>
      </c>
      <c r="W291" s="98">
        <v>0.14418080551788878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4.9726867346584457E-3</v>
      </c>
      <c r="D292" s="98">
        <v>6.0558669624895143E-3</v>
      </c>
      <c r="E292" s="98">
        <v>5.876604842566145E-3</v>
      </c>
      <c r="F292" s="98">
        <v>7.8999897370435473E-3</v>
      </c>
      <c r="G292" s="98">
        <v>7.6302427258281048E-3</v>
      </c>
      <c r="H292" s="98">
        <v>1.2810448641406397E-2</v>
      </c>
      <c r="I292" s="98">
        <v>7.6676402537479071E-3</v>
      </c>
      <c r="J292" s="98">
        <v>1.3028594610251487E-2</v>
      </c>
      <c r="K292" s="98">
        <v>7.1260786781490934E-3</v>
      </c>
      <c r="L292" s="98">
        <v>9.7249639702102712E-3</v>
      </c>
      <c r="M292" s="98">
        <v>9.731340999970646E-3</v>
      </c>
      <c r="N292" s="98">
        <v>1.4706046013992839E-2</v>
      </c>
      <c r="O292" s="98">
        <v>2.0244906511303857E-2</v>
      </c>
      <c r="P292" s="98">
        <v>3.9426576721917947E-2</v>
      </c>
      <c r="Q292" s="98">
        <v>3.2006271698300594E-2</v>
      </c>
      <c r="R292" s="98">
        <v>2.7567724170511454E-2</v>
      </c>
      <c r="S292" s="98">
        <v>2.7346279196852827E-2</v>
      </c>
      <c r="T292" s="98">
        <v>2.9901793750978033E-2</v>
      </c>
      <c r="U292" s="98">
        <v>3.6826560406369224E-2</v>
      </c>
      <c r="V292" s="98">
        <v>3.2147580386507876E-2</v>
      </c>
      <c r="W292" s="98">
        <v>3.2990893255888082E-2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0.20500933058544146</v>
      </c>
      <c r="D293" s="122">
        <v>0.29471966013378614</v>
      </c>
      <c r="E293" s="122">
        <v>0.31172222346935263</v>
      </c>
      <c r="F293" s="122">
        <v>0.3113636959162821</v>
      </c>
      <c r="G293" s="122">
        <v>0.24227065982216422</v>
      </c>
      <c r="H293" s="122">
        <v>0.21757596093990564</v>
      </c>
      <c r="I293" s="122">
        <v>0.20594885564881762</v>
      </c>
      <c r="J293" s="122">
        <v>0.22400407898224678</v>
      </c>
      <c r="K293" s="122">
        <v>0.22268605601567587</v>
      </c>
      <c r="L293" s="122">
        <v>0.23486843825513709</v>
      </c>
      <c r="M293" s="122">
        <v>0.23868349850539805</v>
      </c>
      <c r="N293" s="122">
        <v>0.29307172536438164</v>
      </c>
      <c r="O293" s="122">
        <v>0.3291039445468813</v>
      </c>
      <c r="P293" s="122">
        <v>0.51371985569735201</v>
      </c>
      <c r="Q293" s="122">
        <v>0.5202462772963321</v>
      </c>
      <c r="R293" s="122">
        <v>0.34765454272145707</v>
      </c>
      <c r="S293" s="122">
        <v>0.37949985720784241</v>
      </c>
      <c r="T293" s="122">
        <v>0.34436851202945307</v>
      </c>
      <c r="U293" s="122">
        <v>0.44440736247992396</v>
      </c>
      <c r="V293" s="122">
        <v>0.44335506487604576</v>
      </c>
      <c r="W293" s="122">
        <v>0.61705286308405805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3.6521590286480485E-2</v>
      </c>
      <c r="D294" s="98">
        <v>4.684925941061456E-2</v>
      </c>
      <c r="E294" s="98">
        <v>5.4337107068425455E-2</v>
      </c>
      <c r="F294" s="98">
        <v>2.8469626597982654E-2</v>
      </c>
      <c r="G294" s="98">
        <v>2.8598580273666047E-2</v>
      </c>
      <c r="H294" s="98">
        <v>1.2916553793043796E-2</v>
      </c>
      <c r="I294" s="98">
        <v>2.2399804840458819E-2</v>
      </c>
      <c r="J294" s="98">
        <v>4.6376135058000104E-2</v>
      </c>
      <c r="K294" s="98">
        <v>3.6131427032321368E-2</v>
      </c>
      <c r="L294" s="98">
        <v>1.2828701046977692E-2</v>
      </c>
      <c r="M294" s="98">
        <v>3.1286020339193615E-3</v>
      </c>
      <c r="N294" s="98">
        <v>6.5302533442546419E-3</v>
      </c>
      <c r="O294" s="98">
        <v>3.0918654466402986E-2</v>
      </c>
      <c r="P294" s="98">
        <v>6.9570013229892994E-2</v>
      </c>
      <c r="Q294" s="98">
        <v>7.3189155100678749E-2</v>
      </c>
      <c r="R294" s="98">
        <v>3.777315263693113E-2</v>
      </c>
      <c r="S294" s="98">
        <v>2.3556281984367929E-2</v>
      </c>
      <c r="T294" s="98">
        <v>1.2487023257777846E-2</v>
      </c>
      <c r="U294" s="98">
        <v>2.101173314134093E-2</v>
      </c>
      <c r="V294" s="98">
        <v>2.8562066766923657E-2</v>
      </c>
      <c r="W294" s="98">
        <v>5.7448506648071065E-2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0.16848774029896099</v>
      </c>
      <c r="D295" s="33">
        <v>0.24787040072317157</v>
      </c>
      <c r="E295" s="33">
        <v>0.25738511640092715</v>
      </c>
      <c r="F295" s="33">
        <v>0.28289406931829947</v>
      </c>
      <c r="G295" s="33">
        <v>0.21367207954849818</v>
      </c>
      <c r="H295" s="33">
        <v>0.20465940714686184</v>
      </c>
      <c r="I295" s="33">
        <v>0.18354905080835882</v>
      </c>
      <c r="J295" s="33">
        <v>0.17762794392424669</v>
      </c>
      <c r="K295" s="33">
        <v>0.18655462898335451</v>
      </c>
      <c r="L295" s="33">
        <v>0.22203973720815939</v>
      </c>
      <c r="M295" s="33">
        <v>0.2355548964714787</v>
      </c>
      <c r="N295" s="33">
        <v>0.28654147202012697</v>
      </c>
      <c r="O295" s="33">
        <v>0.29818529008047834</v>
      </c>
      <c r="P295" s="33">
        <v>0.44414984246745898</v>
      </c>
      <c r="Q295" s="33">
        <v>0.44705712219565341</v>
      </c>
      <c r="R295" s="33">
        <v>0.30988139008452592</v>
      </c>
      <c r="S295" s="33">
        <v>0.35594357522347447</v>
      </c>
      <c r="T295" s="33">
        <v>0.33188148877167523</v>
      </c>
      <c r="U295" s="33">
        <v>0.42339562933858305</v>
      </c>
      <c r="V295" s="33">
        <v>0.41479299810912212</v>
      </c>
      <c r="W295" s="33">
        <v>0.55960435643598694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17.470611611026015</v>
      </c>
      <c r="D297" s="117">
        <f t="shared" si="113"/>
        <v>25.271960216495167</v>
      </c>
      <c r="E297" s="117">
        <f t="shared" si="113"/>
        <v>27.476369210589155</v>
      </c>
      <c r="F297" s="117">
        <f t="shared" si="113"/>
        <v>26.775202016349464</v>
      </c>
      <c r="G297" s="117">
        <f t="shared" si="113"/>
        <v>22.391820419307837</v>
      </c>
      <c r="H297" s="117">
        <f t="shared" si="113"/>
        <v>20.452859293414786</v>
      </c>
      <c r="I297" s="117">
        <f t="shared" si="113"/>
        <v>18.840573410930119</v>
      </c>
      <c r="J297" s="117">
        <f t="shared" si="113"/>
        <v>16.614551049241836</v>
      </c>
      <c r="K297" s="117">
        <f t="shared" si="113"/>
        <v>15.523090585655103</v>
      </c>
      <c r="L297" s="117">
        <f t="shared" si="113"/>
        <v>18.735023589185126</v>
      </c>
      <c r="M297" s="117">
        <f t="shared" si="113"/>
        <v>18.164892662141533</v>
      </c>
      <c r="N297" s="117">
        <f t="shared" si="113"/>
        <v>21.940892697497404</v>
      </c>
      <c r="O297" s="117">
        <f t="shared" si="113"/>
        <v>21.915384522799549</v>
      </c>
      <c r="P297" s="117">
        <f t="shared" si="113"/>
        <v>35.156462853318388</v>
      </c>
      <c r="Q297" s="117">
        <f t="shared" si="113"/>
        <v>32.773628723740678</v>
      </c>
      <c r="R297" s="117">
        <f t="shared" ref="R297:V297" si="114">R298+R300+R302+R311</f>
        <v>23.46122210794671</v>
      </c>
      <c r="S297" s="117">
        <f t="shared" si="114"/>
        <v>23.278309819875933</v>
      </c>
      <c r="T297" s="117">
        <f t="shared" si="114"/>
        <v>20.880770940365203</v>
      </c>
      <c r="U297" s="117">
        <f t="shared" si="114"/>
        <v>21.660762602141912</v>
      </c>
      <c r="V297" s="117">
        <f t="shared" si="114"/>
        <v>18.16045402914374</v>
      </c>
      <c r="W297" s="117">
        <f t="shared" ref="W297" si="115">W298+W300+W302+W311</f>
        <v>24.760034654595284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15.555584192595319</v>
      </c>
      <c r="D298" s="122">
        <f t="shared" si="116"/>
        <v>22.526585881113629</v>
      </c>
      <c r="E298" s="122">
        <f t="shared" si="116"/>
        <v>24.736393160779887</v>
      </c>
      <c r="F298" s="122">
        <f t="shared" si="116"/>
        <v>23.927659523240983</v>
      </c>
      <c r="G298" s="122">
        <f t="shared" si="116"/>
        <v>20.006202375547165</v>
      </c>
      <c r="H298" s="122">
        <f t="shared" si="116"/>
        <v>18.316643123378899</v>
      </c>
      <c r="I298" s="122">
        <f t="shared" si="116"/>
        <v>16.973602380880468</v>
      </c>
      <c r="J298" s="122">
        <f t="shared" si="116"/>
        <v>14.571314380826271</v>
      </c>
      <c r="K298" s="122">
        <f t="shared" si="116"/>
        <v>13.766081355188286</v>
      </c>
      <c r="L298" s="122">
        <f t="shared" si="116"/>
        <v>16.705474685187241</v>
      </c>
      <c r="M298" s="122">
        <f t="shared" si="116"/>
        <v>16.179075800643158</v>
      </c>
      <c r="N298" s="122">
        <f t="shared" si="116"/>
        <v>19.417906255755923</v>
      </c>
      <c r="O298" s="122">
        <f t="shared" si="116"/>
        <v>19.084163096960392</v>
      </c>
      <c r="P298" s="122">
        <f t="shared" si="116"/>
        <v>31.100138766320963</v>
      </c>
      <c r="Q298" s="122">
        <f t="shared" si="116"/>
        <v>28.520962786937847</v>
      </c>
      <c r="R298" s="122">
        <f t="shared" si="116"/>
        <v>20.75717041510546</v>
      </c>
      <c r="S298" s="122">
        <f t="shared" si="116"/>
        <v>20.441885416269105</v>
      </c>
      <c r="T298" s="122">
        <f t="shared" si="116"/>
        <v>18.15018258439526</v>
      </c>
      <c r="U298" s="122">
        <f t="shared" si="116"/>
        <v>18.129007611657556</v>
      </c>
      <c r="V298" s="122">
        <f t="shared" si="116"/>
        <v>14.783632053105862</v>
      </c>
      <c r="W298" s="122">
        <f t="shared" si="116"/>
        <v>19.841716732391788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15.555584192595319</v>
      </c>
      <c r="D299" s="98">
        <v>22.526585881113629</v>
      </c>
      <c r="E299" s="98">
        <v>24.736393160779887</v>
      </c>
      <c r="F299" s="98">
        <v>23.927659523240983</v>
      </c>
      <c r="G299" s="98">
        <v>20.006202375547165</v>
      </c>
      <c r="H299" s="98">
        <v>18.316643123378899</v>
      </c>
      <c r="I299" s="98">
        <v>16.973602380880468</v>
      </c>
      <c r="J299" s="98">
        <v>14.571314380826271</v>
      </c>
      <c r="K299" s="98">
        <v>13.766081355188286</v>
      </c>
      <c r="L299" s="98">
        <v>16.705474685187241</v>
      </c>
      <c r="M299" s="98">
        <v>16.179075800643158</v>
      </c>
      <c r="N299" s="98">
        <v>19.417906255755923</v>
      </c>
      <c r="O299" s="98">
        <v>19.084163096960392</v>
      </c>
      <c r="P299" s="98">
        <v>31.100138766320963</v>
      </c>
      <c r="Q299" s="98">
        <v>28.520962786937847</v>
      </c>
      <c r="R299" s="98">
        <v>20.75717041510546</v>
      </c>
      <c r="S299" s="98">
        <v>20.441885416269105</v>
      </c>
      <c r="T299" s="98">
        <v>18.15018258439526</v>
      </c>
      <c r="U299" s="98">
        <v>18.129007611657556</v>
      </c>
      <c r="V299" s="98">
        <v>14.783632053105862</v>
      </c>
      <c r="W299" s="98">
        <v>19.841716732391788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0.26249545335796809</v>
      </c>
      <c r="D300" s="122">
        <f t="shared" si="117"/>
        <v>0.35002672396766182</v>
      </c>
      <c r="E300" s="122">
        <f t="shared" si="117"/>
        <v>0.28978900527452617</v>
      </c>
      <c r="F300" s="122">
        <f t="shared" si="117"/>
        <v>0.3350313004060832</v>
      </c>
      <c r="G300" s="122">
        <f t="shared" si="117"/>
        <v>0.43736344921719678</v>
      </c>
      <c r="H300" s="122">
        <f t="shared" si="117"/>
        <v>0.34206966534614036</v>
      </c>
      <c r="I300" s="122">
        <f t="shared" si="117"/>
        <v>0.2363993624648516</v>
      </c>
      <c r="J300" s="122">
        <f t="shared" si="117"/>
        <v>0.41671036889806817</v>
      </c>
      <c r="K300" s="122">
        <f t="shared" si="117"/>
        <v>0.18464455481075906</v>
      </c>
      <c r="L300" s="122">
        <f t="shared" si="117"/>
        <v>0.35055154581242004</v>
      </c>
      <c r="M300" s="122">
        <f t="shared" si="117"/>
        <v>0.20420600161859903</v>
      </c>
      <c r="N300" s="122">
        <f t="shared" si="117"/>
        <v>0.4186592716156653</v>
      </c>
      <c r="O300" s="122">
        <f t="shared" si="117"/>
        <v>0.50982618102368282</v>
      </c>
      <c r="P300" s="122">
        <f t="shared" si="117"/>
        <v>0.49840010615163988</v>
      </c>
      <c r="Q300" s="122">
        <f t="shared" si="117"/>
        <v>0.7182193593838968</v>
      </c>
      <c r="R300" s="122">
        <f t="shared" si="117"/>
        <v>0.2908307842293586</v>
      </c>
      <c r="S300" s="122">
        <f t="shared" si="117"/>
        <v>0.21399045889465196</v>
      </c>
      <c r="T300" s="122">
        <f t="shared" si="117"/>
        <v>0.40885972624841205</v>
      </c>
      <c r="U300" s="122">
        <f t="shared" si="117"/>
        <v>0.59450771538558234</v>
      </c>
      <c r="V300" s="122">
        <f t="shared" si="117"/>
        <v>1.0826394060921325</v>
      </c>
      <c r="W300" s="122">
        <f t="shared" si="117"/>
        <v>1.792628222344276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0.26249545335796809</v>
      </c>
      <c r="D301" s="98">
        <v>0.35002672396766182</v>
      </c>
      <c r="E301" s="98">
        <v>0.28978900527452617</v>
      </c>
      <c r="F301" s="98">
        <v>0.3350313004060832</v>
      </c>
      <c r="G301" s="98">
        <v>0.43736344921719678</v>
      </c>
      <c r="H301" s="98">
        <v>0.34206966534614036</v>
      </c>
      <c r="I301" s="98">
        <v>0.2363993624648516</v>
      </c>
      <c r="J301" s="98">
        <v>0.41671036889806817</v>
      </c>
      <c r="K301" s="98">
        <v>0.18464455481075906</v>
      </c>
      <c r="L301" s="98">
        <v>0.35055154581242004</v>
      </c>
      <c r="M301" s="98">
        <v>0.20420600161859903</v>
      </c>
      <c r="N301" s="98">
        <v>0.4186592716156653</v>
      </c>
      <c r="O301" s="98">
        <v>0.50982618102368282</v>
      </c>
      <c r="P301" s="98">
        <v>0.49840010615163988</v>
      </c>
      <c r="Q301" s="98">
        <v>0.7182193593838968</v>
      </c>
      <c r="R301" s="98">
        <v>0.2908307842293586</v>
      </c>
      <c r="S301" s="98">
        <v>0.21399045889465196</v>
      </c>
      <c r="T301" s="98">
        <v>0.40885972624841205</v>
      </c>
      <c r="U301" s="98">
        <v>0.59450771538558234</v>
      </c>
      <c r="V301" s="98">
        <v>1.0826394060921325</v>
      </c>
      <c r="W301" s="98">
        <v>1.792628222344276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1.4990469017326835</v>
      </c>
      <c r="D302" s="122">
        <v>2.1734753835545946</v>
      </c>
      <c r="E302" s="122">
        <v>2.2158680613567618</v>
      </c>
      <c r="F302" s="122">
        <v>2.2740232754882275</v>
      </c>
      <c r="G302" s="122">
        <v>1.7633711953120945</v>
      </c>
      <c r="H302" s="122">
        <v>1.6257646247633932</v>
      </c>
      <c r="I302" s="122">
        <v>1.4725134648317622</v>
      </c>
      <c r="J302" s="122">
        <v>1.4578499445451101</v>
      </c>
      <c r="K302" s="122">
        <v>1.4027089561583801</v>
      </c>
      <c r="L302" s="122">
        <v>1.4954607855632389</v>
      </c>
      <c r="M302" s="122">
        <v>1.5928103610981523</v>
      </c>
      <c r="N302" s="122">
        <v>1.8719367563204143</v>
      </c>
      <c r="O302" s="122">
        <v>2.0630586482913538</v>
      </c>
      <c r="P302" s="122">
        <v>3.1556407766603933</v>
      </c>
      <c r="Q302" s="122">
        <v>3.1239123735926091</v>
      </c>
      <c r="R302" s="122">
        <v>2.1332927783346225</v>
      </c>
      <c r="S302" s="122">
        <v>2.3083432178873275</v>
      </c>
      <c r="T302" s="122">
        <v>2.0298507804558832</v>
      </c>
      <c r="U302" s="122">
        <v>2.5556698763031012</v>
      </c>
      <c r="V302" s="122">
        <v>1.9104252813831131</v>
      </c>
      <c r="W302" s="122">
        <v>2.5910809835147366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1.4744438183176645</v>
      </c>
      <c r="D307" s="101">
        <v>2.1431844241548843</v>
      </c>
      <c r="E307" s="101">
        <v>2.1869875277276662</v>
      </c>
      <c r="F307" s="101">
        <v>2.2349758149593617</v>
      </c>
      <c r="G307" s="101">
        <v>1.7249759904683213</v>
      </c>
      <c r="H307" s="101">
        <v>1.561466736359401</v>
      </c>
      <c r="I307" s="101">
        <v>1.4316931216447508</v>
      </c>
      <c r="J307" s="101">
        <v>1.3912308480911422</v>
      </c>
      <c r="K307" s="101">
        <v>1.3662061401862307</v>
      </c>
      <c r="L307" s="101">
        <v>1.4462725934453284</v>
      </c>
      <c r="M307" s="101">
        <v>1.5428681138394122</v>
      </c>
      <c r="N307" s="101">
        <v>1.7967844249438107</v>
      </c>
      <c r="O307" s="101">
        <v>1.9601943863231499</v>
      </c>
      <c r="P307" s="101">
        <v>2.9547817410620687</v>
      </c>
      <c r="Q307" s="101">
        <v>2.9620209010346752</v>
      </c>
      <c r="R307" s="101">
        <v>1.9924055923840687</v>
      </c>
      <c r="S307" s="101">
        <v>2.1686309121996619</v>
      </c>
      <c r="T307" s="101">
        <v>1.8765082839875646</v>
      </c>
      <c r="U307" s="101">
        <v>2.3677343704374212</v>
      </c>
      <c r="V307" s="101">
        <v>1.7469580689906763</v>
      </c>
      <c r="W307" s="101">
        <v>2.4381773966799916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2.46030834150191E-2</v>
      </c>
      <c r="D308" s="104">
        <v>3.0290959399710059E-2</v>
      </c>
      <c r="E308" s="104">
        <v>2.8880533629095713E-2</v>
      </c>
      <c r="F308" s="104">
        <v>3.9047460528865791E-2</v>
      </c>
      <c r="G308" s="104">
        <v>3.8395204843773297E-2</v>
      </c>
      <c r="H308" s="104">
        <v>6.4297888403992309E-2</v>
      </c>
      <c r="I308" s="104">
        <v>4.0820343187011332E-2</v>
      </c>
      <c r="J308" s="104">
        <v>6.6619096453967824E-2</v>
      </c>
      <c r="K308" s="104">
        <v>3.6502815972149411E-2</v>
      </c>
      <c r="L308" s="104">
        <v>4.9188192117910444E-2</v>
      </c>
      <c r="M308" s="104">
        <v>4.9942247258740149E-2</v>
      </c>
      <c r="N308" s="104">
        <v>7.5152331376603557E-2</v>
      </c>
      <c r="O308" s="104">
        <v>0.10286426196820381</v>
      </c>
      <c r="P308" s="104">
        <v>0.2008590355983248</v>
      </c>
      <c r="Q308" s="104">
        <v>0.16189147255793399</v>
      </c>
      <c r="R308" s="104">
        <v>0.14088718595055372</v>
      </c>
      <c r="S308" s="104">
        <v>0.13971230568766579</v>
      </c>
      <c r="T308" s="104">
        <v>0.15334249646831849</v>
      </c>
      <c r="U308" s="104">
        <v>0.18793550586567981</v>
      </c>
      <c r="V308" s="104">
        <v>0.16346721239243683</v>
      </c>
      <c r="W308" s="104">
        <v>0.15290358683474498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1.9630396680360655E-2</v>
      </c>
      <c r="D309" s="98">
        <v>2.4235092437220544E-2</v>
      </c>
      <c r="E309" s="98">
        <v>2.3003928786529567E-2</v>
      </c>
      <c r="F309" s="98">
        <v>3.114747079182224E-2</v>
      </c>
      <c r="G309" s="98">
        <v>3.0764962117945192E-2</v>
      </c>
      <c r="H309" s="98">
        <v>5.1487439762585914E-2</v>
      </c>
      <c r="I309" s="98">
        <v>3.3152702933263424E-2</v>
      </c>
      <c r="J309" s="98">
        <v>5.3590501843716339E-2</v>
      </c>
      <c r="K309" s="98">
        <v>2.9376737294000317E-2</v>
      </c>
      <c r="L309" s="98">
        <v>3.9463228147700175E-2</v>
      </c>
      <c r="M309" s="98">
        <v>4.0210906258769503E-2</v>
      </c>
      <c r="N309" s="98">
        <v>6.0446285362610715E-2</v>
      </c>
      <c r="O309" s="98">
        <v>8.2619355456899954E-2</v>
      </c>
      <c r="P309" s="98">
        <v>0.16143245887640684</v>
      </c>
      <c r="Q309" s="98">
        <v>0.1298852008596334</v>
      </c>
      <c r="R309" s="98">
        <v>0.11331946178004225</v>
      </c>
      <c r="S309" s="98">
        <v>0.11236602649081295</v>
      </c>
      <c r="T309" s="98">
        <v>0.12344070271734046</v>
      </c>
      <c r="U309" s="98">
        <v>0.15110894545931058</v>
      </c>
      <c r="V309" s="98">
        <v>0.13131963200592894</v>
      </c>
      <c r="W309" s="98">
        <v>0.11991269357885691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4.9726867346584457E-3</v>
      </c>
      <c r="D310" s="98">
        <v>6.0558669624895143E-3</v>
      </c>
      <c r="E310" s="98">
        <v>5.876604842566145E-3</v>
      </c>
      <c r="F310" s="98">
        <v>7.8999897370435473E-3</v>
      </c>
      <c r="G310" s="98">
        <v>7.6302427258281048E-3</v>
      </c>
      <c r="H310" s="98">
        <v>1.2810448641406397E-2</v>
      </c>
      <c r="I310" s="98">
        <v>7.6676402537479071E-3</v>
      </c>
      <c r="J310" s="98">
        <v>1.3028594610251487E-2</v>
      </c>
      <c r="K310" s="98">
        <v>7.1260786781490934E-3</v>
      </c>
      <c r="L310" s="98">
        <v>9.7249639702102712E-3</v>
      </c>
      <c r="M310" s="98">
        <v>9.731340999970646E-3</v>
      </c>
      <c r="N310" s="98">
        <v>1.4706046013992839E-2</v>
      </c>
      <c r="O310" s="98">
        <v>2.0244906511303857E-2</v>
      </c>
      <c r="P310" s="98">
        <v>3.9426576721917947E-2</v>
      </c>
      <c r="Q310" s="98">
        <v>3.2006271698300594E-2</v>
      </c>
      <c r="R310" s="98">
        <v>2.7567724170511454E-2</v>
      </c>
      <c r="S310" s="98">
        <v>2.7346279196852827E-2</v>
      </c>
      <c r="T310" s="98">
        <v>2.9901793750978033E-2</v>
      </c>
      <c r="U310" s="98">
        <v>3.6826560406369224E-2</v>
      </c>
      <c r="V310" s="98">
        <v>3.2147580386507876E-2</v>
      </c>
      <c r="W310" s="98">
        <v>3.2990893255888082E-2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0.1534850633400473</v>
      </c>
      <c r="D311" s="122">
        <v>0.22187222785927824</v>
      </c>
      <c r="E311" s="122">
        <v>0.23431898317798255</v>
      </c>
      <c r="F311" s="122">
        <v>0.23848791721416818</v>
      </c>
      <c r="G311" s="122">
        <v>0.18488339923138061</v>
      </c>
      <c r="H311" s="122">
        <v>0.16838187992635587</v>
      </c>
      <c r="I311" s="122">
        <v>0.15805820275303589</v>
      </c>
      <c r="J311" s="122">
        <v>0.16867635497238753</v>
      </c>
      <c r="K311" s="122">
        <v>0.16965571949767866</v>
      </c>
      <c r="L311" s="122">
        <v>0.18353657262222847</v>
      </c>
      <c r="M311" s="122">
        <v>0.18880049878162522</v>
      </c>
      <c r="N311" s="122">
        <v>0.23239041380539729</v>
      </c>
      <c r="O311" s="122">
        <v>0.25833659652411983</v>
      </c>
      <c r="P311" s="122">
        <v>0.40228320418539337</v>
      </c>
      <c r="Q311" s="122">
        <v>0.41053420382632116</v>
      </c>
      <c r="R311" s="122">
        <v>0.27992813027726804</v>
      </c>
      <c r="S311" s="122">
        <v>0.31409072682484895</v>
      </c>
      <c r="T311" s="122">
        <v>0.29187784926564614</v>
      </c>
      <c r="U311" s="122">
        <v>0.38157739879567248</v>
      </c>
      <c r="V311" s="122">
        <v>0.38375728856263069</v>
      </c>
      <c r="W311" s="122">
        <v>0.53460871634448215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2.2746289352259905E-2</v>
      </c>
      <c r="D312" s="98">
        <v>2.9186114042617339E-2</v>
      </c>
      <c r="E312" s="98">
        <v>3.3859544079887123E-2</v>
      </c>
      <c r="F312" s="98">
        <v>1.7745047561889764E-2</v>
      </c>
      <c r="G312" s="98">
        <v>1.7829911337522153E-2</v>
      </c>
      <c r="H312" s="98">
        <v>8.054884974182849E-3</v>
      </c>
      <c r="I312" s="98">
        <v>1.3972150478776781E-2</v>
      </c>
      <c r="J312" s="98">
        <v>2.8934568360651964E-2</v>
      </c>
      <c r="K312" s="98">
        <v>2.2547948963563699E-2</v>
      </c>
      <c r="L312" s="98">
        <v>8.0075533224333237E-3</v>
      </c>
      <c r="M312" s="98">
        <v>1.9530740673252814E-3</v>
      </c>
      <c r="N312" s="98">
        <v>4.0766030071745021E-3</v>
      </c>
      <c r="O312" s="98">
        <v>1.9301407331527385E-2</v>
      </c>
      <c r="P312" s="98">
        <v>4.3430064683734358E-2</v>
      </c>
      <c r="Q312" s="98">
        <v>4.5689365181902142E-2</v>
      </c>
      <c r="R312" s="98">
        <v>2.3597998835825227E-2</v>
      </c>
      <c r="S312" s="98">
        <v>1.4734223304265534E-2</v>
      </c>
      <c r="T312" s="98">
        <v>7.821593954637187E-3</v>
      </c>
      <c r="U312" s="98">
        <v>1.318059878141312E-2</v>
      </c>
      <c r="V312" s="98">
        <v>1.7941347085481875E-2</v>
      </c>
      <c r="W312" s="98">
        <v>3.6131977708298194E-2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0.13073877398778738</v>
      </c>
      <c r="D313" s="33">
        <v>0.1926861138166609</v>
      </c>
      <c r="E313" s="33">
        <v>0.20045943909809544</v>
      </c>
      <c r="F313" s="33">
        <v>0.22074286965227841</v>
      </c>
      <c r="G313" s="33">
        <v>0.16705348789385846</v>
      </c>
      <c r="H313" s="33">
        <v>0.16032699495217301</v>
      </c>
      <c r="I313" s="33">
        <v>0.14408605227425911</v>
      </c>
      <c r="J313" s="33">
        <v>0.13974178661173556</v>
      </c>
      <c r="K313" s="33">
        <v>0.14710777053411497</v>
      </c>
      <c r="L313" s="33">
        <v>0.17552901929979514</v>
      </c>
      <c r="M313" s="33">
        <v>0.18684742471429994</v>
      </c>
      <c r="N313" s="33">
        <v>0.2283138107982228</v>
      </c>
      <c r="O313" s="33">
        <v>0.23903518919259245</v>
      </c>
      <c r="P313" s="33">
        <v>0.35885313950165904</v>
      </c>
      <c r="Q313" s="33">
        <v>0.36484483864441902</v>
      </c>
      <c r="R313" s="33">
        <v>0.25633013144144279</v>
      </c>
      <c r="S313" s="33">
        <v>0.29935650352058341</v>
      </c>
      <c r="T313" s="33">
        <v>0.28405625531100898</v>
      </c>
      <c r="U313" s="33">
        <v>0.36839680001425934</v>
      </c>
      <c r="V313" s="33">
        <v>0.3658159414771488</v>
      </c>
      <c r="W313" s="33">
        <v>0.49847673863618391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1.3991308011101042</v>
      </c>
      <c r="D315" s="154">
        <f t="shared" si="118"/>
        <v>1.469245766781335</v>
      </c>
      <c r="E315" s="154">
        <f t="shared" si="118"/>
        <v>1.54932198378784</v>
      </c>
      <c r="F315" s="154">
        <f t="shared" si="118"/>
        <v>1.614022655148919</v>
      </c>
      <c r="G315" s="154">
        <f t="shared" si="118"/>
        <v>1.7059564668088503</v>
      </c>
      <c r="H315" s="154">
        <f t="shared" si="118"/>
        <v>1.77767982086134</v>
      </c>
      <c r="I315" s="154">
        <f t="shared" si="118"/>
        <v>1.8531321002114471</v>
      </c>
      <c r="J315" s="154">
        <f t="shared" si="118"/>
        <v>1.896733493502073</v>
      </c>
      <c r="K315" s="154">
        <f t="shared" si="118"/>
        <v>1.9510999170162342</v>
      </c>
      <c r="L315" s="154">
        <f t="shared" si="118"/>
        <v>2.0729909022207611</v>
      </c>
      <c r="M315" s="154">
        <f t="shared" si="118"/>
        <v>2.1161750763309293</v>
      </c>
      <c r="N315" s="154">
        <f t="shared" si="118"/>
        <v>2.2173798009653671</v>
      </c>
      <c r="O315" s="154">
        <f t="shared" si="118"/>
        <v>2.2641621721164036</v>
      </c>
      <c r="P315" s="154">
        <f t="shared" si="118"/>
        <v>2.3781690504673172</v>
      </c>
      <c r="Q315" s="154">
        <f t="shared" si="118"/>
        <v>2.4219258358132496</v>
      </c>
      <c r="R315" s="154">
        <f t="shared" ref="R315:V315" si="119">IF(R297=0,"",R297/R279)</f>
        <v>2.4843777664689837</v>
      </c>
      <c r="S315" s="154">
        <f t="shared" si="119"/>
        <v>2.4544948037031014</v>
      </c>
      <c r="T315" s="154">
        <f t="shared" si="119"/>
        <v>2.4889796250248652</v>
      </c>
      <c r="U315" s="154">
        <f t="shared" si="119"/>
        <v>2.3774148228109611</v>
      </c>
      <c r="V315" s="154">
        <f t="shared" si="119"/>
        <v>2.4604168571410332</v>
      </c>
      <c r="W315" s="154">
        <f t="shared" ref="W315" si="120">IF(W297=0,"",W297/W279)</f>
        <v>2.483501461706513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1.5345804079580894</v>
      </c>
      <c r="D316" s="155">
        <f t="shared" si="121"/>
        <v>1.6304149708529321</v>
      </c>
      <c r="E316" s="155">
        <f t="shared" si="121"/>
        <v>1.7289942516019365</v>
      </c>
      <c r="F316" s="155">
        <f t="shared" si="121"/>
        <v>1.8299084711996834</v>
      </c>
      <c r="G316" s="155">
        <f t="shared" si="121"/>
        <v>1.9334980695077948</v>
      </c>
      <c r="H316" s="155">
        <f t="shared" si="121"/>
        <v>2.0396988089649084</v>
      </c>
      <c r="I316" s="155">
        <f t="shared" si="121"/>
        <v>2.1485710631071768</v>
      </c>
      <c r="J316" s="155">
        <f t="shared" si="121"/>
        <v>2.2604145246480476</v>
      </c>
      <c r="K316" s="155">
        <f t="shared" si="121"/>
        <v>2.3754509891350448</v>
      </c>
      <c r="L316" s="155">
        <f t="shared" si="121"/>
        <v>2.4936799830755869</v>
      </c>
      <c r="M316" s="155">
        <f t="shared" si="121"/>
        <v>2.6236820769099021</v>
      </c>
      <c r="N316" s="155">
        <f t="shared" si="121"/>
        <v>2.7676370066722842</v>
      </c>
      <c r="O316" s="155">
        <f t="shared" si="121"/>
        <v>2.9240901628980014</v>
      </c>
      <c r="P316" s="155">
        <f t="shared" si="121"/>
        <v>3.0811300204754319</v>
      </c>
      <c r="Q316" s="155">
        <f t="shared" si="121"/>
        <v>3.2098614523152156</v>
      </c>
      <c r="R316" s="155">
        <f t="shared" ref="R316:V316" si="122">IF(R298=0,"",R298/R280)</f>
        <v>3.2655357534423519</v>
      </c>
      <c r="S316" s="155">
        <f t="shared" si="122"/>
        <v>3.3007754009085133</v>
      </c>
      <c r="T316" s="155">
        <f t="shared" si="122"/>
        <v>3.3233769114091842</v>
      </c>
      <c r="U316" s="155">
        <f t="shared" si="122"/>
        <v>3.3413646138353688</v>
      </c>
      <c r="V316" s="155">
        <f t="shared" si="122"/>
        <v>3.363078035103189</v>
      </c>
      <c r="W316" s="155">
        <f t="shared" ref="W316" si="123">IF(W298=0,"",W298/W280)</f>
        <v>3.3879009163610885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1.5345804079580894</v>
      </c>
      <c r="D317" s="156">
        <f t="shared" si="124"/>
        <v>1.6304149708529321</v>
      </c>
      <c r="E317" s="156">
        <f t="shared" si="124"/>
        <v>1.7289942516019365</v>
      </c>
      <c r="F317" s="156">
        <f t="shared" si="124"/>
        <v>1.8299084711996834</v>
      </c>
      <c r="G317" s="156">
        <f t="shared" si="124"/>
        <v>1.9334980695077948</v>
      </c>
      <c r="H317" s="156">
        <f t="shared" si="124"/>
        <v>2.0396988089649084</v>
      </c>
      <c r="I317" s="156">
        <f t="shared" si="124"/>
        <v>2.1485710631071768</v>
      </c>
      <c r="J317" s="156">
        <f t="shared" si="124"/>
        <v>2.2604145246480476</v>
      </c>
      <c r="K317" s="156">
        <f t="shared" si="124"/>
        <v>2.3754509891350448</v>
      </c>
      <c r="L317" s="156">
        <f t="shared" si="124"/>
        <v>2.4936799830755869</v>
      </c>
      <c r="M317" s="156">
        <f t="shared" si="124"/>
        <v>2.6236820769099021</v>
      </c>
      <c r="N317" s="156">
        <f t="shared" si="124"/>
        <v>2.7676370066722842</v>
      </c>
      <c r="O317" s="156">
        <f t="shared" si="124"/>
        <v>2.9240901628980014</v>
      </c>
      <c r="P317" s="156">
        <f t="shared" si="124"/>
        <v>3.0811300204754319</v>
      </c>
      <c r="Q317" s="156">
        <f t="shared" si="124"/>
        <v>3.2098614523152156</v>
      </c>
      <c r="R317" s="156">
        <f t="shared" ref="R317:V317" si="125">IF(R299=0,"",R299/R281)</f>
        <v>3.2655357534423519</v>
      </c>
      <c r="S317" s="156">
        <f t="shared" si="125"/>
        <v>3.3007754009085133</v>
      </c>
      <c r="T317" s="156">
        <f t="shared" si="125"/>
        <v>3.3233769114091842</v>
      </c>
      <c r="U317" s="156">
        <f t="shared" si="125"/>
        <v>3.3413646138353688</v>
      </c>
      <c r="V317" s="156">
        <f t="shared" si="125"/>
        <v>3.363078035103189</v>
      </c>
      <c r="W317" s="156">
        <f t="shared" ref="W317" si="126">IF(W299=0,"",W299/W281)</f>
        <v>3.3879009163610885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2.548045878563455</v>
      </c>
      <c r="D318" s="155">
        <f t="shared" si="127"/>
        <v>2.6388099445350144</v>
      </c>
      <c r="E318" s="155">
        <f t="shared" si="127"/>
        <v>2.730532354056864</v>
      </c>
      <c r="F318" s="155">
        <f t="shared" si="127"/>
        <v>2.8223532708120134</v>
      </c>
      <c r="G318" s="155">
        <f t="shared" si="127"/>
        <v>2.9150467135060754</v>
      </c>
      <c r="H318" s="155">
        <f t="shared" si="127"/>
        <v>3.0085129219369846</v>
      </c>
      <c r="I318" s="155">
        <f t="shared" si="127"/>
        <v>3.1029373859398577</v>
      </c>
      <c r="J318" s="155">
        <f t="shared" si="127"/>
        <v>3.199091659324131</v>
      </c>
      <c r="K318" s="155">
        <f t="shared" si="127"/>
        <v>3.2976244810094912</v>
      </c>
      <c r="L318" s="155">
        <f t="shared" si="127"/>
        <v>3.3986962478950575</v>
      </c>
      <c r="M318" s="155">
        <f t="shared" si="127"/>
        <v>3.5194169495669638</v>
      </c>
      <c r="N318" s="155">
        <f t="shared" si="127"/>
        <v>3.665386001946076</v>
      </c>
      <c r="O318" s="155">
        <f t="shared" si="127"/>
        <v>3.8396990298683034</v>
      </c>
      <c r="P318" s="155">
        <f t="shared" si="127"/>
        <v>4.0287377551515959</v>
      </c>
      <c r="Q318" s="155">
        <f t="shared" si="127"/>
        <v>4.1911945328093179</v>
      </c>
      <c r="R318" s="155">
        <f t="shared" ref="R318:V318" si="128">IF(R300=0,"",R300/R282)</f>
        <v>4.2931131270953831</v>
      </c>
      <c r="S318" s="155">
        <f t="shared" si="128"/>
        <v>4.3742353240049638</v>
      </c>
      <c r="T318" s="155">
        <f t="shared" si="128"/>
        <v>4.4420160076136908</v>
      </c>
      <c r="U318" s="155">
        <f t="shared" si="128"/>
        <v>4.5037216243666993</v>
      </c>
      <c r="V318" s="155">
        <f t="shared" si="128"/>
        <v>4.5666372507817847</v>
      </c>
      <c r="W318" s="155">
        <f t="shared" ref="W318" si="129">IF(W300=0,"",W300/W282)</f>
        <v>4.6282325278830978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2.548045878563455</v>
      </c>
      <c r="D319" s="156">
        <f t="shared" si="130"/>
        <v>2.6388099445350144</v>
      </c>
      <c r="E319" s="156">
        <f t="shared" si="130"/>
        <v>2.730532354056864</v>
      </c>
      <c r="F319" s="156">
        <f t="shared" si="130"/>
        <v>2.8223532708120134</v>
      </c>
      <c r="G319" s="156">
        <f t="shared" si="130"/>
        <v>2.9150467135060754</v>
      </c>
      <c r="H319" s="156">
        <f t="shared" si="130"/>
        <v>3.0085129219369846</v>
      </c>
      <c r="I319" s="156">
        <f t="shared" si="130"/>
        <v>3.1029373859398577</v>
      </c>
      <c r="J319" s="156">
        <f t="shared" si="130"/>
        <v>3.199091659324131</v>
      </c>
      <c r="K319" s="156">
        <f t="shared" si="130"/>
        <v>3.2976244810094912</v>
      </c>
      <c r="L319" s="156">
        <f t="shared" si="130"/>
        <v>3.3986962478950575</v>
      </c>
      <c r="M319" s="156">
        <f t="shared" si="130"/>
        <v>3.5194169495669638</v>
      </c>
      <c r="N319" s="156">
        <f t="shared" si="130"/>
        <v>3.665386001946076</v>
      </c>
      <c r="O319" s="156">
        <f t="shared" si="130"/>
        <v>3.8396990298683034</v>
      </c>
      <c r="P319" s="156">
        <f t="shared" si="130"/>
        <v>4.0287377551515959</v>
      </c>
      <c r="Q319" s="156">
        <f t="shared" si="130"/>
        <v>4.1911945328093179</v>
      </c>
      <c r="R319" s="156">
        <f t="shared" ref="R319:V319" si="131">IF(R301=0,"",R301/R283)</f>
        <v>4.2931131270953831</v>
      </c>
      <c r="S319" s="156">
        <f t="shared" si="131"/>
        <v>4.3742353240049638</v>
      </c>
      <c r="T319" s="156">
        <f t="shared" si="131"/>
        <v>4.4420160076136908</v>
      </c>
      <c r="U319" s="156">
        <f t="shared" si="131"/>
        <v>4.5037216243666993</v>
      </c>
      <c r="V319" s="156">
        <f t="shared" si="131"/>
        <v>4.5666372507817847</v>
      </c>
      <c r="W319" s="156">
        <f t="shared" ref="W319" si="132">IF(W301=0,"",W301/W283)</f>
        <v>4.6282325278830978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0.73409599308947127</v>
      </c>
      <c r="D320" s="155">
        <f t="shared" si="133"/>
        <v>0.73507794345500765</v>
      </c>
      <c r="E320" s="155">
        <f t="shared" si="133"/>
        <v>0.73622125243752712</v>
      </c>
      <c r="F320" s="155">
        <f t="shared" si="133"/>
        <v>0.73756161731023417</v>
      </c>
      <c r="G320" s="155">
        <f t="shared" si="133"/>
        <v>0.73898467337151985</v>
      </c>
      <c r="H320" s="155">
        <f t="shared" si="133"/>
        <v>0.74099866377473833</v>
      </c>
      <c r="I320" s="155">
        <f t="shared" si="133"/>
        <v>0.74189620274390777</v>
      </c>
      <c r="J320" s="155">
        <f t="shared" si="133"/>
        <v>0.74418250166832878</v>
      </c>
      <c r="K320" s="155">
        <f t="shared" si="133"/>
        <v>0.74523068974216655</v>
      </c>
      <c r="L320" s="155">
        <f t="shared" si="133"/>
        <v>0.74752819467341036</v>
      </c>
      <c r="M320" s="155">
        <f t="shared" si="133"/>
        <v>0.75112263217796182</v>
      </c>
      <c r="N320" s="155">
        <f t="shared" si="133"/>
        <v>0.75737463643754999</v>
      </c>
      <c r="O320" s="155">
        <f t="shared" si="133"/>
        <v>0.76669833173529522</v>
      </c>
      <c r="P320" s="155">
        <f t="shared" si="133"/>
        <v>0.77882052436781724</v>
      </c>
      <c r="Q320" s="155">
        <f t="shared" si="133"/>
        <v>0.78985923509612943</v>
      </c>
      <c r="R320" s="155">
        <f t="shared" ref="R320:V320" si="134">IF(R302=0,"",R302/R284)</f>
        <v>0.79848790556380533</v>
      </c>
      <c r="S320" s="155">
        <f t="shared" si="134"/>
        <v>0.80641501419572303</v>
      </c>
      <c r="T320" s="155">
        <f t="shared" si="134"/>
        <v>0.81470708967146821</v>
      </c>
      <c r="U320" s="155">
        <f t="shared" si="134"/>
        <v>0.82201878412072449</v>
      </c>
      <c r="V320" s="155">
        <f t="shared" si="134"/>
        <v>0.82890666137516467</v>
      </c>
      <c r="W320" s="155">
        <f t="shared" ref="W320" si="135">IF(W302=0,"",W302/W284)</f>
        <v>0.83346898700272609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0.73344689178143962</v>
      </c>
      <c r="D325" s="157">
        <f t="shared" si="148"/>
        <v>0.73453423822831954</v>
      </c>
      <c r="E325" s="157">
        <f t="shared" si="148"/>
        <v>0.73570521699447644</v>
      </c>
      <c r="F325" s="157">
        <f t="shared" si="148"/>
        <v>0.73688744408128148</v>
      </c>
      <c r="G325" s="157">
        <f t="shared" si="148"/>
        <v>0.73814736198744557</v>
      </c>
      <c r="H325" s="157">
        <f t="shared" si="148"/>
        <v>0.73947752340218142</v>
      </c>
      <c r="I325" s="157">
        <f t="shared" si="148"/>
        <v>0.74089523287264392</v>
      </c>
      <c r="J325" s="157">
        <f t="shared" si="148"/>
        <v>0.74246975773927804</v>
      </c>
      <c r="K325" s="157">
        <f t="shared" si="148"/>
        <v>0.74426248273978046</v>
      </c>
      <c r="L325" s="157">
        <f t="shared" si="148"/>
        <v>0.74629489174981389</v>
      </c>
      <c r="M325" s="157">
        <f t="shared" si="148"/>
        <v>0.74997526494553712</v>
      </c>
      <c r="N325" s="157">
        <f t="shared" si="148"/>
        <v>0.75592237947805163</v>
      </c>
      <c r="O325" s="157">
        <f t="shared" si="148"/>
        <v>0.76492974485767051</v>
      </c>
      <c r="P325" s="157">
        <f t="shared" si="148"/>
        <v>0.77664717093799385</v>
      </c>
      <c r="Q325" s="157">
        <f t="shared" si="148"/>
        <v>0.78814478398383947</v>
      </c>
      <c r="R325" s="157">
        <f t="shared" ref="R325:V325" si="149">IF(R307=0,"",R307/R289)</f>
        <v>0.7963869131609308</v>
      </c>
      <c r="S325" s="157">
        <f t="shared" si="149"/>
        <v>0.80454778746107891</v>
      </c>
      <c r="T325" s="157">
        <f t="shared" si="149"/>
        <v>0.81245628850961704</v>
      </c>
      <c r="U325" s="157">
        <f t="shared" si="149"/>
        <v>0.81988531049050206</v>
      </c>
      <c r="V325" s="157">
        <f t="shared" si="149"/>
        <v>0.82648642761070379</v>
      </c>
      <c r="W325" s="157">
        <f t="shared" ref="W325" si="150">IF(W307=0,"",W307/W289)</f>
        <v>0.8316827829345087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0.77521120602320526</v>
      </c>
      <c r="D326" s="158">
        <f t="shared" si="151"/>
        <v>0.77570294787731897</v>
      </c>
      <c r="E326" s="158">
        <f t="shared" si="151"/>
        <v>0.7775191439953677</v>
      </c>
      <c r="F326" s="158">
        <f t="shared" si="151"/>
        <v>0.77831917082071411</v>
      </c>
      <c r="G326" s="158">
        <f t="shared" si="151"/>
        <v>0.77866744593576054</v>
      </c>
      <c r="H326" s="158">
        <f t="shared" si="151"/>
        <v>0.77996177803700661</v>
      </c>
      <c r="I326" s="158">
        <f t="shared" si="151"/>
        <v>0.7787993202259057</v>
      </c>
      <c r="J326" s="158">
        <f t="shared" si="151"/>
        <v>0.7818473385530208</v>
      </c>
      <c r="K326" s="158">
        <f t="shared" si="151"/>
        <v>0.78337240548505149</v>
      </c>
      <c r="L326" s="158">
        <f t="shared" si="151"/>
        <v>0.78570578734269503</v>
      </c>
      <c r="M326" s="158">
        <f t="shared" si="151"/>
        <v>0.78838357083891109</v>
      </c>
      <c r="N326" s="158">
        <f t="shared" si="151"/>
        <v>0.79383755439310288</v>
      </c>
      <c r="O326" s="158">
        <f t="shared" si="151"/>
        <v>0.80203561261339762</v>
      </c>
      <c r="P326" s="158">
        <f t="shared" si="151"/>
        <v>0.81225809156680984</v>
      </c>
      <c r="Q326" s="158">
        <f t="shared" si="151"/>
        <v>0.82259867543772514</v>
      </c>
      <c r="R326" s="158">
        <f t="shared" ref="R326:V326" si="152">IF(R308=0,"",R308/R290)</f>
        <v>0.82943271300997301</v>
      </c>
      <c r="S326" s="158">
        <f t="shared" si="152"/>
        <v>0.83655123151767263</v>
      </c>
      <c r="T326" s="158">
        <f t="shared" si="152"/>
        <v>0.84329651244404236</v>
      </c>
      <c r="U326" s="158">
        <f t="shared" si="152"/>
        <v>0.8498810519022596</v>
      </c>
      <c r="V326" s="158">
        <f t="shared" si="152"/>
        <v>0.85568523573978561</v>
      </c>
      <c r="W326" s="158">
        <f t="shared" ref="W326" si="153">IF(W308=0,"",W308/W290)</f>
        <v>0.86302489558437423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0.73344689178143962</v>
      </c>
      <c r="D327" s="156">
        <f t="shared" si="154"/>
        <v>0.73453423822831954</v>
      </c>
      <c r="E327" s="156">
        <f t="shared" si="154"/>
        <v>0.73570521699447644</v>
      </c>
      <c r="F327" s="156">
        <f t="shared" si="154"/>
        <v>0.73688744408128148</v>
      </c>
      <c r="G327" s="156">
        <f t="shared" si="154"/>
        <v>0.73814736198744557</v>
      </c>
      <c r="H327" s="156">
        <f t="shared" si="154"/>
        <v>0.73947752340218142</v>
      </c>
      <c r="I327" s="156">
        <f t="shared" si="154"/>
        <v>0.74089523287264392</v>
      </c>
      <c r="J327" s="156">
        <f t="shared" si="154"/>
        <v>0.74246975773927804</v>
      </c>
      <c r="K327" s="156">
        <f t="shared" si="154"/>
        <v>0.74426248273978046</v>
      </c>
      <c r="L327" s="156">
        <f t="shared" si="154"/>
        <v>0.74629489174981378</v>
      </c>
      <c r="M327" s="156">
        <f t="shared" si="154"/>
        <v>0.74997526494553712</v>
      </c>
      <c r="N327" s="156">
        <f t="shared" si="154"/>
        <v>0.75592237947805163</v>
      </c>
      <c r="O327" s="156">
        <f t="shared" si="154"/>
        <v>0.76492974485767051</v>
      </c>
      <c r="P327" s="156">
        <f t="shared" si="154"/>
        <v>0.77664717093799385</v>
      </c>
      <c r="Q327" s="156">
        <f t="shared" si="154"/>
        <v>0.78814478398383947</v>
      </c>
      <c r="R327" s="156">
        <f t="shared" ref="R327:V327" si="155">IF(R309=0,"",R309/R291)</f>
        <v>0.7963869131609308</v>
      </c>
      <c r="S327" s="156">
        <f t="shared" si="155"/>
        <v>0.80454778746107891</v>
      </c>
      <c r="T327" s="156">
        <f t="shared" si="155"/>
        <v>0.81245628850961704</v>
      </c>
      <c r="U327" s="156">
        <f t="shared" si="155"/>
        <v>0.81988531049050206</v>
      </c>
      <c r="V327" s="156">
        <f t="shared" si="155"/>
        <v>0.82648642761070379</v>
      </c>
      <c r="W327" s="156">
        <f t="shared" ref="W327" si="156">IF(W309=0,"",W309/W291)</f>
        <v>0.8316827829345087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0.74867355013424397</v>
      </c>
      <c r="D329" s="155">
        <f t="shared" si="160"/>
        <v>0.752824659741263</v>
      </c>
      <c r="E329" s="155">
        <f t="shared" si="160"/>
        <v>0.75169162009079515</v>
      </c>
      <c r="F329" s="155">
        <f t="shared" si="160"/>
        <v>0.765946448934405</v>
      </c>
      <c r="G329" s="155">
        <f t="shared" si="160"/>
        <v>0.7631274846367776</v>
      </c>
      <c r="H329" s="155">
        <f t="shared" si="160"/>
        <v>0.77389928188281265</v>
      </c>
      <c r="I329" s="155">
        <f t="shared" si="160"/>
        <v>0.76746336975309781</v>
      </c>
      <c r="J329" s="155">
        <f t="shared" si="160"/>
        <v>0.75300572980082126</v>
      </c>
      <c r="K329" s="155">
        <f t="shared" si="160"/>
        <v>0.76186054274424719</v>
      </c>
      <c r="L329" s="155">
        <f t="shared" si="160"/>
        <v>0.78144417353707218</v>
      </c>
      <c r="M329" s="155">
        <f t="shared" si="160"/>
        <v>0.79100775698306314</v>
      </c>
      <c r="N329" s="155">
        <f t="shared" si="160"/>
        <v>0.79294723336569528</v>
      </c>
      <c r="O329" s="155">
        <f t="shared" si="160"/>
        <v>0.78496961462982229</v>
      </c>
      <c r="P329" s="155">
        <f t="shared" si="160"/>
        <v>0.78307894803737277</v>
      </c>
      <c r="Q329" s="155">
        <f t="shared" si="160"/>
        <v>0.7891151205537239</v>
      </c>
      <c r="R329" s="155">
        <f t="shared" ref="R329:V329" si="161">IF(R311=0,"",R311/R293)</f>
        <v>0.80519048618199174</v>
      </c>
      <c r="S329" s="155">
        <f t="shared" si="161"/>
        <v>0.82764386035810666</v>
      </c>
      <c r="T329" s="155">
        <f t="shared" si="161"/>
        <v>0.8475741511485303</v>
      </c>
      <c r="U329" s="155">
        <f t="shared" si="161"/>
        <v>0.85862078581767465</v>
      </c>
      <c r="V329" s="155">
        <f t="shared" si="161"/>
        <v>0.86557551489779971</v>
      </c>
      <c r="W329" s="155">
        <f t="shared" ref="W329" si="162">IF(W311=0,"",W311/W293)</f>
        <v>0.86639046397497232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0.62281760388402629</v>
      </c>
      <c r="D330" s="156">
        <f t="shared" si="163"/>
        <v>0.62297919774596666</v>
      </c>
      <c r="E330" s="156">
        <f t="shared" si="163"/>
        <v>0.62313851264198861</v>
      </c>
      <c r="F330" s="156">
        <f t="shared" si="163"/>
        <v>0.62329751676993084</v>
      </c>
      <c r="G330" s="156">
        <f t="shared" si="163"/>
        <v>0.6234544221043089</v>
      </c>
      <c r="H330" s="156">
        <f t="shared" si="163"/>
        <v>0.62360944747667935</v>
      </c>
      <c r="I330" s="156">
        <f t="shared" si="163"/>
        <v>0.62376215231751042</v>
      </c>
      <c r="J330" s="156">
        <f t="shared" si="163"/>
        <v>0.62391073176893841</v>
      </c>
      <c r="K330" s="156">
        <f t="shared" si="163"/>
        <v>0.62405365122704481</v>
      </c>
      <c r="L330" s="156">
        <f t="shared" si="163"/>
        <v>0.62419050012236577</v>
      </c>
      <c r="M330" s="156">
        <f t="shared" si="163"/>
        <v>0.62426414294647903</v>
      </c>
      <c r="N330" s="156">
        <f t="shared" si="163"/>
        <v>0.62426414294647903</v>
      </c>
      <c r="O330" s="156">
        <f t="shared" si="163"/>
        <v>0.62426414294647903</v>
      </c>
      <c r="P330" s="156">
        <f t="shared" si="163"/>
        <v>0.62426414294647903</v>
      </c>
      <c r="Q330" s="156">
        <f t="shared" si="163"/>
        <v>0.62426414294647903</v>
      </c>
      <c r="R330" s="156">
        <f t="shared" ref="R330:V330" si="164">IF(R312=0,"",R312/R294)</f>
        <v>0.6247293961042919</v>
      </c>
      <c r="S330" s="156">
        <f t="shared" si="164"/>
        <v>0.62549019043171761</v>
      </c>
      <c r="T330" s="156">
        <f t="shared" si="164"/>
        <v>0.62637778381371378</v>
      </c>
      <c r="U330" s="156">
        <f t="shared" si="164"/>
        <v>0.62729707695935255</v>
      </c>
      <c r="V330" s="156">
        <f t="shared" si="164"/>
        <v>0.62815297057770614</v>
      </c>
      <c r="W330" s="156">
        <f t="shared" ref="W330" si="165">IF(W312=0,"",W312/W294)</f>
        <v>0.62894546466877377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0.77595422524990443</v>
      </c>
      <c r="D331" s="159">
        <f t="shared" si="166"/>
        <v>0.77736637071022452</v>
      </c>
      <c r="E331" s="159">
        <f t="shared" si="166"/>
        <v>0.77883073388688506</v>
      </c>
      <c r="F331" s="159">
        <f t="shared" si="166"/>
        <v>0.78030221766122865</v>
      </c>
      <c r="G331" s="159">
        <f t="shared" si="166"/>
        <v>0.78182179088092563</v>
      </c>
      <c r="H331" s="159">
        <f t="shared" si="166"/>
        <v>0.78338443948058412</v>
      </c>
      <c r="I331" s="159">
        <f t="shared" si="166"/>
        <v>0.78500025818546715</v>
      </c>
      <c r="J331" s="159">
        <f t="shared" si="166"/>
        <v>0.78671060152186123</v>
      </c>
      <c r="K331" s="159">
        <f t="shared" si="166"/>
        <v>0.78855063171464257</v>
      </c>
      <c r="L331" s="159">
        <f t="shared" si="166"/>
        <v>0.7905297561005441</v>
      </c>
      <c r="M331" s="159">
        <f t="shared" si="166"/>
        <v>0.79322241869391019</v>
      </c>
      <c r="N331" s="159">
        <f t="shared" si="166"/>
        <v>0.79679150521773612</v>
      </c>
      <c r="O331" s="159">
        <f t="shared" si="166"/>
        <v>0.80163306891523167</v>
      </c>
      <c r="P331" s="159">
        <f t="shared" si="166"/>
        <v>0.80795512052433238</v>
      </c>
      <c r="Q331" s="159">
        <f t="shared" si="166"/>
        <v>0.81610340274311888</v>
      </c>
      <c r="R331" s="159">
        <f t="shared" ref="R331:V331" si="167">IF(R313=0,"",R313/R295)</f>
        <v>0.82718788427896228</v>
      </c>
      <c r="S331" s="159">
        <f t="shared" si="167"/>
        <v>0.8410223539858428</v>
      </c>
      <c r="T331" s="159">
        <f t="shared" si="167"/>
        <v>0.85589665263443293</v>
      </c>
      <c r="U331" s="159">
        <f t="shared" si="167"/>
        <v>0.87010062099544727</v>
      </c>
      <c r="V331" s="159">
        <f t="shared" si="167"/>
        <v>0.88192409983958164</v>
      </c>
      <c r="W331" s="159">
        <f t="shared" ref="W331" si="168">IF(W313=0,"",W313/W295)</f>
        <v>0.89076636538515686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9.6485322947416449E-2</v>
      </c>
      <c r="D333" s="117">
        <f t="shared" si="169"/>
        <v>0.12376969043852784</v>
      </c>
      <c r="E333" s="117">
        <f t="shared" si="169"/>
        <v>0.14355161652054682</v>
      </c>
      <c r="F333" s="117">
        <f t="shared" si="169"/>
        <v>7.5213075196113727E-2</v>
      </c>
      <c r="G333" s="117">
        <f t="shared" si="169"/>
        <v>7.5553754146454349E-2</v>
      </c>
      <c r="H333" s="117">
        <f t="shared" si="169"/>
        <v>3.4123866302471655E-2</v>
      </c>
      <c r="I333" s="117">
        <f t="shared" si="169"/>
        <v>5.9177390333706822E-2</v>
      </c>
      <c r="J333" s="117">
        <f t="shared" si="169"/>
        <v>0.1225197570265868</v>
      </c>
      <c r="K333" s="117">
        <f t="shared" si="169"/>
        <v>9.5454562039020488E-2</v>
      </c>
      <c r="L333" s="117">
        <f t="shared" si="169"/>
        <v>3.3891770697939798E-2</v>
      </c>
      <c r="M333" s="117">
        <f t="shared" si="169"/>
        <v>8.2653623582321714E-3</v>
      </c>
      <c r="N333" s="117">
        <f t="shared" si="169"/>
        <v>1.7252085626788687E-2</v>
      </c>
      <c r="O333" s="117">
        <f t="shared" si="169"/>
        <v>8.1683090410079637E-2</v>
      </c>
      <c r="P333" s="117">
        <f t="shared" si="169"/>
        <v>0.18379498650766801</v>
      </c>
      <c r="Q333" s="117">
        <f t="shared" si="169"/>
        <v>0.19335629173715427</v>
      </c>
      <c r="R333" s="117">
        <f t="shared" ref="R333:V333" si="170">R334+R336+R338+R347</f>
        <v>9.9791788975451365E-2</v>
      </c>
      <c r="S333" s="117">
        <f t="shared" si="170"/>
        <v>6.2232653531067696E-2</v>
      </c>
      <c r="T333" s="117">
        <f t="shared" si="170"/>
        <v>3.2989102123644171E-2</v>
      </c>
      <c r="U333" s="117">
        <f t="shared" si="170"/>
        <v>5.5510284243500886E-2</v>
      </c>
      <c r="V333" s="117">
        <f t="shared" si="170"/>
        <v>7.5457290179186023E-2</v>
      </c>
      <c r="W333" s="117">
        <f t="shared" ref="W333" si="171">W334+W336+W338+W347</f>
        <v>0.15177153221714484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9.6485322947416449E-2</v>
      </c>
      <c r="D347" s="122">
        <v>0.12376969043852784</v>
      </c>
      <c r="E347" s="122">
        <v>0.14355161652054682</v>
      </c>
      <c r="F347" s="122">
        <v>7.5213075196113727E-2</v>
      </c>
      <c r="G347" s="122">
        <v>7.5553754146454349E-2</v>
      </c>
      <c r="H347" s="122">
        <v>3.4123866302471655E-2</v>
      </c>
      <c r="I347" s="122">
        <v>5.9177390333706822E-2</v>
      </c>
      <c r="J347" s="122">
        <v>0.1225197570265868</v>
      </c>
      <c r="K347" s="122">
        <v>9.5454562039020488E-2</v>
      </c>
      <c r="L347" s="122">
        <v>3.3891770697939798E-2</v>
      </c>
      <c r="M347" s="122">
        <v>8.2653623582321714E-3</v>
      </c>
      <c r="N347" s="122">
        <v>1.7252085626788687E-2</v>
      </c>
      <c r="O347" s="122">
        <v>8.1683090410079637E-2</v>
      </c>
      <c r="P347" s="122">
        <v>0.18379498650766801</v>
      </c>
      <c r="Q347" s="122">
        <v>0.19335629173715427</v>
      </c>
      <c r="R347" s="122">
        <v>9.9791788975451365E-2</v>
      </c>
      <c r="S347" s="122">
        <v>6.2232653531067696E-2</v>
      </c>
      <c r="T347" s="122">
        <v>3.2989102123644171E-2</v>
      </c>
      <c r="U347" s="122">
        <v>5.5510284243500886E-2</v>
      </c>
      <c r="V347" s="122">
        <v>7.5457290179186023E-2</v>
      </c>
      <c r="W347" s="122">
        <v>0.15177153221714484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9.6485322947416449E-2</v>
      </c>
      <c r="D348" s="98">
        <v>0.12376969043852784</v>
      </c>
      <c r="E348" s="98">
        <v>0.14355161652054682</v>
      </c>
      <c r="F348" s="98">
        <v>7.5213075196113727E-2</v>
      </c>
      <c r="G348" s="98">
        <v>7.5553754146454349E-2</v>
      </c>
      <c r="H348" s="98">
        <v>3.4123866302471655E-2</v>
      </c>
      <c r="I348" s="98">
        <v>5.9177390333706822E-2</v>
      </c>
      <c r="J348" s="98">
        <v>0.1225197570265868</v>
      </c>
      <c r="K348" s="98">
        <v>9.5454562039020488E-2</v>
      </c>
      <c r="L348" s="98">
        <v>3.3891770697939798E-2</v>
      </c>
      <c r="M348" s="98">
        <v>8.2653623582321714E-3</v>
      </c>
      <c r="N348" s="98">
        <v>1.7252085626788687E-2</v>
      </c>
      <c r="O348" s="98">
        <v>8.1683090410079637E-2</v>
      </c>
      <c r="P348" s="98">
        <v>0.18379498650766801</v>
      </c>
      <c r="Q348" s="98">
        <v>0.19335629173715427</v>
      </c>
      <c r="R348" s="98">
        <v>9.9791788975451365E-2</v>
      </c>
      <c r="S348" s="98">
        <v>6.2232653531067696E-2</v>
      </c>
      <c r="T348" s="98">
        <v>3.2989102123644171E-2</v>
      </c>
      <c r="U348" s="98">
        <v>5.5510284243500886E-2</v>
      </c>
      <c r="V348" s="98">
        <v>7.5457290179186023E-2</v>
      </c>
      <c r="W348" s="98">
        <v>0.15177153221714484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12037.552043413156</v>
      </c>
      <c r="D351" s="117">
        <f t="shared" si="174"/>
        <v>11473.009033010003</v>
      </c>
      <c r="E351" s="117">
        <f t="shared" si="174"/>
        <v>11390.712052669829</v>
      </c>
      <c r="F351" s="117">
        <f t="shared" si="174"/>
        <v>10352.616890828831</v>
      </c>
      <c r="G351" s="117">
        <f t="shared" si="174"/>
        <v>10933.357250409712</v>
      </c>
      <c r="H351" s="117">
        <f t="shared" si="174"/>
        <v>10375.88568404754</v>
      </c>
      <c r="I351" s="117">
        <f t="shared" si="174"/>
        <v>9842.7391342013125</v>
      </c>
      <c r="J351" s="117">
        <f t="shared" si="174"/>
        <v>8432.5539343510482</v>
      </c>
      <c r="K351" s="117">
        <f t="shared" si="174"/>
        <v>8161.6928987205938</v>
      </c>
      <c r="L351" s="117">
        <f t="shared" si="174"/>
        <v>8685.9095375358283</v>
      </c>
      <c r="M351" s="117">
        <f t="shared" si="174"/>
        <v>8109.0060464790859</v>
      </c>
      <c r="N351" s="117">
        <f t="shared" si="174"/>
        <v>7924.4200615840837</v>
      </c>
      <c r="O351" s="117">
        <f t="shared" si="174"/>
        <v>6980.6300763361878</v>
      </c>
      <c r="P351" s="117">
        <f t="shared" si="174"/>
        <v>6808.4207200314522</v>
      </c>
      <c r="Q351" s="117">
        <f t="shared" si="174"/>
        <v>6191.3441188421184</v>
      </c>
      <c r="R351" s="117">
        <f t="shared" ref="R351:V351" si="175">R352+R354+R356+R365</f>
        <v>6278.3918217474966</v>
      </c>
      <c r="S351" s="117">
        <f t="shared" si="175"/>
        <v>5618.2944493648629</v>
      </c>
      <c r="T351" s="117">
        <f t="shared" si="175"/>
        <v>5466.8817345674233</v>
      </c>
      <c r="U351" s="117">
        <f t="shared" si="175"/>
        <v>4556.1162675861005</v>
      </c>
      <c r="V351" s="117">
        <f t="shared" si="175"/>
        <v>4889.5866949720639</v>
      </c>
      <c r="W351" s="117">
        <f t="shared" ref="W351" si="176">W352+W354+W356+W365</f>
        <v>4676.8665699215971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9772.0361006254261</v>
      </c>
      <c r="D352" s="122">
        <f t="shared" si="177"/>
        <v>9215.7370604939715</v>
      </c>
      <c r="E352" s="122">
        <f t="shared" si="177"/>
        <v>9189.1647669217564</v>
      </c>
      <c r="F352" s="122">
        <f t="shared" si="177"/>
        <v>8160.144806543738</v>
      </c>
      <c r="G352" s="122">
        <f t="shared" si="177"/>
        <v>8618.9229029694161</v>
      </c>
      <c r="H352" s="122">
        <f t="shared" si="177"/>
        <v>8098.4989792913357</v>
      </c>
      <c r="I352" s="122">
        <f t="shared" si="177"/>
        <v>7648.0820692824509</v>
      </c>
      <c r="J352" s="122">
        <f t="shared" si="177"/>
        <v>6205.6527412205996</v>
      </c>
      <c r="K352" s="122">
        <f t="shared" si="177"/>
        <v>5944.9174099776737</v>
      </c>
      <c r="L352" s="122">
        <f t="shared" si="177"/>
        <v>6438.3792524940491</v>
      </c>
      <c r="M352" s="122">
        <f t="shared" si="177"/>
        <v>5825.4420266462585</v>
      </c>
      <c r="N352" s="122">
        <f t="shared" si="177"/>
        <v>5618.8385500899758</v>
      </c>
      <c r="O352" s="122">
        <f t="shared" si="177"/>
        <v>4706.9048482816206</v>
      </c>
      <c r="P352" s="122">
        <f t="shared" si="177"/>
        <v>4648.7504714772922</v>
      </c>
      <c r="Q352" s="122">
        <f t="shared" si="177"/>
        <v>4065.3612969646119</v>
      </c>
      <c r="R352" s="122">
        <f t="shared" si="177"/>
        <v>4225.9964351335002</v>
      </c>
      <c r="S352" s="122">
        <f t="shared" si="177"/>
        <v>3668.7671173492618</v>
      </c>
      <c r="T352" s="122">
        <f t="shared" si="177"/>
        <v>3558.9008674090819</v>
      </c>
      <c r="U352" s="122">
        <f t="shared" si="177"/>
        <v>2713.164863735542</v>
      </c>
      <c r="V352" s="122">
        <f t="shared" si="177"/>
        <v>2912.0467504177782</v>
      </c>
      <c r="W352" s="122">
        <f t="shared" si="177"/>
        <v>2747.36711987334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9772.0361006254261</v>
      </c>
      <c r="D353" s="98">
        <v>9215.7370604939715</v>
      </c>
      <c r="E353" s="98">
        <v>9189.1647669217564</v>
      </c>
      <c r="F353" s="98">
        <v>8160.144806543738</v>
      </c>
      <c r="G353" s="98">
        <v>8618.9229029694161</v>
      </c>
      <c r="H353" s="98">
        <v>8098.4989792913357</v>
      </c>
      <c r="I353" s="98">
        <v>7648.0820692824509</v>
      </c>
      <c r="J353" s="98">
        <v>6205.6527412205996</v>
      </c>
      <c r="K353" s="98">
        <v>5944.9174099776737</v>
      </c>
      <c r="L353" s="98">
        <v>6438.3792524940491</v>
      </c>
      <c r="M353" s="98">
        <v>5825.4420266462585</v>
      </c>
      <c r="N353" s="98">
        <v>5618.8385500899758</v>
      </c>
      <c r="O353" s="98">
        <v>4706.9048482816206</v>
      </c>
      <c r="P353" s="98">
        <v>4648.7504714772922</v>
      </c>
      <c r="Q353" s="98">
        <v>4065.3612969646119</v>
      </c>
      <c r="R353" s="98">
        <v>4225.9964351335002</v>
      </c>
      <c r="S353" s="98">
        <v>3668.7671173492618</v>
      </c>
      <c r="T353" s="98">
        <v>3558.9008674090819</v>
      </c>
      <c r="U353" s="98">
        <v>2713.164863735542</v>
      </c>
      <c r="V353" s="98">
        <v>2912.0467504177782</v>
      </c>
      <c r="W353" s="98">
        <v>2747.36711987334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99.312274466055783</v>
      </c>
      <c r="D354" s="122">
        <f t="shared" si="178"/>
        <v>88.47609486216588</v>
      </c>
      <c r="E354" s="122">
        <f t="shared" si="178"/>
        <v>68.165996888852504</v>
      </c>
      <c r="F354" s="122">
        <f t="shared" si="178"/>
        <v>74.080008415234715</v>
      </c>
      <c r="G354" s="122">
        <f t="shared" si="178"/>
        <v>124.97669864631318</v>
      </c>
      <c r="H354" s="122">
        <f t="shared" si="178"/>
        <v>102.53859723779252</v>
      </c>
      <c r="I354" s="122">
        <f t="shared" si="178"/>
        <v>73.756708350210715</v>
      </c>
      <c r="J354" s="122">
        <f t="shared" si="178"/>
        <v>125.39622253591747</v>
      </c>
      <c r="K354" s="122">
        <f t="shared" si="178"/>
        <v>57.440323121567779</v>
      </c>
      <c r="L354" s="122">
        <f t="shared" si="178"/>
        <v>99.128375313069839</v>
      </c>
      <c r="M354" s="122">
        <f t="shared" si="178"/>
        <v>54.813074676613944</v>
      </c>
      <c r="N354" s="122">
        <f t="shared" si="178"/>
        <v>91.473285647314597</v>
      </c>
      <c r="O354" s="122">
        <f t="shared" si="178"/>
        <v>95.758648762377007</v>
      </c>
      <c r="P354" s="122">
        <f t="shared" si="178"/>
        <v>56.976145013880789</v>
      </c>
      <c r="Q354" s="122">
        <f t="shared" si="178"/>
        <v>78.404419177734624</v>
      </c>
      <c r="R354" s="122">
        <f t="shared" si="178"/>
        <v>45.038452538379723</v>
      </c>
      <c r="S354" s="122">
        <f t="shared" si="178"/>
        <v>28.980604228991496</v>
      </c>
      <c r="T354" s="122">
        <f t="shared" si="178"/>
        <v>59.98030990445352</v>
      </c>
      <c r="U354" s="122">
        <f t="shared" si="178"/>
        <v>66.010341286736292</v>
      </c>
      <c r="V354" s="122">
        <f t="shared" si="178"/>
        <v>157.0512719850949</v>
      </c>
      <c r="W354" s="122">
        <f t="shared" si="178"/>
        <v>181.69509806708126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99.312274466055783</v>
      </c>
      <c r="D355" s="98">
        <f>RES_hhdet_in_fech!D147</f>
        <v>88.47609486216588</v>
      </c>
      <c r="E355" s="98">
        <f>RES_hhdet_in_fech!E147</f>
        <v>68.165996888852504</v>
      </c>
      <c r="F355" s="98">
        <f>RES_hhdet_in_fech!F147</f>
        <v>74.080008415234715</v>
      </c>
      <c r="G355" s="98">
        <f>RES_hhdet_in_fech!G147</f>
        <v>124.97669864631318</v>
      </c>
      <c r="H355" s="98">
        <f>RES_hhdet_in_fech!H147</f>
        <v>102.53859723779252</v>
      </c>
      <c r="I355" s="98">
        <f>RES_hhdet_in_fech!I147</f>
        <v>73.756708350210715</v>
      </c>
      <c r="J355" s="98">
        <f>RES_hhdet_in_fech!J147</f>
        <v>125.39622253591747</v>
      </c>
      <c r="K355" s="98">
        <f>RES_hhdet_in_fech!K147</f>
        <v>57.440323121567779</v>
      </c>
      <c r="L355" s="98">
        <f>RES_hhdet_in_fech!L147</f>
        <v>99.128375313069839</v>
      </c>
      <c r="M355" s="98">
        <f>RES_hhdet_in_fech!M147</f>
        <v>54.813074676613944</v>
      </c>
      <c r="N355" s="98">
        <f>RES_hhdet_in_fech!N147</f>
        <v>91.473285647314597</v>
      </c>
      <c r="O355" s="98">
        <f>RES_hhdet_in_fech!O147</f>
        <v>95.758648762377007</v>
      </c>
      <c r="P355" s="98">
        <f>RES_hhdet_in_fech!P147</f>
        <v>56.976145013880789</v>
      </c>
      <c r="Q355" s="98">
        <f>RES_hhdet_in_fech!Q147</f>
        <v>78.404419177734624</v>
      </c>
      <c r="R355" s="98">
        <f>RES_hhdet_in_fech!R147</f>
        <v>45.038452538379723</v>
      </c>
      <c r="S355" s="98">
        <f>RES_hhdet_in_fech!S147</f>
        <v>28.980604228991496</v>
      </c>
      <c r="T355" s="98">
        <f>RES_hhdet_in_fech!T147</f>
        <v>59.98030990445352</v>
      </c>
      <c r="U355" s="98">
        <f>RES_hhdet_in_fech!U147</f>
        <v>66.010341286736292</v>
      </c>
      <c r="V355" s="98">
        <f>RES_hhdet_in_fech!V147</f>
        <v>157.0512719850949</v>
      </c>
      <c r="W355" s="98">
        <f>RES_hhdet_in_fech!W147</f>
        <v>181.69509806708126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1968.5695076196928</v>
      </c>
      <c r="D356" s="122">
        <v>1972.2146865919269</v>
      </c>
      <c r="E356" s="122">
        <v>1933.164275607518</v>
      </c>
      <c r="F356" s="122">
        <v>1924.0821497319344</v>
      </c>
      <c r="G356" s="122">
        <v>1987.6521930045715</v>
      </c>
      <c r="H356" s="122">
        <v>1978.6315732650694</v>
      </c>
      <c r="I356" s="122">
        <v>1921.5175886342674</v>
      </c>
      <c r="J356" s="122">
        <v>1885.8632655565762</v>
      </c>
      <c r="K356" s="122">
        <v>1930.8938820840572</v>
      </c>
      <c r="L356" s="122">
        <v>1922.6751155044935</v>
      </c>
      <c r="M356" s="122">
        <v>2003.2705546422189</v>
      </c>
      <c r="N356" s="122">
        <v>1979.4005983858542</v>
      </c>
      <c r="O356" s="122">
        <v>1940.6182675546099</v>
      </c>
      <c r="P356" s="122">
        <v>1866.0965302090503</v>
      </c>
      <c r="Q356" s="122">
        <v>1809.5492038738403</v>
      </c>
      <c r="R356" s="122">
        <v>1776.2232044780326</v>
      </c>
      <c r="S356" s="122">
        <v>1695.730950518516</v>
      </c>
      <c r="T356" s="122">
        <v>1623.5927691156837</v>
      </c>
      <c r="U356" s="122">
        <v>1554.7087185107844</v>
      </c>
      <c r="V356" s="122">
        <v>1526.7874077874399</v>
      </c>
      <c r="W356" s="122">
        <v>1458.3430419752231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1970.3116592699103</v>
      </c>
      <c r="D361" s="101">
        <v>1973.6745992217677</v>
      </c>
      <c r="E361" s="101">
        <v>1934.5204742625181</v>
      </c>
      <c r="F361" s="101">
        <v>1925.8424317389808</v>
      </c>
      <c r="G361" s="101">
        <v>1989.9061257501435</v>
      </c>
      <c r="H361" s="101">
        <v>1982.6972214732543</v>
      </c>
      <c r="I361" s="101">
        <v>1924.1105018623948</v>
      </c>
      <c r="J361" s="101">
        <v>1890.2032505680793</v>
      </c>
      <c r="K361" s="101">
        <v>1933.4016168381404</v>
      </c>
      <c r="L361" s="101">
        <v>1925.8488439953658</v>
      </c>
      <c r="M361" s="101">
        <v>2006.3338044170782</v>
      </c>
      <c r="N361" s="101">
        <v>1983.201617322416</v>
      </c>
      <c r="O361" s="101">
        <v>1945.0996187329681</v>
      </c>
      <c r="P361" s="101">
        <v>1871.2940574581983</v>
      </c>
      <c r="Q361" s="101">
        <v>1813.4631942654439</v>
      </c>
      <c r="R361" s="101">
        <v>1780.8791949431929</v>
      </c>
      <c r="S361" s="101">
        <v>1699.6457019156169</v>
      </c>
      <c r="T361" s="101">
        <v>1628.0681252513682</v>
      </c>
      <c r="U361" s="101">
        <v>1558.7367547980928</v>
      </c>
      <c r="V361" s="101">
        <v>1531.2398080815974</v>
      </c>
      <c r="W361" s="101">
        <v>1461.4742955081958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1864.1635910465668</v>
      </c>
      <c r="D362" s="104">
        <v>1868.9213621275073</v>
      </c>
      <c r="E362" s="104">
        <v>1830.466707118039</v>
      </c>
      <c r="F362" s="104">
        <v>1823.3280083536106</v>
      </c>
      <c r="G362" s="104">
        <v>1886.3883330077936</v>
      </c>
      <c r="H362" s="104">
        <v>1879.8921248208044</v>
      </c>
      <c r="I362" s="104">
        <v>1830.5709624945553</v>
      </c>
      <c r="J362" s="104">
        <v>1795.218904691325</v>
      </c>
      <c r="K362" s="104">
        <v>1837.0280951193663</v>
      </c>
      <c r="L362" s="104">
        <v>1829.3531443269005</v>
      </c>
      <c r="M362" s="104">
        <v>1908.635182711658</v>
      </c>
      <c r="N362" s="104">
        <v>1888.5216910844176</v>
      </c>
      <c r="O362" s="104">
        <v>1855.216199451615</v>
      </c>
      <c r="P362" s="104">
        <v>1789.6214015182604</v>
      </c>
      <c r="Q362" s="104">
        <v>1737.9205049987972</v>
      </c>
      <c r="R362" s="104">
        <v>1710.3621029890326</v>
      </c>
      <c r="S362" s="104">
        <v>1634.9534465049417</v>
      </c>
      <c r="T362" s="104">
        <v>1568.8161364134162</v>
      </c>
      <c r="U362" s="104">
        <v>1503.9531057139266</v>
      </c>
      <c r="V362" s="104">
        <v>1479.198303711272</v>
      </c>
      <c r="W362" s="104">
        <v>1408.4120688578435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1572.081031834053</v>
      </c>
      <c r="D363" s="98">
        <v>1579.0870708774946</v>
      </c>
      <c r="E363" s="98">
        <v>1540.8696125458175</v>
      </c>
      <c r="F363" s="98">
        <v>1536.2127563479339</v>
      </c>
      <c r="G363" s="98">
        <v>1594.4813497795674</v>
      </c>
      <c r="H363" s="98">
        <v>1587.7636587432428</v>
      </c>
      <c r="I363" s="98">
        <v>1562.779202281077</v>
      </c>
      <c r="J363" s="98">
        <v>1520.7215218702652</v>
      </c>
      <c r="K363" s="98">
        <v>1556.0915018079293</v>
      </c>
      <c r="L363" s="98">
        <v>1545.1789459009069</v>
      </c>
      <c r="M363" s="98">
        <v>1615.4344163135788</v>
      </c>
      <c r="N363" s="98">
        <v>1595.1575141672024</v>
      </c>
      <c r="O363" s="98">
        <v>1562.3701015331278</v>
      </c>
      <c r="P363" s="98">
        <v>1504.2878064492461</v>
      </c>
      <c r="Q363" s="98">
        <v>1455.2834967594381</v>
      </c>
      <c r="R363" s="98">
        <v>1432.7754085275189</v>
      </c>
      <c r="S363" s="98">
        <v>1367.2453429195896</v>
      </c>
      <c r="T363" s="98">
        <v>1310.8355271227081</v>
      </c>
      <c r="U363" s="98">
        <v>1253.4894229501406</v>
      </c>
      <c r="V363" s="98">
        <v>1230.2792891339841</v>
      </c>
      <c r="W363" s="98">
        <v>1146.1536351148645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292.08255921251379</v>
      </c>
      <c r="D364" s="98">
        <v>289.83429125001254</v>
      </c>
      <c r="E364" s="98">
        <v>289.59709457222147</v>
      </c>
      <c r="F364" s="98">
        <v>287.11525200567644</v>
      </c>
      <c r="G364" s="98">
        <v>291.90698322822647</v>
      </c>
      <c r="H364" s="98">
        <v>292.12846607756154</v>
      </c>
      <c r="I364" s="98">
        <v>267.79176021347797</v>
      </c>
      <c r="J364" s="98">
        <v>274.49738282105938</v>
      </c>
      <c r="K364" s="98">
        <v>280.93659331143715</v>
      </c>
      <c r="L364" s="98">
        <v>284.17419842599361</v>
      </c>
      <c r="M364" s="98">
        <v>293.20076639807928</v>
      </c>
      <c r="N364" s="98">
        <v>293.36417691721562</v>
      </c>
      <c r="O364" s="98">
        <v>292.84609791848743</v>
      </c>
      <c r="P364" s="98">
        <v>285.33359506901417</v>
      </c>
      <c r="Q364" s="98">
        <v>282.63700823935909</v>
      </c>
      <c r="R364" s="98">
        <v>277.58669446151362</v>
      </c>
      <c r="S364" s="98">
        <v>267.70810358535215</v>
      </c>
      <c r="T364" s="98">
        <v>257.98060929070806</v>
      </c>
      <c r="U364" s="98">
        <v>250.46368276378601</v>
      </c>
      <c r="V364" s="98">
        <v>248.91901457728798</v>
      </c>
      <c r="W364" s="98">
        <v>262.25843374297909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197.63416070197979</v>
      </c>
      <c r="D365" s="122">
        <v>196.58119106193695</v>
      </c>
      <c r="E365" s="122">
        <v>200.21701325170218</v>
      </c>
      <c r="F365" s="122">
        <v>194.30992613792449</v>
      </c>
      <c r="G365" s="122">
        <v>201.80545578941198</v>
      </c>
      <c r="H365" s="122">
        <v>196.2165342533423</v>
      </c>
      <c r="I365" s="122">
        <v>199.38276793438348</v>
      </c>
      <c r="J365" s="122">
        <v>215.64170503795467</v>
      </c>
      <c r="K365" s="122">
        <v>228.44128353729471</v>
      </c>
      <c r="L365" s="122">
        <v>225.72679422421655</v>
      </c>
      <c r="M365" s="122">
        <v>225.48039051399391</v>
      </c>
      <c r="N365" s="122">
        <v>234.70762746093916</v>
      </c>
      <c r="O365" s="122">
        <v>237.3483117375809</v>
      </c>
      <c r="P365" s="122">
        <v>236.59757333122937</v>
      </c>
      <c r="Q365" s="122">
        <v>238.0291988259311</v>
      </c>
      <c r="R365" s="122">
        <v>231.13372959758451</v>
      </c>
      <c r="S365" s="122">
        <v>224.81577726809326</v>
      </c>
      <c r="T365" s="122">
        <v>224.40778813820467</v>
      </c>
      <c r="U365" s="122">
        <v>222.23234405303847</v>
      </c>
      <c r="V365" s="122">
        <v>293.70126478175058</v>
      </c>
      <c r="W365" s="122">
        <v>289.46131000595329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261.86565661637979</v>
      </c>
      <c r="D366" s="98">
        <v>246.9886160224149</v>
      </c>
      <c r="E366" s="98">
        <v>281.48799786449359</v>
      </c>
      <c r="F366" s="98">
        <v>240.97653372237139</v>
      </c>
      <c r="G366" s="98">
        <v>299.10205807800008</v>
      </c>
      <c r="H366" s="98">
        <v>157.62803841878213</v>
      </c>
      <c r="I366" s="98">
        <v>210.93905287006973</v>
      </c>
      <c r="J366" s="98">
        <v>297.00134951791915</v>
      </c>
      <c r="K366" s="98">
        <v>348.14291332717278</v>
      </c>
      <c r="L366" s="98">
        <v>273.75741867220285</v>
      </c>
      <c r="M366" s="98">
        <v>265.58862521519831</v>
      </c>
      <c r="N366" s="98">
        <v>222.71802461490171</v>
      </c>
      <c r="O366" s="98">
        <v>303.95938414561857</v>
      </c>
      <c r="P366" s="98">
        <v>290.62473199125554</v>
      </c>
      <c r="Q366" s="98">
        <v>358.09418334913499</v>
      </c>
      <c r="R366" s="98">
        <v>284.52186863180634</v>
      </c>
      <c r="S366" s="98">
        <v>292.37946582518578</v>
      </c>
      <c r="T366" s="98">
        <v>303.81606796643587</v>
      </c>
      <c r="U366" s="98">
        <v>308.54350559822603</v>
      </c>
      <c r="V366" s="98">
        <v>396.86599342810291</v>
      </c>
      <c r="W366" s="98">
        <v>400.79552028618264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187.65681092481483</v>
      </c>
      <c r="D367" s="33">
        <v>189.27989234474626</v>
      </c>
      <c r="E367" s="33">
        <v>188.7144687771266</v>
      </c>
      <c r="F367" s="33">
        <v>190.5954134035351</v>
      </c>
      <c r="G367" s="33">
        <v>193.38570312443841</v>
      </c>
      <c r="H367" s="33">
        <v>199.29573014468755</v>
      </c>
      <c r="I367" s="33">
        <v>198.05858794778376</v>
      </c>
      <c r="J367" s="33">
        <v>201.24822092927317</v>
      </c>
      <c r="K367" s="33">
        <v>214.17871027407824</v>
      </c>
      <c r="L367" s="33">
        <v>223.46159083860277</v>
      </c>
      <c r="M367" s="33">
        <v>225.02903285389334</v>
      </c>
      <c r="N367" s="33">
        <v>234.99593255722985</v>
      </c>
      <c r="O367" s="33">
        <v>232.0748794509779</v>
      </c>
      <c r="P367" s="33">
        <v>229.90309185937994</v>
      </c>
      <c r="Q367" s="33">
        <v>225.64336130264078</v>
      </c>
      <c r="R367" s="33">
        <v>225.96529981083683</v>
      </c>
      <c r="S367" s="33">
        <v>221.42946134522643</v>
      </c>
      <c r="T367" s="33">
        <v>222.22244886951367</v>
      </c>
      <c r="U367" s="33">
        <v>219.18945778801339</v>
      </c>
      <c r="V367" s="33">
        <v>288.53654931569417</v>
      </c>
      <c r="W367" s="33">
        <v>281.43561796110396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16842.109833905222</v>
      </c>
      <c r="D369" s="117">
        <f t="shared" si="179"/>
        <v>16856.669953993965</v>
      </c>
      <c r="E369" s="117">
        <f t="shared" si="179"/>
        <v>17647.880594198479</v>
      </c>
      <c r="F369" s="117">
        <f t="shared" si="179"/>
        <v>16709.358201875093</v>
      </c>
      <c r="G369" s="117">
        <f t="shared" si="179"/>
        <v>18651.831505267881</v>
      </c>
      <c r="H369" s="117">
        <f t="shared" si="179"/>
        <v>18445.002604095374</v>
      </c>
      <c r="I369" s="117">
        <f t="shared" si="179"/>
        <v>18239.895843595878</v>
      </c>
      <c r="J369" s="117">
        <f t="shared" si="179"/>
        <v>15994.307483046316</v>
      </c>
      <c r="K369" s="117">
        <f t="shared" si="179"/>
        <v>15924.278337405738</v>
      </c>
      <c r="L369" s="117">
        <f t="shared" si="179"/>
        <v>18005.811448824319</v>
      </c>
      <c r="M369" s="117">
        <f t="shared" si="179"/>
        <v>17160.076489375846</v>
      </c>
      <c r="N369" s="117">
        <f t="shared" si="179"/>
        <v>17571.448978921278</v>
      </c>
      <c r="O369" s="117">
        <f t="shared" si="179"/>
        <v>15805.278556378442</v>
      </c>
      <c r="P369" s="117">
        <f t="shared" si="179"/>
        <v>16191.575438939206</v>
      </c>
      <c r="Q369" s="117">
        <f t="shared" si="179"/>
        <v>14994.976279834143</v>
      </c>
      <c r="R369" s="117">
        <f t="shared" ref="R369:V369" si="180">R370+R372+R374+R383</f>
        <v>15597.897051130178</v>
      </c>
      <c r="S369" s="117">
        <f t="shared" si="180"/>
        <v>13790.074531640032</v>
      </c>
      <c r="T369" s="117">
        <f t="shared" si="180"/>
        <v>13606.957249758909</v>
      </c>
      <c r="U369" s="117">
        <f t="shared" si="180"/>
        <v>10831.77834900935</v>
      </c>
      <c r="V369" s="117">
        <f t="shared" si="180"/>
        <v>12030.421528761774</v>
      </c>
      <c r="W369" s="117">
        <f t="shared" ref="W369" si="181">W370+W372+W374+W383</f>
        <v>11615.00496260661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14995.975145878941</v>
      </c>
      <c r="D370" s="122">
        <f t="shared" si="182"/>
        <v>15025.475670873566</v>
      </c>
      <c r="E370" s="122">
        <f t="shared" si="182"/>
        <v>15888.013059030767</v>
      </c>
      <c r="F370" s="122">
        <f t="shared" si="182"/>
        <v>14932.318107710487</v>
      </c>
      <c r="G370" s="122">
        <f t="shared" si="182"/>
        <v>16664.670794127884</v>
      </c>
      <c r="H370" s="122">
        <f t="shared" si="182"/>
        <v>16518.498722464064</v>
      </c>
      <c r="I370" s="122">
        <f t="shared" si="182"/>
        <v>16432.44782232913</v>
      </c>
      <c r="J370" s="122">
        <f t="shared" si="182"/>
        <v>14027.347591177015</v>
      </c>
      <c r="K370" s="122">
        <f t="shared" si="182"/>
        <v>14121.859941857614</v>
      </c>
      <c r="L370" s="122">
        <f t="shared" si="182"/>
        <v>16055.257465393574</v>
      </c>
      <c r="M370" s="122">
        <f t="shared" si="182"/>
        <v>15284.107835389483</v>
      </c>
      <c r="N370" s="122">
        <f t="shared" si="182"/>
        <v>15550.905505745861</v>
      </c>
      <c r="O370" s="122">
        <f t="shared" si="182"/>
        <v>13763.414164557198</v>
      </c>
      <c r="P370" s="122">
        <f t="shared" si="182"/>
        <v>14323.404635368002</v>
      </c>
      <c r="Q370" s="122">
        <f t="shared" si="182"/>
        <v>13049.246516860898</v>
      </c>
      <c r="R370" s="122">
        <f t="shared" si="182"/>
        <v>13800.142452848368</v>
      </c>
      <c r="S370" s="122">
        <f t="shared" si="182"/>
        <v>12109.776252608481</v>
      </c>
      <c r="T370" s="122">
        <f t="shared" si="182"/>
        <v>11827.568972741461</v>
      </c>
      <c r="U370" s="122">
        <f t="shared" si="182"/>
        <v>9065.6730671874011</v>
      </c>
      <c r="V370" s="122">
        <f t="shared" si="182"/>
        <v>9793.4404635236497</v>
      </c>
      <c r="W370" s="122">
        <f t="shared" si="182"/>
        <v>9307.8075829992122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14995.975145878941</v>
      </c>
      <c r="D371" s="98">
        <v>15025.475670873566</v>
      </c>
      <c r="E371" s="98">
        <v>15888.013059030767</v>
      </c>
      <c r="F371" s="98">
        <v>14932.318107710487</v>
      </c>
      <c r="G371" s="98">
        <v>16664.670794127884</v>
      </c>
      <c r="H371" s="98">
        <v>16518.498722464064</v>
      </c>
      <c r="I371" s="98">
        <v>16432.44782232913</v>
      </c>
      <c r="J371" s="98">
        <v>14027.347591177015</v>
      </c>
      <c r="K371" s="98">
        <v>14121.859941857614</v>
      </c>
      <c r="L371" s="98">
        <v>16055.257465393574</v>
      </c>
      <c r="M371" s="98">
        <v>15284.107835389483</v>
      </c>
      <c r="N371" s="98">
        <v>15550.905505745861</v>
      </c>
      <c r="O371" s="98">
        <v>13763.414164557198</v>
      </c>
      <c r="P371" s="98">
        <v>14323.404635368002</v>
      </c>
      <c r="Q371" s="98">
        <v>13049.246516860898</v>
      </c>
      <c r="R371" s="98">
        <v>13800.142452848368</v>
      </c>
      <c r="S371" s="98">
        <v>12109.776252608481</v>
      </c>
      <c r="T371" s="98">
        <v>11827.568972741461</v>
      </c>
      <c r="U371" s="98">
        <v>9065.6730671874011</v>
      </c>
      <c r="V371" s="98">
        <v>9793.4404635236497</v>
      </c>
      <c r="W371" s="98">
        <v>9307.8075829992122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253.05223164399609</v>
      </c>
      <c r="D372" s="122">
        <f t="shared" si="183"/>
        <v>233.47159897590657</v>
      </c>
      <c r="E372" s="122">
        <f t="shared" si="183"/>
        <v>186.1294599515513</v>
      </c>
      <c r="F372" s="122">
        <f t="shared" si="183"/>
        <v>209.07995405251918</v>
      </c>
      <c r="G372" s="122">
        <f t="shared" si="183"/>
        <v>364.31291465377438</v>
      </c>
      <c r="H372" s="122">
        <f t="shared" si="183"/>
        <v>308.48869478719081</v>
      </c>
      <c r="I372" s="122">
        <f t="shared" si="183"/>
        <v>228.8624478037313</v>
      </c>
      <c r="J372" s="122">
        <f t="shared" si="183"/>
        <v>401.15400962540627</v>
      </c>
      <c r="K372" s="122">
        <f t="shared" si="183"/>
        <v>189.41661572277744</v>
      </c>
      <c r="L372" s="122">
        <f t="shared" si="183"/>
        <v>336.90723723646352</v>
      </c>
      <c r="M372" s="122">
        <f t="shared" si="183"/>
        <v>192.91006407475481</v>
      </c>
      <c r="N372" s="122">
        <f t="shared" si="183"/>
        <v>335.28490076368183</v>
      </c>
      <c r="O372" s="122">
        <f t="shared" si="183"/>
        <v>367.68439075439858</v>
      </c>
      <c r="P372" s="122">
        <f t="shared" si="183"/>
        <v>229.54194656041392</v>
      </c>
      <c r="Q372" s="122">
        <f t="shared" si="183"/>
        <v>328.60817300581141</v>
      </c>
      <c r="R372" s="122">
        <f t="shared" si="183"/>
        <v>193.35517181658037</v>
      </c>
      <c r="S372" s="122">
        <f t="shared" si="183"/>
        <v>126.76798272946222</v>
      </c>
      <c r="T372" s="122">
        <f t="shared" si="183"/>
        <v>266.43349673721258</v>
      </c>
      <c r="U372" s="122">
        <f t="shared" si="183"/>
        <v>297.29220148490009</v>
      </c>
      <c r="V372" s="122">
        <f t="shared" si="183"/>
        <v>717.19618892979611</v>
      </c>
      <c r="W372" s="122">
        <f t="shared" si="183"/>
        <v>840.92716303097495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253.05223164399609</v>
      </c>
      <c r="D373" s="98">
        <f>RES_hhdet_in_tesh!D147</f>
        <v>233.47159897590657</v>
      </c>
      <c r="E373" s="98">
        <f>RES_hhdet_in_tesh!E147</f>
        <v>186.1294599515513</v>
      </c>
      <c r="F373" s="98">
        <f>RES_hhdet_in_tesh!F147</f>
        <v>209.07995405251918</v>
      </c>
      <c r="G373" s="98">
        <f>RES_hhdet_in_tesh!G147</f>
        <v>364.31291465377438</v>
      </c>
      <c r="H373" s="98">
        <f>RES_hhdet_in_tesh!H147</f>
        <v>308.48869478719081</v>
      </c>
      <c r="I373" s="98">
        <f>RES_hhdet_in_tesh!I147</f>
        <v>228.8624478037313</v>
      </c>
      <c r="J373" s="98">
        <f>RES_hhdet_in_tesh!J147</f>
        <v>401.15400962540627</v>
      </c>
      <c r="K373" s="98">
        <f>RES_hhdet_in_tesh!K147</f>
        <v>189.41661572277744</v>
      </c>
      <c r="L373" s="98">
        <f>RES_hhdet_in_tesh!L147</f>
        <v>336.90723723646352</v>
      </c>
      <c r="M373" s="98">
        <f>RES_hhdet_in_tesh!M147</f>
        <v>192.91006407475481</v>
      </c>
      <c r="N373" s="98">
        <f>RES_hhdet_in_tesh!N147</f>
        <v>335.28490076368183</v>
      </c>
      <c r="O373" s="98">
        <f>RES_hhdet_in_tesh!O147</f>
        <v>367.68439075439858</v>
      </c>
      <c r="P373" s="98">
        <f>RES_hhdet_in_tesh!P147</f>
        <v>229.54194656041392</v>
      </c>
      <c r="Q373" s="98">
        <f>RES_hhdet_in_tesh!Q147</f>
        <v>328.60817300581141</v>
      </c>
      <c r="R373" s="98">
        <f>RES_hhdet_in_tesh!R147</f>
        <v>193.35517181658037</v>
      </c>
      <c r="S373" s="98">
        <f>RES_hhdet_in_tesh!S147</f>
        <v>126.76798272946222</v>
      </c>
      <c r="T373" s="98">
        <f>RES_hhdet_in_tesh!T147</f>
        <v>266.43349673721258</v>
      </c>
      <c r="U373" s="98">
        <f>RES_hhdet_in_tesh!U147</f>
        <v>297.29220148490009</v>
      </c>
      <c r="V373" s="98">
        <f>RES_hhdet_in_tesh!V147</f>
        <v>717.19618892979611</v>
      </c>
      <c r="W373" s="98">
        <f>RES_hhdet_in_tesh!W147</f>
        <v>840.92716303097495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1445.1189876617298</v>
      </c>
      <c r="D374" s="122">
        <v>1449.7315158717558</v>
      </c>
      <c r="E374" s="122">
        <v>1423.2366241552515</v>
      </c>
      <c r="F374" s="122">
        <v>1419.1291421940377</v>
      </c>
      <c r="G374" s="122">
        <v>1468.8445066236684</v>
      </c>
      <c r="H374" s="122">
        <v>1466.1633518919248</v>
      </c>
      <c r="I374" s="122">
        <v>1425.5666025133933</v>
      </c>
      <c r="J374" s="122">
        <v>1403.4264427662968</v>
      </c>
      <c r="K374" s="122">
        <v>1438.9613795644316</v>
      </c>
      <c r="L374" s="122">
        <v>1437.2538580365647</v>
      </c>
      <c r="M374" s="122">
        <v>1504.7018519674691</v>
      </c>
      <c r="N374" s="122">
        <v>1499.1478085667552</v>
      </c>
      <c r="O374" s="122">
        <v>1487.8687882691579</v>
      </c>
      <c r="P374" s="122">
        <v>1453.3542781783769</v>
      </c>
      <c r="Q374" s="122">
        <v>1429.2891500406013</v>
      </c>
      <c r="R374" s="122">
        <v>1418.2927463574949</v>
      </c>
      <c r="S374" s="122">
        <v>1367.4628985345162</v>
      </c>
      <c r="T374" s="122">
        <v>1322.7525397378786</v>
      </c>
      <c r="U374" s="122">
        <v>1277.9997704521249</v>
      </c>
      <c r="V374" s="122">
        <v>1265.5642528187288</v>
      </c>
      <c r="W374" s="122">
        <v>1215.4836978975632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1445.1189623322466</v>
      </c>
      <c r="D379" s="101">
        <v>1449.731568249945</v>
      </c>
      <c r="E379" s="101">
        <v>1423.2368052975635</v>
      </c>
      <c r="F379" s="101">
        <v>1419.1291072274173</v>
      </c>
      <c r="G379" s="101">
        <v>1468.8439573251264</v>
      </c>
      <c r="H379" s="101">
        <v>1466.1600309914286</v>
      </c>
      <c r="I379" s="101">
        <v>1425.5642983500388</v>
      </c>
      <c r="J379" s="101">
        <v>1403.4187495272777</v>
      </c>
      <c r="K379" s="101">
        <v>1438.9582874810599</v>
      </c>
      <c r="L379" s="101">
        <v>1437.2511545560255</v>
      </c>
      <c r="M379" s="101">
        <v>1504.7007265368859</v>
      </c>
      <c r="N379" s="101">
        <v>1499.146485551081</v>
      </c>
      <c r="O379" s="101">
        <v>1487.8645550801614</v>
      </c>
      <c r="P379" s="101">
        <v>1453.3352357179895</v>
      </c>
      <c r="Q379" s="101">
        <v>1429.2715575069817</v>
      </c>
      <c r="R379" s="101">
        <v>1418.2688847733332</v>
      </c>
      <c r="S379" s="101">
        <v>1367.4461889439422</v>
      </c>
      <c r="T379" s="101">
        <v>1322.7341864825371</v>
      </c>
      <c r="U379" s="101">
        <v>1277.9853681805919</v>
      </c>
      <c r="V379" s="101">
        <v>1265.5489187966591</v>
      </c>
      <c r="W379" s="101">
        <v>1215.4830092755069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1445.1205056397582</v>
      </c>
      <c r="D380" s="104">
        <v>1449.7278099532018</v>
      </c>
      <c r="E380" s="104">
        <v>1423.2229072304372</v>
      </c>
      <c r="F380" s="104">
        <v>1419.131143595966</v>
      </c>
      <c r="G380" s="104">
        <v>1468.8691853061955</v>
      </c>
      <c r="H380" s="104">
        <v>1466.244004193001</v>
      </c>
      <c r="I380" s="104">
        <v>1425.6474212160415</v>
      </c>
      <c r="J380" s="104">
        <v>1403.5871227529815</v>
      </c>
      <c r="K380" s="104">
        <v>1439.0771178172802</v>
      </c>
      <c r="L380" s="104">
        <v>1437.3333525912021</v>
      </c>
      <c r="M380" s="104">
        <v>1504.7366207749947</v>
      </c>
      <c r="N380" s="104">
        <v>1499.1794406687809</v>
      </c>
      <c r="O380" s="104">
        <v>1487.9494610574754</v>
      </c>
      <c r="P380" s="104">
        <v>1453.6344642243421</v>
      </c>
      <c r="Q380" s="104">
        <v>1429.611105428073</v>
      </c>
      <c r="R380" s="104">
        <v>1418.6302793116361</v>
      </c>
      <c r="S380" s="104">
        <v>1367.7223191477719</v>
      </c>
      <c r="T380" s="104">
        <v>1322.9771765033711</v>
      </c>
      <c r="U380" s="104">
        <v>1278.1812474958226</v>
      </c>
      <c r="V380" s="104">
        <v>1265.7281492170709</v>
      </c>
      <c r="W380" s="104">
        <v>1215.4946786658129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1153.0379464272446</v>
      </c>
      <c r="D381" s="98">
        <v>1159.8935187031889</v>
      </c>
      <c r="E381" s="98">
        <v>1133.6258126582156</v>
      </c>
      <c r="F381" s="98">
        <v>1132.0158915902896</v>
      </c>
      <c r="G381" s="98">
        <v>1176.9622020779691</v>
      </c>
      <c r="H381" s="98">
        <v>1174.1155381154397</v>
      </c>
      <c r="I381" s="98">
        <v>1157.8556610025635</v>
      </c>
      <c r="J381" s="98">
        <v>1129.0897399319222</v>
      </c>
      <c r="K381" s="98">
        <v>1158.1405245058429</v>
      </c>
      <c r="L381" s="98">
        <v>1153.1591541652085</v>
      </c>
      <c r="M381" s="98">
        <v>1211.5358543769155</v>
      </c>
      <c r="N381" s="98">
        <v>1205.8152637515655</v>
      </c>
      <c r="O381" s="98">
        <v>1195.1033631389882</v>
      </c>
      <c r="P381" s="98">
        <v>1168.3008691553277</v>
      </c>
      <c r="Q381" s="98">
        <v>1146.9740971887143</v>
      </c>
      <c r="R381" s="98">
        <v>1141.0435848501222</v>
      </c>
      <c r="S381" s="98">
        <v>1100.0142155624196</v>
      </c>
      <c r="T381" s="98">
        <v>1064.9965672126627</v>
      </c>
      <c r="U381" s="98">
        <v>1027.7175647320364</v>
      </c>
      <c r="V381" s="98">
        <v>1016.8091346397827</v>
      </c>
      <c r="W381" s="98">
        <v>953.23624492283375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292.08255921251379</v>
      </c>
      <c r="D382" s="98">
        <v>289.83429125001254</v>
      </c>
      <c r="E382" s="98">
        <v>289.59709457222147</v>
      </c>
      <c r="F382" s="98">
        <v>287.11525200567644</v>
      </c>
      <c r="G382" s="98">
        <v>291.90698322822647</v>
      </c>
      <c r="H382" s="98">
        <v>292.12846607756154</v>
      </c>
      <c r="I382" s="98">
        <v>267.79176021347797</v>
      </c>
      <c r="J382" s="98">
        <v>274.49738282105938</v>
      </c>
      <c r="K382" s="98">
        <v>280.93659331143715</v>
      </c>
      <c r="L382" s="98">
        <v>284.17419842599361</v>
      </c>
      <c r="M382" s="98">
        <v>293.20076639807928</v>
      </c>
      <c r="N382" s="98">
        <v>293.36417691721562</v>
      </c>
      <c r="O382" s="98">
        <v>292.84609791848743</v>
      </c>
      <c r="P382" s="98">
        <v>285.33359506901417</v>
      </c>
      <c r="Q382" s="98">
        <v>282.63700823935909</v>
      </c>
      <c r="R382" s="98">
        <v>277.58669446151362</v>
      </c>
      <c r="S382" s="98">
        <v>267.70810358535215</v>
      </c>
      <c r="T382" s="98">
        <v>257.98060929070806</v>
      </c>
      <c r="U382" s="98">
        <v>250.46368276378601</v>
      </c>
      <c r="V382" s="98">
        <v>248.91901457728798</v>
      </c>
      <c r="W382" s="98">
        <v>262.25843374297909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147.9634687205529</v>
      </c>
      <c r="D383" s="122">
        <v>147.99116827273491</v>
      </c>
      <c r="E383" s="122">
        <v>150.50145106091222</v>
      </c>
      <c r="F383" s="122">
        <v>148.8309979180498</v>
      </c>
      <c r="G383" s="122">
        <v>154.00328986255241</v>
      </c>
      <c r="H383" s="122">
        <v>151.85183495219593</v>
      </c>
      <c r="I383" s="122">
        <v>153.01897094962186</v>
      </c>
      <c r="J383" s="122">
        <v>162.37943947759848</v>
      </c>
      <c r="K383" s="122">
        <v>174.04040026091582</v>
      </c>
      <c r="L383" s="122">
        <v>176.39288815771565</v>
      </c>
      <c r="M383" s="122">
        <v>178.3567379441395</v>
      </c>
      <c r="N383" s="122">
        <v>186.11076384497801</v>
      </c>
      <c r="O383" s="122">
        <v>186.3112127976878</v>
      </c>
      <c r="P383" s="122">
        <v>185.27457883241428</v>
      </c>
      <c r="Q383" s="122">
        <v>187.83243992683094</v>
      </c>
      <c r="R383" s="122">
        <v>186.10668010773608</v>
      </c>
      <c r="S383" s="122">
        <v>186.06739776757303</v>
      </c>
      <c r="T383" s="122">
        <v>190.20224054235808</v>
      </c>
      <c r="U383" s="122">
        <v>190.81330988492371</v>
      </c>
      <c r="V383" s="122">
        <v>254.22062348959872</v>
      </c>
      <c r="W383" s="122">
        <v>250.78651867886123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163.09454079333091</v>
      </c>
      <c r="D384" s="98">
        <v>153.86876986203069</v>
      </c>
      <c r="E384" s="98">
        <v>175.4060123158518</v>
      </c>
      <c r="F384" s="98">
        <v>150.2000750689796</v>
      </c>
      <c r="G384" s="98">
        <v>186.47650076922901</v>
      </c>
      <c r="H384" s="98">
        <v>98.298333945169503</v>
      </c>
      <c r="I384" s="98">
        <v>131.57579762605178</v>
      </c>
      <c r="J384" s="98">
        <v>185.30232931408722</v>
      </c>
      <c r="K384" s="98">
        <v>217.25985621064279</v>
      </c>
      <c r="L384" s="98">
        <v>170.8767800732102</v>
      </c>
      <c r="M384" s="98">
        <v>165.79745549629942</v>
      </c>
      <c r="N384" s="98">
        <v>139.03487675495444</v>
      </c>
      <c r="O384" s="98">
        <v>189.75094443420414</v>
      </c>
      <c r="P384" s="98">
        <v>181.42659923557133</v>
      </c>
      <c r="Q384" s="98">
        <v>223.54535846256704</v>
      </c>
      <c r="R384" s="98">
        <v>177.74917516881308</v>
      </c>
      <c r="S384" s="98">
        <v>182.88048775731926</v>
      </c>
      <c r="T384" s="98">
        <v>190.30363533981276</v>
      </c>
      <c r="U384" s="98">
        <v>193.54843917655884</v>
      </c>
      <c r="V384" s="98">
        <v>249.29255269313524</v>
      </c>
      <c r="W384" s="98">
        <v>252.07852474355607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145.61309533403249</v>
      </c>
      <c r="D385" s="33">
        <v>147.13982296045742</v>
      </c>
      <c r="E385" s="33">
        <v>146.97662821276319</v>
      </c>
      <c r="F385" s="33">
        <v>148.72202375483707</v>
      </c>
      <c r="G385" s="33">
        <v>151.19315674751547</v>
      </c>
      <c r="H385" s="33">
        <v>156.12517385026979</v>
      </c>
      <c r="I385" s="33">
        <v>155.47604267485929</v>
      </c>
      <c r="J385" s="33">
        <v>158.32410894247292</v>
      </c>
      <c r="K385" s="33">
        <v>168.89075728645184</v>
      </c>
      <c r="L385" s="33">
        <v>176.65303690348023</v>
      </c>
      <c r="M385" s="33">
        <v>178.49807371671662</v>
      </c>
      <c r="N385" s="33">
        <v>187.2427628223208</v>
      </c>
      <c r="O385" s="33">
        <v>186.03889783241988</v>
      </c>
      <c r="P385" s="33">
        <v>185.75138029216194</v>
      </c>
      <c r="Q385" s="33">
        <v>184.14831496548015</v>
      </c>
      <c r="R385" s="33">
        <v>186.91575827098751</v>
      </c>
      <c r="S385" s="33">
        <v>186.22712682237952</v>
      </c>
      <c r="T385" s="33">
        <v>190.19945012764316</v>
      </c>
      <c r="U385" s="33">
        <v>190.71688333700584</v>
      </c>
      <c r="V385" s="33">
        <v>254.46733652606264</v>
      </c>
      <c r="W385" s="33">
        <v>250.69338250113813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7.9977887058534858</v>
      </c>
      <c r="D387" s="117">
        <f t="shared" si="184"/>
        <v>7.0985140191860427</v>
      </c>
      <c r="E387" s="117">
        <f t="shared" si="184"/>
        <v>7.9279624742114549</v>
      </c>
      <c r="F387" s="117">
        <f t="shared" si="184"/>
        <v>4.035902296421642</v>
      </c>
      <c r="G387" s="117">
        <f t="shared" si="184"/>
        <v>5.4113847691200645</v>
      </c>
      <c r="H387" s="117">
        <f t="shared" si="184"/>
        <v>2.6460814440502212</v>
      </c>
      <c r="I387" s="117">
        <f t="shared" si="184"/>
        <v>4.926112572522003</v>
      </c>
      <c r="J387" s="117">
        <f t="shared" si="184"/>
        <v>10.141524462096415</v>
      </c>
      <c r="K387" s="117">
        <f t="shared" si="184"/>
        <v>8.4197373237206037</v>
      </c>
      <c r="L387" s="117">
        <f t="shared" si="184"/>
        <v>2.8007413187290142</v>
      </c>
      <c r="M387" s="117">
        <f t="shared" si="184"/>
        <v>0.67138025816198288</v>
      </c>
      <c r="N387" s="117">
        <f t="shared" si="184"/>
        <v>1.1879965312483602</v>
      </c>
      <c r="O387" s="117">
        <f t="shared" si="184"/>
        <v>5.0653038825548578</v>
      </c>
      <c r="P387" s="117">
        <f t="shared" si="184"/>
        <v>7.2784328571070809</v>
      </c>
      <c r="Q387" s="117">
        <f t="shared" si="184"/>
        <v>7.6067623327886338</v>
      </c>
      <c r="R387" s="117">
        <f t="shared" ref="R387:V387" si="185">R388+R390+R392+R401</f>
        <v>5.7046698093781147</v>
      </c>
      <c r="S387" s="117">
        <f t="shared" si="185"/>
        <v>3.1699599394390638</v>
      </c>
      <c r="T387" s="117">
        <f t="shared" si="185"/>
        <v>1.8484396326354107</v>
      </c>
      <c r="U387" s="117">
        <f t="shared" si="185"/>
        <v>2.3868204946253124</v>
      </c>
      <c r="V387" s="117">
        <f t="shared" si="185"/>
        <v>4.2980912610609492</v>
      </c>
      <c r="W387" s="117">
        <f t="shared" ref="W387" si="186">W388+W390+W392+W401</f>
        <v>6.1217946199235582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7.9977887058534858</v>
      </c>
      <c r="D401" s="122">
        <v>7.0985140191860427</v>
      </c>
      <c r="E401" s="122">
        <v>7.9279624742114549</v>
      </c>
      <c r="F401" s="122">
        <v>4.035902296421642</v>
      </c>
      <c r="G401" s="122">
        <v>5.4113847691200645</v>
      </c>
      <c r="H401" s="122">
        <v>2.6460814440502212</v>
      </c>
      <c r="I401" s="122">
        <v>4.926112572522003</v>
      </c>
      <c r="J401" s="122">
        <v>10.141524462096415</v>
      </c>
      <c r="K401" s="122">
        <v>8.4197373237206037</v>
      </c>
      <c r="L401" s="122">
        <v>2.8007413187290142</v>
      </c>
      <c r="M401" s="122">
        <v>0.67138025816198288</v>
      </c>
      <c r="N401" s="122">
        <v>1.1879965312483602</v>
      </c>
      <c r="O401" s="122">
        <v>5.0653038825548578</v>
      </c>
      <c r="P401" s="122">
        <v>7.2784328571070809</v>
      </c>
      <c r="Q401" s="122">
        <v>7.6067623327886338</v>
      </c>
      <c r="R401" s="122">
        <v>5.7046698093781147</v>
      </c>
      <c r="S401" s="122">
        <v>3.1699599394390638</v>
      </c>
      <c r="T401" s="122">
        <v>1.8484396326354107</v>
      </c>
      <c r="U401" s="122">
        <v>2.3868204946253124</v>
      </c>
      <c r="V401" s="122">
        <v>4.2980912610609492</v>
      </c>
      <c r="W401" s="122">
        <v>6.1217946199235582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59.485402556976851</v>
      </c>
      <c r="D402" s="98">
        <v>56.105934015651791</v>
      </c>
      <c r="E402" s="98">
        <v>63.942813594898361</v>
      </c>
      <c r="F402" s="98">
        <v>54.740229400373892</v>
      </c>
      <c r="G402" s="98">
        <v>67.944023512998513</v>
      </c>
      <c r="H402" s="98">
        <v>35.806785207210545</v>
      </c>
      <c r="I402" s="98">
        <v>47.916915249965044</v>
      </c>
      <c r="J402" s="98">
        <v>67.466826556490531</v>
      </c>
      <c r="K402" s="98">
        <v>79.084144191400569</v>
      </c>
      <c r="L402" s="98">
        <v>62.186735225577614</v>
      </c>
      <c r="M402" s="98">
        <v>60.331112103884458</v>
      </c>
      <c r="N402" s="98">
        <v>50.592626471521079</v>
      </c>
      <c r="O402" s="98">
        <v>69.04741370251871</v>
      </c>
      <c r="P402" s="98">
        <v>66.01831411913362</v>
      </c>
      <c r="Q402" s="98">
        <v>81.34467468958951</v>
      </c>
      <c r="R402" s="98">
        <v>64.631987678401146</v>
      </c>
      <c r="S402" s="98">
        <v>66.4169194568492</v>
      </c>
      <c r="T402" s="98">
        <v>69.014857999255597</v>
      </c>
      <c r="U402" s="98">
        <v>70.088742731693031</v>
      </c>
      <c r="V402" s="98">
        <v>90.152079067127858</v>
      </c>
      <c r="W402" s="98">
        <v>91.044710388209268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111.31155693865769</v>
      </c>
      <c r="D405" s="118">
        <f t="shared" si="189"/>
        <v>104.80712496021437</v>
      </c>
      <c r="E405" s="118">
        <f t="shared" si="189"/>
        <v>102.05329113747482</v>
      </c>
      <c r="F405" s="118">
        <f t="shared" si="189"/>
        <v>91.741919057148593</v>
      </c>
      <c r="G405" s="118">
        <f t="shared" si="189"/>
        <v>84.272577765147815</v>
      </c>
      <c r="H405" s="118">
        <f t="shared" si="189"/>
        <v>79.882765252309767</v>
      </c>
      <c r="I405" s="118">
        <f t="shared" si="189"/>
        <v>74.848010652677587</v>
      </c>
      <c r="J405" s="118">
        <f t="shared" si="189"/>
        <v>73.534689389954451</v>
      </c>
      <c r="K405" s="118">
        <f t="shared" si="189"/>
        <v>74.143829488916424</v>
      </c>
      <c r="L405" s="118">
        <f t="shared" si="189"/>
        <v>76.172353503087251</v>
      </c>
      <c r="M405" s="118">
        <f t="shared" si="189"/>
        <v>60.208344006854198</v>
      </c>
      <c r="N405" s="118">
        <f t="shared" si="189"/>
        <v>64.074816136288405</v>
      </c>
      <c r="O405" s="118">
        <f t="shared" si="189"/>
        <v>59.246705782545391</v>
      </c>
      <c r="P405" s="118">
        <f t="shared" si="189"/>
        <v>52.611180179998037</v>
      </c>
      <c r="Q405" s="118">
        <f t="shared" si="189"/>
        <v>50.143985369410466</v>
      </c>
      <c r="R405" s="118">
        <f t="shared" ref="R405:V405" si="190">R406+R408+R410+R419</f>
        <v>51.164564361955179</v>
      </c>
      <c r="S405" s="118">
        <f t="shared" si="190"/>
        <v>50.774070155131497</v>
      </c>
      <c r="T405" s="118">
        <f t="shared" si="190"/>
        <v>46.785183068196879</v>
      </c>
      <c r="U405" s="118">
        <f t="shared" si="190"/>
        <v>50.489807925464042</v>
      </c>
      <c r="V405" s="118">
        <f t="shared" si="190"/>
        <v>40.107925019027718</v>
      </c>
      <c r="W405" s="118">
        <f t="shared" ref="W405" si="191">W406+W408+W410+W419</f>
        <v>43.855765438758276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90.362272071470542</v>
      </c>
      <c r="D406" s="123">
        <f t="shared" si="192"/>
        <v>84.186711866143128</v>
      </c>
      <c r="E406" s="123">
        <f t="shared" si="192"/>
        <v>82.328874870389498</v>
      </c>
      <c r="F406" s="123">
        <f t="shared" si="192"/>
        <v>72.312860818769451</v>
      </c>
      <c r="G406" s="123">
        <f t="shared" si="192"/>
        <v>66.433286131310226</v>
      </c>
      <c r="H406" s="123">
        <f t="shared" si="192"/>
        <v>62.349423707840828</v>
      </c>
      <c r="I406" s="123">
        <f t="shared" si="192"/>
        <v>58.158986069750817</v>
      </c>
      <c r="J406" s="123">
        <f t="shared" si="192"/>
        <v>54.115366511758275</v>
      </c>
      <c r="K406" s="123">
        <f t="shared" si="192"/>
        <v>54.005823086062286</v>
      </c>
      <c r="L406" s="123">
        <f t="shared" si="192"/>
        <v>56.46230809664317</v>
      </c>
      <c r="M406" s="123">
        <f t="shared" si="192"/>
        <v>43.253170058319853</v>
      </c>
      <c r="N406" s="123">
        <f t="shared" si="192"/>
        <v>45.43247886893765</v>
      </c>
      <c r="O406" s="123">
        <f t="shared" si="192"/>
        <v>39.948916307414898</v>
      </c>
      <c r="P406" s="123">
        <f t="shared" si="192"/>
        <v>35.922610943703958</v>
      </c>
      <c r="Q406" s="123">
        <f t="shared" si="192"/>
        <v>32.925551137752777</v>
      </c>
      <c r="R406" s="123">
        <f t="shared" si="192"/>
        <v>34.438957098825853</v>
      </c>
      <c r="S406" s="123">
        <f t="shared" si="192"/>
        <v>33.15565616540254</v>
      </c>
      <c r="T406" s="123">
        <f t="shared" si="192"/>
        <v>30.456819204718624</v>
      </c>
      <c r="U406" s="123">
        <f t="shared" si="192"/>
        <v>30.066654315804634</v>
      </c>
      <c r="V406" s="123">
        <f t="shared" si="192"/>
        <v>23.88671272313475</v>
      </c>
      <c r="W406" s="123">
        <f t="shared" si="192"/>
        <v>25.762524156283963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90.362272071470542</v>
      </c>
      <c r="D407" s="99">
        <v>84.186711866143128</v>
      </c>
      <c r="E407" s="99">
        <v>82.328874870389498</v>
      </c>
      <c r="F407" s="99">
        <v>72.312860818769451</v>
      </c>
      <c r="G407" s="99">
        <v>66.433286131310226</v>
      </c>
      <c r="H407" s="99">
        <v>62.349423707840828</v>
      </c>
      <c r="I407" s="99">
        <v>58.158986069750817</v>
      </c>
      <c r="J407" s="99">
        <v>54.115366511758275</v>
      </c>
      <c r="K407" s="99">
        <v>54.005823086062286</v>
      </c>
      <c r="L407" s="99">
        <v>56.46230809664317</v>
      </c>
      <c r="M407" s="99">
        <v>43.253170058319853</v>
      </c>
      <c r="N407" s="99">
        <v>45.43247886893765</v>
      </c>
      <c r="O407" s="99">
        <v>39.948916307414898</v>
      </c>
      <c r="P407" s="99">
        <v>35.922610943703958</v>
      </c>
      <c r="Q407" s="99">
        <v>32.925551137752777</v>
      </c>
      <c r="R407" s="99">
        <v>34.438957098825853</v>
      </c>
      <c r="S407" s="99">
        <v>33.15565616540254</v>
      </c>
      <c r="T407" s="99">
        <v>30.456819204718624</v>
      </c>
      <c r="U407" s="99">
        <v>30.066654315804634</v>
      </c>
      <c r="V407" s="99">
        <v>23.88671272313475</v>
      </c>
      <c r="W407" s="99">
        <v>25.762524156283963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0.91834318589591923</v>
      </c>
      <c r="D408" s="123">
        <f t="shared" si="193"/>
        <v>0.80823828374324935</v>
      </c>
      <c r="E408" s="123">
        <f t="shared" si="193"/>
        <v>0.61072251620509899</v>
      </c>
      <c r="F408" s="123">
        <f t="shared" si="193"/>
        <v>0.65647576911727501</v>
      </c>
      <c r="G408" s="123">
        <f t="shared" si="193"/>
        <v>0.96330050452784699</v>
      </c>
      <c r="H408" s="123">
        <f t="shared" si="193"/>
        <v>0.78943301245513098</v>
      </c>
      <c r="I408" s="123">
        <f t="shared" si="193"/>
        <v>0.56087465257718316</v>
      </c>
      <c r="J408" s="123">
        <f t="shared" si="193"/>
        <v>1.093496981654577</v>
      </c>
      <c r="K408" s="123">
        <f t="shared" si="193"/>
        <v>0.52180908742368759</v>
      </c>
      <c r="L408" s="123">
        <f t="shared" si="193"/>
        <v>0.86932077911969807</v>
      </c>
      <c r="M408" s="123">
        <f t="shared" si="193"/>
        <v>0.40698014495079859</v>
      </c>
      <c r="N408" s="123">
        <f t="shared" si="193"/>
        <v>0.73962938785229371</v>
      </c>
      <c r="O408" s="123">
        <f t="shared" si="193"/>
        <v>0.81273243637290027</v>
      </c>
      <c r="P408" s="123">
        <f t="shared" si="193"/>
        <v>0.44027570482940592</v>
      </c>
      <c r="Q408" s="123">
        <f t="shared" si="193"/>
        <v>0.63500105513125737</v>
      </c>
      <c r="R408" s="123">
        <f t="shared" si="193"/>
        <v>0.3670323339299657</v>
      </c>
      <c r="S408" s="123">
        <f t="shared" si="193"/>
        <v>0.26190568072260095</v>
      </c>
      <c r="T408" s="123">
        <f t="shared" si="193"/>
        <v>0.5133072042922262</v>
      </c>
      <c r="U408" s="123">
        <f t="shared" si="193"/>
        <v>0.73151106269450805</v>
      </c>
      <c r="V408" s="123">
        <f t="shared" si="193"/>
        <v>1.2882480736865438</v>
      </c>
      <c r="W408" s="123">
        <f t="shared" si="193"/>
        <v>1.7037855331279375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0.91834318589591923</v>
      </c>
      <c r="D409" s="99">
        <f>RES_hhdet_in_fecs!D147</f>
        <v>0.80823828374324935</v>
      </c>
      <c r="E409" s="99">
        <f>RES_hhdet_in_fecs!E147</f>
        <v>0.61072251620509899</v>
      </c>
      <c r="F409" s="99">
        <f>RES_hhdet_in_fecs!F147</f>
        <v>0.65647576911727501</v>
      </c>
      <c r="G409" s="99">
        <f>RES_hhdet_in_fecs!G147</f>
        <v>0.96330050452784699</v>
      </c>
      <c r="H409" s="99">
        <f>RES_hhdet_in_fecs!H147</f>
        <v>0.78943301245513098</v>
      </c>
      <c r="I409" s="99">
        <f>RES_hhdet_in_fecs!I147</f>
        <v>0.56087465257718316</v>
      </c>
      <c r="J409" s="99">
        <f>RES_hhdet_in_fecs!J147</f>
        <v>1.093496981654577</v>
      </c>
      <c r="K409" s="99">
        <f>RES_hhdet_in_fecs!K147</f>
        <v>0.52180908742368759</v>
      </c>
      <c r="L409" s="99">
        <f>RES_hhdet_in_fecs!L147</f>
        <v>0.86932077911969807</v>
      </c>
      <c r="M409" s="99">
        <f>RES_hhdet_in_fecs!M147</f>
        <v>0.40698014495079859</v>
      </c>
      <c r="N409" s="99">
        <f>RES_hhdet_in_fecs!N147</f>
        <v>0.73962938785229371</v>
      </c>
      <c r="O409" s="99">
        <f>RES_hhdet_in_fecs!O147</f>
        <v>0.81273243637290027</v>
      </c>
      <c r="P409" s="99">
        <f>RES_hhdet_in_fecs!P147</f>
        <v>0.44027570482940592</v>
      </c>
      <c r="Q409" s="99">
        <f>RES_hhdet_in_fecs!Q147</f>
        <v>0.63500105513125737</v>
      </c>
      <c r="R409" s="99">
        <f>RES_hhdet_in_fecs!R147</f>
        <v>0.3670323339299657</v>
      </c>
      <c r="S409" s="99">
        <f>RES_hhdet_in_fecs!S147</f>
        <v>0.26190568072260095</v>
      </c>
      <c r="T409" s="99">
        <f>RES_hhdet_in_fecs!T147</f>
        <v>0.5133072042922262</v>
      </c>
      <c r="U409" s="99">
        <f>RES_hhdet_in_fecs!U147</f>
        <v>0.73151106269450805</v>
      </c>
      <c r="V409" s="99">
        <f>RES_hhdet_in_fecs!V147</f>
        <v>1.2882480736865438</v>
      </c>
      <c r="W409" s="99">
        <f>RES_hhdet_in_fecs!W147</f>
        <v>1.7037855331279375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18.20341345523136</v>
      </c>
      <c r="D410" s="123">
        <v>18.016385284042677</v>
      </c>
      <c r="E410" s="123">
        <v>17.319880945361842</v>
      </c>
      <c r="F410" s="123">
        <v>17.050663682569581</v>
      </c>
      <c r="G410" s="123">
        <v>15.320506791156699</v>
      </c>
      <c r="H410" s="123">
        <v>15.233259723644588</v>
      </c>
      <c r="I410" s="123">
        <v>14.611965935748168</v>
      </c>
      <c r="J410" s="123">
        <v>16.445358137552223</v>
      </c>
      <c r="K410" s="123">
        <v>17.540952414035846</v>
      </c>
      <c r="L410" s="123">
        <v>16.861180505840984</v>
      </c>
      <c r="M410" s="123">
        <v>14.874030430039021</v>
      </c>
      <c r="N410" s="123">
        <v>16.004922557863459</v>
      </c>
      <c r="O410" s="123">
        <v>16.470610571930798</v>
      </c>
      <c r="P410" s="123">
        <v>14.420016744153841</v>
      </c>
      <c r="Q410" s="123">
        <v>14.655623571000554</v>
      </c>
      <c r="R410" s="123">
        <v>14.474994400941924</v>
      </c>
      <c r="S410" s="123">
        <v>15.324786378113076</v>
      </c>
      <c r="T410" s="123">
        <v>13.894590850754602</v>
      </c>
      <c r="U410" s="123">
        <v>17.22891602571914</v>
      </c>
      <c r="V410" s="123">
        <v>12.523814115925848</v>
      </c>
      <c r="W410" s="123">
        <v>13.675128298386062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18.21952317686825</v>
      </c>
      <c r="D415" s="102">
        <v>18.029721737015606</v>
      </c>
      <c r="E415" s="102">
        <v>17.332031593674166</v>
      </c>
      <c r="F415" s="102">
        <v>17.066262796408253</v>
      </c>
      <c r="G415" s="102">
        <v>15.337879746071486</v>
      </c>
      <c r="H415" s="102">
        <v>15.264560687369761</v>
      </c>
      <c r="I415" s="102">
        <v>14.631683454852782</v>
      </c>
      <c r="J415" s="102">
        <v>16.483204257750504</v>
      </c>
      <c r="K415" s="102">
        <v>17.563733601752343</v>
      </c>
      <c r="L415" s="102">
        <v>16.889012981816567</v>
      </c>
      <c r="M415" s="102">
        <v>14.896774672078861</v>
      </c>
      <c r="N415" s="102">
        <v>16.035656616330581</v>
      </c>
      <c r="O415" s="102">
        <v>16.508645146441843</v>
      </c>
      <c r="P415" s="102">
        <v>14.460179955835347</v>
      </c>
      <c r="Q415" s="102">
        <v>14.687323162101507</v>
      </c>
      <c r="R415" s="102">
        <v>14.512937512902248</v>
      </c>
      <c r="S415" s="102">
        <v>15.360165061780815</v>
      </c>
      <c r="T415" s="102">
        <v>13.932890628629703</v>
      </c>
      <c r="U415" s="102">
        <v>17.27355377561808</v>
      </c>
      <c r="V415" s="102">
        <v>12.560335922019684</v>
      </c>
      <c r="W415" s="102">
        <v>13.704490590086772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17.237969228244904</v>
      </c>
      <c r="D416" s="105">
        <v>17.072790074316064</v>
      </c>
      <c r="E416" s="105">
        <v>16.399778250490272</v>
      </c>
      <c r="F416" s="105">
        <v>16.157809404228498</v>
      </c>
      <c r="G416" s="105">
        <v>14.539981073307525</v>
      </c>
      <c r="H416" s="105">
        <v>14.473075926193681</v>
      </c>
      <c r="I416" s="105">
        <v>13.920372472859686</v>
      </c>
      <c r="J416" s="105">
        <v>15.654909007541391</v>
      </c>
      <c r="K416" s="105">
        <v>16.688240974152588</v>
      </c>
      <c r="L416" s="105">
        <v>16.042779836639308</v>
      </c>
      <c r="M416" s="105">
        <v>14.171374765984385</v>
      </c>
      <c r="N416" s="105">
        <v>15.270099159967724</v>
      </c>
      <c r="O416" s="105">
        <v>15.745777548724003</v>
      </c>
      <c r="P416" s="105">
        <v>13.829065194552616</v>
      </c>
      <c r="Q416" s="105">
        <v>14.075499391262378</v>
      </c>
      <c r="R416" s="105">
        <v>13.938271835394033</v>
      </c>
      <c r="S416" s="105">
        <v>14.775523380160402</v>
      </c>
      <c r="T416" s="105">
        <v>13.425816343958408</v>
      </c>
      <c r="U416" s="105">
        <v>16.666454273045233</v>
      </c>
      <c r="V416" s="105">
        <v>12.133453879554059</v>
      </c>
      <c r="W416" s="105">
        <v>13.206917154786673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14.53707420379822</v>
      </c>
      <c r="D417" s="99">
        <v>14.425123826220576</v>
      </c>
      <c r="E417" s="99">
        <v>13.805178679516251</v>
      </c>
      <c r="F417" s="99">
        <v>13.613476460457333</v>
      </c>
      <c r="G417" s="99">
        <v>12.290008500302235</v>
      </c>
      <c r="H417" s="99">
        <v>12.224012049644879</v>
      </c>
      <c r="I417" s="99">
        <v>11.883979935389055</v>
      </c>
      <c r="J417" s="99">
        <v>13.261200062274451</v>
      </c>
      <c r="K417" s="99">
        <v>14.136109311008848</v>
      </c>
      <c r="L417" s="99">
        <v>13.550672659444112</v>
      </c>
      <c r="M417" s="99">
        <v>11.994396168954752</v>
      </c>
      <c r="N417" s="99">
        <v>12.898032112680658</v>
      </c>
      <c r="O417" s="99">
        <v>13.260304688364471</v>
      </c>
      <c r="P417" s="99">
        <v>11.624187176745107</v>
      </c>
      <c r="Q417" s="99">
        <v>11.786409052562407</v>
      </c>
      <c r="R417" s="99">
        <v>11.676131673067335</v>
      </c>
      <c r="S417" s="99">
        <v>12.356171714802867</v>
      </c>
      <c r="T417" s="99">
        <v>11.218036732156401</v>
      </c>
      <c r="U417" s="99">
        <v>13.890874702125311</v>
      </c>
      <c r="V417" s="99">
        <v>10.091640164962959</v>
      </c>
      <c r="W417" s="99">
        <v>10.747675655673085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2.7008950244466825</v>
      </c>
      <c r="D418" s="99">
        <v>2.6476662480954878</v>
      </c>
      <c r="E418" s="99">
        <v>2.5945995709740206</v>
      </c>
      <c r="F418" s="99">
        <v>2.5443329437711628</v>
      </c>
      <c r="G418" s="99">
        <v>2.2499725730052926</v>
      </c>
      <c r="H418" s="99">
        <v>2.2490638765488025</v>
      </c>
      <c r="I418" s="99">
        <v>2.03639253747063</v>
      </c>
      <c r="J418" s="99">
        <v>2.3937089452669387</v>
      </c>
      <c r="K418" s="99">
        <v>2.5521316631437414</v>
      </c>
      <c r="L418" s="99">
        <v>2.4921071771951961</v>
      </c>
      <c r="M418" s="99">
        <v>2.1769785970296334</v>
      </c>
      <c r="N418" s="99">
        <v>2.3720670472870693</v>
      </c>
      <c r="O418" s="99">
        <v>2.4854728603595349</v>
      </c>
      <c r="P418" s="99">
        <v>2.2048780178075065</v>
      </c>
      <c r="Q418" s="99">
        <v>2.2890903386999693</v>
      </c>
      <c r="R418" s="99">
        <v>2.2621401623266988</v>
      </c>
      <c r="S418" s="99">
        <v>2.419351665357536</v>
      </c>
      <c r="T418" s="99">
        <v>2.2077796118020072</v>
      </c>
      <c r="U418" s="99">
        <v>2.7755795709199238</v>
      </c>
      <c r="V418" s="99">
        <v>2.0418137145911013</v>
      </c>
      <c r="W418" s="99">
        <v>2.4592414991135891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1.8275282260598735</v>
      </c>
      <c r="D419" s="123">
        <v>1.7957895262853178</v>
      </c>
      <c r="E419" s="123">
        <v>1.7938128055183733</v>
      </c>
      <c r="F419" s="123">
        <v>1.7219187866922803</v>
      </c>
      <c r="G419" s="123">
        <v>1.5554843381530423</v>
      </c>
      <c r="H419" s="123">
        <v>1.5106488083692078</v>
      </c>
      <c r="I419" s="123">
        <v>1.5161839946014211</v>
      </c>
      <c r="J419" s="123">
        <v>1.8804677589893775</v>
      </c>
      <c r="K419" s="123">
        <v>2.0752449013945955</v>
      </c>
      <c r="L419" s="123">
        <v>1.9795441214834011</v>
      </c>
      <c r="M419" s="123">
        <v>1.674163373544524</v>
      </c>
      <c r="N419" s="123">
        <v>1.8977853216349942</v>
      </c>
      <c r="O419" s="123">
        <v>2.0144464668267985</v>
      </c>
      <c r="P419" s="123">
        <v>1.8282767873108323</v>
      </c>
      <c r="Q419" s="123">
        <v>1.9278096055258771</v>
      </c>
      <c r="R419" s="123">
        <v>1.8835805282574427</v>
      </c>
      <c r="S419" s="123">
        <v>2.0317219308932817</v>
      </c>
      <c r="T419" s="123">
        <v>1.9204658084314301</v>
      </c>
      <c r="U419" s="123">
        <v>2.4627265212457643</v>
      </c>
      <c r="V419" s="123">
        <v>2.4091501062805807</v>
      </c>
      <c r="W419" s="123">
        <v>2.7143274509603104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2.4214785399563898</v>
      </c>
      <c r="D420" s="99">
        <v>2.2562665704116749</v>
      </c>
      <c r="E420" s="99">
        <v>2.5219473958203413</v>
      </c>
      <c r="F420" s="99">
        <v>2.1354648669569469</v>
      </c>
      <c r="G420" s="99">
        <v>2.3054310649319958</v>
      </c>
      <c r="H420" s="99">
        <v>1.2135603623263611</v>
      </c>
      <c r="I420" s="99">
        <v>1.6040624729577215</v>
      </c>
      <c r="J420" s="99">
        <v>2.5899510581521397</v>
      </c>
      <c r="K420" s="99">
        <v>3.1626586694472207</v>
      </c>
      <c r="L420" s="99">
        <v>2.4007557042906491</v>
      </c>
      <c r="M420" s="99">
        <v>1.9719619420196683</v>
      </c>
      <c r="N420" s="99">
        <v>1.8008404863111835</v>
      </c>
      <c r="O420" s="99">
        <v>2.5797946611391041</v>
      </c>
      <c r="P420" s="99">
        <v>2.2457645859882982</v>
      </c>
      <c r="Q420" s="99">
        <v>2.9002215263861197</v>
      </c>
      <c r="R420" s="99">
        <v>2.3186570499742984</v>
      </c>
      <c r="S420" s="99">
        <v>2.6423135425744886</v>
      </c>
      <c r="T420" s="99">
        <v>2.6000361904653793</v>
      </c>
      <c r="U420" s="99">
        <v>3.4192064950435062</v>
      </c>
      <c r="V420" s="99">
        <v>3.2553817940040113</v>
      </c>
      <c r="W420" s="99">
        <v>3.7583270901120813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1.7352674130795875</v>
      </c>
      <c r="D421" s="110">
        <v>1.7290914068274883</v>
      </c>
      <c r="E421" s="110">
        <v>1.6907575694051511</v>
      </c>
      <c r="F421" s="110">
        <v>1.6890018411307204</v>
      </c>
      <c r="G421" s="110">
        <v>1.4905862245204977</v>
      </c>
      <c r="H421" s="110">
        <v>1.5343551877612229</v>
      </c>
      <c r="I421" s="110">
        <v>1.506114415758405</v>
      </c>
      <c r="J421" s="110">
        <v>1.7549517656840119</v>
      </c>
      <c r="K421" s="110">
        <v>1.9456784237993812</v>
      </c>
      <c r="L421" s="110">
        <v>1.9596790892378184</v>
      </c>
      <c r="M421" s="110">
        <v>1.6708121000205312</v>
      </c>
      <c r="N421" s="110">
        <v>1.9001164822615659</v>
      </c>
      <c r="O421" s="110">
        <v>1.969689261856481</v>
      </c>
      <c r="P421" s="110">
        <v>1.7765460577613368</v>
      </c>
      <c r="Q421" s="110">
        <v>1.8274961285757516</v>
      </c>
      <c r="R421" s="110">
        <v>1.8414613891558798</v>
      </c>
      <c r="S421" s="110">
        <v>2.001118863755261</v>
      </c>
      <c r="T421" s="110">
        <v>1.9017638311954221</v>
      </c>
      <c r="U421" s="110">
        <v>2.4290059719803376</v>
      </c>
      <c r="V421" s="110">
        <v>2.3667853761756392</v>
      </c>
      <c r="W421" s="110">
        <v>2.6390691850807002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155.73942783239713</v>
      </c>
      <c r="D423" s="118">
        <f t="shared" si="194"/>
        <v>153.98742467631735</v>
      </c>
      <c r="E423" s="118">
        <f t="shared" si="194"/>
        <v>158.11340747719049</v>
      </c>
      <c r="F423" s="118">
        <f t="shared" si="194"/>
        <v>148.07353578507616</v>
      </c>
      <c r="G423" s="118">
        <f t="shared" si="194"/>
        <v>143.76534901310561</v>
      </c>
      <c r="H423" s="118">
        <f t="shared" si="194"/>
        <v>142.0059798236345</v>
      </c>
      <c r="I423" s="118">
        <f t="shared" si="194"/>
        <v>138.70325117744514</v>
      </c>
      <c r="J423" s="118">
        <f t="shared" si="194"/>
        <v>139.47570830019816</v>
      </c>
      <c r="K423" s="118">
        <f t="shared" si="194"/>
        <v>144.66201956309064</v>
      </c>
      <c r="L423" s="118">
        <f t="shared" si="194"/>
        <v>157.90459581264366</v>
      </c>
      <c r="M423" s="118">
        <f t="shared" si="194"/>
        <v>127.41139697446351</v>
      </c>
      <c r="N423" s="118">
        <f t="shared" si="194"/>
        <v>142.07820305117565</v>
      </c>
      <c r="O423" s="118">
        <f t="shared" si="194"/>
        <v>134.14415005534948</v>
      </c>
      <c r="P423" s="118">
        <f t="shared" si="194"/>
        <v>125.11828041263088</v>
      </c>
      <c r="Q423" s="118">
        <f t="shared" si="194"/>
        <v>121.44501367681676</v>
      </c>
      <c r="R423" s="118">
        <f t="shared" ref="R423:V423" si="195">R424+R426+R428+R437</f>
        <v>127.11210613191277</v>
      </c>
      <c r="S423" s="118">
        <f t="shared" si="195"/>
        <v>124.62469135862698</v>
      </c>
      <c r="T423" s="118">
        <f t="shared" si="195"/>
        <v>116.44736740980034</v>
      </c>
      <c r="U423" s="118">
        <f t="shared" si="195"/>
        <v>120.03521776287658</v>
      </c>
      <c r="V423" s="118">
        <f t="shared" si="195"/>
        <v>98.68221482176439</v>
      </c>
      <c r="W423" s="118">
        <f t="shared" ref="W423" si="196">W424+W426+W428+W437</f>
        <v>108.91585757141414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138.6681723394571</v>
      </c>
      <c r="D424" s="123">
        <f t="shared" si="197"/>
        <v>137.25927537344194</v>
      </c>
      <c r="E424" s="123">
        <f t="shared" si="197"/>
        <v>142.34615139175858</v>
      </c>
      <c r="F424" s="123">
        <f t="shared" si="197"/>
        <v>132.32591658894989</v>
      </c>
      <c r="G424" s="123">
        <f t="shared" si="197"/>
        <v>128.44863048594726</v>
      </c>
      <c r="H424" s="123">
        <f t="shared" si="197"/>
        <v>127.17404527653137</v>
      </c>
      <c r="I424" s="123">
        <f t="shared" si="197"/>
        <v>124.95871452911997</v>
      </c>
      <c r="J424" s="123">
        <f t="shared" si="197"/>
        <v>122.32316046983095</v>
      </c>
      <c r="K424" s="123">
        <f t="shared" si="197"/>
        <v>128.28818586883889</v>
      </c>
      <c r="L424" s="123">
        <f t="shared" si="197"/>
        <v>140.79892749884576</v>
      </c>
      <c r="M424" s="123">
        <f t="shared" si="197"/>
        <v>113.48256705154981</v>
      </c>
      <c r="N424" s="123">
        <f t="shared" si="197"/>
        <v>125.74060982252843</v>
      </c>
      <c r="O424" s="123">
        <f t="shared" si="197"/>
        <v>116.81423319294746</v>
      </c>
      <c r="P424" s="123">
        <f t="shared" si="197"/>
        <v>110.68223499250556</v>
      </c>
      <c r="Q424" s="123">
        <f t="shared" si="197"/>
        <v>105.68645739330601</v>
      </c>
      <c r="R424" s="123">
        <f t="shared" si="197"/>
        <v>112.46164571748311</v>
      </c>
      <c r="S424" s="123">
        <f t="shared" si="197"/>
        <v>109.43937427174139</v>
      </c>
      <c r="T424" s="123">
        <f t="shared" si="197"/>
        <v>101.21948973992571</v>
      </c>
      <c r="U424" s="123">
        <f t="shared" si="197"/>
        <v>100.46365478725009</v>
      </c>
      <c r="V424" s="123">
        <f t="shared" si="197"/>
        <v>80.332878889994376</v>
      </c>
      <c r="W424" s="123">
        <f t="shared" si="197"/>
        <v>87.280879196849114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138.6681723394571</v>
      </c>
      <c r="D425" s="99">
        <v>137.25927537344194</v>
      </c>
      <c r="E425" s="99">
        <v>142.34615139175858</v>
      </c>
      <c r="F425" s="99">
        <v>132.32591658894989</v>
      </c>
      <c r="G425" s="99">
        <v>128.44863048594726</v>
      </c>
      <c r="H425" s="99">
        <v>127.17404527653137</v>
      </c>
      <c r="I425" s="99">
        <v>124.95871452911997</v>
      </c>
      <c r="J425" s="99">
        <v>122.32316046983095</v>
      </c>
      <c r="K425" s="99">
        <v>128.28818586883889</v>
      </c>
      <c r="L425" s="99">
        <v>140.79892749884576</v>
      </c>
      <c r="M425" s="99">
        <v>113.48256705154981</v>
      </c>
      <c r="N425" s="99">
        <v>125.74060982252843</v>
      </c>
      <c r="O425" s="99">
        <v>116.81423319294746</v>
      </c>
      <c r="P425" s="99">
        <v>110.68223499250556</v>
      </c>
      <c r="Q425" s="99">
        <v>105.68645739330601</v>
      </c>
      <c r="R425" s="99">
        <v>112.46164571748311</v>
      </c>
      <c r="S425" s="99">
        <v>109.43937427174139</v>
      </c>
      <c r="T425" s="99">
        <v>101.21948973992571</v>
      </c>
      <c r="U425" s="99">
        <v>100.46365478725009</v>
      </c>
      <c r="V425" s="99">
        <v>80.332878889994376</v>
      </c>
      <c r="W425" s="99">
        <v>87.280879196849114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2.33998056992893</v>
      </c>
      <c r="D426" s="123">
        <f t="shared" si="198"/>
        <v>2.1327872206955987</v>
      </c>
      <c r="E426" s="123">
        <f t="shared" si="198"/>
        <v>1.6675975898490403</v>
      </c>
      <c r="F426" s="123">
        <f t="shared" si="198"/>
        <v>1.8528065341769733</v>
      </c>
      <c r="G426" s="123">
        <f t="shared" si="198"/>
        <v>2.8080659698426444</v>
      </c>
      <c r="H426" s="123">
        <f t="shared" si="198"/>
        <v>2.3750194189749023</v>
      </c>
      <c r="I426" s="123">
        <f t="shared" si="198"/>
        <v>1.7403589283077705</v>
      </c>
      <c r="J426" s="123">
        <f t="shared" si="198"/>
        <v>3.4981970735072698</v>
      </c>
      <c r="K426" s="123">
        <f t="shared" si="198"/>
        <v>1.7207304211015741</v>
      </c>
      <c r="L426" s="123">
        <f t="shared" si="198"/>
        <v>2.9545572702113261</v>
      </c>
      <c r="M426" s="123">
        <f t="shared" si="198"/>
        <v>1.4323328202770602</v>
      </c>
      <c r="N426" s="123">
        <f t="shared" si="198"/>
        <v>2.7110272048617423</v>
      </c>
      <c r="O426" s="123">
        <f t="shared" si="198"/>
        <v>3.1206479474835276</v>
      </c>
      <c r="P426" s="123">
        <f t="shared" si="198"/>
        <v>1.7737553547222076</v>
      </c>
      <c r="Q426" s="123">
        <f t="shared" si="198"/>
        <v>2.6614129505942743</v>
      </c>
      <c r="R426" s="123">
        <f t="shared" si="198"/>
        <v>1.575711330863192</v>
      </c>
      <c r="S426" s="123">
        <f t="shared" si="198"/>
        <v>1.1456370801743667</v>
      </c>
      <c r="T426" s="123">
        <f t="shared" si="198"/>
        <v>2.2801188182895</v>
      </c>
      <c r="U426" s="123">
        <f t="shared" si="198"/>
        <v>3.2945221915207195</v>
      </c>
      <c r="V426" s="123">
        <f t="shared" si="198"/>
        <v>5.8829616415448491</v>
      </c>
      <c r="W426" s="123">
        <f t="shared" si="198"/>
        <v>7.8855156249593668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2.33998056992893</v>
      </c>
      <c r="D427" s="99">
        <f>RES_hhdet_in_tess!D147</f>
        <v>2.1327872206955987</v>
      </c>
      <c r="E427" s="99">
        <f>RES_hhdet_in_tess!E147</f>
        <v>1.6675975898490403</v>
      </c>
      <c r="F427" s="99">
        <f>RES_hhdet_in_tess!F147</f>
        <v>1.8528065341769733</v>
      </c>
      <c r="G427" s="99">
        <f>RES_hhdet_in_tess!G147</f>
        <v>2.8080659698426444</v>
      </c>
      <c r="H427" s="99">
        <f>RES_hhdet_in_tess!H147</f>
        <v>2.3750194189749023</v>
      </c>
      <c r="I427" s="99">
        <f>RES_hhdet_in_tess!I147</f>
        <v>1.7403589283077705</v>
      </c>
      <c r="J427" s="99">
        <f>RES_hhdet_in_tess!J147</f>
        <v>3.4981970735072698</v>
      </c>
      <c r="K427" s="99">
        <f>RES_hhdet_in_tess!K147</f>
        <v>1.7207304211015741</v>
      </c>
      <c r="L427" s="99">
        <f>RES_hhdet_in_tess!L147</f>
        <v>2.9545572702113261</v>
      </c>
      <c r="M427" s="99">
        <f>RES_hhdet_in_tess!M147</f>
        <v>1.4323328202770602</v>
      </c>
      <c r="N427" s="99">
        <f>RES_hhdet_in_tess!N147</f>
        <v>2.7110272048617423</v>
      </c>
      <c r="O427" s="99">
        <f>RES_hhdet_in_tess!O147</f>
        <v>3.1206479474835276</v>
      </c>
      <c r="P427" s="99">
        <f>RES_hhdet_in_tess!P147</f>
        <v>1.7737553547222076</v>
      </c>
      <c r="Q427" s="99">
        <f>RES_hhdet_in_tess!Q147</f>
        <v>2.6614129505942743</v>
      </c>
      <c r="R427" s="99">
        <f>RES_hhdet_in_tess!R147</f>
        <v>1.575711330863192</v>
      </c>
      <c r="S427" s="99">
        <f>RES_hhdet_in_tess!S147</f>
        <v>1.1456370801743667</v>
      </c>
      <c r="T427" s="99">
        <f>RES_hhdet_in_tess!T147</f>
        <v>2.2801188182895</v>
      </c>
      <c r="U427" s="99">
        <f>RES_hhdet_in_tess!U147</f>
        <v>3.2945221915207195</v>
      </c>
      <c r="V427" s="99">
        <f>RES_hhdet_in_tess!V147</f>
        <v>5.8829616415448491</v>
      </c>
      <c r="W427" s="99">
        <f>RES_hhdet_in_tess!W147</f>
        <v>7.8855156249593668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13.363052878036308</v>
      </c>
      <c r="D428" s="123">
        <v>13.243447443087152</v>
      </c>
      <c r="E428" s="123">
        <v>12.751264441663153</v>
      </c>
      <c r="F428" s="123">
        <v>12.575915081928894</v>
      </c>
      <c r="G428" s="123">
        <v>11.321619706949084</v>
      </c>
      <c r="H428" s="123">
        <v>11.28782510015418</v>
      </c>
      <c r="I428" s="123">
        <v>10.840562042354897</v>
      </c>
      <c r="J428" s="123">
        <v>12.238347759635221</v>
      </c>
      <c r="K428" s="123">
        <v>13.072056066246455</v>
      </c>
      <c r="L428" s="123">
        <v>12.604207823593811</v>
      </c>
      <c r="M428" s="123">
        <v>11.172220887706011</v>
      </c>
      <c r="N428" s="123">
        <v>12.12172240347298</v>
      </c>
      <c r="O428" s="123">
        <v>12.627989648161059</v>
      </c>
      <c r="P428" s="123">
        <v>11.230605002074601</v>
      </c>
      <c r="Q428" s="123">
        <v>11.575879623647301</v>
      </c>
      <c r="R428" s="123">
        <v>11.558107962255924</v>
      </c>
      <c r="S428" s="123">
        <v>12.358137824652481</v>
      </c>
      <c r="T428" s="123">
        <v>11.320021674194091</v>
      </c>
      <c r="U428" s="123">
        <v>14.162492603179716</v>
      </c>
      <c r="V428" s="123">
        <v>10.381072946515253</v>
      </c>
      <c r="W428" s="123">
        <v>11.397795329988144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13.363052643813917</v>
      </c>
      <c r="D433" s="102">
        <v>13.243447921567332</v>
      </c>
      <c r="E433" s="102">
        <v>12.751266064579175</v>
      </c>
      <c r="F433" s="102">
        <v>12.57591477206474</v>
      </c>
      <c r="G433" s="102">
        <v>11.321615473043337</v>
      </c>
      <c r="H433" s="102">
        <v>11.287799532918491</v>
      </c>
      <c r="I433" s="102">
        <v>10.840544520601963</v>
      </c>
      <c r="J433" s="102">
        <v>12.238280672019053</v>
      </c>
      <c r="K433" s="102">
        <v>13.072027976620305</v>
      </c>
      <c r="L433" s="102">
        <v>12.604184115025994</v>
      </c>
      <c r="M433" s="102">
        <v>11.172212531526311</v>
      </c>
      <c r="N433" s="102">
        <v>12.121711705909574</v>
      </c>
      <c r="O433" s="102">
        <v>12.627953719813579</v>
      </c>
      <c r="P433" s="102">
        <v>11.230457853953808</v>
      </c>
      <c r="Q433" s="102">
        <v>11.575737140895333</v>
      </c>
      <c r="R433" s="102">
        <v>11.557913506797698</v>
      </c>
      <c r="S433" s="102">
        <v>12.357986815492723</v>
      </c>
      <c r="T433" s="102">
        <v>11.319864608346915</v>
      </c>
      <c r="U433" s="102">
        <v>14.162333000597014</v>
      </c>
      <c r="V433" s="102">
        <v>10.380947165780443</v>
      </c>
      <c r="W433" s="102">
        <v>11.397788872663154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13.363066914818631</v>
      </c>
      <c r="D434" s="105">
        <v>13.243413589137603</v>
      </c>
      <c r="E434" s="105">
        <v>12.751141547035045</v>
      </c>
      <c r="F434" s="105">
        <v>12.575932817778259</v>
      </c>
      <c r="G434" s="105">
        <v>11.321809926306669</v>
      </c>
      <c r="H434" s="105">
        <v>11.288446033058621</v>
      </c>
      <c r="I434" s="105">
        <v>10.841176619154533</v>
      </c>
      <c r="J434" s="105">
        <v>12.23974894283595</v>
      </c>
      <c r="K434" s="105">
        <v>13.073107475236114</v>
      </c>
      <c r="L434" s="105">
        <v>12.604904962712201</v>
      </c>
      <c r="M434" s="105">
        <v>11.172479041703209</v>
      </c>
      <c r="N434" s="105">
        <v>12.121978172488951</v>
      </c>
      <c r="O434" s="105">
        <v>12.628674342365139</v>
      </c>
      <c r="P434" s="105">
        <v>11.232770103080304</v>
      </c>
      <c r="Q434" s="105">
        <v>11.578487155376937</v>
      </c>
      <c r="R434" s="105">
        <v>11.560858623101369</v>
      </c>
      <c r="S434" s="105">
        <v>12.360482279991347</v>
      </c>
      <c r="T434" s="105">
        <v>11.321944099574351</v>
      </c>
      <c r="U434" s="105">
        <v>14.164503689056598</v>
      </c>
      <c r="V434" s="105">
        <v>10.382417343264033</v>
      </c>
      <c r="W434" s="105">
        <v>11.39789829850125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10.662171890371951</v>
      </c>
      <c r="D435" s="99">
        <v>10.595747341042113</v>
      </c>
      <c r="E435" s="99">
        <v>10.156541976061025</v>
      </c>
      <c r="F435" s="99">
        <v>10.031599874007096</v>
      </c>
      <c r="G435" s="99">
        <v>9.0718373533013761</v>
      </c>
      <c r="H435" s="99">
        <v>9.03938215650982</v>
      </c>
      <c r="I435" s="99">
        <v>8.8047840816839038</v>
      </c>
      <c r="J435" s="99">
        <v>9.8460399975690116</v>
      </c>
      <c r="K435" s="99">
        <v>10.520975812092372</v>
      </c>
      <c r="L435" s="99">
        <v>10.112797785517005</v>
      </c>
      <c r="M435" s="99">
        <v>8.9955004446735778</v>
      </c>
      <c r="N435" s="99">
        <v>9.7499111252018835</v>
      </c>
      <c r="O435" s="99">
        <v>10.143201482005606</v>
      </c>
      <c r="P435" s="99">
        <v>9.0278920852727964</v>
      </c>
      <c r="Q435" s="99">
        <v>9.2893968166769714</v>
      </c>
      <c r="R435" s="99">
        <v>9.2987184607746673</v>
      </c>
      <c r="S435" s="99">
        <v>9.9411306146338099</v>
      </c>
      <c r="T435" s="99">
        <v>9.1141644877723422</v>
      </c>
      <c r="U435" s="99">
        <v>11.388924118136671</v>
      </c>
      <c r="V435" s="99">
        <v>8.3406036286729286</v>
      </c>
      <c r="W435" s="99">
        <v>8.93865679938766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2.7008950244466825</v>
      </c>
      <c r="D436" s="99">
        <v>2.6476662480954878</v>
      </c>
      <c r="E436" s="99">
        <v>2.5945995709740206</v>
      </c>
      <c r="F436" s="99">
        <v>2.5443329437711628</v>
      </c>
      <c r="G436" s="99">
        <v>2.2499725730052926</v>
      </c>
      <c r="H436" s="99">
        <v>2.2490638765488025</v>
      </c>
      <c r="I436" s="99">
        <v>2.03639253747063</v>
      </c>
      <c r="J436" s="99">
        <v>2.3937089452669387</v>
      </c>
      <c r="K436" s="99">
        <v>2.5521316631437414</v>
      </c>
      <c r="L436" s="99">
        <v>2.4921071771951961</v>
      </c>
      <c r="M436" s="99">
        <v>2.1769785970296334</v>
      </c>
      <c r="N436" s="99">
        <v>2.3720670472870693</v>
      </c>
      <c r="O436" s="99">
        <v>2.4854728603595349</v>
      </c>
      <c r="P436" s="99">
        <v>2.2048780178075065</v>
      </c>
      <c r="Q436" s="99">
        <v>2.2890903386999693</v>
      </c>
      <c r="R436" s="99">
        <v>2.2621401623266988</v>
      </c>
      <c r="S436" s="99">
        <v>2.419351665357536</v>
      </c>
      <c r="T436" s="99">
        <v>2.2077796118020072</v>
      </c>
      <c r="U436" s="99">
        <v>2.7755795709199238</v>
      </c>
      <c r="V436" s="99">
        <v>2.0418137145911013</v>
      </c>
      <c r="W436" s="99">
        <v>2.4592414991135891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1.3682220449747826</v>
      </c>
      <c r="D437" s="123">
        <v>1.3519146390926684</v>
      </c>
      <c r="E437" s="123">
        <v>1.3483940539197206</v>
      </c>
      <c r="F437" s="123">
        <v>1.3188975800203915</v>
      </c>
      <c r="G437" s="123">
        <v>1.1870328503666341</v>
      </c>
      <c r="H437" s="123">
        <v>1.1690900279740568</v>
      </c>
      <c r="I437" s="123">
        <v>1.1636156776625193</v>
      </c>
      <c r="J437" s="123">
        <v>1.416002997224711</v>
      </c>
      <c r="K437" s="123">
        <v>1.5810472069037182</v>
      </c>
      <c r="L437" s="123">
        <v>1.5469032199927659</v>
      </c>
      <c r="M437" s="123">
        <v>1.3242762149306522</v>
      </c>
      <c r="N437" s="123">
        <v>1.5048436203124949</v>
      </c>
      <c r="O437" s="123">
        <v>1.5812792667574391</v>
      </c>
      <c r="P437" s="123">
        <v>1.4316850633285141</v>
      </c>
      <c r="Q437" s="123">
        <v>1.5212637092691796</v>
      </c>
      <c r="R437" s="123">
        <v>1.5166411213105431</v>
      </c>
      <c r="S437" s="123">
        <v>1.6815421820587422</v>
      </c>
      <c r="T437" s="123">
        <v>1.6277371773910456</v>
      </c>
      <c r="U437" s="123">
        <v>2.1145481809260662</v>
      </c>
      <c r="V437" s="123">
        <v>2.0853013437099022</v>
      </c>
      <c r="W437" s="123">
        <v>2.3516674196175078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1.5081394621122295</v>
      </c>
      <c r="D438" s="99">
        <v>1.4056071379361093</v>
      </c>
      <c r="E438" s="99">
        <v>1.571522549192824</v>
      </c>
      <c r="F438" s="99">
        <v>1.3310299487236958</v>
      </c>
      <c r="G438" s="99">
        <v>1.437331192288499</v>
      </c>
      <c r="H438" s="99">
        <v>0.7567877070299408</v>
      </c>
      <c r="I438" s="99">
        <v>1.0005534605838564</v>
      </c>
      <c r="J438" s="99">
        <v>1.6158982599374381</v>
      </c>
      <c r="K438" s="99">
        <v>1.9736686902534057</v>
      </c>
      <c r="L438" s="99">
        <v>1.4985289037328029</v>
      </c>
      <c r="M438" s="99">
        <v>1.2310251316579828</v>
      </c>
      <c r="N438" s="99">
        <v>1.1242001427703716</v>
      </c>
      <c r="O438" s="99">
        <v>1.6104733031139049</v>
      </c>
      <c r="P438" s="99">
        <v>1.4019503045315393</v>
      </c>
      <c r="Q438" s="99">
        <v>1.8105043055243599</v>
      </c>
      <c r="R438" s="99">
        <v>1.4485332186034028</v>
      </c>
      <c r="S438" s="99">
        <v>1.6527412009252225</v>
      </c>
      <c r="T438" s="99">
        <v>1.6286049068191555</v>
      </c>
      <c r="U438" s="99">
        <v>2.1448582398612244</v>
      </c>
      <c r="V438" s="99">
        <v>2.0448777442682018</v>
      </c>
      <c r="W438" s="99">
        <v>2.3637827780677831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1.3464880811175772</v>
      </c>
      <c r="D439" s="110">
        <v>1.3441375115517211</v>
      </c>
      <c r="E439" s="110">
        <v>1.3168139586046201</v>
      </c>
      <c r="F439" s="110">
        <v>1.3179318822681989</v>
      </c>
      <c r="G439" s="110">
        <v>1.1653727915170533</v>
      </c>
      <c r="H439" s="110">
        <v>1.201989978728452</v>
      </c>
      <c r="I439" s="110">
        <v>1.1823002052272018</v>
      </c>
      <c r="J439" s="110">
        <v>1.3806391592231215</v>
      </c>
      <c r="K439" s="110">
        <v>1.5342659502005525</v>
      </c>
      <c r="L439" s="110">
        <v>1.549184632450509</v>
      </c>
      <c r="M439" s="110">
        <v>1.3253256151613368</v>
      </c>
      <c r="N439" s="110">
        <v>1.5139966719902231</v>
      </c>
      <c r="O439" s="110">
        <v>1.5789680477913883</v>
      </c>
      <c r="P439" s="110">
        <v>1.435369484215588</v>
      </c>
      <c r="Q439" s="110">
        <v>1.4914258090305472</v>
      </c>
      <c r="R439" s="110">
        <v>1.5232345504772511</v>
      </c>
      <c r="S439" s="110">
        <v>1.682985697400925</v>
      </c>
      <c r="T439" s="110">
        <v>1.6277132972213963</v>
      </c>
      <c r="U439" s="110">
        <v>2.1134796046217419</v>
      </c>
      <c r="V439" s="110">
        <v>2.0873250623971864</v>
      </c>
      <c r="W439" s="110">
        <v>2.350794065994303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7.3955760249618099E-2</v>
      </c>
      <c r="D441" s="118">
        <f t="shared" si="199"/>
        <v>6.4845660253566417E-2</v>
      </c>
      <c r="E441" s="118">
        <f t="shared" si="199"/>
        <v>7.1029331508563637E-2</v>
      </c>
      <c r="F441" s="118">
        <f t="shared" si="199"/>
        <v>3.5765007601979482E-2</v>
      </c>
      <c r="G441" s="118">
        <f t="shared" si="199"/>
        <v>4.1710092639268503E-2</v>
      </c>
      <c r="H441" s="118">
        <f t="shared" si="199"/>
        <v>2.0371880461109767E-2</v>
      </c>
      <c r="I441" s="118">
        <f t="shared" si="199"/>
        <v>3.7460072981435846E-2</v>
      </c>
      <c r="J441" s="118">
        <f t="shared" si="199"/>
        <v>8.8437483716880191E-2</v>
      </c>
      <c r="K441" s="118">
        <f t="shared" si="199"/>
        <v>7.6488000249220978E-2</v>
      </c>
      <c r="L441" s="118">
        <f t="shared" si="199"/>
        <v>2.4561510441594239E-2</v>
      </c>
      <c r="M441" s="118">
        <f t="shared" si="199"/>
        <v>4.9849134790544026E-3</v>
      </c>
      <c r="N441" s="118">
        <f t="shared" si="199"/>
        <v>9.6058334513719149E-3</v>
      </c>
      <c r="O441" s="118">
        <f t="shared" si="199"/>
        <v>4.2990756643334772E-2</v>
      </c>
      <c r="P441" s="118">
        <f t="shared" si="199"/>
        <v>5.6243137464558675E-2</v>
      </c>
      <c r="Q441" s="118">
        <f t="shared" si="199"/>
        <v>6.1607523633377057E-2</v>
      </c>
      <c r="R441" s="118">
        <f t="shared" ref="R441:V441" si="200">R442+R444+R446+R455</f>
        <v>4.6489125545590676E-2</v>
      </c>
      <c r="S441" s="118">
        <f t="shared" si="200"/>
        <v>2.8647798687772712E-2</v>
      </c>
      <c r="T441" s="118">
        <f t="shared" si="200"/>
        <v>1.5818814234912496E-2</v>
      </c>
      <c r="U441" s="118">
        <f t="shared" si="200"/>
        <v>2.645018284180908E-2</v>
      </c>
      <c r="V441" s="118">
        <f t="shared" si="200"/>
        <v>3.5256051846025357E-2</v>
      </c>
      <c r="W441" s="118">
        <f t="shared" ref="W441" si="201">W442+W444+W446+W455</f>
        <v>5.7405099098245309E-2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7.3955760249618099E-2</v>
      </c>
      <c r="D455" s="123">
        <v>6.4845660253566417E-2</v>
      </c>
      <c r="E455" s="123">
        <v>7.1029331508563637E-2</v>
      </c>
      <c r="F455" s="123">
        <v>3.5765007601979482E-2</v>
      </c>
      <c r="G455" s="123">
        <v>4.1710092639268503E-2</v>
      </c>
      <c r="H455" s="123">
        <v>2.0371880461109767E-2</v>
      </c>
      <c r="I455" s="123">
        <v>3.7460072981435846E-2</v>
      </c>
      <c r="J455" s="123">
        <v>8.8437483716880191E-2</v>
      </c>
      <c r="K455" s="123">
        <v>7.6488000249220978E-2</v>
      </c>
      <c r="L455" s="123">
        <v>2.4561510441594239E-2</v>
      </c>
      <c r="M455" s="123">
        <v>4.9849134790544026E-3</v>
      </c>
      <c r="N455" s="123">
        <v>9.6058334513719149E-3</v>
      </c>
      <c r="O455" s="123">
        <v>4.2990756643334772E-2</v>
      </c>
      <c r="P455" s="123">
        <v>5.6243137464558675E-2</v>
      </c>
      <c r="Q455" s="123">
        <v>6.1607523633377057E-2</v>
      </c>
      <c r="R455" s="123">
        <v>4.6489125545590676E-2</v>
      </c>
      <c r="S455" s="123">
        <v>2.8647798687772712E-2</v>
      </c>
      <c r="T455" s="123">
        <v>1.5818814234912496E-2</v>
      </c>
      <c r="U455" s="123">
        <v>2.645018284180908E-2</v>
      </c>
      <c r="V455" s="123">
        <v>3.5256051846025357E-2</v>
      </c>
      <c r="W455" s="123">
        <v>5.7405099098245309E-2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0.55006306513649372</v>
      </c>
      <c r="D456" s="99">
        <v>0.51253351413471626</v>
      </c>
      <c r="E456" s="99">
        <v>0.57288557043454869</v>
      </c>
      <c r="F456" s="99">
        <v>0.48509219917794011</v>
      </c>
      <c r="G456" s="99">
        <v>0.52370172070995225</v>
      </c>
      <c r="H456" s="99">
        <v>0.2756723719060562</v>
      </c>
      <c r="I456" s="99">
        <v>0.36437883135707605</v>
      </c>
      <c r="J456" s="99">
        <v>0.58833328236984017</v>
      </c>
      <c r="K456" s="99">
        <v>0.71842954335163067</v>
      </c>
      <c r="L456" s="99">
        <v>0.54535566578666395</v>
      </c>
      <c r="M456" s="99">
        <v>0.44795087474918793</v>
      </c>
      <c r="N456" s="99">
        <v>0.4090789248704485</v>
      </c>
      <c r="O456" s="99">
        <v>0.58602615522435886</v>
      </c>
      <c r="P456" s="99">
        <v>0.51014788335310191</v>
      </c>
      <c r="Q456" s="99">
        <v>0.65881432193387102</v>
      </c>
      <c r="R456" s="99">
        <v>0.52670613547216183</v>
      </c>
      <c r="S456" s="99">
        <v>0.60022794433122084</v>
      </c>
      <c r="T456" s="99">
        <v>0.59062422102611578</v>
      </c>
      <c r="U456" s="99">
        <v>0.77670694741408286</v>
      </c>
      <c r="V456" s="99">
        <v>0.73949252832595125</v>
      </c>
      <c r="W456" s="99">
        <v>0.85374158178986059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445685</v>
      </c>
      <c r="C5" s="120">
        <v>435704</v>
      </c>
      <c r="D5" s="120">
        <v>428366</v>
      </c>
      <c r="E5" s="120">
        <v>422704</v>
      </c>
      <c r="F5" s="120">
        <v>421828</v>
      </c>
      <c r="G5" s="120">
        <v>420934</v>
      </c>
      <c r="H5" s="120">
        <v>416219</v>
      </c>
      <c r="I5" s="120">
        <v>408144</v>
      </c>
      <c r="J5" s="120">
        <v>401416</v>
      </c>
      <c r="K5" s="120">
        <v>400971</v>
      </c>
      <c r="L5" s="120">
        <v>400871</v>
      </c>
      <c r="M5" s="120">
        <v>402104</v>
      </c>
      <c r="N5" s="120">
        <v>394449</v>
      </c>
      <c r="O5" s="120">
        <v>384563</v>
      </c>
      <c r="P5" s="120">
        <v>377239</v>
      </c>
      <c r="Q5" s="120">
        <v>380042</v>
      </c>
      <c r="R5" s="120">
        <v>396834</v>
      </c>
      <c r="S5" s="120">
        <v>418909</v>
      </c>
      <c r="T5" s="120">
        <v>445115</v>
      </c>
      <c r="U5" s="120">
        <v>464985</v>
      </c>
      <c r="V5" s="120">
        <v>483355</v>
      </c>
      <c r="W5" s="120">
        <v>493349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445685</v>
      </c>
      <c r="C7" s="52">
        <v>435704</v>
      </c>
      <c r="D7" s="52">
        <v>428366</v>
      </c>
      <c r="E7" s="52">
        <v>422704</v>
      </c>
      <c r="F7" s="52">
        <v>421828</v>
      </c>
      <c r="G7" s="52">
        <v>420934</v>
      </c>
      <c r="H7" s="52">
        <v>416219</v>
      </c>
      <c r="I7" s="52">
        <v>408144</v>
      </c>
      <c r="J7" s="52">
        <v>401416</v>
      </c>
      <c r="K7" s="52">
        <v>400971</v>
      </c>
      <c r="L7" s="52">
        <v>400871</v>
      </c>
      <c r="M7" s="52">
        <v>402104</v>
      </c>
      <c r="N7" s="52">
        <v>394449</v>
      </c>
      <c r="O7" s="52">
        <v>384563</v>
      </c>
      <c r="P7" s="52">
        <v>377239</v>
      </c>
      <c r="Q7" s="52">
        <v>380042</v>
      </c>
      <c r="R7" s="52">
        <v>396834</v>
      </c>
      <c r="S7" s="52">
        <v>418909</v>
      </c>
      <c r="T7" s="52">
        <v>445115</v>
      </c>
      <c r="U7" s="52">
        <v>464985</v>
      </c>
      <c r="V7" s="52">
        <v>483355</v>
      </c>
      <c r="W7" s="52">
        <v>493349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53812</v>
      </c>
      <c r="C9" s="52">
        <v>55942</v>
      </c>
      <c r="D9" s="52">
        <v>57688</v>
      </c>
      <c r="E9" s="52">
        <v>55666</v>
      </c>
      <c r="F9" s="52">
        <v>54564</v>
      </c>
      <c r="G9" s="52">
        <v>53882</v>
      </c>
      <c r="H9" s="52">
        <v>53619</v>
      </c>
      <c r="I9" s="52">
        <v>53979</v>
      </c>
      <c r="J9" s="52">
        <v>56346</v>
      </c>
      <c r="K9" s="52">
        <v>57016</v>
      </c>
      <c r="L9" s="52">
        <v>59927</v>
      </c>
      <c r="M9" s="52">
        <v>62963</v>
      </c>
      <c r="N9" s="52">
        <v>66488</v>
      </c>
      <c r="O9" s="52">
        <v>67846</v>
      </c>
      <c r="P9" s="52">
        <v>67454</v>
      </c>
      <c r="Q9" s="52">
        <v>65786</v>
      </c>
      <c r="R9" s="52">
        <v>63381</v>
      </c>
      <c r="S9" s="52">
        <v>66050</v>
      </c>
      <c r="T9" s="52">
        <v>71814</v>
      </c>
      <c r="U9" s="52">
        <v>80199</v>
      </c>
      <c r="V9" s="52">
        <v>91204</v>
      </c>
      <c r="W9" s="52">
        <v>105442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438766</v>
      </c>
      <c r="C13" s="52">
        <v>428890</v>
      </c>
      <c r="D13" s="52">
        <v>421763</v>
      </c>
      <c r="E13" s="52">
        <v>416354</v>
      </c>
      <c r="F13" s="52">
        <v>415374</v>
      </c>
      <c r="G13" s="52">
        <v>414013</v>
      </c>
      <c r="H13" s="52">
        <v>407443</v>
      </c>
      <c r="I13" s="52">
        <v>398923</v>
      </c>
      <c r="J13" s="52">
        <v>390988</v>
      </c>
      <c r="K13" s="52">
        <v>390000</v>
      </c>
      <c r="L13" s="52">
        <v>388945</v>
      </c>
      <c r="M13" s="52">
        <v>389473</v>
      </c>
      <c r="N13" s="52">
        <v>381139</v>
      </c>
      <c r="O13" s="52">
        <v>370483</v>
      </c>
      <c r="P13" s="52">
        <v>362298</v>
      </c>
      <c r="Q13" s="52">
        <v>364016</v>
      </c>
      <c r="R13" s="52">
        <v>377904</v>
      </c>
      <c r="S13" s="52">
        <v>396880</v>
      </c>
      <c r="T13" s="52">
        <v>418644</v>
      </c>
      <c r="U13" s="52">
        <v>435070</v>
      </c>
      <c r="V13" s="52">
        <v>449745</v>
      </c>
      <c r="W13" s="52">
        <v>459134</v>
      </c>
      <c r="DA13" s="63" t="s">
        <v>1131</v>
      </c>
    </row>
    <row r="14" spans="1:105" ht="12" customHeight="1" x14ac:dyDescent="0.25">
      <c r="A14" s="97" t="s">
        <v>121</v>
      </c>
      <c r="B14" s="52">
        <v>6919</v>
      </c>
      <c r="C14" s="52">
        <v>6814</v>
      </c>
      <c r="D14" s="52">
        <v>6603</v>
      </c>
      <c r="E14" s="52">
        <v>6350</v>
      </c>
      <c r="F14" s="52">
        <v>6454</v>
      </c>
      <c r="G14" s="52">
        <v>6921</v>
      </c>
      <c r="H14" s="52">
        <v>8776</v>
      </c>
      <c r="I14" s="52">
        <v>9221</v>
      </c>
      <c r="J14" s="52">
        <v>10428</v>
      </c>
      <c r="K14" s="52">
        <v>10971</v>
      </c>
      <c r="L14" s="52">
        <v>11926</v>
      </c>
      <c r="M14" s="52">
        <v>12631</v>
      </c>
      <c r="N14" s="52">
        <v>13310</v>
      </c>
      <c r="O14" s="52">
        <v>14080</v>
      </c>
      <c r="P14" s="52">
        <v>14941</v>
      </c>
      <c r="Q14" s="52">
        <v>16026</v>
      </c>
      <c r="R14" s="52">
        <v>18930</v>
      </c>
      <c r="S14" s="52">
        <v>22029</v>
      </c>
      <c r="T14" s="52">
        <v>26471</v>
      </c>
      <c r="U14" s="52">
        <v>29915</v>
      </c>
      <c r="V14" s="52">
        <v>33610</v>
      </c>
      <c r="W14" s="52">
        <v>34215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44324</v>
      </c>
      <c r="C16" s="52">
        <v>45416</v>
      </c>
      <c r="D16" s="52">
        <v>46374</v>
      </c>
      <c r="E16" s="52">
        <v>47371</v>
      </c>
      <c r="F16" s="52">
        <v>45329</v>
      </c>
      <c r="G16" s="52">
        <v>43492</v>
      </c>
      <c r="H16" s="52">
        <v>40577</v>
      </c>
      <c r="I16" s="52">
        <v>39334</v>
      </c>
      <c r="J16" s="52">
        <v>40335</v>
      </c>
      <c r="K16" s="52">
        <v>39812</v>
      </c>
      <c r="L16" s="52">
        <v>35844</v>
      </c>
      <c r="M16" s="52">
        <v>29170</v>
      </c>
      <c r="N16" s="52">
        <v>25447</v>
      </c>
      <c r="O16" s="52">
        <v>23956</v>
      </c>
      <c r="P16" s="52">
        <v>24060</v>
      </c>
      <c r="Q16" s="52">
        <v>24380</v>
      </c>
      <c r="R16" s="52">
        <v>26086</v>
      </c>
      <c r="S16" s="52">
        <v>26269</v>
      </c>
      <c r="T16" s="52">
        <v>25977</v>
      </c>
      <c r="U16" s="52">
        <v>26155</v>
      </c>
      <c r="V16" s="52">
        <v>26302</v>
      </c>
      <c r="W16" s="52">
        <v>26435</v>
      </c>
      <c r="DA16" s="63" t="s">
        <v>1133</v>
      </c>
    </row>
    <row r="17" spans="1:105" ht="12" customHeight="1" x14ac:dyDescent="0.25">
      <c r="A17" s="109" t="s">
        <v>120</v>
      </c>
      <c r="B17" s="36">
        <v>401361</v>
      </c>
      <c r="C17" s="36">
        <v>390288</v>
      </c>
      <c r="D17" s="36">
        <v>381992</v>
      </c>
      <c r="E17" s="36">
        <v>375333</v>
      </c>
      <c r="F17" s="36">
        <v>376499</v>
      </c>
      <c r="G17" s="36">
        <v>377442</v>
      </c>
      <c r="H17" s="36">
        <v>375642</v>
      </c>
      <c r="I17" s="36">
        <v>368810</v>
      </c>
      <c r="J17" s="36">
        <v>361081</v>
      </c>
      <c r="K17" s="36">
        <v>361159</v>
      </c>
      <c r="L17" s="36">
        <v>365027</v>
      </c>
      <c r="M17" s="36">
        <v>372934</v>
      </c>
      <c r="N17" s="36">
        <v>369002</v>
      </c>
      <c r="O17" s="36">
        <v>360607</v>
      </c>
      <c r="P17" s="36">
        <v>353179</v>
      </c>
      <c r="Q17" s="36">
        <v>355662</v>
      </c>
      <c r="R17" s="36">
        <v>370748</v>
      </c>
      <c r="S17" s="36">
        <v>392640</v>
      </c>
      <c r="T17" s="36">
        <v>419138</v>
      </c>
      <c r="U17" s="36">
        <v>438830</v>
      </c>
      <c r="V17" s="36">
        <v>457053</v>
      </c>
      <c r="W17" s="36">
        <v>466914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34819</v>
      </c>
      <c r="D21" s="52">
        <v>34825</v>
      </c>
      <c r="E21" s="52">
        <v>34868</v>
      </c>
      <c r="F21" s="52">
        <v>34989</v>
      </c>
      <c r="G21" s="52">
        <v>35231</v>
      </c>
      <c r="H21" s="52">
        <v>35638</v>
      </c>
      <c r="I21" s="52">
        <v>36268</v>
      </c>
      <c r="J21" s="52">
        <v>37161</v>
      </c>
      <c r="K21" s="52">
        <v>38362</v>
      </c>
      <c r="L21" s="52">
        <v>39914</v>
      </c>
      <c r="M21" s="52">
        <v>41873</v>
      </c>
      <c r="N21" s="52">
        <v>44303</v>
      </c>
      <c r="O21" s="52">
        <v>40288</v>
      </c>
      <c r="P21" s="52">
        <v>15964</v>
      </c>
      <c r="Q21" s="52">
        <v>20115</v>
      </c>
      <c r="R21" s="52">
        <v>24916</v>
      </c>
      <c r="S21" s="52">
        <v>30383</v>
      </c>
      <c r="T21" s="52">
        <v>31638</v>
      </c>
      <c r="U21" s="52">
        <v>32557</v>
      </c>
      <c r="V21" s="52">
        <v>33305</v>
      </c>
      <c r="W21" s="52">
        <v>33240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8408</v>
      </c>
      <c r="D23" s="52">
        <v>8429</v>
      </c>
      <c r="E23" s="52">
        <v>8572</v>
      </c>
      <c r="F23" s="52">
        <v>8950</v>
      </c>
      <c r="G23" s="52">
        <v>9654</v>
      </c>
      <c r="H23" s="52">
        <v>10766</v>
      </c>
      <c r="I23" s="52">
        <v>7355</v>
      </c>
      <c r="J23" s="52">
        <v>6259</v>
      </c>
      <c r="K23" s="52">
        <v>9264</v>
      </c>
      <c r="L23" s="52">
        <v>8627</v>
      </c>
      <c r="M23" s="52">
        <v>7990</v>
      </c>
      <c r="N23" s="52">
        <v>8774</v>
      </c>
      <c r="O23" s="52">
        <v>10985</v>
      </c>
      <c r="P23" s="52">
        <v>9133</v>
      </c>
      <c r="Q23" s="52">
        <v>8924</v>
      </c>
      <c r="R23" s="52">
        <v>9844</v>
      </c>
      <c r="S23" s="52">
        <v>10903</v>
      </c>
      <c r="T23" s="52">
        <v>11207</v>
      </c>
      <c r="U23" s="52">
        <v>11056</v>
      </c>
      <c r="V23" s="52">
        <v>10945</v>
      </c>
      <c r="W23" s="52">
        <v>10401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68557</v>
      </c>
      <c r="D27" s="52">
        <v>68672</v>
      </c>
      <c r="E27" s="52">
        <v>69479</v>
      </c>
      <c r="F27" s="52">
        <v>71700</v>
      </c>
      <c r="G27" s="52">
        <v>76096</v>
      </c>
      <c r="H27" s="52">
        <v>83484</v>
      </c>
      <c r="I27" s="52">
        <v>53609</v>
      </c>
      <c r="J27" s="52">
        <v>52957</v>
      </c>
      <c r="K27" s="52">
        <v>62858</v>
      </c>
      <c r="L27" s="52">
        <v>66017</v>
      </c>
      <c r="M27" s="52">
        <v>68966</v>
      </c>
      <c r="N27" s="52">
        <v>72099</v>
      </c>
      <c r="O27" s="52">
        <v>67838</v>
      </c>
      <c r="P27" s="52">
        <v>44677</v>
      </c>
      <c r="Q27" s="52">
        <v>50486</v>
      </c>
      <c r="R27" s="52">
        <v>57299</v>
      </c>
      <c r="S27" s="52">
        <v>64501</v>
      </c>
      <c r="T27" s="52">
        <v>64501</v>
      </c>
      <c r="U27" s="52">
        <v>62943</v>
      </c>
      <c r="V27" s="52">
        <v>59389</v>
      </c>
      <c r="W27" s="52">
        <v>57302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1081</v>
      </c>
      <c r="D28" s="52">
        <v>1082</v>
      </c>
      <c r="E28" s="52">
        <v>1097</v>
      </c>
      <c r="F28" s="52">
        <v>1131</v>
      </c>
      <c r="G28" s="52">
        <v>1195</v>
      </c>
      <c r="H28" s="52">
        <v>1315</v>
      </c>
      <c r="I28" s="52">
        <v>842</v>
      </c>
      <c r="J28" s="52">
        <v>948</v>
      </c>
      <c r="K28" s="52">
        <v>1110</v>
      </c>
      <c r="L28" s="52">
        <v>1250</v>
      </c>
      <c r="M28" s="52">
        <v>1543</v>
      </c>
      <c r="N28" s="52">
        <v>1983</v>
      </c>
      <c r="O28" s="52">
        <v>2228</v>
      </c>
      <c r="P28" s="52">
        <v>1616</v>
      </c>
      <c r="Q28" s="52">
        <v>1766</v>
      </c>
      <c r="R28" s="52">
        <v>2127</v>
      </c>
      <c r="S28" s="52">
        <v>2269</v>
      </c>
      <c r="T28" s="52">
        <v>2595</v>
      </c>
      <c r="U28" s="52">
        <v>2852</v>
      </c>
      <c r="V28" s="52">
        <v>3229</v>
      </c>
      <c r="W28" s="52">
        <v>3574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6926</v>
      </c>
      <c r="D30" s="52">
        <v>6941</v>
      </c>
      <c r="E30" s="52">
        <v>7051</v>
      </c>
      <c r="F30" s="52">
        <v>7346</v>
      </c>
      <c r="G30" s="52">
        <v>7920</v>
      </c>
      <c r="H30" s="52">
        <v>8833</v>
      </c>
      <c r="I30" s="52">
        <v>6007</v>
      </c>
      <c r="J30" s="52">
        <v>6087</v>
      </c>
      <c r="K30" s="52">
        <v>7288</v>
      </c>
      <c r="L30" s="52">
        <v>6990</v>
      </c>
      <c r="M30" s="52">
        <v>7474</v>
      </c>
      <c r="N30" s="52">
        <v>5264</v>
      </c>
      <c r="O30" s="52">
        <v>5900</v>
      </c>
      <c r="P30" s="52">
        <v>4192</v>
      </c>
      <c r="Q30" s="52">
        <v>4821</v>
      </c>
      <c r="R30" s="52">
        <v>5024</v>
      </c>
      <c r="S30" s="52">
        <v>4055</v>
      </c>
      <c r="T30" s="52">
        <v>2785</v>
      </c>
      <c r="U30" s="52">
        <v>2733</v>
      </c>
      <c r="V30" s="52">
        <v>3702</v>
      </c>
      <c r="W30" s="52">
        <v>4622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62713</v>
      </c>
      <c r="D31" s="36">
        <v>62813</v>
      </c>
      <c r="E31" s="36">
        <v>63526</v>
      </c>
      <c r="F31" s="36">
        <v>65484</v>
      </c>
      <c r="G31" s="36">
        <v>69372</v>
      </c>
      <c r="H31" s="36">
        <v>75965</v>
      </c>
      <c r="I31" s="36">
        <v>48445</v>
      </c>
      <c r="J31" s="36">
        <v>47813</v>
      </c>
      <c r="K31" s="36">
        <v>56689</v>
      </c>
      <c r="L31" s="36">
        <v>60270</v>
      </c>
      <c r="M31" s="36">
        <v>63674</v>
      </c>
      <c r="N31" s="36">
        <v>68269</v>
      </c>
      <c r="O31" s="36">
        <v>64135</v>
      </c>
      <c r="P31" s="36">
        <v>42115</v>
      </c>
      <c r="Q31" s="36">
        <v>47402</v>
      </c>
      <c r="R31" s="36">
        <v>54418</v>
      </c>
      <c r="S31" s="36">
        <v>62747</v>
      </c>
      <c r="T31" s="36">
        <v>64349</v>
      </c>
      <c r="U31" s="36">
        <v>63085</v>
      </c>
      <c r="V31" s="36">
        <v>58873</v>
      </c>
      <c r="W31" s="36">
        <v>56247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24838</v>
      </c>
      <c r="D35" s="52">
        <v>27487</v>
      </c>
      <c r="E35" s="52">
        <v>29206</v>
      </c>
      <c r="F35" s="52">
        <v>34113</v>
      </c>
      <c r="G35" s="52">
        <v>34337</v>
      </c>
      <c r="H35" s="52">
        <v>30923</v>
      </c>
      <c r="I35" s="52">
        <v>28193</v>
      </c>
      <c r="J35" s="52">
        <v>30433</v>
      </c>
      <c r="K35" s="52">
        <v>37917</v>
      </c>
      <c r="L35" s="52">
        <v>39814</v>
      </c>
      <c r="M35" s="52">
        <v>43106</v>
      </c>
      <c r="N35" s="52">
        <v>36648</v>
      </c>
      <c r="O35" s="52">
        <v>30402</v>
      </c>
      <c r="P35" s="52">
        <v>8640</v>
      </c>
      <c r="Q35" s="52">
        <v>22918</v>
      </c>
      <c r="R35" s="52">
        <v>41708</v>
      </c>
      <c r="S35" s="52">
        <v>52458</v>
      </c>
      <c r="T35" s="52">
        <v>57844</v>
      </c>
      <c r="U35" s="52">
        <v>52427</v>
      </c>
      <c r="V35" s="52">
        <v>51675</v>
      </c>
      <c r="W35" s="52">
        <v>43234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10538</v>
      </c>
      <c r="D37" s="52">
        <v>10175</v>
      </c>
      <c r="E37" s="52">
        <v>6550</v>
      </c>
      <c r="F37" s="52">
        <v>7848</v>
      </c>
      <c r="G37" s="52">
        <v>8972</v>
      </c>
      <c r="H37" s="52">
        <v>10503</v>
      </c>
      <c r="I37" s="52">
        <v>7715</v>
      </c>
      <c r="J37" s="52">
        <v>8626</v>
      </c>
      <c r="K37" s="52">
        <v>9934</v>
      </c>
      <c r="L37" s="52">
        <v>11538</v>
      </c>
      <c r="M37" s="52">
        <v>11026</v>
      </c>
      <c r="N37" s="52">
        <v>12299</v>
      </c>
      <c r="O37" s="52">
        <v>12343</v>
      </c>
      <c r="P37" s="52">
        <v>8741</v>
      </c>
      <c r="Q37" s="52">
        <v>7256</v>
      </c>
      <c r="R37" s="52">
        <v>7439</v>
      </c>
      <c r="S37" s="52">
        <v>13572</v>
      </c>
      <c r="T37" s="52">
        <v>16971</v>
      </c>
      <c r="U37" s="52">
        <v>19441</v>
      </c>
      <c r="V37" s="52">
        <v>21950</v>
      </c>
      <c r="W37" s="52">
        <v>24639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58681</v>
      </c>
      <c r="D41" s="52">
        <v>61545</v>
      </c>
      <c r="E41" s="52">
        <v>64070</v>
      </c>
      <c r="F41" s="52">
        <v>70720</v>
      </c>
      <c r="G41" s="52">
        <v>74735</v>
      </c>
      <c r="H41" s="52">
        <v>76914</v>
      </c>
      <c r="I41" s="52">
        <v>45089</v>
      </c>
      <c r="J41" s="52">
        <v>45022</v>
      </c>
      <c r="K41" s="52">
        <v>61870</v>
      </c>
      <c r="L41" s="52">
        <v>64962</v>
      </c>
      <c r="M41" s="52">
        <v>69494</v>
      </c>
      <c r="N41" s="52">
        <v>63765</v>
      </c>
      <c r="O41" s="52">
        <v>57182</v>
      </c>
      <c r="P41" s="52">
        <v>36492</v>
      </c>
      <c r="Q41" s="52">
        <v>52204</v>
      </c>
      <c r="R41" s="52">
        <v>71187</v>
      </c>
      <c r="S41" s="52">
        <v>83477</v>
      </c>
      <c r="T41" s="52">
        <v>86265</v>
      </c>
      <c r="U41" s="52">
        <v>79369</v>
      </c>
      <c r="V41" s="52">
        <v>74064</v>
      </c>
      <c r="W41" s="52">
        <v>66691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976</v>
      </c>
      <c r="D42" s="52">
        <v>871</v>
      </c>
      <c r="E42" s="52">
        <v>844</v>
      </c>
      <c r="F42" s="52">
        <v>1235</v>
      </c>
      <c r="G42" s="52">
        <v>1662</v>
      </c>
      <c r="H42" s="52">
        <v>3170</v>
      </c>
      <c r="I42" s="52">
        <v>1287</v>
      </c>
      <c r="J42" s="52">
        <v>2155</v>
      </c>
      <c r="K42" s="52">
        <v>1653</v>
      </c>
      <c r="L42" s="52">
        <v>2205</v>
      </c>
      <c r="M42" s="52">
        <v>2248</v>
      </c>
      <c r="N42" s="52">
        <v>2662</v>
      </c>
      <c r="O42" s="52">
        <v>2998</v>
      </c>
      <c r="P42" s="52">
        <v>2477</v>
      </c>
      <c r="Q42" s="52">
        <v>2851</v>
      </c>
      <c r="R42" s="52">
        <v>5031</v>
      </c>
      <c r="S42" s="52">
        <v>5368</v>
      </c>
      <c r="T42" s="52">
        <v>7037</v>
      </c>
      <c r="U42" s="52">
        <v>6296</v>
      </c>
      <c r="V42" s="52">
        <v>6924</v>
      </c>
      <c r="W42" s="52">
        <v>4179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8018</v>
      </c>
      <c r="D44" s="52">
        <v>7899</v>
      </c>
      <c r="E44" s="52">
        <v>8048</v>
      </c>
      <c r="F44" s="52">
        <v>5304</v>
      </c>
      <c r="G44" s="52">
        <v>6083</v>
      </c>
      <c r="H44" s="52">
        <v>5918</v>
      </c>
      <c r="I44" s="52">
        <v>4764</v>
      </c>
      <c r="J44" s="52">
        <v>7088</v>
      </c>
      <c r="K44" s="52">
        <v>6765</v>
      </c>
      <c r="L44" s="52">
        <v>3022</v>
      </c>
      <c r="M44" s="52">
        <v>800</v>
      </c>
      <c r="N44" s="52">
        <v>1541</v>
      </c>
      <c r="O44" s="52">
        <v>4409</v>
      </c>
      <c r="P44" s="52">
        <v>4296</v>
      </c>
      <c r="Q44" s="52">
        <v>5141</v>
      </c>
      <c r="R44" s="52">
        <v>6730</v>
      </c>
      <c r="S44" s="52">
        <v>4238</v>
      </c>
      <c r="T44" s="52">
        <v>2493</v>
      </c>
      <c r="U44" s="52">
        <v>2911</v>
      </c>
      <c r="V44" s="52">
        <v>3849</v>
      </c>
      <c r="W44" s="52">
        <v>4755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51640</v>
      </c>
      <c r="D45" s="36">
        <v>54517</v>
      </c>
      <c r="E45" s="36">
        <v>56867</v>
      </c>
      <c r="F45" s="36">
        <v>66650</v>
      </c>
      <c r="G45" s="36">
        <v>70315</v>
      </c>
      <c r="H45" s="36">
        <v>74165</v>
      </c>
      <c r="I45" s="36">
        <v>41613</v>
      </c>
      <c r="J45" s="36">
        <v>40084</v>
      </c>
      <c r="K45" s="36">
        <v>56767</v>
      </c>
      <c r="L45" s="36">
        <v>64138</v>
      </c>
      <c r="M45" s="36">
        <v>71581</v>
      </c>
      <c r="N45" s="36">
        <v>64337</v>
      </c>
      <c r="O45" s="36">
        <v>55740</v>
      </c>
      <c r="P45" s="36">
        <v>34687</v>
      </c>
      <c r="Q45" s="36">
        <v>49885</v>
      </c>
      <c r="R45" s="36">
        <v>69504</v>
      </c>
      <c r="S45" s="36">
        <v>84639</v>
      </c>
      <c r="T45" s="36">
        <v>90847</v>
      </c>
      <c r="U45" s="36">
        <v>82777</v>
      </c>
      <c r="V45" s="36">
        <v>77096</v>
      </c>
      <c r="W45" s="36">
        <v>66108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9919</v>
      </c>
      <c r="D49" s="52">
        <v>11312</v>
      </c>
      <c r="E49" s="52">
        <v>12144</v>
      </c>
      <c r="F49" s="52">
        <v>14474</v>
      </c>
      <c r="G49" s="52">
        <v>11229</v>
      </c>
      <c r="H49" s="52">
        <v>10578</v>
      </c>
      <c r="I49" s="52">
        <v>9690</v>
      </c>
      <c r="J49" s="52">
        <v>10839</v>
      </c>
      <c r="K49" s="52">
        <v>12327</v>
      </c>
      <c r="L49" s="52">
        <v>12671</v>
      </c>
      <c r="M49" s="52">
        <v>12350</v>
      </c>
      <c r="N49" s="52">
        <v>10381</v>
      </c>
      <c r="O49" s="52">
        <v>9035</v>
      </c>
      <c r="P49" s="52">
        <v>4626</v>
      </c>
      <c r="Q49" s="52">
        <v>11129</v>
      </c>
      <c r="R49" s="52">
        <v>13913</v>
      </c>
      <c r="S49" s="52">
        <v>18050</v>
      </c>
      <c r="T49" s="52">
        <v>19418</v>
      </c>
      <c r="U49" s="52">
        <v>21093</v>
      </c>
      <c r="V49" s="52">
        <v>16932</v>
      </c>
      <c r="W49" s="52">
        <v>17400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1430</v>
      </c>
      <c r="D51" s="52">
        <v>1462</v>
      </c>
      <c r="E51" s="52">
        <v>1005</v>
      </c>
      <c r="F51" s="52">
        <v>1583</v>
      </c>
      <c r="G51" s="52">
        <v>1882</v>
      </c>
      <c r="H51" s="52">
        <v>1487</v>
      </c>
      <c r="I51" s="52">
        <v>1015</v>
      </c>
      <c r="J51" s="52">
        <v>2190</v>
      </c>
      <c r="K51" s="52">
        <v>1218</v>
      </c>
      <c r="L51" s="52">
        <v>1641</v>
      </c>
      <c r="M51" s="52">
        <v>994</v>
      </c>
      <c r="N51" s="52">
        <v>1634</v>
      </c>
      <c r="O51" s="52">
        <v>1643</v>
      </c>
      <c r="P51" s="52">
        <v>458</v>
      </c>
      <c r="Q51" s="52">
        <v>1729</v>
      </c>
      <c r="R51" s="52">
        <v>1240</v>
      </c>
      <c r="S51" s="52">
        <v>1185</v>
      </c>
      <c r="T51" s="52">
        <v>2491</v>
      </c>
      <c r="U51" s="52">
        <v>3389</v>
      </c>
      <c r="V51" s="52">
        <v>4696</v>
      </c>
      <c r="W51" s="52">
        <v>5751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9757</v>
      </c>
      <c r="D55" s="52">
        <v>11154</v>
      </c>
      <c r="E55" s="52">
        <v>11986</v>
      </c>
      <c r="F55" s="52">
        <v>14225</v>
      </c>
      <c r="G55" s="52">
        <v>10985</v>
      </c>
      <c r="H55" s="52">
        <v>10159</v>
      </c>
      <c r="I55" s="52">
        <v>9421</v>
      </c>
      <c r="J55" s="52">
        <v>10344</v>
      </c>
      <c r="K55" s="52">
        <v>12006</v>
      </c>
      <c r="L55" s="52">
        <v>12254</v>
      </c>
      <c r="M55" s="52">
        <v>11963</v>
      </c>
      <c r="N55" s="52">
        <v>9965</v>
      </c>
      <c r="O55" s="52">
        <v>8585</v>
      </c>
      <c r="P55" s="52">
        <v>4332</v>
      </c>
      <c r="Q55" s="52">
        <v>10552</v>
      </c>
      <c r="R55" s="52">
        <v>12994</v>
      </c>
      <c r="S55" s="52">
        <v>16958</v>
      </c>
      <c r="T55" s="52">
        <v>17952</v>
      </c>
      <c r="U55" s="52">
        <v>19542</v>
      </c>
      <c r="V55" s="52">
        <v>15484</v>
      </c>
      <c r="W55" s="52">
        <v>16373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162</v>
      </c>
      <c r="D56" s="52">
        <v>158</v>
      </c>
      <c r="E56" s="52">
        <v>158</v>
      </c>
      <c r="F56" s="52">
        <v>249</v>
      </c>
      <c r="G56" s="52">
        <v>244</v>
      </c>
      <c r="H56" s="52">
        <v>419</v>
      </c>
      <c r="I56" s="52">
        <v>269</v>
      </c>
      <c r="J56" s="52">
        <v>495</v>
      </c>
      <c r="K56" s="52">
        <v>321</v>
      </c>
      <c r="L56" s="52">
        <v>417</v>
      </c>
      <c r="M56" s="52">
        <v>387</v>
      </c>
      <c r="N56" s="52">
        <v>416</v>
      </c>
      <c r="O56" s="52">
        <v>450</v>
      </c>
      <c r="P56" s="52">
        <v>294</v>
      </c>
      <c r="Q56" s="52">
        <v>577</v>
      </c>
      <c r="R56" s="52">
        <v>919</v>
      </c>
      <c r="S56" s="52">
        <v>1092</v>
      </c>
      <c r="T56" s="52">
        <v>1466</v>
      </c>
      <c r="U56" s="52">
        <v>1551</v>
      </c>
      <c r="V56" s="52">
        <v>1448</v>
      </c>
      <c r="W56" s="52">
        <v>1027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1333</v>
      </c>
      <c r="D58" s="52">
        <v>1432</v>
      </c>
      <c r="E58" s="52">
        <v>1506</v>
      </c>
      <c r="F58" s="52">
        <v>1067</v>
      </c>
      <c r="G58" s="52">
        <v>894</v>
      </c>
      <c r="H58" s="52">
        <v>782</v>
      </c>
      <c r="I58" s="52">
        <v>996</v>
      </c>
      <c r="J58" s="52">
        <v>1629</v>
      </c>
      <c r="K58" s="52">
        <v>1313</v>
      </c>
      <c r="L58" s="52">
        <v>571</v>
      </c>
      <c r="M58" s="52">
        <v>137</v>
      </c>
      <c r="N58" s="52">
        <v>244</v>
      </c>
      <c r="O58" s="52">
        <v>663</v>
      </c>
      <c r="P58" s="52">
        <v>510</v>
      </c>
      <c r="Q58" s="52">
        <v>1041</v>
      </c>
      <c r="R58" s="52">
        <v>1228</v>
      </c>
      <c r="S58" s="52">
        <v>862</v>
      </c>
      <c r="T58" s="52">
        <v>520</v>
      </c>
      <c r="U58" s="52">
        <v>718</v>
      </c>
      <c r="V58" s="52">
        <v>807</v>
      </c>
      <c r="W58" s="52">
        <v>1170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8586</v>
      </c>
      <c r="D59" s="36">
        <v>9880</v>
      </c>
      <c r="E59" s="36">
        <v>10638</v>
      </c>
      <c r="F59" s="36">
        <v>13407</v>
      </c>
      <c r="G59" s="36">
        <v>10335</v>
      </c>
      <c r="H59" s="36">
        <v>9796</v>
      </c>
      <c r="I59" s="36">
        <v>8694</v>
      </c>
      <c r="J59" s="36">
        <v>9210</v>
      </c>
      <c r="K59" s="36">
        <v>11014</v>
      </c>
      <c r="L59" s="36">
        <v>12100</v>
      </c>
      <c r="M59" s="36">
        <v>12213</v>
      </c>
      <c r="N59" s="36">
        <v>10137</v>
      </c>
      <c r="O59" s="36">
        <v>8372</v>
      </c>
      <c r="P59" s="36">
        <v>4116</v>
      </c>
      <c r="Q59" s="36">
        <v>10088</v>
      </c>
      <c r="R59" s="36">
        <v>12685</v>
      </c>
      <c r="S59" s="36">
        <v>17188</v>
      </c>
      <c r="T59" s="36">
        <v>18898</v>
      </c>
      <c r="U59" s="36">
        <v>20375</v>
      </c>
      <c r="V59" s="36">
        <v>16125</v>
      </c>
      <c r="W59" s="36">
        <v>16230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14919</v>
      </c>
      <c r="D63" s="52">
        <v>16175</v>
      </c>
      <c r="E63" s="52">
        <v>17062</v>
      </c>
      <c r="F63" s="52">
        <v>19639</v>
      </c>
      <c r="G63" s="52">
        <v>23108</v>
      </c>
      <c r="H63" s="52">
        <v>20345</v>
      </c>
      <c r="I63" s="52">
        <v>18503</v>
      </c>
      <c r="J63" s="52">
        <v>19594</v>
      </c>
      <c r="K63" s="52">
        <v>25590</v>
      </c>
      <c r="L63" s="52">
        <v>27143</v>
      </c>
      <c r="M63" s="52">
        <v>30756</v>
      </c>
      <c r="N63" s="52">
        <v>26267</v>
      </c>
      <c r="O63" s="52">
        <v>21367</v>
      </c>
      <c r="P63" s="52">
        <v>4014</v>
      </c>
      <c r="Q63" s="52">
        <v>11789</v>
      </c>
      <c r="R63" s="52">
        <v>27795</v>
      </c>
      <c r="S63" s="52">
        <v>34408</v>
      </c>
      <c r="T63" s="52">
        <v>38426</v>
      </c>
      <c r="U63" s="52">
        <v>31334</v>
      </c>
      <c r="V63" s="52">
        <v>34743</v>
      </c>
      <c r="W63" s="52">
        <v>25834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9108</v>
      </c>
      <c r="D65" s="52">
        <v>8713</v>
      </c>
      <c r="E65" s="52">
        <v>5545</v>
      </c>
      <c r="F65" s="52">
        <v>6265</v>
      </c>
      <c r="G65" s="52">
        <v>7090</v>
      </c>
      <c r="H65" s="52">
        <v>9016</v>
      </c>
      <c r="I65" s="52">
        <v>6700</v>
      </c>
      <c r="J65" s="52">
        <v>6436</v>
      </c>
      <c r="K65" s="52">
        <v>8716</v>
      </c>
      <c r="L65" s="52">
        <v>9897</v>
      </c>
      <c r="M65" s="52">
        <v>10032</v>
      </c>
      <c r="N65" s="52">
        <v>10665</v>
      </c>
      <c r="O65" s="52">
        <v>10700</v>
      </c>
      <c r="P65" s="52">
        <v>8283</v>
      </c>
      <c r="Q65" s="52">
        <v>5527</v>
      </c>
      <c r="R65" s="52">
        <v>6199</v>
      </c>
      <c r="S65" s="52">
        <v>12387</v>
      </c>
      <c r="T65" s="52">
        <v>14480</v>
      </c>
      <c r="U65" s="52">
        <v>16052</v>
      </c>
      <c r="V65" s="52">
        <v>17254</v>
      </c>
      <c r="W65" s="52">
        <v>18888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48924</v>
      </c>
      <c r="D69" s="52">
        <f t="shared" si="6"/>
        <v>50391</v>
      </c>
      <c r="E69" s="52">
        <f t="shared" si="6"/>
        <v>52084</v>
      </c>
      <c r="F69" s="52">
        <f t="shared" si="6"/>
        <v>56495</v>
      </c>
      <c r="G69" s="52">
        <f t="shared" si="6"/>
        <v>63750</v>
      </c>
      <c r="H69" s="52">
        <f t="shared" si="6"/>
        <v>66755</v>
      </c>
      <c r="I69" s="52">
        <f t="shared" si="6"/>
        <v>35668</v>
      </c>
      <c r="J69" s="52">
        <f t="shared" si="6"/>
        <v>34678</v>
      </c>
      <c r="K69" s="52">
        <f t="shared" si="6"/>
        <v>49864</v>
      </c>
      <c r="L69" s="52">
        <f t="shared" si="6"/>
        <v>52708</v>
      </c>
      <c r="M69" s="52">
        <f t="shared" si="6"/>
        <v>57531</v>
      </c>
      <c r="N69" s="52">
        <f t="shared" si="6"/>
        <v>53800</v>
      </c>
      <c r="O69" s="52">
        <f t="shared" si="6"/>
        <v>48597</v>
      </c>
      <c r="P69" s="52">
        <f t="shared" si="6"/>
        <v>32160</v>
      </c>
      <c r="Q69" s="52">
        <f t="shared" si="6"/>
        <v>41652</v>
      </c>
      <c r="R69" s="52">
        <f t="shared" ref="R69:V69" si="7">R41-R55</f>
        <v>58193</v>
      </c>
      <c r="S69" s="52">
        <f t="shared" si="7"/>
        <v>66519</v>
      </c>
      <c r="T69" s="52">
        <f t="shared" si="7"/>
        <v>68313</v>
      </c>
      <c r="U69" s="52">
        <f t="shared" si="7"/>
        <v>59827</v>
      </c>
      <c r="V69" s="52">
        <f t="shared" si="7"/>
        <v>58580</v>
      </c>
      <c r="W69" s="52">
        <f t="shared" ref="W69" si="8">W41-W55</f>
        <v>50318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814</v>
      </c>
      <c r="D70" s="52">
        <f t="shared" si="9"/>
        <v>713</v>
      </c>
      <c r="E70" s="52">
        <f t="shared" si="9"/>
        <v>686</v>
      </c>
      <c r="F70" s="52">
        <f t="shared" si="9"/>
        <v>986</v>
      </c>
      <c r="G70" s="52">
        <f t="shared" si="9"/>
        <v>1418</v>
      </c>
      <c r="H70" s="52">
        <f t="shared" si="9"/>
        <v>2751</v>
      </c>
      <c r="I70" s="52">
        <f t="shared" si="9"/>
        <v>1018</v>
      </c>
      <c r="J70" s="52">
        <f t="shared" si="9"/>
        <v>1660</v>
      </c>
      <c r="K70" s="52">
        <f t="shared" si="9"/>
        <v>1332</v>
      </c>
      <c r="L70" s="52">
        <f t="shared" si="9"/>
        <v>1788</v>
      </c>
      <c r="M70" s="52">
        <f t="shared" si="9"/>
        <v>1861</v>
      </c>
      <c r="N70" s="52">
        <f t="shared" si="9"/>
        <v>2246</v>
      </c>
      <c r="O70" s="52">
        <f t="shared" si="9"/>
        <v>2548</v>
      </c>
      <c r="P70" s="52">
        <f t="shared" si="9"/>
        <v>2183</v>
      </c>
      <c r="Q70" s="52">
        <f t="shared" si="9"/>
        <v>2274</v>
      </c>
      <c r="R70" s="52">
        <f t="shared" ref="R70:V70" si="10">R42-R56</f>
        <v>4112</v>
      </c>
      <c r="S70" s="52">
        <f t="shared" si="10"/>
        <v>4276</v>
      </c>
      <c r="T70" s="52">
        <f t="shared" si="10"/>
        <v>5571</v>
      </c>
      <c r="U70" s="52">
        <f t="shared" si="10"/>
        <v>4745</v>
      </c>
      <c r="V70" s="52">
        <f t="shared" si="10"/>
        <v>5476</v>
      </c>
      <c r="W70" s="52">
        <f t="shared" ref="W70" si="11">W42-W56</f>
        <v>3152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6685</v>
      </c>
      <c r="D72" s="52">
        <v>6467</v>
      </c>
      <c r="E72" s="52">
        <v>6542</v>
      </c>
      <c r="F72" s="52">
        <v>4237</v>
      </c>
      <c r="G72" s="52">
        <v>5189</v>
      </c>
      <c r="H72" s="52">
        <v>5136</v>
      </c>
      <c r="I72" s="52">
        <v>3768</v>
      </c>
      <c r="J72" s="52">
        <v>5459</v>
      </c>
      <c r="K72" s="52">
        <v>5452</v>
      </c>
      <c r="L72" s="52">
        <v>2451</v>
      </c>
      <c r="M72" s="52">
        <v>663</v>
      </c>
      <c r="N72" s="52">
        <v>1297</v>
      </c>
      <c r="O72" s="52">
        <v>3746</v>
      </c>
      <c r="P72" s="52">
        <v>3786</v>
      </c>
      <c r="Q72" s="52">
        <v>4100</v>
      </c>
      <c r="R72" s="52">
        <v>5502</v>
      </c>
      <c r="S72" s="52">
        <v>3376</v>
      </c>
      <c r="T72" s="52">
        <v>1973</v>
      </c>
      <c r="U72" s="52">
        <v>2193</v>
      </c>
      <c r="V72" s="52">
        <v>3042</v>
      </c>
      <c r="W72" s="52">
        <v>3585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43054</v>
      </c>
      <c r="D73" s="36">
        <v>44637</v>
      </c>
      <c r="E73" s="36">
        <v>46229</v>
      </c>
      <c r="F73" s="36">
        <v>53243</v>
      </c>
      <c r="G73" s="36">
        <v>59980</v>
      </c>
      <c r="H73" s="36">
        <v>64369</v>
      </c>
      <c r="I73" s="36">
        <v>32919</v>
      </c>
      <c r="J73" s="36">
        <v>30874</v>
      </c>
      <c r="K73" s="36">
        <v>45753</v>
      </c>
      <c r="L73" s="36">
        <v>52038</v>
      </c>
      <c r="M73" s="36">
        <v>59368</v>
      </c>
      <c r="N73" s="36">
        <v>54200</v>
      </c>
      <c r="O73" s="36">
        <v>47368</v>
      </c>
      <c r="P73" s="36">
        <v>30571</v>
      </c>
      <c r="Q73" s="36">
        <v>39797</v>
      </c>
      <c r="R73" s="36">
        <v>56819</v>
      </c>
      <c r="S73" s="36">
        <v>67451</v>
      </c>
      <c r="T73" s="36">
        <v>71949</v>
      </c>
      <c r="U73" s="36">
        <v>62402</v>
      </c>
      <c r="V73" s="36">
        <v>60971</v>
      </c>
      <c r="W73" s="36">
        <v>49878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5443</v>
      </c>
      <c r="I79" s="138">
        <f>RES_hhdet_numvin!I163</f>
        <v>9306</v>
      </c>
      <c r="J79" s="138">
        <f>RES_hhdet_numvin!J163</f>
        <v>14109</v>
      </c>
      <c r="K79" s="138">
        <f>RES_hhdet_numvin!K163</f>
        <v>21921</v>
      </c>
      <c r="L79" s="138">
        <f>RES_hhdet_numvin!L163</f>
        <v>26878</v>
      </c>
      <c r="M79" s="138">
        <f>RES_hhdet_numvin!M163</f>
        <v>32582</v>
      </c>
      <c r="N79" s="138">
        <f>RES_hhdet_numvin!N163</f>
        <v>30126</v>
      </c>
      <c r="O79" s="138">
        <f>RES_hhdet_numvin!O163</f>
        <v>26602</v>
      </c>
      <c r="P79" s="138">
        <f>RES_hhdet_numvin!P163</f>
        <v>7917</v>
      </c>
      <c r="Q79" s="138">
        <f>RES_hhdet_numvin!Q163</f>
        <v>21710</v>
      </c>
      <c r="R79" s="138">
        <f>RES_hhdet_numvin!R163</f>
        <v>40432</v>
      </c>
      <c r="S79" s="138">
        <f>RES_hhdet_numvin!S163</f>
        <v>51639</v>
      </c>
      <c r="T79" s="138">
        <f>RES_hhdet_numvin!T163</f>
        <v>57462</v>
      </c>
      <c r="U79" s="138">
        <f>RES_hhdet_numvin!U163</f>
        <v>52324</v>
      </c>
      <c r="V79" s="138">
        <f>RES_hhdet_numvin!V163</f>
        <v>51664</v>
      </c>
      <c r="W79" s="138">
        <f>RES_hhdet_numvin!W163</f>
        <v>43234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2748</v>
      </c>
      <c r="Q81" s="138">
        <f>RES_hhdet_numvin!Q165</f>
        <v>3929</v>
      </c>
      <c r="R81" s="138">
        <f>RES_hhdet_numvin!R165</f>
        <v>5530</v>
      </c>
      <c r="S81" s="138">
        <f>RES_hhdet_numvin!S165</f>
        <v>11680</v>
      </c>
      <c r="T81" s="138">
        <f>RES_hhdet_numvin!T165</f>
        <v>15937</v>
      </c>
      <c r="U81" s="138">
        <f>RES_hhdet_numvin!U165</f>
        <v>19089</v>
      </c>
      <c r="V81" s="138">
        <f>RES_hhdet_numvin!V165</f>
        <v>21890</v>
      </c>
      <c r="W81" s="138">
        <f>RES_hhdet_numvin!W165</f>
        <v>24639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11581</v>
      </c>
      <c r="Q87" s="138">
        <f>RES_hhdet_numvin!Q171</f>
        <v>28918</v>
      </c>
      <c r="R87" s="138">
        <f>RES_hhdet_numvin!R171</f>
        <v>51955</v>
      </c>
      <c r="S87" s="138">
        <f>RES_hhdet_numvin!S171</f>
        <v>70581</v>
      </c>
      <c r="T87" s="138">
        <f>RES_hhdet_numvin!T171</f>
        <v>79164</v>
      </c>
      <c r="U87" s="138">
        <f>RES_hhdet_numvin!U171</f>
        <v>76568</v>
      </c>
      <c r="V87" s="138">
        <f>RES_hhdet_numvin!V171</f>
        <v>73676</v>
      </c>
      <c r="W87" s="138">
        <f>RES_hhdet_numvin!W171</f>
        <v>66691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783</v>
      </c>
      <c r="Q88" s="138">
        <f>RES_hhdet_numvin!Q172</f>
        <v>1584</v>
      </c>
      <c r="R88" s="138">
        <f>RES_hhdet_numvin!R172</f>
        <v>3679</v>
      </c>
      <c r="S88" s="138">
        <f>RES_hhdet_numvin!S172</f>
        <v>4547</v>
      </c>
      <c r="T88" s="138">
        <f>RES_hhdet_numvin!T172</f>
        <v>6464</v>
      </c>
      <c r="U88" s="138">
        <f>RES_hhdet_numvin!U172</f>
        <v>6085</v>
      </c>
      <c r="V88" s="138">
        <f>RES_hhdet_numvin!V172</f>
        <v>6894</v>
      </c>
      <c r="W88" s="138">
        <f>RES_hhdet_numvin!W172</f>
        <v>4179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1363</v>
      </c>
      <c r="Q92" s="138">
        <f>RES_hhdet_numvin!Q176</f>
        <v>2858</v>
      </c>
      <c r="R92" s="138">
        <f>RES_hhdet_numvin!R176</f>
        <v>4922</v>
      </c>
      <c r="S92" s="138">
        <f>RES_hhdet_numvin!S176</f>
        <v>3591</v>
      </c>
      <c r="T92" s="138">
        <f>RES_hhdet_numvin!T176</f>
        <v>2296</v>
      </c>
      <c r="U92" s="138">
        <f>RES_hhdet_numvin!U176</f>
        <v>2815</v>
      </c>
      <c r="V92" s="138">
        <f>RES_hhdet_numvin!V176</f>
        <v>3835</v>
      </c>
      <c r="W92" s="138">
        <f>RES_hhdet_numvin!W176</f>
        <v>4755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11004</v>
      </c>
      <c r="Q93" s="39">
        <f>RES_hhdet_numvin!Q177</f>
        <v>27658</v>
      </c>
      <c r="R93" s="39">
        <f>RES_hhdet_numvin!R177</f>
        <v>50724</v>
      </c>
      <c r="S93" s="39">
        <f>RES_hhdet_numvin!S177</f>
        <v>71539</v>
      </c>
      <c r="T93" s="39">
        <f>RES_hhdet_numvin!T177</f>
        <v>83342</v>
      </c>
      <c r="U93" s="39">
        <f>RES_hhdet_numvin!U177</f>
        <v>79844</v>
      </c>
      <c r="V93" s="39">
        <f>RES_hhdet_numvin!V177</f>
        <v>76695</v>
      </c>
      <c r="W93" s="39">
        <f>RES_hhdet_numvin!W177</f>
        <v>66108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775.08515571520957</v>
      </c>
      <c r="C97" s="117">
        <f t="shared" si="12"/>
        <v>812.12505002436365</v>
      </c>
      <c r="D97" s="117">
        <f t="shared" si="12"/>
        <v>803.04743097259961</v>
      </c>
      <c r="E97" s="117">
        <f t="shared" si="12"/>
        <v>817.34199115588626</v>
      </c>
      <c r="F97" s="117">
        <f t="shared" si="12"/>
        <v>774.62096363236799</v>
      </c>
      <c r="G97" s="117">
        <f t="shared" si="12"/>
        <v>779.33475544433475</v>
      </c>
      <c r="H97" s="117">
        <f t="shared" si="12"/>
        <v>780.46458356453513</v>
      </c>
      <c r="I97" s="117">
        <f t="shared" si="12"/>
        <v>754.4647951397335</v>
      </c>
      <c r="J97" s="117">
        <f t="shared" si="12"/>
        <v>716.89231046326381</v>
      </c>
      <c r="K97" s="117">
        <f t="shared" si="12"/>
        <v>765.29541052753893</v>
      </c>
      <c r="L97" s="117">
        <f t="shared" si="12"/>
        <v>842.81648995952992</v>
      </c>
      <c r="M97" s="117">
        <f t="shared" si="12"/>
        <v>757.08979550786751</v>
      </c>
      <c r="N97" s="117">
        <f t="shared" si="12"/>
        <v>794.47507125714412</v>
      </c>
      <c r="O97" s="117">
        <f t="shared" si="12"/>
        <v>726.86213423094603</v>
      </c>
      <c r="P97" s="117">
        <f t="shared" si="12"/>
        <v>697.01179369659292</v>
      </c>
      <c r="Q97" s="117">
        <f t="shared" si="12"/>
        <v>670.54686727360968</v>
      </c>
      <c r="R97" s="117">
        <f t="shared" ref="R97:V97" si="13">R98+R100+R102+R111</f>
        <v>782.79353645300557</v>
      </c>
      <c r="S97" s="117">
        <f t="shared" si="13"/>
        <v>805.79078816099366</v>
      </c>
      <c r="T97" s="117">
        <f t="shared" si="13"/>
        <v>854.73455445267609</v>
      </c>
      <c r="U97" s="117">
        <f t="shared" si="13"/>
        <v>853.97493477814669</v>
      </c>
      <c r="V97" s="117">
        <f t="shared" si="13"/>
        <v>826.75956344764768</v>
      </c>
      <c r="W97" s="117">
        <f t="shared" ref="W97" si="14">W98+W100+W102+W111</f>
        <v>943.14704777646364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686.544947739029</v>
      </c>
      <c r="C98" s="122">
        <f t="shared" si="15"/>
        <v>726.55367909673453</v>
      </c>
      <c r="D98" s="122">
        <f t="shared" si="15"/>
        <v>718.85870344542673</v>
      </c>
      <c r="E98" s="122">
        <f t="shared" si="15"/>
        <v>735.41904427117265</v>
      </c>
      <c r="F98" s="122">
        <f t="shared" si="15"/>
        <v>693.962560057578</v>
      </c>
      <c r="G98" s="122">
        <f t="shared" si="15"/>
        <v>696.4490296214708</v>
      </c>
      <c r="H98" s="122">
        <f t="shared" si="15"/>
        <v>699.38254992331133</v>
      </c>
      <c r="I98" s="122">
        <f t="shared" si="15"/>
        <v>676.8161528731539</v>
      </c>
      <c r="J98" s="122">
        <f t="shared" si="15"/>
        <v>640.91945581908772</v>
      </c>
      <c r="K98" s="122">
        <f t="shared" si="15"/>
        <v>687.0521357393875</v>
      </c>
      <c r="L98" s="122">
        <f t="shared" si="15"/>
        <v>763.95724658424876</v>
      </c>
      <c r="M98" s="122">
        <f t="shared" si="15"/>
        <v>675.13510615623738</v>
      </c>
      <c r="N98" s="122">
        <f t="shared" si="15"/>
        <v>714.10246575825443</v>
      </c>
      <c r="O98" s="122">
        <f t="shared" si="15"/>
        <v>648.9770602886274</v>
      </c>
      <c r="P98" s="122">
        <f t="shared" si="15"/>
        <v>622.09232565629407</v>
      </c>
      <c r="Q98" s="122">
        <f t="shared" si="15"/>
        <v>596.49881908804321</v>
      </c>
      <c r="R98" s="122">
        <f t="shared" si="15"/>
        <v>706.65841806926119</v>
      </c>
      <c r="S98" s="122">
        <f t="shared" si="15"/>
        <v>728.74051958725227</v>
      </c>
      <c r="T98" s="122">
        <f t="shared" si="15"/>
        <v>775.67313348103346</v>
      </c>
      <c r="U98" s="122">
        <f t="shared" si="15"/>
        <v>774.11018419430695</v>
      </c>
      <c r="V98" s="122">
        <f t="shared" si="15"/>
        <v>741.35515042801023</v>
      </c>
      <c r="W98" s="122">
        <f t="shared" si="15"/>
        <v>858.08792195889885</v>
      </c>
      <c r="DA98" s="130" t="s">
        <v>1722</v>
      </c>
    </row>
    <row r="99" spans="1:105" ht="12" customHeight="1" x14ac:dyDescent="0.25">
      <c r="A99" s="97" t="s">
        <v>53</v>
      </c>
      <c r="B99" s="98">
        <v>686.544947739029</v>
      </c>
      <c r="C99" s="98">
        <v>726.55367909673453</v>
      </c>
      <c r="D99" s="98">
        <v>718.85870344542673</v>
      </c>
      <c r="E99" s="98">
        <v>735.41904427117265</v>
      </c>
      <c r="F99" s="98">
        <v>693.962560057578</v>
      </c>
      <c r="G99" s="98">
        <v>696.4490296214708</v>
      </c>
      <c r="H99" s="98">
        <v>699.38254992331133</v>
      </c>
      <c r="I99" s="98">
        <v>676.8161528731539</v>
      </c>
      <c r="J99" s="98">
        <v>640.91945581908772</v>
      </c>
      <c r="K99" s="98">
        <v>687.0521357393875</v>
      </c>
      <c r="L99" s="98">
        <v>763.95724658424876</v>
      </c>
      <c r="M99" s="98">
        <v>675.13510615623738</v>
      </c>
      <c r="N99" s="98">
        <v>714.10246575825443</v>
      </c>
      <c r="O99" s="98">
        <v>648.9770602886274</v>
      </c>
      <c r="P99" s="98">
        <v>622.09232565629407</v>
      </c>
      <c r="Q99" s="98">
        <v>596.49881908804321</v>
      </c>
      <c r="R99" s="98">
        <v>706.65841806926119</v>
      </c>
      <c r="S99" s="98">
        <v>728.74051958725227</v>
      </c>
      <c r="T99" s="98">
        <v>775.67313348103346</v>
      </c>
      <c r="U99" s="98">
        <v>774.11018419430695</v>
      </c>
      <c r="V99" s="98">
        <v>741.35515042801023</v>
      </c>
      <c r="W99" s="98">
        <v>858.08792195889885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1.935279675282829</v>
      </c>
      <c r="C100" s="122">
        <f t="shared" si="16"/>
        <v>1.9848508114726313</v>
      </c>
      <c r="D100" s="122">
        <f t="shared" si="16"/>
        <v>2.0111263425633958</v>
      </c>
      <c r="E100" s="122">
        <f t="shared" si="16"/>
        <v>2.3197532649093744</v>
      </c>
      <c r="F100" s="122">
        <f t="shared" si="16"/>
        <v>1.8507606783782731</v>
      </c>
      <c r="G100" s="122">
        <f t="shared" si="16"/>
        <v>1.7749825253310278</v>
      </c>
      <c r="H100" s="122">
        <f t="shared" si="16"/>
        <v>1.7044345032652424</v>
      </c>
      <c r="I100" s="122">
        <f t="shared" si="16"/>
        <v>1.6688762407551041</v>
      </c>
      <c r="J100" s="122">
        <f t="shared" si="16"/>
        <v>1.7729546960979681</v>
      </c>
      <c r="K100" s="122">
        <f t="shared" si="16"/>
        <v>1.765325183342122</v>
      </c>
      <c r="L100" s="122">
        <f t="shared" si="16"/>
        <v>2.3856088289617778</v>
      </c>
      <c r="M100" s="122">
        <f t="shared" si="16"/>
        <v>1.9609706164414049</v>
      </c>
      <c r="N100" s="122">
        <f t="shared" si="16"/>
        <v>1.9437588041221314</v>
      </c>
      <c r="O100" s="122">
        <f t="shared" si="16"/>
        <v>1.9187904823929351</v>
      </c>
      <c r="P100" s="122">
        <f t="shared" si="16"/>
        <v>1.9756418497314563</v>
      </c>
      <c r="Q100" s="122">
        <f t="shared" si="16"/>
        <v>1.8112687856677492</v>
      </c>
      <c r="R100" s="122">
        <f t="shared" si="16"/>
        <v>1.770963934617146</v>
      </c>
      <c r="S100" s="122">
        <f t="shared" si="16"/>
        <v>1.7457788328095829</v>
      </c>
      <c r="T100" s="122">
        <f t="shared" si="16"/>
        <v>1.8753290584245752</v>
      </c>
      <c r="U100" s="122">
        <f t="shared" si="16"/>
        <v>2.206152018468837</v>
      </c>
      <c r="V100" s="122">
        <f t="shared" si="16"/>
        <v>2.60802380903931</v>
      </c>
      <c r="W100" s="122">
        <f t="shared" si="16"/>
        <v>3.36876209280384</v>
      </c>
      <c r="DA100" s="130" t="s">
        <v>1724</v>
      </c>
    </row>
    <row r="101" spans="1:105" ht="12" customHeight="1" x14ac:dyDescent="0.25">
      <c r="A101" s="97" t="s">
        <v>53</v>
      </c>
      <c r="B101" s="98">
        <v>1.935279675282829</v>
      </c>
      <c r="C101" s="98">
        <v>1.9848508114726313</v>
      </c>
      <c r="D101" s="98">
        <v>2.0111263425633958</v>
      </c>
      <c r="E101" s="98">
        <v>2.3197532649093744</v>
      </c>
      <c r="F101" s="98">
        <v>1.8507606783782731</v>
      </c>
      <c r="G101" s="98">
        <v>1.7749825253310278</v>
      </c>
      <c r="H101" s="98">
        <v>1.7044345032652424</v>
      </c>
      <c r="I101" s="98">
        <v>1.6688762407551041</v>
      </c>
      <c r="J101" s="98">
        <v>1.7729546960979681</v>
      </c>
      <c r="K101" s="98">
        <v>1.765325183342122</v>
      </c>
      <c r="L101" s="98">
        <v>2.3856088289617778</v>
      </c>
      <c r="M101" s="98">
        <v>1.9609706164414049</v>
      </c>
      <c r="N101" s="98">
        <v>1.9437588041221314</v>
      </c>
      <c r="O101" s="98">
        <v>1.9187904823929351</v>
      </c>
      <c r="P101" s="98">
        <v>1.9756418497314563</v>
      </c>
      <c r="Q101" s="98">
        <v>1.8112687856677492</v>
      </c>
      <c r="R101" s="98">
        <v>1.770963934617146</v>
      </c>
      <c r="S101" s="98">
        <v>1.7457788328095829</v>
      </c>
      <c r="T101" s="98">
        <v>1.8753290584245752</v>
      </c>
      <c r="U101" s="98">
        <v>2.206152018468837</v>
      </c>
      <c r="V101" s="98">
        <v>2.60802380903931</v>
      </c>
      <c r="W101" s="98">
        <v>3.36876209280384</v>
      </c>
      <c r="DA101" s="63" t="s">
        <v>1725</v>
      </c>
    </row>
    <row r="102" spans="1:105" ht="12" customHeight="1" x14ac:dyDescent="0.25">
      <c r="A102" s="121" t="s">
        <v>55</v>
      </c>
      <c r="B102" s="122">
        <v>79.283829334100091</v>
      </c>
      <c r="C102" s="122">
        <v>76.152796232285169</v>
      </c>
      <c r="D102" s="122">
        <v>74.872808800905133</v>
      </c>
      <c r="E102" s="122">
        <v>72.275750611624062</v>
      </c>
      <c r="F102" s="122">
        <v>71.62317348197007</v>
      </c>
      <c r="G102" s="122">
        <v>73.657124442799812</v>
      </c>
      <c r="H102" s="122">
        <v>72.352312907426636</v>
      </c>
      <c r="I102" s="122">
        <v>68.951584879122393</v>
      </c>
      <c r="J102" s="122">
        <v>66.881552983963431</v>
      </c>
      <c r="K102" s="122">
        <v>68.590215632696427</v>
      </c>
      <c r="L102" s="122">
        <v>68.567972076650136</v>
      </c>
      <c r="M102" s="122">
        <v>72.057924302298289</v>
      </c>
      <c r="N102" s="122">
        <v>70.420326368533125</v>
      </c>
      <c r="O102" s="122">
        <v>68.063265446596347</v>
      </c>
      <c r="P102" s="122">
        <v>65.246030280487034</v>
      </c>
      <c r="Q102" s="122">
        <v>64.434376023254316</v>
      </c>
      <c r="R102" s="122">
        <v>66.323561020403687</v>
      </c>
      <c r="S102" s="122">
        <v>66.923392543584839</v>
      </c>
      <c r="T102" s="122">
        <v>68.206541282639677</v>
      </c>
      <c r="U102" s="122">
        <v>68.371040412135599</v>
      </c>
      <c r="V102" s="122">
        <v>70.110729163560492</v>
      </c>
      <c r="W102" s="122">
        <v>69.044859317476281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78.122335116713884</v>
      </c>
      <c r="C107" s="101">
        <v>75.03042607414767</v>
      </c>
      <c r="D107" s="101">
        <v>73.783199399502251</v>
      </c>
      <c r="E107" s="101">
        <v>71.250404518122266</v>
      </c>
      <c r="F107" s="101">
        <v>70.587394158392897</v>
      </c>
      <c r="G107" s="101">
        <v>72.510947312683001</v>
      </c>
      <c r="H107" s="101">
        <v>70.908022183528388</v>
      </c>
      <c r="I107" s="101">
        <v>67.470520836982445</v>
      </c>
      <c r="J107" s="101">
        <v>65.23340879207133</v>
      </c>
      <c r="K107" s="101">
        <v>66.808365322207479</v>
      </c>
      <c r="L107" s="101">
        <v>66.630966746809165</v>
      </c>
      <c r="M107" s="101">
        <v>69.904824508888083</v>
      </c>
      <c r="N107" s="101">
        <v>68.159214464797572</v>
      </c>
      <c r="O107" s="101">
        <v>65.692956054769596</v>
      </c>
      <c r="P107" s="101">
        <v>62.78994389581306</v>
      </c>
      <c r="Q107" s="101">
        <v>61.851755136518072</v>
      </c>
      <c r="R107" s="101">
        <v>63.315503001077772</v>
      </c>
      <c r="S107" s="101">
        <v>63.566609953369316</v>
      </c>
      <c r="T107" s="101">
        <v>64.326516410165567</v>
      </c>
      <c r="U107" s="101">
        <v>64.1492723625704</v>
      </c>
      <c r="V107" s="101">
        <v>65.421839255834925</v>
      </c>
      <c r="W107" s="101">
        <v>64.441795663777839</v>
      </c>
      <c r="DA107" s="131" t="s">
        <v>1731</v>
      </c>
    </row>
    <row r="108" spans="1:105" ht="12" customHeight="1" x14ac:dyDescent="0.25">
      <c r="A108" s="107" t="s">
        <v>121</v>
      </c>
      <c r="B108" s="104">
        <v>1.1614942173862004</v>
      </c>
      <c r="C108" s="104">
        <v>1.1223701581375038</v>
      </c>
      <c r="D108" s="104">
        <v>1.0896094014028792</v>
      </c>
      <c r="E108" s="104">
        <v>1.0253460935017951</v>
      </c>
      <c r="F108" s="104">
        <v>1.0357793235771797</v>
      </c>
      <c r="G108" s="104">
        <v>1.1461771301168069</v>
      </c>
      <c r="H108" s="104">
        <v>1.4442907238982481</v>
      </c>
      <c r="I108" s="104">
        <v>1.4810640421399521</v>
      </c>
      <c r="J108" s="104">
        <v>1.6481441918921051</v>
      </c>
      <c r="K108" s="104">
        <v>1.7818503104889483</v>
      </c>
      <c r="L108" s="104">
        <v>1.9370053298409664</v>
      </c>
      <c r="M108" s="104">
        <v>2.1530997934102061</v>
      </c>
      <c r="N108" s="104">
        <v>2.2611119037355558</v>
      </c>
      <c r="O108" s="104">
        <v>2.3703093918267575</v>
      </c>
      <c r="P108" s="104">
        <v>2.4560863846739771</v>
      </c>
      <c r="Q108" s="104">
        <v>2.5826208867362466</v>
      </c>
      <c r="R108" s="104">
        <v>3.0080580193259205</v>
      </c>
      <c r="S108" s="104">
        <v>3.3567825902155226</v>
      </c>
      <c r="T108" s="104">
        <v>3.8800248724741078</v>
      </c>
      <c r="U108" s="104">
        <v>4.2217680495651964</v>
      </c>
      <c r="V108" s="104">
        <v>4.6888899077255681</v>
      </c>
      <c r="W108" s="104">
        <v>4.6030636536984435</v>
      </c>
      <c r="DA108" s="132" t="s">
        <v>1732</v>
      </c>
    </row>
    <row r="109" spans="1:105" ht="12" customHeight="1" x14ac:dyDescent="0.25">
      <c r="A109" s="108" t="s">
        <v>53</v>
      </c>
      <c r="B109" s="98">
        <v>0.99043022421042126</v>
      </c>
      <c r="C109" s="98">
        <v>0.95090461968959461</v>
      </c>
      <c r="D109" s="98">
        <v>0.92438140663236323</v>
      </c>
      <c r="E109" s="98">
        <v>0.86621463243718488</v>
      </c>
      <c r="F109" s="98">
        <v>0.87505010376906989</v>
      </c>
      <c r="G109" s="98">
        <v>0.97049074417887726</v>
      </c>
      <c r="H109" s="98">
        <v>1.2207477682160763</v>
      </c>
      <c r="I109" s="98">
        <v>1.2651050339598642</v>
      </c>
      <c r="J109" s="98">
        <v>1.3970850172083737</v>
      </c>
      <c r="K109" s="98">
        <v>1.5105940033003569</v>
      </c>
      <c r="L109" s="98">
        <v>1.6376796062859558</v>
      </c>
      <c r="M109" s="98">
        <v>1.8247479504717659</v>
      </c>
      <c r="N109" s="98">
        <v>1.9135298991318701</v>
      </c>
      <c r="O109" s="98">
        <v>2.0017344118020204</v>
      </c>
      <c r="P109" s="98">
        <v>2.0730988105565671</v>
      </c>
      <c r="Q109" s="98">
        <v>2.1738453853159556</v>
      </c>
      <c r="R109" s="98">
        <v>2.5316947543346271</v>
      </c>
      <c r="S109" s="98">
        <v>2.8195368830552212</v>
      </c>
      <c r="T109" s="98">
        <v>3.2547600538362431</v>
      </c>
      <c r="U109" s="98">
        <v>3.5320989917159396</v>
      </c>
      <c r="V109" s="98">
        <v>3.9139344698648855</v>
      </c>
      <c r="W109" s="98">
        <v>3.7608995019389533</v>
      </c>
      <c r="DA109" s="63" t="s">
        <v>1733</v>
      </c>
    </row>
    <row r="110" spans="1:105" ht="12" customHeight="1" x14ac:dyDescent="0.25">
      <c r="A110" s="108" t="s">
        <v>52</v>
      </c>
      <c r="B110" s="98">
        <v>0.17106399317577914</v>
      </c>
      <c r="C110" s="98">
        <v>0.17146553844790915</v>
      </c>
      <c r="D110" s="98">
        <v>0.16522799477051606</v>
      </c>
      <c r="E110" s="98">
        <v>0.15913146106461007</v>
      </c>
      <c r="F110" s="98">
        <v>0.16072921980810978</v>
      </c>
      <c r="G110" s="98">
        <v>0.17568638593792968</v>
      </c>
      <c r="H110" s="98">
        <v>0.2235429556821717</v>
      </c>
      <c r="I110" s="98">
        <v>0.21595900818008795</v>
      </c>
      <c r="J110" s="98">
        <v>0.25105917468373129</v>
      </c>
      <c r="K110" s="98">
        <v>0.27125630718859134</v>
      </c>
      <c r="L110" s="98">
        <v>0.29932572355501069</v>
      </c>
      <c r="M110" s="98">
        <v>0.32835184293844</v>
      </c>
      <c r="N110" s="98">
        <v>0.34758200460368582</v>
      </c>
      <c r="O110" s="98">
        <v>0.36857498002473721</v>
      </c>
      <c r="P110" s="98">
        <v>0.38298757411741025</v>
      </c>
      <c r="Q110" s="98">
        <v>0.40877550142029101</v>
      </c>
      <c r="R110" s="98">
        <v>0.47636326499129328</v>
      </c>
      <c r="S110" s="98">
        <v>0.53724570716030118</v>
      </c>
      <c r="T110" s="98">
        <v>0.62526481863786443</v>
      </c>
      <c r="U110" s="98">
        <v>0.68966905784925669</v>
      </c>
      <c r="V110" s="98">
        <v>0.77495543786068233</v>
      </c>
      <c r="W110" s="98">
        <v>0.84216415175949022</v>
      </c>
      <c r="DA110" s="63" t="s">
        <v>1734</v>
      </c>
    </row>
    <row r="111" spans="1:105" ht="12" customHeight="1" x14ac:dyDescent="0.25">
      <c r="A111" s="121" t="s">
        <v>54</v>
      </c>
      <c r="B111" s="122">
        <v>7.3210989667976243</v>
      </c>
      <c r="C111" s="122">
        <v>7.4337238838713322</v>
      </c>
      <c r="D111" s="122">
        <v>7.3047923837043989</v>
      </c>
      <c r="E111" s="122">
        <v>7.3274430081801682</v>
      </c>
      <c r="F111" s="122">
        <v>7.1844694144416064</v>
      </c>
      <c r="G111" s="122">
        <v>7.453618854733163</v>
      </c>
      <c r="H111" s="122">
        <v>7.025286230531993</v>
      </c>
      <c r="I111" s="122">
        <v>7.028181146702086</v>
      </c>
      <c r="J111" s="122">
        <v>7.318346964114725</v>
      </c>
      <c r="K111" s="122">
        <v>7.8877339721129012</v>
      </c>
      <c r="L111" s="122">
        <v>7.9056624696693367</v>
      </c>
      <c r="M111" s="122">
        <v>7.9357944328904297</v>
      </c>
      <c r="N111" s="122">
        <v>8.0085203262344891</v>
      </c>
      <c r="O111" s="122">
        <v>7.9030180133292456</v>
      </c>
      <c r="P111" s="122">
        <v>7.6977959100803055</v>
      </c>
      <c r="Q111" s="122">
        <v>7.8024033766444116</v>
      </c>
      <c r="R111" s="122">
        <v>8.0405934287236356</v>
      </c>
      <c r="S111" s="122">
        <v>8.3810971973470085</v>
      </c>
      <c r="T111" s="122">
        <v>8.9795506305783999</v>
      </c>
      <c r="U111" s="122">
        <v>9.2875581532353149</v>
      </c>
      <c r="V111" s="122">
        <v>12.685660047037695</v>
      </c>
      <c r="W111" s="122">
        <v>12.645504407284619</v>
      </c>
      <c r="DA111" s="130" t="s">
        <v>1735</v>
      </c>
    </row>
    <row r="112" spans="1:105" ht="12" customHeight="1" x14ac:dyDescent="0.25">
      <c r="A112" s="97" t="s">
        <v>50</v>
      </c>
      <c r="B112" s="98">
        <v>0.65131568976151499</v>
      </c>
      <c r="C112" s="98">
        <v>1.0313310101403073</v>
      </c>
      <c r="D112" s="98">
        <v>0.99177420642025371</v>
      </c>
      <c r="E112" s="98">
        <v>1.1528993827960308</v>
      </c>
      <c r="F112" s="98">
        <v>0.94331170176303181</v>
      </c>
      <c r="G112" s="98">
        <v>1.1218442974944978</v>
      </c>
      <c r="H112" s="98">
        <v>0.55073375023162052</v>
      </c>
      <c r="I112" s="98">
        <v>0.71395942649086575</v>
      </c>
      <c r="J112" s="98">
        <v>1.0308398151846241</v>
      </c>
      <c r="K112" s="98">
        <v>1.1926112772078226</v>
      </c>
      <c r="L112" s="98">
        <v>0.84433611621745186</v>
      </c>
      <c r="M112" s="98">
        <v>0.66659741629965219</v>
      </c>
      <c r="N112" s="98">
        <v>0.48757937760096565</v>
      </c>
      <c r="O112" s="98">
        <v>0.62632133388592393</v>
      </c>
      <c r="P112" s="98">
        <v>0.60137558458800777</v>
      </c>
      <c r="Q112" s="98">
        <v>0.75076334071592565</v>
      </c>
      <c r="R112" s="98">
        <v>0.63855667796746551</v>
      </c>
      <c r="S112" s="98">
        <v>0.66137050760023519</v>
      </c>
      <c r="T112" s="98">
        <v>0.68034279313005264</v>
      </c>
      <c r="U112" s="98">
        <v>0.69632646491543015</v>
      </c>
      <c r="V112" s="98">
        <v>0.90114268573125711</v>
      </c>
      <c r="W112" s="98">
        <v>0.91467376466047368</v>
      </c>
      <c r="DA112" s="63" t="s">
        <v>1736</v>
      </c>
    </row>
    <row r="113" spans="1:105" ht="12" customHeight="1" x14ac:dyDescent="0.25">
      <c r="A113" s="109" t="s">
        <v>120</v>
      </c>
      <c r="B113" s="33">
        <v>6.6697832770361094</v>
      </c>
      <c r="C113" s="33">
        <v>6.4023928737310252</v>
      </c>
      <c r="D113" s="33">
        <v>6.3130181772841452</v>
      </c>
      <c r="E113" s="33">
        <v>6.1745436253841373</v>
      </c>
      <c r="F113" s="33">
        <v>6.2411577126785742</v>
      </c>
      <c r="G113" s="33">
        <v>6.3317745572386652</v>
      </c>
      <c r="H113" s="33">
        <v>6.474552480300372</v>
      </c>
      <c r="I113" s="33">
        <v>6.3142217202112203</v>
      </c>
      <c r="J113" s="33">
        <v>6.2875071489301009</v>
      </c>
      <c r="K113" s="33">
        <v>6.6951226949050788</v>
      </c>
      <c r="L113" s="33">
        <v>7.0613263534518849</v>
      </c>
      <c r="M113" s="33">
        <v>7.2691970165907778</v>
      </c>
      <c r="N113" s="33">
        <v>7.5209409486335241</v>
      </c>
      <c r="O113" s="33">
        <v>7.2766966794433214</v>
      </c>
      <c r="P113" s="33">
        <v>7.0964203254922982</v>
      </c>
      <c r="Q113" s="33">
        <v>7.0516400359284859</v>
      </c>
      <c r="R113" s="33">
        <v>7.4020367507561708</v>
      </c>
      <c r="S113" s="33">
        <v>7.719726689746774</v>
      </c>
      <c r="T113" s="33">
        <v>8.299207837448348</v>
      </c>
      <c r="U113" s="33">
        <v>8.5912316883198852</v>
      </c>
      <c r="V113" s="33">
        <v>11.784517361306438</v>
      </c>
      <c r="W113" s="33">
        <v>11.730830642624145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580.27710675287972</v>
      </c>
      <c r="C115" s="117">
        <f t="shared" si="17"/>
        <v>610.21485341722541</v>
      </c>
      <c r="D115" s="117">
        <f t="shared" si="17"/>
        <v>605.91804341256011</v>
      </c>
      <c r="E115" s="117">
        <f t="shared" si="17"/>
        <v>620.07674856855135</v>
      </c>
      <c r="F115" s="117">
        <f t="shared" si="17"/>
        <v>590.35687304126031</v>
      </c>
      <c r="G115" s="117">
        <f t="shared" si="17"/>
        <v>597.42029059049435</v>
      </c>
      <c r="H115" s="117">
        <f t="shared" si="17"/>
        <v>602.09648539009549</v>
      </c>
      <c r="I115" s="117">
        <f t="shared" si="17"/>
        <v>585.49935427218497</v>
      </c>
      <c r="J115" s="117">
        <f t="shared" si="17"/>
        <v>560.00437903518366</v>
      </c>
      <c r="K115" s="117">
        <f t="shared" si="17"/>
        <v>602.04472091750324</v>
      </c>
      <c r="L115" s="117">
        <f t="shared" si="17"/>
        <v>669.82990942866354</v>
      </c>
      <c r="M115" s="117">
        <f t="shared" si="17"/>
        <v>606.25518470155316</v>
      </c>
      <c r="N115" s="117">
        <f t="shared" si="17"/>
        <v>642.40135145127465</v>
      </c>
      <c r="O115" s="117">
        <f t="shared" si="17"/>
        <v>593.34248346952029</v>
      </c>
      <c r="P115" s="117">
        <f t="shared" si="17"/>
        <v>570.77654289188308</v>
      </c>
      <c r="Q115" s="117">
        <f t="shared" si="17"/>
        <v>551.53282957422653</v>
      </c>
      <c r="R115" s="117">
        <f t="shared" ref="R115:V115" si="18">R116+R118+R120+R129</f>
        <v>649.34296801733717</v>
      </c>
      <c r="S115" s="117">
        <f t="shared" si="18"/>
        <v>676.32365556601383</v>
      </c>
      <c r="T115" s="117">
        <f t="shared" si="18"/>
        <v>727.40800740784027</v>
      </c>
      <c r="U115" s="117">
        <f t="shared" si="18"/>
        <v>736.8150548276094</v>
      </c>
      <c r="V115" s="117">
        <f t="shared" si="18"/>
        <v>723.75379435116452</v>
      </c>
      <c r="W115" s="117">
        <f t="shared" ref="W115" si="19">W116+W118+W120+W129</f>
        <v>836.5273901792018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514.7652596946466</v>
      </c>
      <c r="C116" s="122">
        <f t="shared" si="20"/>
        <v>546.3514880512289</v>
      </c>
      <c r="D116" s="122">
        <f t="shared" si="20"/>
        <v>542.51191974212406</v>
      </c>
      <c r="E116" s="122">
        <f t="shared" si="20"/>
        <v>557.34768963515194</v>
      </c>
      <c r="F116" s="122">
        <f t="shared" si="20"/>
        <v>528.6558912569933</v>
      </c>
      <c r="G116" s="122">
        <f t="shared" si="20"/>
        <v>533.57589505433464</v>
      </c>
      <c r="H116" s="122">
        <f t="shared" si="20"/>
        <v>538.85612235795952</v>
      </c>
      <c r="I116" s="122">
        <f t="shared" si="20"/>
        <v>524.48277442370613</v>
      </c>
      <c r="J116" s="122">
        <f t="shared" si="20"/>
        <v>499.84012195562514</v>
      </c>
      <c r="K116" s="122">
        <f t="shared" si="20"/>
        <v>539.93109504572533</v>
      </c>
      <c r="L116" s="122">
        <f t="shared" si="20"/>
        <v>605.41994244613056</v>
      </c>
      <c r="M116" s="122">
        <f t="shared" si="20"/>
        <v>540.16791253789131</v>
      </c>
      <c r="N116" s="122">
        <f t="shared" si="20"/>
        <v>577.05179878676313</v>
      </c>
      <c r="O116" s="122">
        <f t="shared" si="20"/>
        <v>529.40377824593793</v>
      </c>
      <c r="P116" s="122">
        <f t="shared" si="20"/>
        <v>508.44389111855605</v>
      </c>
      <c r="Q116" s="122">
        <f t="shared" si="20"/>
        <v>489.73167281926709</v>
      </c>
      <c r="R116" s="122">
        <f t="shared" si="20"/>
        <v>585.20738823569013</v>
      </c>
      <c r="S116" s="122">
        <f t="shared" si="20"/>
        <v>610.50507470063576</v>
      </c>
      <c r="T116" s="122">
        <f t="shared" si="20"/>
        <v>658.47120496789069</v>
      </c>
      <c r="U116" s="122">
        <f t="shared" si="20"/>
        <v>665.06700523375821</v>
      </c>
      <c r="V116" s="122">
        <f t="shared" si="20"/>
        <v>645.08025429091867</v>
      </c>
      <c r="W116" s="122">
        <f t="shared" si="20"/>
        <v>754.55357437495286</v>
      </c>
      <c r="DA116" s="130" t="s">
        <v>1890</v>
      </c>
    </row>
    <row r="117" spans="1:105" ht="12" customHeight="1" x14ac:dyDescent="0.25">
      <c r="A117" s="97" t="s">
        <v>53</v>
      </c>
      <c r="B117" s="98">
        <v>514.7652596946466</v>
      </c>
      <c r="C117" s="98">
        <v>546.3514880512289</v>
      </c>
      <c r="D117" s="98">
        <v>542.51191974212406</v>
      </c>
      <c r="E117" s="98">
        <v>557.34768963515194</v>
      </c>
      <c r="F117" s="98">
        <v>528.6558912569933</v>
      </c>
      <c r="G117" s="98">
        <v>533.57589505433464</v>
      </c>
      <c r="H117" s="98">
        <v>538.85612235795952</v>
      </c>
      <c r="I117" s="98">
        <v>524.48277442370613</v>
      </c>
      <c r="J117" s="98">
        <v>499.84012195562514</v>
      </c>
      <c r="K117" s="98">
        <v>539.93109504572533</v>
      </c>
      <c r="L117" s="98">
        <v>605.41994244613056</v>
      </c>
      <c r="M117" s="98">
        <v>540.16791253789131</v>
      </c>
      <c r="N117" s="98">
        <v>577.05179878676313</v>
      </c>
      <c r="O117" s="98">
        <v>529.40377824593793</v>
      </c>
      <c r="P117" s="98">
        <v>508.44389111855605</v>
      </c>
      <c r="Q117" s="98">
        <v>489.73167281926709</v>
      </c>
      <c r="R117" s="98">
        <v>585.20738823569013</v>
      </c>
      <c r="S117" s="98">
        <v>610.50507470063576</v>
      </c>
      <c r="T117" s="98">
        <v>658.47120496789069</v>
      </c>
      <c r="U117" s="98">
        <v>665.06700523375821</v>
      </c>
      <c r="V117" s="98">
        <v>645.08025429091867</v>
      </c>
      <c r="W117" s="98">
        <v>754.55357437495286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3.8222548559668019</v>
      </c>
      <c r="C118" s="122">
        <f t="shared" si="21"/>
        <v>4.0942033329711389</v>
      </c>
      <c r="D118" s="122">
        <f t="shared" si="21"/>
        <v>4.3440372301240906</v>
      </c>
      <c r="E118" s="122">
        <f t="shared" si="21"/>
        <v>5.2131108896022047</v>
      </c>
      <c r="F118" s="122">
        <f t="shared" si="21"/>
        <v>4.3768878089612482</v>
      </c>
      <c r="G118" s="122">
        <f t="shared" si="21"/>
        <v>4.4696016600703912</v>
      </c>
      <c r="H118" s="122">
        <f t="shared" si="21"/>
        <v>4.6334060551514442</v>
      </c>
      <c r="I118" s="122">
        <f t="shared" si="21"/>
        <v>4.7434488138579294</v>
      </c>
      <c r="J118" s="122">
        <f t="shared" si="21"/>
        <v>5.1691476635309481</v>
      </c>
      <c r="K118" s="122">
        <f t="shared" si="21"/>
        <v>5.3262234479249528</v>
      </c>
      <c r="L118" s="122">
        <f t="shared" si="21"/>
        <v>7.4377308158293749</v>
      </c>
      <c r="M118" s="122">
        <f t="shared" si="21"/>
        <v>6.2967853022578755</v>
      </c>
      <c r="N118" s="122">
        <f t="shared" si="21"/>
        <v>6.4607061698520969</v>
      </c>
      <c r="O118" s="122">
        <f t="shared" si="21"/>
        <v>6.6219632606683145</v>
      </c>
      <c r="P118" s="122">
        <f t="shared" si="21"/>
        <v>7.0399088446461944</v>
      </c>
      <c r="Q118" s="122">
        <f t="shared" si="21"/>
        <v>6.6466105551479373</v>
      </c>
      <c r="R118" s="122">
        <f t="shared" si="21"/>
        <v>6.7020925902424162</v>
      </c>
      <c r="S118" s="122">
        <f t="shared" si="21"/>
        <v>6.8849862456137156</v>
      </c>
      <c r="T118" s="122">
        <f t="shared" si="21"/>
        <v>7.6982080876123717</v>
      </c>
      <c r="U118" s="122">
        <f t="shared" si="21"/>
        <v>9.3762668985227009</v>
      </c>
      <c r="V118" s="122">
        <f t="shared" si="21"/>
        <v>11.404363080481529</v>
      </c>
      <c r="W118" s="122">
        <f t="shared" si="21"/>
        <v>15.047002931716268</v>
      </c>
      <c r="DA118" s="130" t="s">
        <v>1892</v>
      </c>
    </row>
    <row r="119" spans="1:105" ht="12" customHeight="1" x14ac:dyDescent="0.25">
      <c r="A119" s="97" t="s">
        <v>53</v>
      </c>
      <c r="B119" s="98">
        <v>3.8222548559668019</v>
      </c>
      <c r="C119" s="98">
        <v>4.0942033329711389</v>
      </c>
      <c r="D119" s="98">
        <v>4.3440372301240906</v>
      </c>
      <c r="E119" s="98">
        <v>5.2131108896022047</v>
      </c>
      <c r="F119" s="98">
        <v>4.3768878089612482</v>
      </c>
      <c r="G119" s="98">
        <v>4.4696016600703912</v>
      </c>
      <c r="H119" s="98">
        <v>4.6334060551514442</v>
      </c>
      <c r="I119" s="98">
        <v>4.7434488138579294</v>
      </c>
      <c r="J119" s="98">
        <v>5.1691476635309481</v>
      </c>
      <c r="K119" s="98">
        <v>5.3262234479249528</v>
      </c>
      <c r="L119" s="98">
        <v>7.4377308158293749</v>
      </c>
      <c r="M119" s="98">
        <v>6.2967853022578755</v>
      </c>
      <c r="N119" s="98">
        <v>6.4607061698520969</v>
      </c>
      <c r="O119" s="98">
        <v>6.6219632606683145</v>
      </c>
      <c r="P119" s="98">
        <v>7.0399088446461944</v>
      </c>
      <c r="Q119" s="98">
        <v>6.6466105551479373</v>
      </c>
      <c r="R119" s="98">
        <v>6.7020925902424162</v>
      </c>
      <c r="S119" s="98">
        <v>6.8849862456137156</v>
      </c>
      <c r="T119" s="98">
        <v>7.6982080876123717</v>
      </c>
      <c r="U119" s="98">
        <v>9.3762668985227009</v>
      </c>
      <c r="V119" s="98">
        <v>11.404363080481529</v>
      </c>
      <c r="W119" s="98">
        <v>15.047002931716268</v>
      </c>
      <c r="DA119" s="63" t="s">
        <v>1893</v>
      </c>
    </row>
    <row r="120" spans="1:105" ht="12" customHeight="1" x14ac:dyDescent="0.25">
      <c r="A120" s="121" t="s">
        <v>55</v>
      </c>
      <c r="B120" s="122">
        <v>56.210111016049645</v>
      </c>
      <c r="C120" s="122">
        <v>54.245675754745236</v>
      </c>
      <c r="D120" s="122">
        <v>53.615676673683197</v>
      </c>
      <c r="E120" s="122">
        <v>52.058137467150985</v>
      </c>
      <c r="F120" s="122">
        <v>51.924084308541033</v>
      </c>
      <c r="G120" s="122">
        <v>53.770590656781472</v>
      </c>
      <c r="H120" s="122">
        <v>53.221245536575523</v>
      </c>
      <c r="I120" s="122">
        <v>50.897677748056935</v>
      </c>
      <c r="J120" s="122">
        <v>49.436898149136617</v>
      </c>
      <c r="K120" s="122">
        <v>50.79892723844673</v>
      </c>
      <c r="L120" s="122">
        <v>50.901037937407771</v>
      </c>
      <c r="M120" s="122">
        <v>53.650821134809206</v>
      </c>
      <c r="N120" s="122">
        <v>52.643706814887764</v>
      </c>
      <c r="O120" s="122">
        <v>51.157446824864131</v>
      </c>
      <c r="P120" s="122">
        <v>49.276525326117266</v>
      </c>
      <c r="Q120" s="122">
        <v>49.054409154534667</v>
      </c>
      <c r="R120" s="122">
        <v>51.07618637189438</v>
      </c>
      <c r="S120" s="122">
        <v>52.233310302615898</v>
      </c>
      <c r="T120" s="122">
        <v>53.958857923891792</v>
      </c>
      <c r="U120" s="122">
        <v>54.740265125127131</v>
      </c>
      <c r="V120" s="122">
        <v>56.704950644237115</v>
      </c>
      <c r="W120" s="122">
        <v>56.28915631202257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55.337481786616195</v>
      </c>
      <c r="C125" s="101">
        <v>53.397325321601606</v>
      </c>
      <c r="D125" s="101">
        <v>52.78921953512814</v>
      </c>
      <c r="E125" s="101">
        <v>51.276087008451647</v>
      </c>
      <c r="F125" s="101">
        <v>51.129644306060563</v>
      </c>
      <c r="G125" s="101">
        <v>52.886540827866369</v>
      </c>
      <c r="H125" s="101">
        <v>52.099244237456858</v>
      </c>
      <c r="I125" s="101">
        <v>49.747973205785435</v>
      </c>
      <c r="J125" s="101">
        <v>48.153157586608963</v>
      </c>
      <c r="K125" s="101">
        <v>49.409436677115771</v>
      </c>
      <c r="L125" s="101">
        <v>49.387069223368613</v>
      </c>
      <c r="M125" s="101">
        <v>51.965685558125166</v>
      </c>
      <c r="N125" s="101">
        <v>50.867457919320216</v>
      </c>
      <c r="O125" s="101">
        <v>49.284719317872629</v>
      </c>
      <c r="P125" s="101">
        <v>47.325391822289625</v>
      </c>
      <c r="Q125" s="101">
        <v>46.98677477042574</v>
      </c>
      <c r="R125" s="101">
        <v>48.641691617095908</v>
      </c>
      <c r="S125" s="101">
        <v>49.488518737816676</v>
      </c>
      <c r="T125" s="101">
        <v>50.752372418633279</v>
      </c>
      <c r="U125" s="101">
        <v>51.220704736196808</v>
      </c>
      <c r="V125" s="101">
        <v>52.764380199047011</v>
      </c>
      <c r="W125" s="101">
        <v>52.385960405537539</v>
      </c>
      <c r="DA125" s="131" t="s">
        <v>1899</v>
      </c>
    </row>
    <row r="126" spans="1:105" ht="12" customHeight="1" x14ac:dyDescent="0.25">
      <c r="A126" s="107" t="s">
        <v>121</v>
      </c>
      <c r="B126" s="104">
        <v>0.87262922943345089</v>
      </c>
      <c r="C126" s="104">
        <v>0.84835043314362912</v>
      </c>
      <c r="D126" s="104">
        <v>0.82645713855505964</v>
      </c>
      <c r="E126" s="104">
        <v>0.78205045869933865</v>
      </c>
      <c r="F126" s="104">
        <v>0.79444000248046986</v>
      </c>
      <c r="G126" s="104">
        <v>0.88404982891509998</v>
      </c>
      <c r="H126" s="104">
        <v>1.1220012991186619</v>
      </c>
      <c r="I126" s="104">
        <v>1.1497045422715026</v>
      </c>
      <c r="J126" s="104">
        <v>1.2837405625276572</v>
      </c>
      <c r="K126" s="104">
        <v>1.3894905613309603</v>
      </c>
      <c r="L126" s="104">
        <v>1.513968714039162</v>
      </c>
      <c r="M126" s="104">
        <v>1.6851355766840403</v>
      </c>
      <c r="N126" s="104">
        <v>1.7762488955675488</v>
      </c>
      <c r="O126" s="104">
        <v>1.8727275069915006</v>
      </c>
      <c r="P126" s="104">
        <v>1.9511335038276396</v>
      </c>
      <c r="Q126" s="104">
        <v>2.067634384108926</v>
      </c>
      <c r="R126" s="104">
        <v>2.4344947547984748</v>
      </c>
      <c r="S126" s="104">
        <v>2.7447915647992236</v>
      </c>
      <c r="T126" s="104">
        <v>3.2064855052585131</v>
      </c>
      <c r="U126" s="104">
        <v>3.519560388930322</v>
      </c>
      <c r="V126" s="104">
        <v>3.9405704451901049</v>
      </c>
      <c r="W126" s="104">
        <v>3.9031959064850295</v>
      </c>
      <c r="DA126" s="132" t="s">
        <v>1900</v>
      </c>
    </row>
    <row r="127" spans="1:105" ht="12" customHeight="1" x14ac:dyDescent="0.25">
      <c r="A127" s="108" t="s">
        <v>53</v>
      </c>
      <c r="B127" s="98">
        <v>0.70156523625767175</v>
      </c>
      <c r="C127" s="98">
        <v>0.67688489469572</v>
      </c>
      <c r="D127" s="98">
        <v>0.66122914378454356</v>
      </c>
      <c r="E127" s="98">
        <v>0.62291899763472858</v>
      </c>
      <c r="F127" s="98">
        <v>0.63371078267236003</v>
      </c>
      <c r="G127" s="98">
        <v>0.70836344297717035</v>
      </c>
      <c r="H127" s="98">
        <v>0.89845834343649023</v>
      </c>
      <c r="I127" s="98">
        <v>0.93374553409141481</v>
      </c>
      <c r="J127" s="98">
        <v>1.032681387843926</v>
      </c>
      <c r="K127" s="98">
        <v>1.1182342541423689</v>
      </c>
      <c r="L127" s="98">
        <v>1.2146429904841514</v>
      </c>
      <c r="M127" s="98">
        <v>1.3567837337456004</v>
      </c>
      <c r="N127" s="98">
        <v>1.4286668909638629</v>
      </c>
      <c r="O127" s="98">
        <v>1.5041525269667635</v>
      </c>
      <c r="P127" s="98">
        <v>1.5681459297102294</v>
      </c>
      <c r="Q127" s="98">
        <v>1.6588588826886348</v>
      </c>
      <c r="R127" s="98">
        <v>1.9581314898071815</v>
      </c>
      <c r="S127" s="98">
        <v>2.2075458576389226</v>
      </c>
      <c r="T127" s="98">
        <v>2.5812206866206484</v>
      </c>
      <c r="U127" s="98">
        <v>2.8298913310810652</v>
      </c>
      <c r="V127" s="98">
        <v>3.1656150073294227</v>
      </c>
      <c r="W127" s="98">
        <v>3.0610317547255392</v>
      </c>
      <c r="DA127" s="63" t="s">
        <v>1901</v>
      </c>
    </row>
    <row r="128" spans="1:105" ht="12" customHeight="1" x14ac:dyDescent="0.25">
      <c r="A128" s="108" t="s">
        <v>52</v>
      </c>
      <c r="B128" s="98">
        <v>0.17106399317577914</v>
      </c>
      <c r="C128" s="98">
        <v>0.17146553844790915</v>
      </c>
      <c r="D128" s="98">
        <v>0.16522799477051606</v>
      </c>
      <c r="E128" s="98">
        <v>0.15913146106461007</v>
      </c>
      <c r="F128" s="98">
        <v>0.16072921980810978</v>
      </c>
      <c r="G128" s="98">
        <v>0.17568638593792968</v>
      </c>
      <c r="H128" s="98">
        <v>0.2235429556821717</v>
      </c>
      <c r="I128" s="98">
        <v>0.21595900818008795</v>
      </c>
      <c r="J128" s="98">
        <v>0.25105917468373129</v>
      </c>
      <c r="K128" s="98">
        <v>0.27125630718859134</v>
      </c>
      <c r="L128" s="98">
        <v>0.29932572355501069</v>
      </c>
      <c r="M128" s="98">
        <v>0.32835184293844</v>
      </c>
      <c r="N128" s="98">
        <v>0.34758200460368582</v>
      </c>
      <c r="O128" s="98">
        <v>0.36857498002473721</v>
      </c>
      <c r="P128" s="98">
        <v>0.38298757411741025</v>
      </c>
      <c r="Q128" s="98">
        <v>0.40877550142029101</v>
      </c>
      <c r="R128" s="98">
        <v>0.47636326499129328</v>
      </c>
      <c r="S128" s="98">
        <v>0.53724570716030118</v>
      </c>
      <c r="T128" s="98">
        <v>0.62526481863786443</v>
      </c>
      <c r="U128" s="98">
        <v>0.68966905784925669</v>
      </c>
      <c r="V128" s="98">
        <v>0.77495543786068233</v>
      </c>
      <c r="W128" s="98">
        <v>0.84216415175949022</v>
      </c>
      <c r="DA128" s="63" t="s">
        <v>1902</v>
      </c>
    </row>
    <row r="129" spans="1:105" ht="12" customHeight="1" x14ac:dyDescent="0.25">
      <c r="A129" s="121" t="s">
        <v>54</v>
      </c>
      <c r="B129" s="122">
        <v>5.4794811862167219</v>
      </c>
      <c r="C129" s="122">
        <v>5.5234862782802052</v>
      </c>
      <c r="D129" s="122">
        <v>5.4464097666287934</v>
      </c>
      <c r="E129" s="122">
        <v>5.457810576646196</v>
      </c>
      <c r="F129" s="122">
        <v>5.4000096667647624</v>
      </c>
      <c r="G129" s="122">
        <v>5.6042032193079176</v>
      </c>
      <c r="H129" s="122">
        <v>5.3857114404089597</v>
      </c>
      <c r="I129" s="122">
        <v>5.3754532865638822</v>
      </c>
      <c r="J129" s="122">
        <v>5.5582112668908712</v>
      </c>
      <c r="K129" s="122">
        <v>5.9884751854063367</v>
      </c>
      <c r="L129" s="122">
        <v>6.0711982292958639</v>
      </c>
      <c r="M129" s="122">
        <v>6.1396657265947567</v>
      </c>
      <c r="N129" s="122">
        <v>6.2451396797717349</v>
      </c>
      <c r="O129" s="122">
        <v>6.159295138049969</v>
      </c>
      <c r="P129" s="122">
        <v>6.0162176025634855</v>
      </c>
      <c r="Q129" s="122">
        <v>6.1001370452768713</v>
      </c>
      <c r="R129" s="122">
        <v>6.357300819510364</v>
      </c>
      <c r="S129" s="122">
        <v>6.7002843171484043</v>
      </c>
      <c r="T129" s="122">
        <v>7.2797364284455703</v>
      </c>
      <c r="U129" s="122">
        <v>7.6315175702013294</v>
      </c>
      <c r="V129" s="122">
        <v>10.564226335527202</v>
      </c>
      <c r="W129" s="122">
        <v>10.637656560510068</v>
      </c>
      <c r="DA129" s="130" t="s">
        <v>1903</v>
      </c>
    </row>
    <row r="130" spans="1:105" ht="12" customHeight="1" x14ac:dyDescent="0.25">
      <c r="A130" s="97" t="s">
        <v>50</v>
      </c>
      <c r="B130" s="98">
        <v>0.40149017236517093</v>
      </c>
      <c r="C130" s="98">
        <v>0.63689610186327739</v>
      </c>
      <c r="D130" s="98">
        <v>0.61354345086687967</v>
      </c>
      <c r="E130" s="98">
        <v>0.71445900338901236</v>
      </c>
      <c r="F130" s="98">
        <v>0.58541867607925879</v>
      </c>
      <c r="G130" s="98">
        <v>0.69735476968661314</v>
      </c>
      <c r="H130" s="98">
        <v>0.342962295485223</v>
      </c>
      <c r="I130" s="98">
        <v>0.44500450763741356</v>
      </c>
      <c r="J130" s="98">
        <v>0.64266289362714613</v>
      </c>
      <c r="K130" s="98">
        <v>0.74372737708152248</v>
      </c>
      <c r="L130" s="98">
        <v>0.52664723172348604</v>
      </c>
      <c r="M130" s="98">
        <v>0.41584796017429526</v>
      </c>
      <c r="N130" s="98">
        <v>0.30421500505445598</v>
      </c>
      <c r="O130" s="98">
        <v>0.3908575773745312</v>
      </c>
      <c r="P130" s="98">
        <v>0.37533310211589443</v>
      </c>
      <c r="Q130" s="98">
        <v>0.46861873080974853</v>
      </c>
      <c r="R130" s="98">
        <v>0.39869002437262596</v>
      </c>
      <c r="S130" s="98">
        <v>0.41307717393783555</v>
      </c>
      <c r="T130" s="98">
        <v>0.42506599614981133</v>
      </c>
      <c r="U130" s="98">
        <v>0.43527596102002447</v>
      </c>
      <c r="V130" s="98">
        <v>0.5637912915679113</v>
      </c>
      <c r="W130" s="98">
        <v>0.5729747034906193</v>
      </c>
      <c r="DA130" s="63" t="s">
        <v>1904</v>
      </c>
    </row>
    <row r="131" spans="1:105" ht="12" customHeight="1" x14ac:dyDescent="0.25">
      <c r="A131" s="109" t="s">
        <v>120</v>
      </c>
      <c r="B131" s="33">
        <v>5.0779910138515509</v>
      </c>
      <c r="C131" s="33">
        <v>4.8865901764169282</v>
      </c>
      <c r="D131" s="33">
        <v>4.8328663157619136</v>
      </c>
      <c r="E131" s="33">
        <v>4.7433515732571836</v>
      </c>
      <c r="F131" s="33">
        <v>4.8145909906855033</v>
      </c>
      <c r="G131" s="33">
        <v>4.9068484496213047</v>
      </c>
      <c r="H131" s="33">
        <v>5.0427491449237367</v>
      </c>
      <c r="I131" s="33">
        <v>4.9304487789264684</v>
      </c>
      <c r="J131" s="33">
        <v>4.9155483732637251</v>
      </c>
      <c r="K131" s="33">
        <v>5.2447478083248145</v>
      </c>
      <c r="L131" s="33">
        <v>5.5445509975723777</v>
      </c>
      <c r="M131" s="33">
        <v>5.7238177664204617</v>
      </c>
      <c r="N131" s="33">
        <v>5.9409246747172793</v>
      </c>
      <c r="O131" s="33">
        <v>5.7684375606754381</v>
      </c>
      <c r="P131" s="33">
        <v>5.6408845004475907</v>
      </c>
      <c r="Q131" s="33">
        <v>5.6315183144671224</v>
      </c>
      <c r="R131" s="33">
        <v>5.9586107951377381</v>
      </c>
      <c r="S131" s="33">
        <v>6.2872071432105692</v>
      </c>
      <c r="T131" s="33">
        <v>6.8546704322957588</v>
      </c>
      <c r="U131" s="33">
        <v>7.1962416091813051</v>
      </c>
      <c r="V131" s="33">
        <v>10.000435043959291</v>
      </c>
      <c r="W131" s="33">
        <v>10.064681857019449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0.74866239209216856</v>
      </c>
      <c r="C133" s="154">
        <f t="shared" si="22"/>
        <v>0.75138041044161741</v>
      </c>
      <c r="D133" s="154">
        <f t="shared" si="22"/>
        <v>0.75452335695627715</v>
      </c>
      <c r="E133" s="154">
        <f t="shared" si="22"/>
        <v>0.75865030217233531</v>
      </c>
      <c r="F133" s="154">
        <f t="shared" si="22"/>
        <v>0.7621235426846017</v>
      </c>
      <c r="G133" s="154">
        <f t="shared" si="22"/>
        <v>0.76657724606401967</v>
      </c>
      <c r="H133" s="154">
        <f t="shared" si="22"/>
        <v>0.77145907459400975</v>
      </c>
      <c r="I133" s="154">
        <f t="shared" si="22"/>
        <v>0.77604595740447424</v>
      </c>
      <c r="J133" s="154">
        <f t="shared" si="22"/>
        <v>0.78115551089298552</v>
      </c>
      <c r="K133" s="154">
        <f t="shared" si="22"/>
        <v>0.78668277979414181</v>
      </c>
      <c r="L133" s="154">
        <f t="shared" si="22"/>
        <v>0.79475178453239237</v>
      </c>
      <c r="M133" s="154">
        <f t="shared" si="22"/>
        <v>0.80077051401131072</v>
      </c>
      <c r="N133" s="154">
        <f t="shared" si="22"/>
        <v>0.80858591375908828</v>
      </c>
      <c r="O133" s="154">
        <f t="shared" si="22"/>
        <v>0.816306773357102</v>
      </c>
      <c r="P133" s="154">
        <f t="shared" si="22"/>
        <v>0.81889079647386909</v>
      </c>
      <c r="Q133" s="154">
        <f t="shared" si="22"/>
        <v>0.82251197715189572</v>
      </c>
      <c r="R133" s="154">
        <f t="shared" ref="R133:V133" si="23">IF(R115=0,"",R115/R97)</f>
        <v>0.82952009409740446</v>
      </c>
      <c r="S133" s="154">
        <f t="shared" si="23"/>
        <v>0.83932909820121593</v>
      </c>
      <c r="T133" s="154">
        <f t="shared" si="23"/>
        <v>0.85103381350205431</v>
      </c>
      <c r="U133" s="154">
        <f t="shared" si="23"/>
        <v>0.86280641833946314</v>
      </c>
      <c r="V133" s="154">
        <f t="shared" si="23"/>
        <v>0.87541024785133226</v>
      </c>
      <c r="W133" s="154">
        <f t="shared" ref="W133" si="24">IF(W115=0,"",W115/W97)</f>
        <v>0.88695330399578165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0.74979105357908815</v>
      </c>
      <c r="C134" s="155">
        <f t="shared" si="25"/>
        <v>0.75197676891604703</v>
      </c>
      <c r="D134" s="155">
        <f t="shared" si="25"/>
        <v>0.75468505443686218</v>
      </c>
      <c r="E134" s="155">
        <f t="shared" si="25"/>
        <v>0.75786409663555021</v>
      </c>
      <c r="F134" s="155">
        <f t="shared" si="25"/>
        <v>0.76179310194073113</v>
      </c>
      <c r="G134" s="155">
        <f t="shared" si="25"/>
        <v>0.76613775360465386</v>
      </c>
      <c r="H134" s="155">
        <f t="shared" si="25"/>
        <v>0.77047407376270138</v>
      </c>
      <c r="I134" s="155">
        <f t="shared" si="25"/>
        <v>0.77492650285786324</v>
      </c>
      <c r="J134" s="155">
        <f t="shared" si="25"/>
        <v>0.77987977649521534</v>
      </c>
      <c r="K134" s="155">
        <f t="shared" si="25"/>
        <v>0.78586626394031311</v>
      </c>
      <c r="L134" s="155">
        <f t="shared" si="25"/>
        <v>0.79247882673152337</v>
      </c>
      <c r="M134" s="155">
        <f t="shared" si="25"/>
        <v>0.80008861576350554</v>
      </c>
      <c r="N134" s="155">
        <f t="shared" si="25"/>
        <v>0.80807982951582868</v>
      </c>
      <c r="O134" s="155">
        <f t="shared" si="25"/>
        <v>0.81575114228304124</v>
      </c>
      <c r="P134" s="155">
        <f t="shared" si="25"/>
        <v>0.81731259195676242</v>
      </c>
      <c r="Q134" s="155">
        <f t="shared" si="25"/>
        <v>0.82101029733469211</v>
      </c>
      <c r="R134" s="155">
        <f t="shared" ref="R134:V134" si="26">IF(R116=0,"",R116/R98)</f>
        <v>0.82813332901998016</v>
      </c>
      <c r="S134" s="155">
        <f t="shared" si="26"/>
        <v>0.83775371108280994</v>
      </c>
      <c r="T134" s="155">
        <f t="shared" si="26"/>
        <v>0.84890294190393201</v>
      </c>
      <c r="U134" s="155">
        <f t="shared" si="26"/>
        <v>0.8591373925999426</v>
      </c>
      <c r="V134" s="155">
        <f t="shared" si="26"/>
        <v>0.87013660580693519</v>
      </c>
      <c r="W134" s="155">
        <f t="shared" ref="W134" si="27">IF(W116=0,"",W116/W98)</f>
        <v>0.87934296132779599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0.74979105357908815</v>
      </c>
      <c r="C135" s="156">
        <f t="shared" si="28"/>
        <v>0.75197676891604703</v>
      </c>
      <c r="D135" s="156">
        <f t="shared" si="28"/>
        <v>0.75468505443686218</v>
      </c>
      <c r="E135" s="156">
        <f t="shared" si="28"/>
        <v>0.75786409663555021</v>
      </c>
      <c r="F135" s="156">
        <f t="shared" si="28"/>
        <v>0.76179310194073113</v>
      </c>
      <c r="G135" s="156">
        <f t="shared" si="28"/>
        <v>0.76613775360465386</v>
      </c>
      <c r="H135" s="156">
        <f t="shared" si="28"/>
        <v>0.77047407376270138</v>
      </c>
      <c r="I135" s="156">
        <f t="shared" si="28"/>
        <v>0.77492650285786324</v>
      </c>
      <c r="J135" s="156">
        <f t="shared" si="28"/>
        <v>0.77987977649521534</v>
      </c>
      <c r="K135" s="156">
        <f t="shared" si="28"/>
        <v>0.78586626394031311</v>
      </c>
      <c r="L135" s="156">
        <f t="shared" si="28"/>
        <v>0.79247882673152337</v>
      </c>
      <c r="M135" s="156">
        <f t="shared" si="28"/>
        <v>0.80008861576350554</v>
      </c>
      <c r="N135" s="156">
        <f t="shared" si="28"/>
        <v>0.80807982951582868</v>
      </c>
      <c r="O135" s="156">
        <f t="shared" si="28"/>
        <v>0.81575114228304124</v>
      </c>
      <c r="P135" s="156">
        <f t="shared" si="28"/>
        <v>0.81731259195676242</v>
      </c>
      <c r="Q135" s="156">
        <f t="shared" si="28"/>
        <v>0.82101029733469211</v>
      </c>
      <c r="R135" s="156">
        <f t="shared" ref="R135:V135" si="29">IF(R117=0,"",R117/R99)</f>
        <v>0.82813332901998016</v>
      </c>
      <c r="S135" s="156">
        <f t="shared" si="29"/>
        <v>0.83775371108280994</v>
      </c>
      <c r="T135" s="156">
        <f t="shared" si="29"/>
        <v>0.84890294190393201</v>
      </c>
      <c r="U135" s="156">
        <f t="shared" si="29"/>
        <v>0.8591373925999426</v>
      </c>
      <c r="V135" s="156">
        <f t="shared" si="29"/>
        <v>0.87013660580693519</v>
      </c>
      <c r="W135" s="156">
        <f t="shared" ref="W135" si="30">IF(W117=0,"",W117/W99)</f>
        <v>0.87934296132779599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1.9750400444877318</v>
      </c>
      <c r="C136" s="155">
        <f t="shared" si="31"/>
        <v>2.0627259788525385</v>
      </c>
      <c r="D136" s="155">
        <f t="shared" si="31"/>
        <v>2.1600021531154279</v>
      </c>
      <c r="E136" s="155">
        <f t="shared" si="31"/>
        <v>2.2472695559740337</v>
      </c>
      <c r="F136" s="155">
        <f t="shared" si="31"/>
        <v>2.3649129031617915</v>
      </c>
      <c r="G136" s="155">
        <f t="shared" si="31"/>
        <v>2.518110232796138</v>
      </c>
      <c r="H136" s="155">
        <f t="shared" si="31"/>
        <v>2.7184418329217537</v>
      </c>
      <c r="I136" s="155">
        <f t="shared" si="31"/>
        <v>2.8423011233665214</v>
      </c>
      <c r="J136" s="155">
        <f t="shared" si="31"/>
        <v>2.9155554143078435</v>
      </c>
      <c r="K136" s="155">
        <f t="shared" si="31"/>
        <v>3.0171344623551573</v>
      </c>
      <c r="L136" s="155">
        <f t="shared" si="31"/>
        <v>3.1177495344307102</v>
      </c>
      <c r="M136" s="155">
        <f t="shared" si="31"/>
        <v>3.2110554076963793</v>
      </c>
      <c r="N136" s="155">
        <f t="shared" si="31"/>
        <v>3.3238209165411212</v>
      </c>
      <c r="O136" s="155">
        <f t="shared" si="31"/>
        <v>3.4511132515156238</v>
      </c>
      <c r="P136" s="155">
        <f t="shared" si="31"/>
        <v>3.5633527633579489</v>
      </c>
      <c r="Q136" s="155">
        <f t="shared" si="31"/>
        <v>3.669588195711976</v>
      </c>
      <c r="R136" s="155">
        <f t="shared" ref="R136:V136" si="32">IF(R118=0,"",R118/R100)</f>
        <v>3.7844320029539738</v>
      </c>
      <c r="S136" s="155">
        <f t="shared" si="32"/>
        <v>3.9437906544744323</v>
      </c>
      <c r="T136" s="155">
        <f t="shared" si="32"/>
        <v>4.1049905631385437</v>
      </c>
      <c r="U136" s="155">
        <f t="shared" si="32"/>
        <v>4.2500547650520604</v>
      </c>
      <c r="V136" s="155">
        <f t="shared" si="32"/>
        <v>4.3727986841816575</v>
      </c>
      <c r="W136" s="155">
        <f t="shared" ref="W136" si="33">IF(W118=0,"",W118/W100)</f>
        <v>4.4666267659146452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1.9750400444877318</v>
      </c>
      <c r="C137" s="156">
        <f t="shared" si="34"/>
        <v>2.0627259788525385</v>
      </c>
      <c r="D137" s="156">
        <f t="shared" si="34"/>
        <v>2.1600021531154279</v>
      </c>
      <c r="E137" s="156">
        <f t="shared" si="34"/>
        <v>2.2472695559740337</v>
      </c>
      <c r="F137" s="156">
        <f t="shared" si="34"/>
        <v>2.3649129031617915</v>
      </c>
      <c r="G137" s="156">
        <f t="shared" si="34"/>
        <v>2.518110232796138</v>
      </c>
      <c r="H137" s="156">
        <f t="shared" si="34"/>
        <v>2.7184418329217537</v>
      </c>
      <c r="I137" s="156">
        <f t="shared" si="34"/>
        <v>2.8423011233665214</v>
      </c>
      <c r="J137" s="156">
        <f t="shared" si="34"/>
        <v>2.9155554143078435</v>
      </c>
      <c r="K137" s="156">
        <f t="shared" si="34"/>
        <v>3.0171344623551573</v>
      </c>
      <c r="L137" s="156">
        <f t="shared" si="34"/>
        <v>3.1177495344307102</v>
      </c>
      <c r="M137" s="156">
        <f t="shared" si="34"/>
        <v>3.2110554076963793</v>
      </c>
      <c r="N137" s="156">
        <f t="shared" si="34"/>
        <v>3.3238209165411212</v>
      </c>
      <c r="O137" s="156">
        <f t="shared" si="34"/>
        <v>3.4511132515156238</v>
      </c>
      <c r="P137" s="156">
        <f t="shared" si="34"/>
        <v>3.5633527633579489</v>
      </c>
      <c r="Q137" s="156">
        <f t="shared" si="34"/>
        <v>3.669588195711976</v>
      </c>
      <c r="R137" s="156">
        <f t="shared" ref="R137:V137" si="35">IF(R119=0,"",R119/R101)</f>
        <v>3.7844320029539738</v>
      </c>
      <c r="S137" s="156">
        <f t="shared" si="35"/>
        <v>3.9437906544744323</v>
      </c>
      <c r="T137" s="156">
        <f t="shared" si="35"/>
        <v>4.1049905631385437</v>
      </c>
      <c r="U137" s="156">
        <f t="shared" si="35"/>
        <v>4.2500547650520604</v>
      </c>
      <c r="V137" s="156">
        <f t="shared" si="35"/>
        <v>4.3727986841816575</v>
      </c>
      <c r="W137" s="156">
        <f t="shared" ref="W137" si="36">IF(W119=0,"",W119/W101)</f>
        <v>4.4666267659146452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0.70897321040311556</v>
      </c>
      <c r="C138" s="155">
        <f t="shared" si="37"/>
        <v>0.71232677509677111</v>
      </c>
      <c r="D138" s="155">
        <f t="shared" si="37"/>
        <v>0.71609009375156552</v>
      </c>
      <c r="E138" s="155">
        <f t="shared" si="37"/>
        <v>0.72027114248715263</v>
      </c>
      <c r="F138" s="155">
        <f t="shared" si="37"/>
        <v>0.72496207280751179</v>
      </c>
      <c r="G138" s="155">
        <f t="shared" si="37"/>
        <v>0.73001208048161448</v>
      </c>
      <c r="H138" s="155">
        <f t="shared" si="37"/>
        <v>0.73558457771310037</v>
      </c>
      <c r="I138" s="155">
        <f t="shared" si="37"/>
        <v>0.73816545097962005</v>
      </c>
      <c r="J138" s="155">
        <f t="shared" si="37"/>
        <v>0.73917090652769957</v>
      </c>
      <c r="K138" s="155">
        <f t="shared" si="37"/>
        <v>0.74061477675587406</v>
      </c>
      <c r="L138" s="155">
        <f t="shared" si="37"/>
        <v>0.74234422275908918</v>
      </c>
      <c r="M138" s="155">
        <f t="shared" si="37"/>
        <v>0.74455129889299365</v>
      </c>
      <c r="N138" s="155">
        <f t="shared" si="37"/>
        <v>0.74756408454265943</v>
      </c>
      <c r="O138" s="155">
        <f t="shared" si="37"/>
        <v>0.75161611023501618</v>
      </c>
      <c r="P138" s="155">
        <f t="shared" si="37"/>
        <v>0.75524173829858687</v>
      </c>
      <c r="Q138" s="155">
        <f t="shared" si="37"/>
        <v>0.76130804986504363</v>
      </c>
      <c r="R138" s="155">
        <f t="shared" ref="R138:V138" si="38">IF(R120=0,"",R120/R102)</f>
        <v>0.77010621242398869</v>
      </c>
      <c r="S138" s="155">
        <f t="shared" si="38"/>
        <v>0.78049405921252712</v>
      </c>
      <c r="T138" s="155">
        <f t="shared" si="38"/>
        <v>0.79110972216422459</v>
      </c>
      <c r="U138" s="155">
        <f t="shared" si="38"/>
        <v>0.8006352513455528</v>
      </c>
      <c r="V138" s="155">
        <f t="shared" si="38"/>
        <v>0.80879134079394333</v>
      </c>
      <c r="W138" s="155">
        <f t="shared" ref="W138" si="39">IF(W120=0,"",W120/W102)</f>
        <v>0.81525484834719542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0.70834392883856612</v>
      </c>
      <c r="C143" s="157">
        <f t="shared" si="52"/>
        <v>0.71167562435048037</v>
      </c>
      <c r="D143" s="157">
        <f t="shared" si="52"/>
        <v>0.715463953376414</v>
      </c>
      <c r="E143" s="157">
        <f t="shared" si="52"/>
        <v>0.71966029323257763</v>
      </c>
      <c r="F143" s="157">
        <f t="shared" si="52"/>
        <v>0.72434525903207903</v>
      </c>
      <c r="G143" s="157">
        <f t="shared" si="52"/>
        <v>0.72935939727567045</v>
      </c>
      <c r="H143" s="157">
        <f t="shared" si="52"/>
        <v>0.7347440054470914</v>
      </c>
      <c r="I143" s="157">
        <f t="shared" si="52"/>
        <v>0.73732902293703961</v>
      </c>
      <c r="J143" s="157">
        <f t="shared" si="52"/>
        <v>0.73816712139166407</v>
      </c>
      <c r="K143" s="157">
        <f t="shared" si="52"/>
        <v>0.73956960986578424</v>
      </c>
      <c r="L143" s="157">
        <f t="shared" si="52"/>
        <v>0.74120295164010463</v>
      </c>
      <c r="M143" s="157">
        <f t="shared" si="52"/>
        <v>0.74337766989913501</v>
      </c>
      <c r="N143" s="157">
        <f t="shared" si="52"/>
        <v>0.74630346489089761</v>
      </c>
      <c r="O143" s="157">
        <f t="shared" si="52"/>
        <v>0.75022836964107575</v>
      </c>
      <c r="P143" s="157">
        <f t="shared" si="52"/>
        <v>0.7537097325778207</v>
      </c>
      <c r="Q143" s="157">
        <f t="shared" si="52"/>
        <v>0.75966760630668251</v>
      </c>
      <c r="R143" s="157">
        <f t="shared" ref="R143:V143" si="53">IF(R125=0,"",R125/R107)</f>
        <v>0.76824299439377297</v>
      </c>
      <c r="S143" s="157">
        <f t="shared" si="53"/>
        <v>0.77853009267160966</v>
      </c>
      <c r="T143" s="157">
        <f t="shared" si="53"/>
        <v>0.78898058298417106</v>
      </c>
      <c r="U143" s="157">
        <f t="shared" si="53"/>
        <v>0.7984611960475313</v>
      </c>
      <c r="V143" s="157">
        <f t="shared" si="53"/>
        <v>0.80652547833009747</v>
      </c>
      <c r="W143" s="157">
        <f t="shared" ref="W143" si="54">IF(W125=0,"",W125/W107)</f>
        <v>0.81291900490884705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0.75129881524265818</v>
      </c>
      <c r="C144" s="158">
        <f t="shared" si="55"/>
        <v>0.75585619146486249</v>
      </c>
      <c r="D144" s="158">
        <f t="shared" si="55"/>
        <v>0.75848936094988784</v>
      </c>
      <c r="E144" s="158">
        <f t="shared" si="55"/>
        <v>0.76271852368253013</v>
      </c>
      <c r="F144" s="158">
        <f t="shared" si="55"/>
        <v>0.76699735590085205</v>
      </c>
      <c r="G144" s="158">
        <f t="shared" si="55"/>
        <v>0.77130297376026558</v>
      </c>
      <c r="H144" s="158">
        <f t="shared" si="55"/>
        <v>0.77685280432342385</v>
      </c>
      <c r="I144" s="158">
        <f t="shared" si="55"/>
        <v>0.7762692966404906</v>
      </c>
      <c r="J144" s="158">
        <f t="shared" si="55"/>
        <v>0.77890063796778319</v>
      </c>
      <c r="K144" s="158">
        <f t="shared" si="55"/>
        <v>0.77980207043860905</v>
      </c>
      <c r="L144" s="158">
        <f t="shared" si="55"/>
        <v>0.78160276108453619</v>
      </c>
      <c r="M144" s="158">
        <f t="shared" si="55"/>
        <v>0.78265558421471193</v>
      </c>
      <c r="N144" s="158">
        <f t="shared" si="55"/>
        <v>0.78556434674154307</v>
      </c>
      <c r="O144" s="158">
        <f t="shared" si="55"/>
        <v>0.79007724200435336</v>
      </c>
      <c r="P144" s="158">
        <f t="shared" si="55"/>
        <v>0.79440752410124804</v>
      </c>
      <c r="Q144" s="158">
        <f t="shared" si="55"/>
        <v>0.80059539312480044</v>
      </c>
      <c r="R144" s="158">
        <f t="shared" ref="R144:V144" si="56">IF(R126=0,"",R126/R108)</f>
        <v>0.80932440104463932</v>
      </c>
      <c r="S144" s="158">
        <f t="shared" si="56"/>
        <v>0.81768523609477906</v>
      </c>
      <c r="T144" s="158">
        <f t="shared" si="56"/>
        <v>0.82640849238007319</v>
      </c>
      <c r="U144" s="158">
        <f t="shared" si="56"/>
        <v>0.83366976764457834</v>
      </c>
      <c r="V144" s="158">
        <f t="shared" si="56"/>
        <v>0.84040583650673739</v>
      </c>
      <c r="W144" s="158">
        <f t="shared" ref="W144" si="57">IF(W126=0,"",W126/W108)</f>
        <v>0.84795610057421467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0.70834392883856612</v>
      </c>
      <c r="C145" s="156">
        <f t="shared" si="58"/>
        <v>0.71183258623422896</v>
      </c>
      <c r="D145" s="156">
        <f t="shared" si="58"/>
        <v>0.7153206880193359</v>
      </c>
      <c r="E145" s="156">
        <f t="shared" si="58"/>
        <v>0.7191277707721021</v>
      </c>
      <c r="F145" s="156">
        <f t="shared" si="58"/>
        <v>0.72419942577322349</v>
      </c>
      <c r="G145" s="156">
        <f t="shared" si="58"/>
        <v>0.72990231717924292</v>
      </c>
      <c r="H145" s="156">
        <f t="shared" si="58"/>
        <v>0.73599015851525207</v>
      </c>
      <c r="I145" s="156">
        <f t="shared" si="58"/>
        <v>0.73807747896530629</v>
      </c>
      <c r="J145" s="156">
        <f t="shared" si="58"/>
        <v>0.73916860829801789</v>
      </c>
      <c r="K145" s="156">
        <f t="shared" si="58"/>
        <v>0.7402612824486543</v>
      </c>
      <c r="L145" s="156">
        <f t="shared" si="58"/>
        <v>0.74168536130141083</v>
      </c>
      <c r="M145" s="156">
        <f t="shared" si="58"/>
        <v>0.7435458323955485</v>
      </c>
      <c r="N145" s="156">
        <f t="shared" si="58"/>
        <v>0.74661330957620275</v>
      </c>
      <c r="O145" s="156">
        <f t="shared" si="58"/>
        <v>0.7514246236156179</v>
      </c>
      <c r="P145" s="156">
        <f t="shared" si="58"/>
        <v>0.75642604285187331</v>
      </c>
      <c r="Q145" s="156">
        <f t="shared" si="58"/>
        <v>0.76309883577461946</v>
      </c>
      <c r="R145" s="156">
        <f t="shared" ref="R145:V145" si="59">IF(R127=0,"",R127/R109)</f>
        <v>0.77344691197648441</v>
      </c>
      <c r="S145" s="156">
        <f t="shared" si="59"/>
        <v>0.78294626004212742</v>
      </c>
      <c r="T145" s="156">
        <f t="shared" si="59"/>
        <v>0.79306020841022573</v>
      </c>
      <c r="U145" s="156">
        <f t="shared" si="59"/>
        <v>0.80119253104689092</v>
      </c>
      <c r="V145" s="156">
        <f t="shared" si="59"/>
        <v>0.80880633840522731</v>
      </c>
      <c r="W145" s="156">
        <f t="shared" ref="W145" si="60">IF(W127=0,"",W127/W109)</f>
        <v>0.81390947914120193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0.74845063713344961</v>
      </c>
      <c r="C147" s="155">
        <f t="shared" si="64"/>
        <v>0.74303086374573357</v>
      </c>
      <c r="D147" s="155">
        <f t="shared" si="64"/>
        <v>0.74559405394993794</v>
      </c>
      <c r="E147" s="155">
        <f t="shared" si="64"/>
        <v>0.74484517594380972</v>
      </c>
      <c r="F147" s="155">
        <f t="shared" si="64"/>
        <v>0.75162261195101265</v>
      </c>
      <c r="G147" s="155">
        <f t="shared" si="64"/>
        <v>0.75187681695706265</v>
      </c>
      <c r="H147" s="155">
        <f t="shared" si="64"/>
        <v>0.76661807984457375</v>
      </c>
      <c r="I147" s="155">
        <f t="shared" si="64"/>
        <v>0.76484273446569706</v>
      </c>
      <c r="J147" s="155">
        <f t="shared" si="64"/>
        <v>0.75948999058740707</v>
      </c>
      <c r="K147" s="155">
        <f t="shared" si="64"/>
        <v>0.75921363557374044</v>
      </c>
      <c r="L147" s="155">
        <f t="shared" si="64"/>
        <v>0.76795565869254712</v>
      </c>
      <c r="M147" s="155">
        <f t="shared" si="64"/>
        <v>0.77366743537968952</v>
      </c>
      <c r="N147" s="155">
        <f t="shared" si="64"/>
        <v>0.77981192846745573</v>
      </c>
      <c r="O147" s="155">
        <f t="shared" si="64"/>
        <v>0.77935987589319544</v>
      </c>
      <c r="P147" s="155">
        <f t="shared" si="64"/>
        <v>0.78155067669243039</v>
      </c>
      <c r="Q147" s="155">
        <f t="shared" si="64"/>
        <v>0.78182795105632752</v>
      </c>
      <c r="R147" s="155">
        <f t="shared" ref="R147:V147" si="65">IF(R129=0,"",R129/R111)</f>
        <v>0.7906506995864262</v>
      </c>
      <c r="S147" s="155">
        <f t="shared" si="65"/>
        <v>0.79945192847415536</v>
      </c>
      <c r="T147" s="155">
        <f t="shared" si="65"/>
        <v>0.81070164064286376</v>
      </c>
      <c r="U147" s="155">
        <f t="shared" si="65"/>
        <v>0.82169257454855293</v>
      </c>
      <c r="V147" s="155">
        <f t="shared" si="65"/>
        <v>0.83276915007620111</v>
      </c>
      <c r="W147" s="155">
        <f t="shared" ref="W147" si="66">IF(W129=0,"",W129/W111)</f>
        <v>0.84122042252281359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0.61642944992186521</v>
      </c>
      <c r="C148" s="156">
        <f t="shared" si="67"/>
        <v>0.61754770835081452</v>
      </c>
      <c r="D148" s="156">
        <f t="shared" si="67"/>
        <v>0.61863219157657467</v>
      </c>
      <c r="E148" s="156">
        <f t="shared" si="67"/>
        <v>0.61970629358504337</v>
      </c>
      <c r="F148" s="156">
        <f t="shared" si="67"/>
        <v>0.62059939994926627</v>
      </c>
      <c r="G148" s="156">
        <f t="shared" si="67"/>
        <v>0.62161457810506315</v>
      </c>
      <c r="H148" s="156">
        <f t="shared" si="67"/>
        <v>0.62273702191119451</v>
      </c>
      <c r="I148" s="156">
        <f t="shared" si="67"/>
        <v>0.62329103185124324</v>
      </c>
      <c r="J148" s="156">
        <f t="shared" si="67"/>
        <v>0.6234362353495676</v>
      </c>
      <c r="K148" s="156">
        <f t="shared" si="67"/>
        <v>0.62361256454220304</v>
      </c>
      <c r="L148" s="156">
        <f t="shared" si="67"/>
        <v>0.62374121112196079</v>
      </c>
      <c r="M148" s="156">
        <f t="shared" si="67"/>
        <v>0.62383674164641711</v>
      </c>
      <c r="N148" s="156">
        <f t="shared" si="67"/>
        <v>0.62392918779970463</v>
      </c>
      <c r="O148" s="156">
        <f t="shared" si="67"/>
        <v>0.62405279243724543</v>
      </c>
      <c r="P148" s="156">
        <f t="shared" si="67"/>
        <v>0.62412427729840214</v>
      </c>
      <c r="Q148" s="156">
        <f t="shared" si="67"/>
        <v>0.62418968188147694</v>
      </c>
      <c r="R148" s="156">
        <f t="shared" ref="R148:V148" si="68">IF(R130=0,"",R130/R112)</f>
        <v>0.62436121667642985</v>
      </c>
      <c r="S148" s="156">
        <f t="shared" si="68"/>
        <v>0.62457755401987125</v>
      </c>
      <c r="T148" s="156">
        <f t="shared" si="68"/>
        <v>0.62478209579351973</v>
      </c>
      <c r="U148" s="156">
        <f t="shared" si="68"/>
        <v>0.62510328552985472</v>
      </c>
      <c r="V148" s="156">
        <f t="shared" si="68"/>
        <v>0.62564042353670912</v>
      </c>
      <c r="W148" s="156">
        <f t="shared" ref="W148" si="69">IF(W130=0,"",W130/W112)</f>
        <v>0.626425208230726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0.76134273078031522</v>
      </c>
      <c r="C149" s="159">
        <f t="shared" si="70"/>
        <v>0.7632443482914919</v>
      </c>
      <c r="D149" s="159">
        <f t="shared" si="70"/>
        <v>0.76553974343869358</v>
      </c>
      <c r="E149" s="159">
        <f t="shared" si="70"/>
        <v>0.76821087695563661</v>
      </c>
      <c r="F149" s="159">
        <f t="shared" si="70"/>
        <v>0.77142594568711542</v>
      </c>
      <c r="G149" s="159">
        <f t="shared" si="70"/>
        <v>0.77495627888577545</v>
      </c>
      <c r="H149" s="159">
        <f t="shared" si="70"/>
        <v>0.77885678744081932</v>
      </c>
      <c r="I149" s="159">
        <f t="shared" si="70"/>
        <v>0.78084821810177696</v>
      </c>
      <c r="J149" s="159">
        <f t="shared" si="70"/>
        <v>0.78179606906692234</v>
      </c>
      <c r="K149" s="159">
        <f t="shared" si="70"/>
        <v>0.78336843808941914</v>
      </c>
      <c r="L149" s="159">
        <f t="shared" si="70"/>
        <v>0.78519965230922362</v>
      </c>
      <c r="M149" s="159">
        <f t="shared" si="70"/>
        <v>0.78740715836381436</v>
      </c>
      <c r="N149" s="159">
        <f t="shared" si="70"/>
        <v>0.78991773972067725</v>
      </c>
      <c r="O149" s="159">
        <f t="shared" si="70"/>
        <v>0.79272749913725038</v>
      </c>
      <c r="P149" s="159">
        <f t="shared" si="70"/>
        <v>0.79489154273796025</v>
      </c>
      <c r="Q149" s="159">
        <f t="shared" si="70"/>
        <v>0.79861114375864806</v>
      </c>
      <c r="R149" s="159">
        <f t="shared" ref="R149:V149" si="71">IF(R131=0,"",R131/R113)</f>
        <v>0.80499611063522802</v>
      </c>
      <c r="S149" s="159">
        <f t="shared" si="71"/>
        <v>0.8144339036718935</v>
      </c>
      <c r="T149" s="159">
        <f t="shared" si="71"/>
        <v>0.82594273653029482</v>
      </c>
      <c r="U149" s="159">
        <f t="shared" si="71"/>
        <v>0.83762629972660108</v>
      </c>
      <c r="V149" s="159">
        <f t="shared" si="71"/>
        <v>0.84860794357136382</v>
      </c>
      <c r="W149" s="159">
        <f t="shared" ref="W149" si="72">IF(W131=0,"",W131/W113)</f>
        <v>0.85796838805679121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1.7206919023628058</v>
      </c>
      <c r="C151" s="117">
        <f t="shared" si="73"/>
        <v>2.7246432808241821</v>
      </c>
      <c r="D151" s="117">
        <f t="shared" si="73"/>
        <v>2.6201393161348414</v>
      </c>
      <c r="E151" s="117">
        <f t="shared" si="73"/>
        <v>3.0458112147468563</v>
      </c>
      <c r="F151" s="117">
        <f t="shared" si="73"/>
        <v>2.4921076401860627</v>
      </c>
      <c r="G151" s="117">
        <f t="shared" si="73"/>
        <v>2.9637676916972273</v>
      </c>
      <c r="H151" s="117">
        <f t="shared" si="73"/>
        <v>1.4549674133114117</v>
      </c>
      <c r="I151" s="117">
        <f t="shared" si="73"/>
        <v>1.886188561230965</v>
      </c>
      <c r="J151" s="117">
        <f t="shared" si="73"/>
        <v>2.7233456072136555</v>
      </c>
      <c r="K151" s="117">
        <f t="shared" si="73"/>
        <v>3.1507249090060525</v>
      </c>
      <c r="L151" s="117">
        <f t="shared" si="73"/>
        <v>2.2306269308202928</v>
      </c>
      <c r="M151" s="117">
        <f t="shared" si="73"/>
        <v>1.7610642494774955</v>
      </c>
      <c r="N151" s="117">
        <f t="shared" si="73"/>
        <v>1.2881217203661655</v>
      </c>
      <c r="O151" s="117">
        <f t="shared" si="73"/>
        <v>1.6546600434102732</v>
      </c>
      <c r="P151" s="117">
        <f t="shared" si="73"/>
        <v>1.588756596755988</v>
      </c>
      <c r="Q151" s="117">
        <f t="shared" si="73"/>
        <v>1.9834197475478554</v>
      </c>
      <c r="R151" s="117">
        <f t="shared" ref="R151:V151" si="74">R152+R154+R156+R165</f>
        <v>1.6869842416672507</v>
      </c>
      <c r="S151" s="117">
        <f t="shared" si="74"/>
        <v>1.7472554320102396</v>
      </c>
      <c r="T151" s="117">
        <f t="shared" si="74"/>
        <v>1.797377759160727</v>
      </c>
      <c r="U151" s="117">
        <f t="shared" si="74"/>
        <v>1.8396045549272997</v>
      </c>
      <c r="V151" s="117">
        <f t="shared" si="74"/>
        <v>2.380702548066985</v>
      </c>
      <c r="W151" s="117">
        <f t="shared" ref="W151" si="75">W152+W154+W156+W165</f>
        <v>2.4164499103825778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1.7206919023628058</v>
      </c>
      <c r="C165" s="122">
        <v>2.7246432808241821</v>
      </c>
      <c r="D165" s="122">
        <v>2.6201393161348414</v>
      </c>
      <c r="E165" s="122">
        <v>3.0458112147468563</v>
      </c>
      <c r="F165" s="122">
        <v>2.4921076401860627</v>
      </c>
      <c r="G165" s="122">
        <v>2.9637676916972273</v>
      </c>
      <c r="H165" s="122">
        <v>1.4549674133114117</v>
      </c>
      <c r="I165" s="122">
        <v>1.886188561230965</v>
      </c>
      <c r="J165" s="122">
        <v>2.7233456072136555</v>
      </c>
      <c r="K165" s="122">
        <v>3.1507249090060525</v>
      </c>
      <c r="L165" s="122">
        <v>2.2306269308202928</v>
      </c>
      <c r="M165" s="122">
        <v>1.7610642494774955</v>
      </c>
      <c r="N165" s="122">
        <v>1.2881217203661655</v>
      </c>
      <c r="O165" s="122">
        <v>1.6546600434102732</v>
      </c>
      <c r="P165" s="122">
        <v>1.588756596755988</v>
      </c>
      <c r="Q165" s="122">
        <v>1.9834197475478554</v>
      </c>
      <c r="R165" s="122">
        <v>1.6869842416672507</v>
      </c>
      <c r="S165" s="122">
        <v>1.7472554320102396</v>
      </c>
      <c r="T165" s="122">
        <v>1.797377759160727</v>
      </c>
      <c r="U165" s="122">
        <v>1.8396045549272997</v>
      </c>
      <c r="V165" s="122">
        <v>2.380702548066985</v>
      </c>
      <c r="W165" s="122">
        <v>2.4164499103825778</v>
      </c>
      <c r="DA165" s="130" t="s">
        <v>2239</v>
      </c>
    </row>
    <row r="166" spans="1:105" ht="12" customHeight="1" x14ac:dyDescent="0.25">
      <c r="A166" s="97" t="s">
        <v>50</v>
      </c>
      <c r="B166" s="98">
        <v>1.7206919023628058</v>
      </c>
      <c r="C166" s="98">
        <v>2.7246432808241821</v>
      </c>
      <c r="D166" s="98">
        <v>2.6201393161348414</v>
      </c>
      <c r="E166" s="98">
        <v>3.0458112147468563</v>
      </c>
      <c r="F166" s="98">
        <v>2.4921076401860627</v>
      </c>
      <c r="G166" s="98">
        <v>2.9637676916972273</v>
      </c>
      <c r="H166" s="98">
        <v>1.4549674133114117</v>
      </c>
      <c r="I166" s="98">
        <v>1.886188561230965</v>
      </c>
      <c r="J166" s="98">
        <v>2.7233456072136555</v>
      </c>
      <c r="K166" s="98">
        <v>3.1507249090060525</v>
      </c>
      <c r="L166" s="98">
        <v>2.2306269308202928</v>
      </c>
      <c r="M166" s="98">
        <v>1.7610642494774955</v>
      </c>
      <c r="N166" s="98">
        <v>1.2881217203661655</v>
      </c>
      <c r="O166" s="98">
        <v>1.6546600434102732</v>
      </c>
      <c r="P166" s="98">
        <v>1.588756596755988</v>
      </c>
      <c r="Q166" s="98">
        <v>1.9834197475478554</v>
      </c>
      <c r="R166" s="98">
        <v>1.6869842416672507</v>
      </c>
      <c r="S166" s="98">
        <v>1.7472554320102396</v>
      </c>
      <c r="T166" s="98">
        <v>1.797377759160727</v>
      </c>
      <c r="U166" s="98">
        <v>1.8396045549272997</v>
      </c>
      <c r="V166" s="98">
        <v>2.380702548066985</v>
      </c>
      <c r="W166" s="98">
        <v>2.4164499103825778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20225.586144850931</v>
      </c>
      <c r="C169" s="117">
        <f t="shared" si="78"/>
        <v>21677.593806307377</v>
      </c>
      <c r="D169" s="117">
        <f t="shared" si="78"/>
        <v>21802.481107770771</v>
      </c>
      <c r="E169" s="117">
        <f t="shared" si="78"/>
        <v>22487.810281291298</v>
      </c>
      <c r="F169" s="117">
        <f t="shared" si="78"/>
        <v>21356.670982116975</v>
      </c>
      <c r="G169" s="117">
        <f t="shared" si="78"/>
        <v>21532.266829996184</v>
      </c>
      <c r="H169" s="117">
        <f t="shared" si="78"/>
        <v>21807.757711338367</v>
      </c>
      <c r="I169" s="117">
        <f t="shared" si="78"/>
        <v>21498.357362781517</v>
      </c>
      <c r="J169" s="117">
        <f t="shared" si="78"/>
        <v>20770.117710025905</v>
      </c>
      <c r="K169" s="117">
        <f t="shared" si="78"/>
        <v>22197.080647815623</v>
      </c>
      <c r="L169" s="117">
        <f t="shared" si="78"/>
        <v>24451.645986437867</v>
      </c>
      <c r="M169" s="117">
        <f t="shared" si="78"/>
        <v>21897.20649821066</v>
      </c>
      <c r="N169" s="117">
        <f t="shared" si="78"/>
        <v>23424.43529764453</v>
      </c>
      <c r="O169" s="117">
        <f t="shared" si="78"/>
        <v>21981.851143001022</v>
      </c>
      <c r="P169" s="117">
        <f t="shared" si="78"/>
        <v>21488.35926479334</v>
      </c>
      <c r="Q169" s="117">
        <f t="shared" si="78"/>
        <v>20519.995333126546</v>
      </c>
      <c r="R169" s="117">
        <f t="shared" ref="R169:V169" si="79">R170+R172+R174+R183</f>
        <v>22941.30248151231</v>
      </c>
      <c r="S169" s="117">
        <f t="shared" si="79"/>
        <v>22370.841558219941</v>
      </c>
      <c r="T169" s="117">
        <f t="shared" si="79"/>
        <v>22332.572185355748</v>
      </c>
      <c r="U169" s="117">
        <f t="shared" si="79"/>
        <v>21359.244903534196</v>
      </c>
      <c r="V169" s="117">
        <f t="shared" si="79"/>
        <v>19892.653893920917</v>
      </c>
      <c r="W169" s="117">
        <f t="shared" ref="W169" si="80">W170+W172+W174+W183</f>
        <v>22233.348330776531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17915.159231755406</v>
      </c>
      <c r="C170" s="122">
        <f t="shared" si="81"/>
        <v>19393.485687290045</v>
      </c>
      <c r="D170" s="122">
        <f t="shared" si="81"/>
        <v>19516.784060990631</v>
      </c>
      <c r="E170" s="122">
        <f t="shared" si="81"/>
        <v>20233.836171112027</v>
      </c>
      <c r="F170" s="122">
        <f t="shared" si="81"/>
        <v>19132.880163169899</v>
      </c>
      <c r="G170" s="122">
        <f t="shared" si="81"/>
        <v>19242.214253297916</v>
      </c>
      <c r="H170" s="122">
        <f t="shared" si="81"/>
        <v>19542.161832131907</v>
      </c>
      <c r="I170" s="122">
        <f t="shared" si="81"/>
        <v>19285.771340298474</v>
      </c>
      <c r="J170" s="122">
        <f t="shared" si="81"/>
        <v>18568.998921756956</v>
      </c>
      <c r="K170" s="122">
        <f t="shared" si="81"/>
        <v>19927.666436348456</v>
      </c>
      <c r="L170" s="122">
        <f t="shared" si="81"/>
        <v>22163.795280214366</v>
      </c>
      <c r="M170" s="122">
        <f t="shared" si="81"/>
        <v>19526.842022454493</v>
      </c>
      <c r="N170" s="122">
        <f t="shared" si="81"/>
        <v>21054.716013397167</v>
      </c>
      <c r="O170" s="122">
        <f t="shared" si="81"/>
        <v>19626.441470335776</v>
      </c>
      <c r="P170" s="122">
        <f t="shared" si="81"/>
        <v>19178.647349247294</v>
      </c>
      <c r="Q170" s="122">
        <f t="shared" si="81"/>
        <v>18253.985785765632</v>
      </c>
      <c r="R170" s="122">
        <f t="shared" si="81"/>
        <v>20710.013260319196</v>
      </c>
      <c r="S170" s="122">
        <f t="shared" si="81"/>
        <v>20231.726324332358</v>
      </c>
      <c r="T170" s="122">
        <f t="shared" si="81"/>
        <v>20266.849111767566</v>
      </c>
      <c r="U170" s="122">
        <f t="shared" si="81"/>
        <v>19361.702941341744</v>
      </c>
      <c r="V170" s="122">
        <f t="shared" si="81"/>
        <v>17837.739134751395</v>
      </c>
      <c r="W170" s="122">
        <f t="shared" si="81"/>
        <v>20228.200588998847</v>
      </c>
      <c r="DA170" s="130" t="s">
        <v>2394</v>
      </c>
    </row>
    <row r="171" spans="1:105" ht="12" customHeight="1" x14ac:dyDescent="0.25">
      <c r="A171" s="97" t="s">
        <v>53</v>
      </c>
      <c r="B171" s="98">
        <v>17915.159231755406</v>
      </c>
      <c r="C171" s="98">
        <v>19393.485687290045</v>
      </c>
      <c r="D171" s="98">
        <v>19516.784060990631</v>
      </c>
      <c r="E171" s="98">
        <v>20233.836171112027</v>
      </c>
      <c r="F171" s="98">
        <v>19132.880163169899</v>
      </c>
      <c r="G171" s="98">
        <v>19242.214253297916</v>
      </c>
      <c r="H171" s="98">
        <v>19542.161832131907</v>
      </c>
      <c r="I171" s="98">
        <v>19285.771340298474</v>
      </c>
      <c r="J171" s="98">
        <v>18568.998921756956</v>
      </c>
      <c r="K171" s="98">
        <v>19927.666436348456</v>
      </c>
      <c r="L171" s="98">
        <v>22163.795280214366</v>
      </c>
      <c r="M171" s="98">
        <v>19526.842022454493</v>
      </c>
      <c r="N171" s="98">
        <v>21054.716013397167</v>
      </c>
      <c r="O171" s="98">
        <v>19626.441470335776</v>
      </c>
      <c r="P171" s="98">
        <v>19178.647349247294</v>
      </c>
      <c r="Q171" s="98">
        <v>18253.985785765632</v>
      </c>
      <c r="R171" s="98">
        <v>20710.013260319196</v>
      </c>
      <c r="S171" s="98">
        <v>20231.726324332358</v>
      </c>
      <c r="T171" s="98">
        <v>20266.849111767566</v>
      </c>
      <c r="U171" s="98">
        <v>19361.702941341744</v>
      </c>
      <c r="V171" s="98">
        <v>17837.739134751395</v>
      </c>
      <c r="W171" s="98">
        <v>20228.200588998847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50.50047146199514</v>
      </c>
      <c r="C172" s="122">
        <f t="shared" si="82"/>
        <v>52.980498084540656</v>
      </c>
      <c r="D172" s="122">
        <f t="shared" si="82"/>
        <v>54.601437471723465</v>
      </c>
      <c r="E172" s="122">
        <f t="shared" si="82"/>
        <v>63.824166487414431</v>
      </c>
      <c r="F172" s="122">
        <f t="shared" si="82"/>
        <v>51.026358348756645</v>
      </c>
      <c r="G172" s="122">
        <f t="shared" si="82"/>
        <v>49.041053394593575</v>
      </c>
      <c r="H172" s="122">
        <f t="shared" si="82"/>
        <v>47.625344525297429</v>
      </c>
      <c r="I172" s="122">
        <f t="shared" si="82"/>
        <v>47.554369732206922</v>
      </c>
      <c r="J172" s="122">
        <f t="shared" si="82"/>
        <v>51.366819248907291</v>
      </c>
      <c r="K172" s="122">
        <f t="shared" si="82"/>
        <v>51.202535550623061</v>
      </c>
      <c r="L172" s="122">
        <f t="shared" si="82"/>
        <v>69.210870032567769</v>
      </c>
      <c r="M172" s="122">
        <f t="shared" si="82"/>
        <v>56.716889832514816</v>
      </c>
      <c r="N172" s="122">
        <f t="shared" si="82"/>
        <v>57.31010825719013</v>
      </c>
      <c r="O172" s="122">
        <f t="shared" si="82"/>
        <v>58.028290059703707</v>
      </c>
      <c r="P172" s="122">
        <f t="shared" si="82"/>
        <v>60.907580373123764</v>
      </c>
      <c r="Q172" s="122">
        <f t="shared" si="82"/>
        <v>55.428231556817195</v>
      </c>
      <c r="R172" s="122">
        <f t="shared" si="82"/>
        <v>51.901577383987778</v>
      </c>
      <c r="S172" s="122">
        <f t="shared" si="82"/>
        <v>48.46734690726494</v>
      </c>
      <c r="T172" s="122">
        <f t="shared" si="82"/>
        <v>48.998746277878325</v>
      </c>
      <c r="U172" s="122">
        <f t="shared" si="82"/>
        <v>55.179302503935766</v>
      </c>
      <c r="V172" s="122">
        <f t="shared" si="82"/>
        <v>62.751635752453524</v>
      </c>
      <c r="W172" s="122">
        <f t="shared" si="82"/>
        <v>79.413768223526674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50.50047146199514</v>
      </c>
      <c r="C173" s="98">
        <f>RES_hhdet_fech!C165</f>
        <v>52.980498084540656</v>
      </c>
      <c r="D173" s="98">
        <f>RES_hhdet_fech!D165</f>
        <v>54.601437471723465</v>
      </c>
      <c r="E173" s="98">
        <f>RES_hhdet_fech!E165</f>
        <v>63.824166487414431</v>
      </c>
      <c r="F173" s="98">
        <f>RES_hhdet_fech!F165</f>
        <v>51.026358348756645</v>
      </c>
      <c r="G173" s="98">
        <f>RES_hhdet_fech!G165</f>
        <v>49.041053394593575</v>
      </c>
      <c r="H173" s="98">
        <f>RES_hhdet_fech!H165</f>
        <v>47.625344525297429</v>
      </c>
      <c r="I173" s="98">
        <f>RES_hhdet_fech!I165</f>
        <v>47.554369732206922</v>
      </c>
      <c r="J173" s="98">
        <f>RES_hhdet_fech!J165</f>
        <v>51.366819248907291</v>
      </c>
      <c r="K173" s="98">
        <f>RES_hhdet_fech!K165</f>
        <v>51.202535550623061</v>
      </c>
      <c r="L173" s="98">
        <f>RES_hhdet_fech!L165</f>
        <v>69.210870032567769</v>
      </c>
      <c r="M173" s="98">
        <f>RES_hhdet_fech!M165</f>
        <v>56.716889832514816</v>
      </c>
      <c r="N173" s="98">
        <f>RES_hhdet_fech!N165</f>
        <v>57.31010825719013</v>
      </c>
      <c r="O173" s="98">
        <f>RES_hhdet_fech!O165</f>
        <v>58.028290059703707</v>
      </c>
      <c r="P173" s="98">
        <f>RES_hhdet_fech!P165</f>
        <v>60.907580373123764</v>
      </c>
      <c r="Q173" s="98">
        <f>RES_hhdet_fech!Q165</f>
        <v>55.428231556817195</v>
      </c>
      <c r="R173" s="98">
        <f>RES_hhdet_fech!R165</f>
        <v>51.901577383987778</v>
      </c>
      <c r="S173" s="98">
        <f>RES_hhdet_fech!S165</f>
        <v>48.46734690726494</v>
      </c>
      <c r="T173" s="98">
        <f>RES_hhdet_fech!T165</f>
        <v>48.998746277878325</v>
      </c>
      <c r="U173" s="98">
        <f>RES_hhdet_fech!U165</f>
        <v>55.179302503935766</v>
      </c>
      <c r="V173" s="98">
        <f>RES_hhdet_fech!V165</f>
        <v>62.751635752453524</v>
      </c>
      <c r="W173" s="98">
        <f>RES_hhdet_fech!W165</f>
        <v>79.413768223526674</v>
      </c>
      <c r="DA173" s="63" t="s">
        <v>2397</v>
      </c>
    </row>
    <row r="174" spans="1:105" ht="12" customHeight="1" x14ac:dyDescent="0.25">
      <c r="A174" s="121" t="s">
        <v>55</v>
      </c>
      <c r="B174" s="122">
        <v>2068.8848293202241</v>
      </c>
      <c r="C174" s="122">
        <v>2032.7034412846256</v>
      </c>
      <c r="D174" s="122">
        <v>2032.7728306040319</v>
      </c>
      <c r="E174" s="122">
        <v>1988.5474933125492</v>
      </c>
      <c r="F174" s="122">
        <v>1974.6851977472145</v>
      </c>
      <c r="G174" s="122">
        <v>2035.0752309620079</v>
      </c>
      <c r="H174" s="122">
        <v>2021.6698399481324</v>
      </c>
      <c r="I174" s="122">
        <v>1964.7647206480885</v>
      </c>
      <c r="J174" s="122">
        <v>1937.7216184793199</v>
      </c>
      <c r="K174" s="122">
        <v>1989.4311753425045</v>
      </c>
      <c r="L174" s="122">
        <v>1989.2821262985874</v>
      </c>
      <c r="M174" s="122">
        <v>2084.1216691098052</v>
      </c>
      <c r="N174" s="122">
        <v>2076.2846291055125</v>
      </c>
      <c r="O174" s="122">
        <v>2058.3773715721886</v>
      </c>
      <c r="P174" s="122">
        <v>2011.4869675777536</v>
      </c>
      <c r="Q174" s="122">
        <v>1971.8130973693635</v>
      </c>
      <c r="R174" s="122">
        <v>1943.7422566294597</v>
      </c>
      <c r="S174" s="122">
        <v>1857.9668980181655</v>
      </c>
      <c r="T174" s="122">
        <v>1782.105916711635</v>
      </c>
      <c r="U174" s="122">
        <v>1710.0663462114628</v>
      </c>
      <c r="V174" s="122">
        <v>1686.9335791958467</v>
      </c>
      <c r="W174" s="122">
        <v>1627.634218093579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2070.7227939434288</v>
      </c>
      <c r="C179" s="101">
        <v>2034.5633035098451</v>
      </c>
      <c r="D179" s="101">
        <v>2034.5516534551662</v>
      </c>
      <c r="E179" s="101">
        <v>1990.234763076041</v>
      </c>
      <c r="F179" s="101">
        <v>1976.3668261906362</v>
      </c>
      <c r="G179" s="101">
        <v>2036.8981583827158</v>
      </c>
      <c r="H179" s="101">
        <v>2023.9893629156352</v>
      </c>
      <c r="I179" s="101">
        <v>1967.0015449951641</v>
      </c>
      <c r="J179" s="101">
        <v>1940.3780787435664</v>
      </c>
      <c r="K179" s="101">
        <v>1992.2597146083924</v>
      </c>
      <c r="L179" s="101">
        <v>1992.3591851428621</v>
      </c>
      <c r="M179" s="101">
        <v>2087.4184065092277</v>
      </c>
      <c r="N179" s="101">
        <v>2079.7967781454945</v>
      </c>
      <c r="O179" s="101">
        <v>2062.1973988468308</v>
      </c>
      <c r="P179" s="101">
        <v>2015.5977883077078</v>
      </c>
      <c r="Q179" s="101">
        <v>1976.1106990838459</v>
      </c>
      <c r="R179" s="101">
        <v>1948.5353420512472</v>
      </c>
      <c r="S179" s="101">
        <v>1862.7284664323852</v>
      </c>
      <c r="T179" s="101">
        <v>1787.0013325169489</v>
      </c>
      <c r="U179" s="101">
        <v>1714.7954066625916</v>
      </c>
      <c r="V179" s="101">
        <v>1691.7497482914987</v>
      </c>
      <c r="W179" s="101">
        <v>1632.3297415781367</v>
      </c>
      <c r="DA179" s="131" t="s">
        <v>2403</v>
      </c>
    </row>
    <row r="180" spans="1:105" ht="12" customHeight="1" x14ac:dyDescent="0.25">
      <c r="A180" s="107" t="s">
        <v>121</v>
      </c>
      <c r="B180" s="104">
        <v>1952.33093629159</v>
      </c>
      <c r="C180" s="104">
        <v>1915.6391163984692</v>
      </c>
      <c r="D180" s="104">
        <v>1919.1514975489149</v>
      </c>
      <c r="E180" s="104">
        <v>1877.9173334528939</v>
      </c>
      <c r="F180" s="104">
        <v>1866.4570085532382</v>
      </c>
      <c r="G180" s="104">
        <v>1926.0280339919755</v>
      </c>
      <c r="H180" s="104">
        <v>1913.981440170536</v>
      </c>
      <c r="I180" s="104">
        <v>1867.9942316546621</v>
      </c>
      <c r="J180" s="104">
        <v>1838.1201526376276</v>
      </c>
      <c r="K180" s="104">
        <v>1888.8815159043361</v>
      </c>
      <c r="L180" s="104">
        <v>1888.9293967843735</v>
      </c>
      <c r="M180" s="104">
        <v>1982.4677853978858</v>
      </c>
      <c r="N180" s="104">
        <v>1975.7123546539831</v>
      </c>
      <c r="O180" s="104">
        <v>1957.8620899819027</v>
      </c>
      <c r="P180" s="104">
        <v>1911.8054115359316</v>
      </c>
      <c r="Q180" s="104">
        <v>1874.1969869426275</v>
      </c>
      <c r="R180" s="104">
        <v>1848.0567757401193</v>
      </c>
      <c r="S180" s="104">
        <v>1772.1812848611614</v>
      </c>
      <c r="T180" s="104">
        <v>1704.6839661090958</v>
      </c>
      <c r="U180" s="104">
        <v>1641.2890662357759</v>
      </c>
      <c r="V180" s="104">
        <v>1622.4870463209868</v>
      </c>
      <c r="W180" s="104">
        <v>1564.6245884118925</v>
      </c>
      <c r="DA180" s="132" t="s">
        <v>2404</v>
      </c>
    </row>
    <row r="181" spans="1:105" ht="12" customHeight="1" x14ac:dyDescent="0.25">
      <c r="A181" s="108" t="s">
        <v>53</v>
      </c>
      <c r="B181" s="98">
        <v>1664.7931070338486</v>
      </c>
      <c r="C181" s="98">
        <v>1622.9851375095373</v>
      </c>
      <c r="D181" s="98">
        <v>1628.1320247061008</v>
      </c>
      <c r="E181" s="98">
        <v>1586.4686890148755</v>
      </c>
      <c r="F181" s="98">
        <v>1576.8256440710074</v>
      </c>
      <c r="G181" s="98">
        <v>1630.8058596735073</v>
      </c>
      <c r="H181" s="98">
        <v>1617.7411741514322</v>
      </c>
      <c r="I181" s="98">
        <v>1595.6156105577725</v>
      </c>
      <c r="J181" s="98">
        <v>1558.1222430124078</v>
      </c>
      <c r="K181" s="98">
        <v>1601.3315338969237</v>
      </c>
      <c r="L181" s="98">
        <v>1597.0328543606965</v>
      </c>
      <c r="M181" s="98">
        <v>1680.1376505412584</v>
      </c>
      <c r="N181" s="98">
        <v>1672.00245882071</v>
      </c>
      <c r="O181" s="98">
        <v>1653.4212506574925</v>
      </c>
      <c r="P181" s="98">
        <v>1613.6897909626448</v>
      </c>
      <c r="Q181" s="98">
        <v>1577.5503451406817</v>
      </c>
      <c r="R181" s="98">
        <v>1555.3940830909514</v>
      </c>
      <c r="S181" s="98">
        <v>1488.5475486827465</v>
      </c>
      <c r="T181" s="98">
        <v>1429.9746676028674</v>
      </c>
      <c r="U181" s="98">
        <v>1373.1676842271895</v>
      </c>
      <c r="V181" s="98">
        <v>1354.3307909708008</v>
      </c>
      <c r="W181" s="98">
        <v>1278.3650798640954</v>
      </c>
      <c r="DA181" s="63" t="s">
        <v>2405</v>
      </c>
    </row>
    <row r="182" spans="1:105" ht="12" customHeight="1" x14ac:dyDescent="0.25">
      <c r="A182" s="108" t="s">
        <v>52</v>
      </c>
      <c r="B182" s="98">
        <v>287.53782925774124</v>
      </c>
      <c r="C182" s="98">
        <v>292.6539788889321</v>
      </c>
      <c r="D182" s="98">
        <v>291.01947284281414</v>
      </c>
      <c r="E182" s="98">
        <v>291.44864443801811</v>
      </c>
      <c r="F182" s="98">
        <v>289.63136448223065</v>
      </c>
      <c r="G182" s="98">
        <v>295.22217431846872</v>
      </c>
      <c r="H182" s="98">
        <v>296.24026601910401</v>
      </c>
      <c r="I182" s="98">
        <v>272.37862109689001</v>
      </c>
      <c r="J182" s="98">
        <v>279.99790962522007</v>
      </c>
      <c r="K182" s="98">
        <v>287.54998200741204</v>
      </c>
      <c r="L182" s="98">
        <v>291.8965424236772</v>
      </c>
      <c r="M182" s="98">
        <v>302.33013485662713</v>
      </c>
      <c r="N182" s="98">
        <v>303.70989583327321</v>
      </c>
      <c r="O182" s="98">
        <v>304.44083932441009</v>
      </c>
      <c r="P182" s="98">
        <v>298.115620573287</v>
      </c>
      <c r="Q182" s="98">
        <v>296.64664180194592</v>
      </c>
      <c r="R182" s="98">
        <v>292.66269264916752</v>
      </c>
      <c r="S182" s="98">
        <v>283.63373617841495</v>
      </c>
      <c r="T182" s="98">
        <v>274.70929850622809</v>
      </c>
      <c r="U182" s="98">
        <v>268.12138200858618</v>
      </c>
      <c r="V182" s="98">
        <v>268.15625535018552</v>
      </c>
      <c r="W182" s="98">
        <v>286.25950854779688</v>
      </c>
      <c r="DA182" s="63" t="s">
        <v>2406</v>
      </c>
    </row>
    <row r="183" spans="1:105" ht="12" customHeight="1" x14ac:dyDescent="0.25">
      <c r="A183" s="121" t="s">
        <v>54</v>
      </c>
      <c r="B183" s="122">
        <v>191.04161231330733</v>
      </c>
      <c r="C183" s="122">
        <v>198.42417964816386</v>
      </c>
      <c r="D183" s="122">
        <v>198.32277870438401</v>
      </c>
      <c r="E183" s="122">
        <v>201.60245037930881</v>
      </c>
      <c r="F183" s="122">
        <v>198.07926285110489</v>
      </c>
      <c r="G183" s="122">
        <v>205.93629234166562</v>
      </c>
      <c r="H183" s="122">
        <v>196.30069473303016</v>
      </c>
      <c r="I183" s="122">
        <v>200.26693210275113</v>
      </c>
      <c r="J183" s="122">
        <v>212.03035054072149</v>
      </c>
      <c r="K183" s="122">
        <v>228.78050057403911</v>
      </c>
      <c r="L183" s="122">
        <v>229.35770989234541</v>
      </c>
      <c r="M183" s="122">
        <v>229.5259168138484</v>
      </c>
      <c r="N183" s="122">
        <v>236.12454688465962</v>
      </c>
      <c r="O183" s="122">
        <v>239.00401103335247</v>
      </c>
      <c r="P183" s="122">
        <v>237.31736759516897</v>
      </c>
      <c r="Q183" s="122">
        <v>238.76821843473749</v>
      </c>
      <c r="R183" s="122">
        <v>235.64538717966678</v>
      </c>
      <c r="S183" s="122">
        <v>232.68098896215099</v>
      </c>
      <c r="T183" s="122">
        <v>234.61841059866953</v>
      </c>
      <c r="U183" s="122">
        <v>232.29631347705134</v>
      </c>
      <c r="V183" s="122">
        <v>305.22954422122126</v>
      </c>
      <c r="W183" s="122">
        <v>298.09975546057683</v>
      </c>
      <c r="DA183" s="130" t="s">
        <v>2407</v>
      </c>
    </row>
    <row r="184" spans="1:105" ht="12" customHeight="1" x14ac:dyDescent="0.25">
      <c r="A184" s="97" t="s">
        <v>50</v>
      </c>
      <c r="B184" s="98">
        <v>170.8961617165964</v>
      </c>
      <c r="C184" s="98">
        <v>264.10030931679967</v>
      </c>
      <c r="D184" s="98">
        <v>248.72415622261508</v>
      </c>
      <c r="E184" s="98">
        <v>283.04700812560083</v>
      </c>
      <c r="F184" s="98">
        <v>242.02420286139247</v>
      </c>
      <c r="G184" s="98">
        <v>299.98733513889931</v>
      </c>
      <c r="H184" s="98">
        <v>157.8488679595275</v>
      </c>
      <c r="I184" s="98">
        <v>211.09849316338966</v>
      </c>
      <c r="J184" s="98">
        <v>297.2273968165905</v>
      </c>
      <c r="K184" s="98">
        <v>348.38915789025862</v>
      </c>
      <c r="L184" s="98">
        <v>273.9546097424664</v>
      </c>
      <c r="M184" s="98">
        <v>265.77058455827751</v>
      </c>
      <c r="N184" s="98">
        <v>222.83759034460763</v>
      </c>
      <c r="O184" s="98">
        <v>304.06232731229318</v>
      </c>
      <c r="P184" s="98">
        <v>290.68986071315589</v>
      </c>
      <c r="Q184" s="98">
        <v>358.1369012521007</v>
      </c>
      <c r="R184" s="98">
        <v>284.68964826963213</v>
      </c>
      <c r="S184" s="98">
        <v>292.8066924279849</v>
      </c>
      <c r="T184" s="98">
        <v>304.59201155262394</v>
      </c>
      <c r="U184" s="98">
        <v>309.62633481041689</v>
      </c>
      <c r="V184" s="98">
        <v>398.45979146279825</v>
      </c>
      <c r="W184" s="98">
        <v>402.40801524498994</v>
      </c>
      <c r="DA184" s="63" t="s">
        <v>2408</v>
      </c>
    </row>
    <row r="185" spans="1:105" ht="12" customHeight="1" x14ac:dyDescent="0.25">
      <c r="A185" s="109" t="s">
        <v>120</v>
      </c>
      <c r="B185" s="33">
        <v>193.26635998995906</v>
      </c>
      <c r="C185" s="33">
        <v>190.78175378564504</v>
      </c>
      <c r="D185" s="33">
        <v>192.20402888493635</v>
      </c>
      <c r="E185" s="33">
        <v>191.32328455855873</v>
      </c>
      <c r="F185" s="33">
        <v>192.78846477268684</v>
      </c>
      <c r="G185" s="33">
        <v>195.09895056905609</v>
      </c>
      <c r="H185" s="33">
        <v>200.45427653428888</v>
      </c>
      <c r="I185" s="33">
        <v>199.11173397157478</v>
      </c>
      <c r="J185" s="33">
        <v>202.51330904161969</v>
      </c>
      <c r="K185" s="33">
        <v>215.59556024284615</v>
      </c>
      <c r="L185" s="33">
        <v>224.9784960856195</v>
      </c>
      <c r="M185" s="33">
        <v>226.69094612706473</v>
      </c>
      <c r="N185" s="33">
        <v>237.04083780740453</v>
      </c>
      <c r="O185" s="33">
        <v>234.68202886224014</v>
      </c>
      <c r="P185" s="33">
        <v>233.68141476553092</v>
      </c>
      <c r="Q185" s="33">
        <v>230.58570670425374</v>
      </c>
      <c r="R185" s="33">
        <v>232.19461038574522</v>
      </c>
      <c r="S185" s="33">
        <v>228.65836746575738</v>
      </c>
      <c r="T185" s="33">
        <v>230.28164267979588</v>
      </c>
      <c r="U185" s="33">
        <v>227.6873152135457</v>
      </c>
      <c r="V185" s="33">
        <v>299.86442909683092</v>
      </c>
      <c r="W185" s="33">
        <v>292.19419502032241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15142.13570467032</v>
      </c>
      <c r="C187" s="117">
        <f t="shared" si="83"/>
        <v>16288.119331569904</v>
      </c>
      <c r="D187" s="117">
        <f t="shared" si="83"/>
        <v>16450.481235411011</v>
      </c>
      <c r="E187" s="117">
        <f t="shared" si="83"/>
        <v>17060.384065095794</v>
      </c>
      <c r="F187" s="117">
        <f t="shared" si="83"/>
        <v>16276.421748840423</v>
      </c>
      <c r="G187" s="117">
        <f t="shared" si="83"/>
        <v>16506.145808054112</v>
      </c>
      <c r="H187" s="117">
        <f t="shared" si="83"/>
        <v>16823.792582959475</v>
      </c>
      <c r="I187" s="117">
        <f t="shared" si="83"/>
        <v>16683.71332222331</v>
      </c>
      <c r="J187" s="117">
        <f t="shared" si="83"/>
        <v>16224.691911082729</v>
      </c>
      <c r="K187" s="117">
        <f t="shared" si="83"/>
        <v>17462.061107338344</v>
      </c>
      <c r="L187" s="117">
        <f t="shared" si="83"/>
        <v>19432.989282475803</v>
      </c>
      <c r="M187" s="117">
        <f t="shared" si="83"/>
        <v>17534.637302983967</v>
      </c>
      <c r="N187" s="117">
        <f t="shared" si="83"/>
        <v>18940.668419436544</v>
      </c>
      <c r="O187" s="117">
        <f t="shared" si="83"/>
        <v>17943.933978959292</v>
      </c>
      <c r="P187" s="117">
        <f t="shared" si="83"/>
        <v>17596.619633263261</v>
      </c>
      <c r="Q187" s="117">
        <f t="shared" si="83"/>
        <v>16877.941932597594</v>
      </c>
      <c r="R187" s="117">
        <f t="shared" ref="R187:V187" si="84">R188+R190+R192+R201</f>
        <v>19030.271393181109</v>
      </c>
      <c r="S187" s="117">
        <f t="shared" si="84"/>
        <v>18776.498271063025</v>
      </c>
      <c r="T187" s="117">
        <f t="shared" si="84"/>
        <v>19005.774072213211</v>
      </c>
      <c r="U187" s="117">
        <f t="shared" si="84"/>
        <v>18428.893593653767</v>
      </c>
      <c r="V187" s="117">
        <f t="shared" si="84"/>
        <v>17414.233075698077</v>
      </c>
      <c r="W187" s="117">
        <f t="shared" ref="W187" si="85">W188+W190+W192+W201</f>
        <v>19719.941760871341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13432.626115415012</v>
      </c>
      <c r="C188" s="122">
        <f t="shared" si="86"/>
        <v>14583.450705147972</v>
      </c>
      <c r="D188" s="122">
        <f t="shared" si="86"/>
        <v>14729.025241501198</v>
      </c>
      <c r="E188" s="122">
        <f t="shared" si="86"/>
        <v>15334.497971291536</v>
      </c>
      <c r="F188" s="122">
        <f t="shared" si="86"/>
        <v>14575.29612856148</v>
      </c>
      <c r="G188" s="122">
        <f t="shared" si="86"/>
        <v>14742.186802401116</v>
      </c>
      <c r="H188" s="122">
        <f t="shared" si="86"/>
        <v>15056.729036932647</v>
      </c>
      <c r="I188" s="122">
        <f t="shared" si="86"/>
        <v>14945.055339653904</v>
      </c>
      <c r="J188" s="122">
        <f t="shared" si="86"/>
        <v>14481.586728839709</v>
      </c>
      <c r="K188" s="122">
        <f t="shared" si="86"/>
        <v>15660.480771381934</v>
      </c>
      <c r="L188" s="122">
        <f t="shared" si="86"/>
        <v>17564.338479581958</v>
      </c>
      <c r="M188" s="122">
        <f t="shared" si="86"/>
        <v>15623.204003978266</v>
      </c>
      <c r="N188" s="122">
        <f t="shared" si="86"/>
        <v>17013.891326610174</v>
      </c>
      <c r="O188" s="122">
        <f t="shared" si="86"/>
        <v>16010.292048377662</v>
      </c>
      <c r="P188" s="122">
        <f t="shared" si="86"/>
        <v>15674.949975237998</v>
      </c>
      <c r="Q188" s="122">
        <f t="shared" si="86"/>
        <v>14986.710297514684</v>
      </c>
      <c r="R188" s="122">
        <f t="shared" si="86"/>
        <v>17150.652225316066</v>
      </c>
      <c r="S188" s="122">
        <f t="shared" si="86"/>
        <v>16949.203809821211</v>
      </c>
      <c r="T188" s="122">
        <f t="shared" si="86"/>
        <v>17204.587834102578</v>
      </c>
      <c r="U188" s="122">
        <f t="shared" si="86"/>
        <v>16634.362981318984</v>
      </c>
      <c r="V188" s="122">
        <f t="shared" si="86"/>
        <v>15521.269785982113</v>
      </c>
      <c r="W188" s="122">
        <f t="shared" si="86"/>
        <v>17787.525808262915</v>
      </c>
      <c r="DA188" s="130" t="s">
        <v>2562</v>
      </c>
    </row>
    <row r="189" spans="1:105" ht="12" customHeight="1" x14ac:dyDescent="0.25">
      <c r="A189" s="97" t="s">
        <v>53</v>
      </c>
      <c r="B189" s="98">
        <v>13432.626115415012</v>
      </c>
      <c r="C189" s="98">
        <v>14583.450705147972</v>
      </c>
      <c r="D189" s="98">
        <v>14729.025241501198</v>
      </c>
      <c r="E189" s="98">
        <v>15334.497971291536</v>
      </c>
      <c r="F189" s="98">
        <v>14575.29612856148</v>
      </c>
      <c r="G189" s="98">
        <v>14742.186802401116</v>
      </c>
      <c r="H189" s="98">
        <v>15056.729036932647</v>
      </c>
      <c r="I189" s="98">
        <v>14945.055339653904</v>
      </c>
      <c r="J189" s="98">
        <v>14481.586728839709</v>
      </c>
      <c r="K189" s="98">
        <v>15660.480771381934</v>
      </c>
      <c r="L189" s="98">
        <v>17564.338479581958</v>
      </c>
      <c r="M189" s="98">
        <v>15623.204003978266</v>
      </c>
      <c r="N189" s="98">
        <v>17013.891326610174</v>
      </c>
      <c r="O189" s="98">
        <v>16010.292048377662</v>
      </c>
      <c r="P189" s="98">
        <v>15674.949975237998</v>
      </c>
      <c r="Q189" s="98">
        <v>14986.710297514684</v>
      </c>
      <c r="R189" s="98">
        <v>17150.652225316066</v>
      </c>
      <c r="S189" s="98">
        <v>16949.203809821211</v>
      </c>
      <c r="T189" s="98">
        <v>17204.587834102578</v>
      </c>
      <c r="U189" s="98">
        <v>16634.362981318984</v>
      </c>
      <c r="V189" s="98">
        <v>15521.269785982113</v>
      </c>
      <c r="W189" s="98">
        <v>17787.525808262915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99.740453402950308</v>
      </c>
      <c r="C190" s="122">
        <f t="shared" si="87"/>
        <v>109.28424977152918</v>
      </c>
      <c r="D190" s="122">
        <f t="shared" si="87"/>
        <v>117.93922250212009</v>
      </c>
      <c r="E190" s="122">
        <f t="shared" si="87"/>
        <v>143.4301062825846</v>
      </c>
      <c r="F190" s="122">
        <f t="shared" si="87"/>
        <v>120.67289326033197</v>
      </c>
      <c r="G190" s="122">
        <f t="shared" si="87"/>
        <v>123.49077838002788</v>
      </c>
      <c r="H190" s="122">
        <f t="shared" si="87"/>
        <v>129.46672886487951</v>
      </c>
      <c r="I190" s="122">
        <f t="shared" si="87"/>
        <v>135.16383851083862</v>
      </c>
      <c r="J190" s="122">
        <f t="shared" si="87"/>
        <v>149.76280797692402</v>
      </c>
      <c r="K190" s="122">
        <f t="shared" si="87"/>
        <v>154.48493456974995</v>
      </c>
      <c r="L190" s="122">
        <f t="shared" si="87"/>
        <v>215.78215782158259</v>
      </c>
      <c r="M190" s="122">
        <f t="shared" si="87"/>
        <v>182.12107580441651</v>
      </c>
      <c r="N190" s="122">
        <f t="shared" si="87"/>
        <v>190.48853655448457</v>
      </c>
      <c r="O190" s="122">
        <f t="shared" si="87"/>
        <v>200.26220078783581</v>
      </c>
      <c r="P190" s="122">
        <f t="shared" si="87"/>
        <v>217.03519483201697</v>
      </c>
      <c r="Q190" s="122">
        <f t="shared" si="87"/>
        <v>203.39878423008645</v>
      </c>
      <c r="R190" s="122">
        <f t="shared" si="87"/>
        <v>196.41799045575553</v>
      </c>
      <c r="S190" s="122">
        <f t="shared" si="87"/>
        <v>191.14506978004175</v>
      </c>
      <c r="T190" s="122">
        <f t="shared" si="87"/>
        <v>201.13939107631037</v>
      </c>
      <c r="U190" s="122">
        <f t="shared" si="87"/>
        <v>234.51505753910129</v>
      </c>
      <c r="V190" s="122">
        <f t="shared" si="87"/>
        <v>274.40027024857545</v>
      </c>
      <c r="W190" s="122">
        <f t="shared" si="87"/>
        <v>354.71166272934613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99.740453402950308</v>
      </c>
      <c r="C191" s="98">
        <f>RES_hhdet_tesh!C165</f>
        <v>109.28424977152918</v>
      </c>
      <c r="D191" s="98">
        <f>RES_hhdet_tesh!D165</f>
        <v>117.93922250212009</v>
      </c>
      <c r="E191" s="98">
        <f>RES_hhdet_tesh!E165</f>
        <v>143.4301062825846</v>
      </c>
      <c r="F191" s="98">
        <f>RES_hhdet_tesh!F165</f>
        <v>120.67289326033197</v>
      </c>
      <c r="G191" s="98">
        <f>RES_hhdet_tesh!G165</f>
        <v>123.49077838002788</v>
      </c>
      <c r="H191" s="98">
        <f>RES_hhdet_tesh!H165</f>
        <v>129.46672886487951</v>
      </c>
      <c r="I191" s="98">
        <f>RES_hhdet_tesh!I165</f>
        <v>135.16383851083862</v>
      </c>
      <c r="J191" s="98">
        <f>RES_hhdet_tesh!J165</f>
        <v>149.76280797692402</v>
      </c>
      <c r="K191" s="98">
        <f>RES_hhdet_tesh!K165</f>
        <v>154.48493456974995</v>
      </c>
      <c r="L191" s="98">
        <f>RES_hhdet_tesh!L165</f>
        <v>215.78215782158259</v>
      </c>
      <c r="M191" s="98">
        <f>RES_hhdet_tesh!M165</f>
        <v>182.12107580441651</v>
      </c>
      <c r="N191" s="98">
        <f>RES_hhdet_tesh!N165</f>
        <v>190.48853655448457</v>
      </c>
      <c r="O191" s="98">
        <f>RES_hhdet_tesh!O165</f>
        <v>200.26220078783581</v>
      </c>
      <c r="P191" s="98">
        <f>RES_hhdet_tesh!P165</f>
        <v>217.03519483201697</v>
      </c>
      <c r="Q191" s="98">
        <f>RES_hhdet_tesh!Q165</f>
        <v>203.39878423008645</v>
      </c>
      <c r="R191" s="98">
        <f>RES_hhdet_tesh!R165</f>
        <v>196.41799045575553</v>
      </c>
      <c r="S191" s="98">
        <f>RES_hhdet_tesh!S165</f>
        <v>191.14506978004175</v>
      </c>
      <c r="T191" s="98">
        <f>RES_hhdet_tesh!T165</f>
        <v>201.13939107631037</v>
      </c>
      <c r="U191" s="98">
        <f>RES_hhdet_tesh!U165</f>
        <v>234.51505753910129</v>
      </c>
      <c r="V191" s="98">
        <f>RES_hhdet_tesh!V165</f>
        <v>274.40027024857545</v>
      </c>
      <c r="W191" s="98">
        <f>RES_hhdet_tesh!W165</f>
        <v>354.71166272934613</v>
      </c>
      <c r="DA191" s="63" t="s">
        <v>2565</v>
      </c>
    </row>
    <row r="192" spans="1:105" ht="12" customHeight="1" x14ac:dyDescent="0.25">
      <c r="A192" s="121" t="s">
        <v>55</v>
      </c>
      <c r="B192" s="122">
        <v>1466.783919397461</v>
      </c>
      <c r="C192" s="122">
        <v>1447.9490870583861</v>
      </c>
      <c r="D192" s="122">
        <v>1455.6484868428765</v>
      </c>
      <c r="E192" s="122">
        <v>1432.2933748981934</v>
      </c>
      <c r="F192" s="122">
        <v>1431.5718741011319</v>
      </c>
      <c r="G192" s="122">
        <v>1485.6295032911776</v>
      </c>
      <c r="H192" s="122">
        <v>1487.1091554935583</v>
      </c>
      <c r="I192" s="122">
        <v>1450.3214360860436</v>
      </c>
      <c r="J192" s="122">
        <v>1432.3074453296804</v>
      </c>
      <c r="K192" s="122">
        <v>1473.4021257974653</v>
      </c>
      <c r="L192" s="122">
        <v>1476.732093895673</v>
      </c>
      <c r="M192" s="122">
        <v>1551.7354957867394</v>
      </c>
      <c r="N192" s="122">
        <v>1552.1558180072575</v>
      </c>
      <c r="O192" s="122">
        <v>1547.109593416865</v>
      </c>
      <c r="P192" s="122">
        <v>1519.1589139583759</v>
      </c>
      <c r="Q192" s="122">
        <v>1501.1571838566217</v>
      </c>
      <c r="R192" s="122">
        <v>1496.8879871813699</v>
      </c>
      <c r="S192" s="122">
        <v>1450.1321261167054</v>
      </c>
      <c r="T192" s="122">
        <v>1409.8413166369626</v>
      </c>
      <c r="U192" s="122">
        <v>1369.1393989165854</v>
      </c>
      <c r="V192" s="122">
        <v>1364.3772713481346</v>
      </c>
      <c r="W192" s="122">
        <v>1326.9366876365868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1466.783919397461</v>
      </c>
      <c r="C197" s="101">
        <v>1447.9491093059451</v>
      </c>
      <c r="D197" s="101">
        <v>1455.6483693295529</v>
      </c>
      <c r="E197" s="101">
        <v>1432.2929331969733</v>
      </c>
      <c r="F197" s="101">
        <v>1431.5719406594644</v>
      </c>
      <c r="G197" s="101">
        <v>1485.6308131099408</v>
      </c>
      <c r="H197" s="101">
        <v>1487.1140514909405</v>
      </c>
      <c r="I197" s="101">
        <v>1450.3273272869314</v>
      </c>
      <c r="J197" s="101">
        <v>1432.3233007976262</v>
      </c>
      <c r="K197" s="101">
        <v>1473.4147398842472</v>
      </c>
      <c r="L197" s="101">
        <v>1476.7425087551635</v>
      </c>
      <c r="M197" s="101">
        <v>1551.7402311353951</v>
      </c>
      <c r="N197" s="101">
        <v>1552.1595417989083</v>
      </c>
      <c r="O197" s="101">
        <v>1547.1189924149251</v>
      </c>
      <c r="P197" s="101">
        <v>1519.175670009849</v>
      </c>
      <c r="Q197" s="101">
        <v>1501.1872845700502</v>
      </c>
      <c r="R197" s="101">
        <v>1496.9486258595448</v>
      </c>
      <c r="S197" s="101">
        <v>1450.1901655936501</v>
      </c>
      <c r="T197" s="101">
        <v>1409.9093531227129</v>
      </c>
      <c r="U197" s="101">
        <v>1369.1975913806259</v>
      </c>
      <c r="V197" s="101">
        <v>1364.4392749556234</v>
      </c>
      <c r="W197" s="101">
        <v>1326.9518692068143</v>
      </c>
      <c r="DA197" s="131" t="s">
        <v>2571</v>
      </c>
    </row>
    <row r="198" spans="1:105" ht="12" customHeight="1" x14ac:dyDescent="0.25">
      <c r="A198" s="107" t="s">
        <v>121</v>
      </c>
      <c r="B198" s="104">
        <v>1466.783919397461</v>
      </c>
      <c r="C198" s="104">
        <v>1447.9476867420615</v>
      </c>
      <c r="D198" s="104">
        <v>1455.6559929418968</v>
      </c>
      <c r="E198" s="104">
        <v>1432.3223361690248</v>
      </c>
      <c r="F198" s="104">
        <v>1431.5675904629475</v>
      </c>
      <c r="G198" s="104">
        <v>1485.5511501636486</v>
      </c>
      <c r="H198" s="104">
        <v>1486.8818492194662</v>
      </c>
      <c r="I198" s="104">
        <v>1450.0665683350587</v>
      </c>
      <c r="J198" s="104">
        <v>1431.7129595508873</v>
      </c>
      <c r="K198" s="104">
        <v>1472.9537169154196</v>
      </c>
      <c r="L198" s="104">
        <v>1476.3924320204137</v>
      </c>
      <c r="M198" s="104">
        <v>1551.5894827674285</v>
      </c>
      <c r="N198" s="104">
        <v>1552.0491852329521</v>
      </c>
      <c r="O198" s="104">
        <v>1546.8622802777809</v>
      </c>
      <c r="P198" s="104">
        <v>1518.752603541627</v>
      </c>
      <c r="Q198" s="104">
        <v>1500.4734735546492</v>
      </c>
      <c r="R198" s="104">
        <v>1495.6774431223594</v>
      </c>
      <c r="S198" s="104">
        <v>1449.0864723144477</v>
      </c>
      <c r="T198" s="104">
        <v>1408.7653064167016</v>
      </c>
      <c r="U198" s="104">
        <v>1368.2930744863661</v>
      </c>
      <c r="V198" s="104">
        <v>1363.5475833847343</v>
      </c>
      <c r="W198" s="104">
        <v>1326.7329648522839</v>
      </c>
      <c r="DA198" s="132" t="s">
        <v>2572</v>
      </c>
    </row>
    <row r="199" spans="1:105" ht="12" customHeight="1" x14ac:dyDescent="0.25">
      <c r="A199" s="108" t="s">
        <v>53</v>
      </c>
      <c r="B199" s="98">
        <v>1179.2460901397199</v>
      </c>
      <c r="C199" s="98">
        <v>1155.2937078531295</v>
      </c>
      <c r="D199" s="98">
        <v>1164.6365200990824</v>
      </c>
      <c r="E199" s="98">
        <v>1140.8736917310068</v>
      </c>
      <c r="F199" s="98">
        <v>1141.9362259807169</v>
      </c>
      <c r="G199" s="98">
        <v>1190.3289758451801</v>
      </c>
      <c r="H199" s="98">
        <v>1190.6415832003624</v>
      </c>
      <c r="I199" s="98">
        <v>1177.6879472381688</v>
      </c>
      <c r="J199" s="98">
        <v>1151.7150499256672</v>
      </c>
      <c r="K199" s="98">
        <v>1185.4037349080077</v>
      </c>
      <c r="L199" s="98">
        <v>1184.4958895967366</v>
      </c>
      <c r="M199" s="98">
        <v>1249.2593479108014</v>
      </c>
      <c r="N199" s="98">
        <v>1248.339289399679</v>
      </c>
      <c r="O199" s="98">
        <v>1242.4214409533706</v>
      </c>
      <c r="P199" s="98">
        <v>1220.6369829683399</v>
      </c>
      <c r="Q199" s="98">
        <v>1203.8268317527034</v>
      </c>
      <c r="R199" s="98">
        <v>1203.0147504731917</v>
      </c>
      <c r="S199" s="98">
        <v>1165.4527361360331</v>
      </c>
      <c r="T199" s="98">
        <v>1134.0560079104735</v>
      </c>
      <c r="U199" s="98">
        <v>1100.17169247778</v>
      </c>
      <c r="V199" s="98">
        <v>1095.3913280345489</v>
      </c>
      <c r="W199" s="98">
        <v>1040.4734563044869</v>
      </c>
      <c r="DA199" s="63" t="s">
        <v>2573</v>
      </c>
    </row>
    <row r="200" spans="1:105" ht="12" customHeight="1" x14ac:dyDescent="0.25">
      <c r="A200" s="108" t="s">
        <v>52</v>
      </c>
      <c r="B200" s="98">
        <v>287.53782925774124</v>
      </c>
      <c r="C200" s="98">
        <v>292.6539788889321</v>
      </c>
      <c r="D200" s="98">
        <v>291.01947284281414</v>
      </c>
      <c r="E200" s="98">
        <v>291.44864443801811</v>
      </c>
      <c r="F200" s="98">
        <v>289.63136448223065</v>
      </c>
      <c r="G200" s="98">
        <v>295.22217431846872</v>
      </c>
      <c r="H200" s="98">
        <v>296.24026601910401</v>
      </c>
      <c r="I200" s="98">
        <v>272.37862109689001</v>
      </c>
      <c r="J200" s="98">
        <v>279.99790962522007</v>
      </c>
      <c r="K200" s="98">
        <v>287.54998200741204</v>
      </c>
      <c r="L200" s="98">
        <v>291.8965424236772</v>
      </c>
      <c r="M200" s="98">
        <v>302.33013485662713</v>
      </c>
      <c r="N200" s="98">
        <v>303.70989583327321</v>
      </c>
      <c r="O200" s="98">
        <v>304.44083932441009</v>
      </c>
      <c r="P200" s="98">
        <v>298.115620573287</v>
      </c>
      <c r="Q200" s="98">
        <v>296.64664180194592</v>
      </c>
      <c r="R200" s="98">
        <v>292.66269264916752</v>
      </c>
      <c r="S200" s="98">
        <v>283.63373617841495</v>
      </c>
      <c r="T200" s="98">
        <v>274.70929850622809</v>
      </c>
      <c r="U200" s="98">
        <v>268.12138200858618</v>
      </c>
      <c r="V200" s="98">
        <v>268.15625535018552</v>
      </c>
      <c r="W200" s="98">
        <v>286.25950854779688</v>
      </c>
      <c r="DA200" s="63" t="s">
        <v>2574</v>
      </c>
    </row>
    <row r="201" spans="1:105" ht="12" customHeight="1" x14ac:dyDescent="0.25">
      <c r="A201" s="121" t="s">
        <v>54</v>
      </c>
      <c r="B201" s="122">
        <v>142.98521645489635</v>
      </c>
      <c r="C201" s="122">
        <v>147.43528959201382</v>
      </c>
      <c r="D201" s="122">
        <v>147.86828456481808</v>
      </c>
      <c r="E201" s="122">
        <v>150.16261262347945</v>
      </c>
      <c r="F201" s="122">
        <v>148.88085291747865</v>
      </c>
      <c r="G201" s="122">
        <v>154.83872398179068</v>
      </c>
      <c r="H201" s="122">
        <v>150.48766166839141</v>
      </c>
      <c r="I201" s="122">
        <v>153.17270797252428</v>
      </c>
      <c r="J201" s="122">
        <v>161.03492893641715</v>
      </c>
      <c r="K201" s="122">
        <v>173.69327558919645</v>
      </c>
      <c r="L201" s="122">
        <v>176.13655117659022</v>
      </c>
      <c r="M201" s="122">
        <v>177.57672741454203</v>
      </c>
      <c r="N201" s="122">
        <v>184.1327382646306</v>
      </c>
      <c r="O201" s="122">
        <v>186.27013637692949</v>
      </c>
      <c r="P201" s="122">
        <v>185.47554923487058</v>
      </c>
      <c r="Q201" s="122">
        <v>186.67566699620045</v>
      </c>
      <c r="R201" s="122">
        <v>186.3131902279178</v>
      </c>
      <c r="S201" s="122">
        <v>186.01726534506525</v>
      </c>
      <c r="T201" s="122">
        <v>190.20553039736245</v>
      </c>
      <c r="U201" s="122">
        <v>190.87615587909602</v>
      </c>
      <c r="V201" s="122">
        <v>254.18574811925262</v>
      </c>
      <c r="W201" s="122">
        <v>250.76760224249384</v>
      </c>
      <c r="DA201" s="130" t="s">
        <v>2575</v>
      </c>
    </row>
    <row r="202" spans="1:105" ht="12" customHeight="1" x14ac:dyDescent="0.25">
      <c r="A202" s="97" t="s">
        <v>50</v>
      </c>
      <c r="B202" s="98">
        <v>105.34542696071964</v>
      </c>
      <c r="C202" s="98">
        <v>163.09454079333091</v>
      </c>
      <c r="D202" s="98">
        <v>153.86876986203066</v>
      </c>
      <c r="E202" s="98">
        <v>175.40601231585177</v>
      </c>
      <c r="F202" s="98">
        <v>150.20007506897969</v>
      </c>
      <c r="G202" s="98">
        <v>186.47650076922906</v>
      </c>
      <c r="H202" s="98">
        <v>98.298333945169517</v>
      </c>
      <c r="I202" s="98">
        <v>131.57579762605175</v>
      </c>
      <c r="J202" s="98">
        <v>185.30232931408727</v>
      </c>
      <c r="K202" s="98">
        <v>217.25985621064271</v>
      </c>
      <c r="L202" s="98">
        <v>170.87678007321009</v>
      </c>
      <c r="M202" s="98">
        <v>165.79745549629942</v>
      </c>
      <c r="N202" s="98">
        <v>139.03487675495433</v>
      </c>
      <c r="O202" s="98">
        <v>189.75094443420431</v>
      </c>
      <c r="P202" s="98">
        <v>181.42659923557156</v>
      </c>
      <c r="Q202" s="98">
        <v>223.5453584625667</v>
      </c>
      <c r="R202" s="98">
        <v>177.74917516881237</v>
      </c>
      <c r="S202" s="98">
        <v>182.88048775731957</v>
      </c>
      <c r="T202" s="98">
        <v>190.30363533981236</v>
      </c>
      <c r="U202" s="98">
        <v>193.54843917655839</v>
      </c>
      <c r="V202" s="98">
        <v>249.29255269313393</v>
      </c>
      <c r="W202" s="98">
        <v>252.07852474355602</v>
      </c>
      <c r="DA202" s="63" t="s">
        <v>2576</v>
      </c>
    </row>
    <row r="203" spans="1:105" ht="12" customHeight="1" x14ac:dyDescent="0.25">
      <c r="A203" s="109" t="s">
        <v>120</v>
      </c>
      <c r="B203" s="33">
        <v>147.14193828272684</v>
      </c>
      <c r="C203" s="33">
        <v>145.61309533403249</v>
      </c>
      <c r="D203" s="33">
        <v>147.13982296045742</v>
      </c>
      <c r="E203" s="33">
        <v>146.97662821276319</v>
      </c>
      <c r="F203" s="33">
        <v>148.72202375483707</v>
      </c>
      <c r="G203" s="33">
        <v>151.19315674751559</v>
      </c>
      <c r="H203" s="33">
        <v>156.12517385026985</v>
      </c>
      <c r="I203" s="33">
        <v>155.47604267485923</v>
      </c>
      <c r="J203" s="33">
        <v>158.32410894247309</v>
      </c>
      <c r="K203" s="33">
        <v>168.89075728645165</v>
      </c>
      <c r="L203" s="33">
        <v>176.65303690348043</v>
      </c>
      <c r="M203" s="33">
        <v>178.49807371671656</v>
      </c>
      <c r="N203" s="33">
        <v>187.2427628223206</v>
      </c>
      <c r="O203" s="33">
        <v>186.03889783241965</v>
      </c>
      <c r="P203" s="33">
        <v>185.751380292162</v>
      </c>
      <c r="Q203" s="33">
        <v>184.14831496548024</v>
      </c>
      <c r="R203" s="33">
        <v>186.91575827098703</v>
      </c>
      <c r="S203" s="33">
        <v>186.22712682237906</v>
      </c>
      <c r="T203" s="33">
        <v>190.19945012764214</v>
      </c>
      <c r="U203" s="33">
        <v>190.71688333700652</v>
      </c>
      <c r="V203" s="33">
        <v>254.46733652606275</v>
      </c>
      <c r="W203" s="33">
        <v>250.69338250113765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3.8607803770887639</v>
      </c>
      <c r="C205" s="117">
        <f t="shared" si="88"/>
        <v>6.2534272827979134</v>
      </c>
      <c r="D205" s="117">
        <f t="shared" si="88"/>
        <v>6.1165902899269344</v>
      </c>
      <c r="E205" s="117">
        <f t="shared" si="88"/>
        <v>7.2055415012558575</v>
      </c>
      <c r="F205" s="117">
        <f t="shared" si="88"/>
        <v>5.9078762912515588</v>
      </c>
      <c r="G205" s="117">
        <f t="shared" si="88"/>
        <v>7.040932050386111</v>
      </c>
      <c r="H205" s="117">
        <f t="shared" si="88"/>
        <v>3.4956775479048567</v>
      </c>
      <c r="I205" s="117">
        <f t="shared" si="88"/>
        <v>4.6213801041567804</v>
      </c>
      <c r="J205" s="117">
        <f t="shared" si="88"/>
        <v>6.7843474281385285</v>
      </c>
      <c r="K205" s="117">
        <f t="shared" si="88"/>
        <v>7.85773761445604</v>
      </c>
      <c r="L205" s="117">
        <f t="shared" si="88"/>
        <v>5.5644507355740194</v>
      </c>
      <c r="M205" s="117">
        <f t="shared" si="88"/>
        <v>4.3796238024926275</v>
      </c>
      <c r="N205" s="117">
        <f t="shared" si="88"/>
        <v>3.2656229838741271</v>
      </c>
      <c r="O205" s="117">
        <f t="shared" si="88"/>
        <v>4.3027021408983011</v>
      </c>
      <c r="P205" s="117">
        <f t="shared" si="88"/>
        <v>4.2115385650900041</v>
      </c>
      <c r="Q205" s="117">
        <f t="shared" si="88"/>
        <v>5.2189488202563279</v>
      </c>
      <c r="R205" s="117">
        <f t="shared" ref="R205:V205" si="89">R206+R208+R210+R219</f>
        <v>4.2511081249773222</v>
      </c>
      <c r="S205" s="117">
        <f t="shared" si="89"/>
        <v>4.1709665631682293</v>
      </c>
      <c r="T205" s="117">
        <f t="shared" si="89"/>
        <v>4.0380076141238268</v>
      </c>
      <c r="U205" s="117">
        <f t="shared" si="89"/>
        <v>3.9562664492990089</v>
      </c>
      <c r="V205" s="117">
        <f t="shared" si="89"/>
        <v>4.9253706862802389</v>
      </c>
      <c r="W205" s="117">
        <f t="shared" ref="W205" si="90">W206+W208+W210+W219</f>
        <v>4.8980537315015891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3.8607803770887639</v>
      </c>
      <c r="C219" s="122">
        <v>6.2534272827979134</v>
      </c>
      <c r="D219" s="122">
        <v>6.1165902899269344</v>
      </c>
      <c r="E219" s="122">
        <v>7.2055415012558575</v>
      </c>
      <c r="F219" s="122">
        <v>5.9078762912515588</v>
      </c>
      <c r="G219" s="122">
        <v>7.040932050386111</v>
      </c>
      <c r="H219" s="122">
        <v>3.4956775479048567</v>
      </c>
      <c r="I219" s="122">
        <v>4.6213801041567804</v>
      </c>
      <c r="J219" s="122">
        <v>6.7843474281385285</v>
      </c>
      <c r="K219" s="122">
        <v>7.85773761445604</v>
      </c>
      <c r="L219" s="122">
        <v>5.5644507355740194</v>
      </c>
      <c r="M219" s="122">
        <v>4.3796238024926275</v>
      </c>
      <c r="N219" s="122">
        <v>3.2656229838741271</v>
      </c>
      <c r="O219" s="122">
        <v>4.3027021408983011</v>
      </c>
      <c r="P219" s="122">
        <v>4.2115385650900041</v>
      </c>
      <c r="Q219" s="122">
        <v>5.2189488202563279</v>
      </c>
      <c r="R219" s="122">
        <v>4.2511081249773222</v>
      </c>
      <c r="S219" s="122">
        <v>4.1709665631682293</v>
      </c>
      <c r="T219" s="122">
        <v>4.0380076141238268</v>
      </c>
      <c r="U219" s="122">
        <v>3.9562664492990089</v>
      </c>
      <c r="V219" s="122">
        <v>4.9253706862802389</v>
      </c>
      <c r="W219" s="122">
        <v>4.8980537315015891</v>
      </c>
      <c r="DA219" s="130" t="s">
        <v>2743</v>
      </c>
    </row>
    <row r="220" spans="1:105" ht="12" customHeight="1" x14ac:dyDescent="0.25">
      <c r="A220" s="97" t="s">
        <v>50</v>
      </c>
      <c r="B220" s="98">
        <v>38.820772095542047</v>
      </c>
      <c r="C220" s="98">
        <v>59.993026264404222</v>
      </c>
      <c r="D220" s="98">
        <v>56.500179327529246</v>
      </c>
      <c r="E220" s="98">
        <v>64.296958365811491</v>
      </c>
      <c r="F220" s="98">
        <v>54.978217921993924</v>
      </c>
      <c r="G220" s="98">
        <v>68.145123050152378</v>
      </c>
      <c r="H220" s="98">
        <v>35.856948845686269</v>
      </c>
      <c r="I220" s="98">
        <v>47.953133706995601</v>
      </c>
      <c r="J220" s="98">
        <v>67.51817546085671</v>
      </c>
      <c r="K220" s="98">
        <v>79.140081106351161</v>
      </c>
      <c r="L220" s="98">
        <v>62.23152914909867</v>
      </c>
      <c r="M220" s="98">
        <v>60.372445988258328</v>
      </c>
      <c r="N220" s="98">
        <v>50.619787022681081</v>
      </c>
      <c r="O220" s="98">
        <v>69.070798272260532</v>
      </c>
      <c r="P220" s="98">
        <v>66.033108759600495</v>
      </c>
      <c r="Q220" s="98">
        <v>81.354378488427216</v>
      </c>
      <c r="R220" s="98">
        <v>64.670100500929635</v>
      </c>
      <c r="S220" s="98">
        <v>66.513968251941066</v>
      </c>
      <c r="T220" s="98">
        <v>69.191121344294075</v>
      </c>
      <c r="U220" s="98">
        <v>70.334718215534309</v>
      </c>
      <c r="V220" s="98">
        <v>90.514126228689264</v>
      </c>
      <c r="W220" s="98">
        <v>91.411004743051933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196.13921006677518</v>
      </c>
      <c r="C223" s="118">
        <f t="shared" si="93"/>
        <v>209.8347094864354</v>
      </c>
      <c r="D223" s="118">
        <f t="shared" si="93"/>
        <v>210.55023797946129</v>
      </c>
      <c r="E223" s="118">
        <f t="shared" si="93"/>
        <v>216.50148183409482</v>
      </c>
      <c r="F223" s="118">
        <f t="shared" si="93"/>
        <v>204.88907736619686</v>
      </c>
      <c r="G223" s="118">
        <f t="shared" si="93"/>
        <v>205.23061270621162</v>
      </c>
      <c r="H223" s="118">
        <f t="shared" si="93"/>
        <v>206.40528808294323</v>
      </c>
      <c r="I223" s="118">
        <f t="shared" si="93"/>
        <v>201.94661347796767</v>
      </c>
      <c r="J223" s="118">
        <f t="shared" si="93"/>
        <v>194.50670517452372</v>
      </c>
      <c r="K223" s="118">
        <f t="shared" si="93"/>
        <v>207.5406794088625</v>
      </c>
      <c r="L223" s="118">
        <f t="shared" si="93"/>
        <v>228.00751958619014</v>
      </c>
      <c r="M223" s="118">
        <f t="shared" si="93"/>
        <v>202.60026904355931</v>
      </c>
      <c r="N223" s="118">
        <f t="shared" si="93"/>
        <v>215.6168827716896</v>
      </c>
      <c r="O223" s="118">
        <f t="shared" si="93"/>
        <v>201.64018560551395</v>
      </c>
      <c r="P223" s="118">
        <f t="shared" si="93"/>
        <v>195.90145677561063</v>
      </c>
      <c r="Q223" s="118">
        <f t="shared" si="93"/>
        <v>186.09576144407683</v>
      </c>
      <c r="R223" s="118">
        <f t="shared" ref="R223:V223" si="94">R224+R226+R228+R237</f>
        <v>207.23898099684996</v>
      </c>
      <c r="S223" s="118">
        <f t="shared" si="94"/>
        <v>201.80956450061669</v>
      </c>
      <c r="T223" s="118">
        <f t="shared" si="94"/>
        <v>200.85571011344078</v>
      </c>
      <c r="U223" s="118">
        <f t="shared" si="94"/>
        <v>193.23829505308493</v>
      </c>
      <c r="V223" s="118">
        <f t="shared" si="94"/>
        <v>179.21525670063517</v>
      </c>
      <c r="W223" s="118">
        <f t="shared" ref="W223" si="95">W224+W226+W228+W237</f>
        <v>200.31247578609543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173.73366362643421</v>
      </c>
      <c r="C224" s="123">
        <f t="shared" si="96"/>
        <v>187.72500635830704</v>
      </c>
      <c r="D224" s="123">
        <f t="shared" si="96"/>
        <v>188.47687601805666</v>
      </c>
      <c r="E224" s="123">
        <f t="shared" si="96"/>
        <v>194.80133723284482</v>
      </c>
      <c r="F224" s="123">
        <f t="shared" si="96"/>
        <v>183.55473881076338</v>
      </c>
      <c r="G224" s="123">
        <f t="shared" si="96"/>
        <v>183.40342204598386</v>
      </c>
      <c r="H224" s="123">
        <f t="shared" si="96"/>
        <v>184.96195693826502</v>
      </c>
      <c r="I224" s="123">
        <f t="shared" si="96"/>
        <v>181.16250208149924</v>
      </c>
      <c r="J224" s="123">
        <f t="shared" si="96"/>
        <v>173.89380498873081</v>
      </c>
      <c r="K224" s="123">
        <f t="shared" si="96"/>
        <v>186.32186353028104</v>
      </c>
      <c r="L224" s="123">
        <f t="shared" si="96"/>
        <v>206.67369342991148</v>
      </c>
      <c r="M224" s="123">
        <f t="shared" si="96"/>
        <v>180.66886511955934</v>
      </c>
      <c r="N224" s="123">
        <f t="shared" si="96"/>
        <v>193.80412704797939</v>
      </c>
      <c r="O224" s="123">
        <f t="shared" si="96"/>
        <v>180.03394141417957</v>
      </c>
      <c r="P224" s="123">
        <f t="shared" si="96"/>
        <v>174.84466395993968</v>
      </c>
      <c r="Q224" s="123">
        <f t="shared" si="96"/>
        <v>165.5453292773154</v>
      </c>
      <c r="R224" s="123">
        <f t="shared" si="96"/>
        <v>187.08275382178184</v>
      </c>
      <c r="S224" s="123">
        <f t="shared" si="96"/>
        <v>182.51239534209364</v>
      </c>
      <c r="T224" s="123">
        <f t="shared" si="96"/>
        <v>182.27691536469496</v>
      </c>
      <c r="U224" s="123">
        <f t="shared" si="96"/>
        <v>175.16642009615734</v>
      </c>
      <c r="V224" s="123">
        <f t="shared" si="96"/>
        <v>160.70228814318031</v>
      </c>
      <c r="W224" s="123">
        <f t="shared" si="96"/>
        <v>182.24699583693305</v>
      </c>
      <c r="DA224" s="130" t="s">
        <v>2898</v>
      </c>
    </row>
    <row r="225" spans="1:105" ht="12" customHeight="1" x14ac:dyDescent="0.25">
      <c r="A225" s="97" t="s">
        <v>53</v>
      </c>
      <c r="B225" s="99">
        <v>173.73366362643421</v>
      </c>
      <c r="C225" s="99">
        <v>187.72500635830704</v>
      </c>
      <c r="D225" s="99">
        <v>188.47687601805666</v>
      </c>
      <c r="E225" s="99">
        <v>194.80133723284482</v>
      </c>
      <c r="F225" s="99">
        <v>183.55473881076338</v>
      </c>
      <c r="G225" s="99">
        <v>183.40342204598386</v>
      </c>
      <c r="H225" s="99">
        <v>184.96195693826502</v>
      </c>
      <c r="I225" s="99">
        <v>181.16250208149924</v>
      </c>
      <c r="J225" s="99">
        <v>173.89380498873081</v>
      </c>
      <c r="K225" s="99">
        <v>186.32186353028104</v>
      </c>
      <c r="L225" s="99">
        <v>206.67369342991148</v>
      </c>
      <c r="M225" s="99">
        <v>180.66886511955934</v>
      </c>
      <c r="N225" s="99">
        <v>193.80412704797939</v>
      </c>
      <c r="O225" s="99">
        <v>180.03394141417957</v>
      </c>
      <c r="P225" s="99">
        <v>174.84466395993968</v>
      </c>
      <c r="Q225" s="99">
        <v>165.5453292773154</v>
      </c>
      <c r="R225" s="99">
        <v>187.08275382178184</v>
      </c>
      <c r="S225" s="99">
        <v>182.51239534209364</v>
      </c>
      <c r="T225" s="99">
        <v>182.27691536469496</v>
      </c>
      <c r="U225" s="99">
        <v>175.16642009615734</v>
      </c>
      <c r="V225" s="99">
        <v>160.70228814318031</v>
      </c>
      <c r="W225" s="99">
        <v>182.24699583693305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0.48973228808387909</v>
      </c>
      <c r="C226" s="123">
        <f t="shared" si="97"/>
        <v>0.5128404712879876</v>
      </c>
      <c r="D226" s="123">
        <f t="shared" si="97"/>
        <v>0.52729529253413998</v>
      </c>
      <c r="E226" s="123">
        <f t="shared" si="97"/>
        <v>0.61446741361239088</v>
      </c>
      <c r="F226" s="123">
        <f t="shared" si="97"/>
        <v>0.48953057769106301</v>
      </c>
      <c r="G226" s="123">
        <f t="shared" si="97"/>
        <v>0.4674252606748075</v>
      </c>
      <c r="H226" s="123">
        <f t="shared" si="97"/>
        <v>0.45076266376907365</v>
      </c>
      <c r="I226" s="123">
        <f t="shared" si="97"/>
        <v>0.44670593950233944</v>
      </c>
      <c r="J226" s="123">
        <f t="shared" si="97"/>
        <v>0.48103679078224149</v>
      </c>
      <c r="K226" s="123">
        <f t="shared" si="97"/>
        <v>0.47873903709398347</v>
      </c>
      <c r="L226" s="123">
        <f t="shared" si="97"/>
        <v>0.64537981669130506</v>
      </c>
      <c r="M226" s="123">
        <f t="shared" si="97"/>
        <v>0.52476361038657582</v>
      </c>
      <c r="N226" s="123">
        <f t="shared" si="97"/>
        <v>0.52752720553165189</v>
      </c>
      <c r="O226" s="123">
        <f t="shared" si="97"/>
        <v>0.53229526038960462</v>
      </c>
      <c r="P226" s="123">
        <f t="shared" si="97"/>
        <v>0.55527197664280525</v>
      </c>
      <c r="Q226" s="123">
        <f t="shared" si="97"/>
        <v>0.50267842607217861</v>
      </c>
      <c r="R226" s="123">
        <f t="shared" si="97"/>
        <v>0.46885001485224015</v>
      </c>
      <c r="S226" s="123">
        <f t="shared" si="97"/>
        <v>0.43722870891557741</v>
      </c>
      <c r="T226" s="123">
        <f t="shared" si="97"/>
        <v>0.44068716745333514</v>
      </c>
      <c r="U226" s="123">
        <f t="shared" si="97"/>
        <v>0.49921026638515026</v>
      </c>
      <c r="V226" s="123">
        <f t="shared" si="97"/>
        <v>0.56533686102071301</v>
      </c>
      <c r="W226" s="123">
        <f t="shared" si="97"/>
        <v>0.71548235954805406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0.48973228808387909</v>
      </c>
      <c r="C227" s="99">
        <f>RES_hhdet_fecs!C165</f>
        <v>0.5128404712879876</v>
      </c>
      <c r="D227" s="99">
        <f>RES_hhdet_fecs!D165</f>
        <v>0.52729529253413998</v>
      </c>
      <c r="E227" s="99">
        <f>RES_hhdet_fecs!E165</f>
        <v>0.61446741361239088</v>
      </c>
      <c r="F227" s="99">
        <f>RES_hhdet_fecs!F165</f>
        <v>0.48953057769106301</v>
      </c>
      <c r="G227" s="99">
        <f>RES_hhdet_fecs!G165</f>
        <v>0.4674252606748075</v>
      </c>
      <c r="H227" s="99">
        <f>RES_hhdet_fecs!H165</f>
        <v>0.45076266376907365</v>
      </c>
      <c r="I227" s="99">
        <f>RES_hhdet_fecs!I165</f>
        <v>0.44670593950233944</v>
      </c>
      <c r="J227" s="99">
        <f>RES_hhdet_fecs!J165</f>
        <v>0.48103679078224149</v>
      </c>
      <c r="K227" s="99">
        <f>RES_hhdet_fecs!K165</f>
        <v>0.47873903709398347</v>
      </c>
      <c r="L227" s="99">
        <f>RES_hhdet_fecs!L165</f>
        <v>0.64537981669130506</v>
      </c>
      <c r="M227" s="99">
        <f>RES_hhdet_fecs!M165</f>
        <v>0.52476361038657582</v>
      </c>
      <c r="N227" s="99">
        <f>RES_hhdet_fecs!N165</f>
        <v>0.52752720553165189</v>
      </c>
      <c r="O227" s="99">
        <f>RES_hhdet_fecs!O165</f>
        <v>0.53229526038960462</v>
      </c>
      <c r="P227" s="99">
        <f>RES_hhdet_fecs!P165</f>
        <v>0.55527197664280525</v>
      </c>
      <c r="Q227" s="99">
        <f>RES_hhdet_fecs!Q165</f>
        <v>0.50267842607217861</v>
      </c>
      <c r="R227" s="99">
        <f>RES_hhdet_fecs!R165</f>
        <v>0.46885001485224015</v>
      </c>
      <c r="S227" s="99">
        <f>RES_hhdet_fecs!S165</f>
        <v>0.43722870891557741</v>
      </c>
      <c r="T227" s="99">
        <f>RES_hhdet_fecs!T165</f>
        <v>0.44068716745333514</v>
      </c>
      <c r="U227" s="99">
        <f>RES_hhdet_fecs!U165</f>
        <v>0.49921026638515026</v>
      </c>
      <c r="V227" s="99">
        <f>RES_hhdet_fecs!V165</f>
        <v>0.56533686102071301</v>
      </c>
      <c r="W227" s="99">
        <f>RES_hhdet_fecs!W165</f>
        <v>0.71548235954805406</v>
      </c>
      <c r="DA227" s="63" t="s">
        <v>2901</v>
      </c>
    </row>
    <row r="228" spans="1:105" ht="12" customHeight="1" x14ac:dyDescent="0.25">
      <c r="A228" s="121" t="s">
        <v>55</v>
      </c>
      <c r="B228" s="123">
        <v>20.063173113294933</v>
      </c>
      <c r="C228" s="123">
        <v>19.676156859712538</v>
      </c>
      <c r="D228" s="123">
        <v>19.630830139296179</v>
      </c>
      <c r="E228" s="123">
        <v>19.144748804547458</v>
      </c>
      <c r="F228" s="123">
        <v>18.94449882165145</v>
      </c>
      <c r="G228" s="123">
        <v>19.396923689043938</v>
      </c>
      <c r="H228" s="123">
        <v>19.134628660430163</v>
      </c>
      <c r="I228" s="123">
        <v>18.456181322149646</v>
      </c>
      <c r="J228" s="123">
        <v>18.146254769366347</v>
      </c>
      <c r="K228" s="123">
        <v>18.601000028730663</v>
      </c>
      <c r="L228" s="123">
        <v>18.549723958299452</v>
      </c>
      <c r="M228" s="123">
        <v>19.282989860631869</v>
      </c>
      <c r="N228" s="123">
        <v>19.111752910411528</v>
      </c>
      <c r="O228" s="123">
        <v>18.881557906562282</v>
      </c>
      <c r="P228" s="123">
        <v>18.337985807937258</v>
      </c>
      <c r="Q228" s="123">
        <v>17.882365654731618</v>
      </c>
      <c r="R228" s="123">
        <v>17.558687651192706</v>
      </c>
      <c r="S228" s="123">
        <v>16.760902336632665</v>
      </c>
      <c r="T228" s="123">
        <v>16.027985779139119</v>
      </c>
      <c r="U228" s="123">
        <v>15.471066821977578</v>
      </c>
      <c r="V228" s="123">
        <v>15.197782862189822</v>
      </c>
      <c r="W228" s="123">
        <v>14.664252772452434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20.080996919573984</v>
      </c>
      <c r="C233" s="102">
        <v>19.694159948671619</v>
      </c>
      <c r="D233" s="102">
        <v>19.648008531644201</v>
      </c>
      <c r="E233" s="102">
        <v>19.160993000824483</v>
      </c>
      <c r="F233" s="102">
        <v>18.960631827611692</v>
      </c>
      <c r="G233" s="102">
        <v>19.414298567147789</v>
      </c>
      <c r="H233" s="102">
        <v>19.156582398758495</v>
      </c>
      <c r="I233" s="102">
        <v>18.477193118270357</v>
      </c>
      <c r="J233" s="102">
        <v>18.171131823056619</v>
      </c>
      <c r="K233" s="102">
        <v>18.627446612868962</v>
      </c>
      <c r="L233" s="102">
        <v>18.578417018680454</v>
      </c>
      <c r="M233" s="102">
        <v>19.313492376290363</v>
      </c>
      <c r="N233" s="102">
        <v>19.144081486029599</v>
      </c>
      <c r="O233" s="102">
        <v>18.916599132329214</v>
      </c>
      <c r="P233" s="102">
        <v>18.375462646425383</v>
      </c>
      <c r="Q233" s="102">
        <v>17.921340588714614</v>
      </c>
      <c r="R233" s="102">
        <v>17.601985721973239</v>
      </c>
      <c r="S233" s="102">
        <v>16.803856914157731</v>
      </c>
      <c r="T233" s="102">
        <v>16.07201439392276</v>
      </c>
      <c r="U233" s="102">
        <v>15.513850898985277</v>
      </c>
      <c r="V233" s="102">
        <v>15.24117229556526</v>
      </c>
      <c r="W233" s="102">
        <v>14.706557328667275</v>
      </c>
      <c r="DA233" s="131" t="s">
        <v>2907</v>
      </c>
    </row>
    <row r="234" spans="1:105" ht="12" customHeight="1" x14ac:dyDescent="0.25">
      <c r="A234" s="107" t="s">
        <v>121</v>
      </c>
      <c r="B234" s="105">
        <v>18.932882582028245</v>
      </c>
      <c r="C234" s="105">
        <v>18.542997948110227</v>
      </c>
      <c r="D234" s="105">
        <v>18.533569758881406</v>
      </c>
      <c r="E234" s="105">
        <v>18.079656505850654</v>
      </c>
      <c r="F234" s="105">
        <v>17.906192156369393</v>
      </c>
      <c r="G234" s="105">
        <v>18.357561543629789</v>
      </c>
      <c r="H234" s="105">
        <v>18.115383331611724</v>
      </c>
      <c r="I234" s="105">
        <v>17.547159660305759</v>
      </c>
      <c r="J234" s="105">
        <v>17.213513163281519</v>
      </c>
      <c r="K234" s="105">
        <v>17.660869884355989</v>
      </c>
      <c r="L234" s="105">
        <v>17.613951497299041</v>
      </c>
      <c r="M234" s="105">
        <v>18.342454172162178</v>
      </c>
      <c r="N234" s="105">
        <v>18.186006780997765</v>
      </c>
      <c r="O234" s="105">
        <v>17.959528187399663</v>
      </c>
      <c r="P234" s="105">
        <v>17.429225776442113</v>
      </c>
      <c r="Q234" s="105">
        <v>16.997085511916662</v>
      </c>
      <c r="R234" s="105">
        <v>16.694318177328672</v>
      </c>
      <c r="S234" s="105">
        <v>15.98702187323668</v>
      </c>
      <c r="T234" s="105">
        <v>15.331664695406639</v>
      </c>
      <c r="U234" s="105">
        <v>14.848834885365843</v>
      </c>
      <c r="V234" s="105">
        <v>14.617176473810266</v>
      </c>
      <c r="W234" s="105">
        <v>14.096564328403177</v>
      </c>
      <c r="DA234" s="132" t="s">
        <v>2908</v>
      </c>
    </row>
    <row r="235" spans="1:105" ht="12" customHeight="1" x14ac:dyDescent="0.25">
      <c r="A235" s="108" t="s">
        <v>53</v>
      </c>
      <c r="B235" s="99">
        <v>16.144461900866112</v>
      </c>
      <c r="C235" s="99">
        <v>15.710166814318027</v>
      </c>
      <c r="D235" s="99">
        <v>15.723145616746834</v>
      </c>
      <c r="E235" s="99">
        <v>15.273733536469132</v>
      </c>
      <c r="F235" s="99">
        <v>15.127561390611598</v>
      </c>
      <c r="G235" s="99">
        <v>15.543708817476759</v>
      </c>
      <c r="H235" s="99">
        <v>15.311539018097095</v>
      </c>
      <c r="I235" s="99">
        <v>14.988548358702642</v>
      </c>
      <c r="J235" s="99">
        <v>14.591406172011723</v>
      </c>
      <c r="K235" s="99">
        <v>14.972303780700488</v>
      </c>
      <c r="L235" s="99">
        <v>14.892064935931259</v>
      </c>
      <c r="M235" s="99">
        <v>15.545194774396826</v>
      </c>
      <c r="N235" s="99">
        <v>15.390422589772038</v>
      </c>
      <c r="O235" s="99">
        <v>15.166883157282706</v>
      </c>
      <c r="P235" s="99">
        <v>14.711415466300981</v>
      </c>
      <c r="Q235" s="99">
        <v>14.306798219460921</v>
      </c>
      <c r="R235" s="99">
        <v>14.050566008100937</v>
      </c>
      <c r="S235" s="99">
        <v>13.428334010427314</v>
      </c>
      <c r="T235" s="99">
        <v>12.860971630215737</v>
      </c>
      <c r="U235" s="99">
        <v>12.423125598328117</v>
      </c>
      <c r="V235" s="99">
        <v>12.201325255831209</v>
      </c>
      <c r="W235" s="99">
        <v>11.517494814381964</v>
      </c>
      <c r="DA235" s="63" t="s">
        <v>2909</v>
      </c>
    </row>
    <row r="236" spans="1:105" ht="12" customHeight="1" x14ac:dyDescent="0.25">
      <c r="A236" s="108" t="s">
        <v>52</v>
      </c>
      <c r="B236" s="99">
        <v>2.7884206811621333</v>
      </c>
      <c r="C236" s="99">
        <v>2.8328311337921988</v>
      </c>
      <c r="D236" s="99">
        <v>2.8104241421345719</v>
      </c>
      <c r="E236" s="99">
        <v>2.8059229693815189</v>
      </c>
      <c r="F236" s="99">
        <v>2.7786307657577924</v>
      </c>
      <c r="G236" s="99">
        <v>2.8138527261530353</v>
      </c>
      <c r="H236" s="99">
        <v>2.80384431351463</v>
      </c>
      <c r="I236" s="99">
        <v>2.5586113016031202</v>
      </c>
      <c r="J236" s="99">
        <v>2.6221069912698001</v>
      </c>
      <c r="K236" s="99">
        <v>2.6885661036554969</v>
      </c>
      <c r="L236" s="99">
        <v>2.7218865613677847</v>
      </c>
      <c r="M236" s="99">
        <v>2.7972593977653482</v>
      </c>
      <c r="N236" s="99">
        <v>2.7955841912257267</v>
      </c>
      <c r="O236" s="99">
        <v>2.792645030116955</v>
      </c>
      <c r="P236" s="99">
        <v>2.7178103101411351</v>
      </c>
      <c r="Q236" s="99">
        <v>2.6902872924557393</v>
      </c>
      <c r="R236" s="99">
        <v>2.6437521692277337</v>
      </c>
      <c r="S236" s="99">
        <v>2.5586878628093661</v>
      </c>
      <c r="T236" s="99">
        <v>2.4706930651908996</v>
      </c>
      <c r="U236" s="99">
        <v>2.4257092870377241</v>
      </c>
      <c r="V236" s="99">
        <v>2.4158512179790517</v>
      </c>
      <c r="W236" s="99">
        <v>2.5790695140212114</v>
      </c>
      <c r="DA236" s="63" t="s">
        <v>2910</v>
      </c>
    </row>
    <row r="237" spans="1:105" ht="12" customHeight="1" x14ac:dyDescent="0.25">
      <c r="A237" s="121" t="s">
        <v>54</v>
      </c>
      <c r="B237" s="123">
        <v>1.8526410389621555</v>
      </c>
      <c r="C237" s="123">
        <v>1.9207057971278214</v>
      </c>
      <c r="D237" s="123">
        <v>1.9152365295742979</v>
      </c>
      <c r="E237" s="123">
        <v>1.9409283830901567</v>
      </c>
      <c r="F237" s="123">
        <v>1.9003091560909726</v>
      </c>
      <c r="G237" s="123">
        <v>1.9628417105089828</v>
      </c>
      <c r="H237" s="123">
        <v>1.857939820478975</v>
      </c>
      <c r="I237" s="123">
        <v>1.8812241348164105</v>
      </c>
      <c r="J237" s="123">
        <v>1.9856086256443075</v>
      </c>
      <c r="K237" s="123">
        <v>2.1390768127568291</v>
      </c>
      <c r="L237" s="123">
        <v>2.1387223812878813</v>
      </c>
      <c r="M237" s="123">
        <v>2.1236504529815359</v>
      </c>
      <c r="N237" s="123">
        <v>2.1734756077670547</v>
      </c>
      <c r="O237" s="123">
        <v>2.1923910243824936</v>
      </c>
      <c r="P237" s="123">
        <v>2.1635350310908819</v>
      </c>
      <c r="Q237" s="123">
        <v>2.1653880859576171</v>
      </c>
      <c r="R237" s="123">
        <v>2.1286895090231632</v>
      </c>
      <c r="S237" s="123">
        <v>2.0990381129748124</v>
      </c>
      <c r="T237" s="123">
        <v>2.1101218021533472</v>
      </c>
      <c r="U237" s="123">
        <v>2.1015978685648622</v>
      </c>
      <c r="V237" s="123">
        <v>2.7498488342443137</v>
      </c>
      <c r="W237" s="123">
        <v>2.6857448171618783</v>
      </c>
      <c r="DA237" s="130" t="s">
        <v>2911</v>
      </c>
    </row>
    <row r="238" spans="1:105" ht="12" customHeight="1" x14ac:dyDescent="0.25">
      <c r="A238" s="97" t="s">
        <v>50</v>
      </c>
      <c r="B238" s="99">
        <v>1.6572789496669555</v>
      </c>
      <c r="C238" s="99">
        <v>2.5564374061038073</v>
      </c>
      <c r="D238" s="99">
        <v>2.4019711346176624</v>
      </c>
      <c r="E238" s="99">
        <v>2.725036182775054</v>
      </c>
      <c r="F238" s="99">
        <v>2.32190286894819</v>
      </c>
      <c r="G238" s="99">
        <v>2.8592709295657031</v>
      </c>
      <c r="H238" s="99">
        <v>1.4940023406355618</v>
      </c>
      <c r="I238" s="99">
        <v>1.982971307307954</v>
      </c>
      <c r="J238" s="99">
        <v>2.7834566202043747</v>
      </c>
      <c r="K238" s="99">
        <v>3.2574068488750187</v>
      </c>
      <c r="L238" s="99">
        <v>2.5545810323455544</v>
      </c>
      <c r="M238" s="99">
        <v>2.4589982260874708</v>
      </c>
      <c r="N238" s="99">
        <v>2.0511720339866866</v>
      </c>
      <c r="O238" s="99">
        <v>2.7891729279777557</v>
      </c>
      <c r="P238" s="99">
        <v>2.6501123925691337</v>
      </c>
      <c r="Q238" s="99">
        <v>3.2479422269720848</v>
      </c>
      <c r="R238" s="99">
        <v>2.5717281159295773</v>
      </c>
      <c r="S238" s="99">
        <v>2.6414380043760666</v>
      </c>
      <c r="T238" s="99">
        <v>2.7394535778283919</v>
      </c>
      <c r="U238" s="99">
        <v>2.8012069393146288</v>
      </c>
      <c r="V238" s="99">
        <v>3.5897710879949236</v>
      </c>
      <c r="W238" s="99">
        <v>3.6255153569609662</v>
      </c>
      <c r="DA238" s="63" t="s">
        <v>2912</v>
      </c>
    </row>
    <row r="239" spans="1:105" ht="12" customHeight="1" x14ac:dyDescent="0.25">
      <c r="A239" s="109" t="s">
        <v>120</v>
      </c>
      <c r="B239" s="110">
        <v>1.8742157042782188</v>
      </c>
      <c r="C239" s="110">
        <v>1.8467286654884854</v>
      </c>
      <c r="D239" s="110">
        <v>1.8561467303788148</v>
      </c>
      <c r="E239" s="110">
        <v>1.8419656737657084</v>
      </c>
      <c r="F239" s="110">
        <v>1.8495509298802664</v>
      </c>
      <c r="G239" s="110">
        <v>1.8595476955471746</v>
      </c>
      <c r="H239" s="110">
        <v>1.8972524935017101</v>
      </c>
      <c r="I239" s="110">
        <v>1.8703726847939537</v>
      </c>
      <c r="J239" s="110">
        <v>1.8964840279485542</v>
      </c>
      <c r="K239" s="110">
        <v>2.0157988232897601</v>
      </c>
      <c r="L239" s="110">
        <v>2.0978869431188931</v>
      </c>
      <c r="M239" s="110">
        <v>2.0974203571964907</v>
      </c>
      <c r="N239" s="110">
        <v>2.1819098683997589</v>
      </c>
      <c r="O239" s="110">
        <v>2.1527453511633712</v>
      </c>
      <c r="P239" s="110">
        <v>2.1303873883455133</v>
      </c>
      <c r="Q239" s="110">
        <v>2.0911809174719966</v>
      </c>
      <c r="R239" s="110">
        <v>2.0975171086332467</v>
      </c>
      <c r="S239" s="110">
        <v>2.0627496483578107</v>
      </c>
      <c r="T239" s="110">
        <v>2.0711175803058635</v>
      </c>
      <c r="U239" s="110">
        <v>2.0599000009499311</v>
      </c>
      <c r="V239" s="110">
        <v>2.7015138815842312</v>
      </c>
      <c r="W239" s="110">
        <v>2.6325383718216471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146.84205019166026</v>
      </c>
      <c r="C241" s="118">
        <f t="shared" si="98"/>
        <v>157.66569013881539</v>
      </c>
      <c r="D241" s="118">
        <f t="shared" si="98"/>
        <v>158.86507236820614</v>
      </c>
      <c r="E241" s="118">
        <f t="shared" si="98"/>
        <v>164.2489146141944</v>
      </c>
      <c r="F241" s="118">
        <f t="shared" si="98"/>
        <v>156.15078949970541</v>
      </c>
      <c r="G241" s="118">
        <f t="shared" si="98"/>
        <v>157.32511789635905</v>
      </c>
      <c r="H241" s="118">
        <f t="shared" si="98"/>
        <v>159.23323253577738</v>
      </c>
      <c r="I241" s="118">
        <f t="shared" si="98"/>
        <v>156.71985300110069</v>
      </c>
      <c r="J241" s="118">
        <f t="shared" si="98"/>
        <v>151.93998465271633</v>
      </c>
      <c r="K241" s="118">
        <f t="shared" si="98"/>
        <v>163.26867859772881</v>
      </c>
      <c r="L241" s="118">
        <f t="shared" si="98"/>
        <v>181.20938307792903</v>
      </c>
      <c r="M241" s="118">
        <f t="shared" si="98"/>
        <v>162.23632158084084</v>
      </c>
      <c r="N241" s="118">
        <f t="shared" si="98"/>
        <v>174.34477417783293</v>
      </c>
      <c r="O241" s="118">
        <f t="shared" si="98"/>
        <v>164.60024929076431</v>
      </c>
      <c r="P241" s="118">
        <f t="shared" si="98"/>
        <v>160.421899969371</v>
      </c>
      <c r="Q241" s="118">
        <f t="shared" si="98"/>
        <v>153.06599268495518</v>
      </c>
      <c r="R241" s="118">
        <f t="shared" ref="R241:V241" si="99">R242+R244+R246+R255</f>
        <v>171.90889901715718</v>
      </c>
      <c r="S241" s="118">
        <f t="shared" si="99"/>
        <v>169.3846397806827</v>
      </c>
      <c r="T241" s="118">
        <f t="shared" si="99"/>
        <v>170.93500094150468</v>
      </c>
      <c r="U241" s="118">
        <f t="shared" si="99"/>
        <v>166.72724124077658</v>
      </c>
      <c r="V241" s="118">
        <f t="shared" si="99"/>
        <v>156.88687228704313</v>
      </c>
      <c r="W241" s="118">
        <f t="shared" ref="W241" si="100">W242+W244+W246+W255</f>
        <v>177.66781223005239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130.26394669261902</v>
      </c>
      <c r="C242" s="123">
        <f t="shared" si="101"/>
        <v>141.16484372606413</v>
      </c>
      <c r="D242" s="123">
        <f t="shared" si="101"/>
        <v>142.2406814377768</v>
      </c>
      <c r="E242" s="123">
        <f t="shared" si="101"/>
        <v>147.63293946536709</v>
      </c>
      <c r="F242" s="123">
        <f t="shared" si="101"/>
        <v>139.83073385457214</v>
      </c>
      <c r="G242" s="123">
        <f t="shared" si="101"/>
        <v>140.5122857697163</v>
      </c>
      <c r="H242" s="123">
        <f t="shared" si="101"/>
        <v>142.5083924533464</v>
      </c>
      <c r="I242" s="123">
        <f t="shared" si="101"/>
        <v>140.38762418699659</v>
      </c>
      <c r="J242" s="123">
        <f t="shared" si="101"/>
        <v>135.61626176851394</v>
      </c>
      <c r="K242" s="123">
        <f t="shared" si="101"/>
        <v>146.42406678293884</v>
      </c>
      <c r="L242" s="123">
        <f t="shared" si="101"/>
        <v>163.78452608560684</v>
      </c>
      <c r="M242" s="123">
        <f t="shared" si="101"/>
        <v>144.55110220507171</v>
      </c>
      <c r="N242" s="123">
        <f t="shared" si="101"/>
        <v>156.60920594439523</v>
      </c>
      <c r="O242" s="123">
        <f t="shared" si="101"/>
        <v>146.86289335833513</v>
      </c>
      <c r="P242" s="123">
        <f t="shared" si="101"/>
        <v>142.90274549090745</v>
      </c>
      <c r="Q242" s="123">
        <f t="shared" si="101"/>
        <v>135.91442001233824</v>
      </c>
      <c r="R242" s="123">
        <f t="shared" si="101"/>
        <v>154.92946372465758</v>
      </c>
      <c r="S242" s="123">
        <f t="shared" si="101"/>
        <v>152.90043651645189</v>
      </c>
      <c r="T242" s="123">
        <f t="shared" si="101"/>
        <v>154.73540969426358</v>
      </c>
      <c r="U242" s="123">
        <f t="shared" si="101"/>
        <v>150.49202143247879</v>
      </c>
      <c r="V242" s="123">
        <f t="shared" si="101"/>
        <v>139.83294355031498</v>
      </c>
      <c r="W242" s="123">
        <f t="shared" si="101"/>
        <v>160.25761301234326</v>
      </c>
      <c r="DA242" s="130" t="s">
        <v>3066</v>
      </c>
    </row>
    <row r="243" spans="1:105" ht="12" customHeight="1" x14ac:dyDescent="0.25">
      <c r="A243" s="97" t="s">
        <v>53</v>
      </c>
      <c r="B243" s="99">
        <v>130.26394669261902</v>
      </c>
      <c r="C243" s="99">
        <v>141.16484372606413</v>
      </c>
      <c r="D243" s="99">
        <v>142.2406814377768</v>
      </c>
      <c r="E243" s="99">
        <v>147.63293946536709</v>
      </c>
      <c r="F243" s="99">
        <v>139.83073385457214</v>
      </c>
      <c r="G243" s="99">
        <v>140.5122857697163</v>
      </c>
      <c r="H243" s="99">
        <v>142.5083924533464</v>
      </c>
      <c r="I243" s="99">
        <v>140.38762418699659</v>
      </c>
      <c r="J243" s="99">
        <v>135.61626176851394</v>
      </c>
      <c r="K243" s="99">
        <v>146.42406678293884</v>
      </c>
      <c r="L243" s="99">
        <v>163.78452608560684</v>
      </c>
      <c r="M243" s="99">
        <v>144.55110220507171</v>
      </c>
      <c r="N243" s="99">
        <v>156.60920594439523</v>
      </c>
      <c r="O243" s="99">
        <v>146.86289335833513</v>
      </c>
      <c r="P243" s="99">
        <v>142.90274549090745</v>
      </c>
      <c r="Q243" s="99">
        <v>135.91442001233824</v>
      </c>
      <c r="R243" s="99">
        <v>154.92946372465758</v>
      </c>
      <c r="S243" s="99">
        <v>152.90043651645189</v>
      </c>
      <c r="T243" s="99">
        <v>154.73540969426358</v>
      </c>
      <c r="U243" s="99">
        <v>150.49202143247879</v>
      </c>
      <c r="V243" s="99">
        <v>139.83294355031498</v>
      </c>
      <c r="W243" s="99">
        <v>160.25761301234326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0.96724088004426323</v>
      </c>
      <c r="C244" s="123">
        <f t="shared" si="102"/>
        <v>1.0578493631327115</v>
      </c>
      <c r="D244" s="123">
        <f t="shared" si="102"/>
        <v>1.1389589672013718</v>
      </c>
      <c r="E244" s="123">
        <f t="shared" si="102"/>
        <v>1.3808739117492304</v>
      </c>
      <c r="F244" s="123">
        <f t="shared" si="102"/>
        <v>1.1576971796738407</v>
      </c>
      <c r="G244" s="123">
        <f t="shared" si="102"/>
        <v>1.1770283319726351</v>
      </c>
      <c r="H244" s="123">
        <f t="shared" si="102"/>
        <v>1.2253720819090923</v>
      </c>
      <c r="I244" s="123">
        <f t="shared" si="102"/>
        <v>1.2696727936619965</v>
      </c>
      <c r="J244" s="123">
        <f t="shared" si="102"/>
        <v>1.4024894198464337</v>
      </c>
      <c r="K244" s="123">
        <f t="shared" si="102"/>
        <v>1.4444200472909816</v>
      </c>
      <c r="L244" s="123">
        <f t="shared" si="102"/>
        <v>2.0121326230202938</v>
      </c>
      <c r="M244" s="123">
        <f t="shared" si="102"/>
        <v>1.6850450288940904</v>
      </c>
      <c r="N244" s="123">
        <f t="shared" si="102"/>
        <v>1.7534059597905916</v>
      </c>
      <c r="O244" s="123">
        <f t="shared" si="102"/>
        <v>1.837011226849524</v>
      </c>
      <c r="P244" s="123">
        <f t="shared" si="102"/>
        <v>1.9786299323853709</v>
      </c>
      <c r="Q244" s="123">
        <f t="shared" si="102"/>
        <v>1.8446228185535418</v>
      </c>
      <c r="R244" s="123">
        <f t="shared" si="102"/>
        <v>1.7743310007922635</v>
      </c>
      <c r="S244" s="123">
        <f t="shared" si="102"/>
        <v>1.7243384960891761</v>
      </c>
      <c r="T244" s="123">
        <f t="shared" si="102"/>
        <v>1.809016663692196</v>
      </c>
      <c r="U244" s="123">
        <f t="shared" si="102"/>
        <v>2.1216709714131166</v>
      </c>
      <c r="V244" s="123">
        <f t="shared" si="102"/>
        <v>2.4721042819907626</v>
      </c>
      <c r="W244" s="123">
        <f t="shared" si="102"/>
        <v>3.1957926576971039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0.96724088004426323</v>
      </c>
      <c r="C245" s="99">
        <f>RES_hhdet_tess!C165</f>
        <v>1.0578493631327115</v>
      </c>
      <c r="D245" s="99">
        <f>RES_hhdet_tess!D165</f>
        <v>1.1389589672013718</v>
      </c>
      <c r="E245" s="99">
        <f>RES_hhdet_tess!E165</f>
        <v>1.3808739117492304</v>
      </c>
      <c r="F245" s="99">
        <f>RES_hhdet_tess!F165</f>
        <v>1.1576971796738407</v>
      </c>
      <c r="G245" s="99">
        <f>RES_hhdet_tess!G165</f>
        <v>1.1770283319726351</v>
      </c>
      <c r="H245" s="99">
        <f>RES_hhdet_tess!H165</f>
        <v>1.2253720819090923</v>
      </c>
      <c r="I245" s="99">
        <f>RES_hhdet_tess!I165</f>
        <v>1.2696727936619965</v>
      </c>
      <c r="J245" s="99">
        <f>RES_hhdet_tess!J165</f>
        <v>1.4024894198464337</v>
      </c>
      <c r="K245" s="99">
        <f>RES_hhdet_tess!K165</f>
        <v>1.4444200472909816</v>
      </c>
      <c r="L245" s="99">
        <f>RES_hhdet_tess!L165</f>
        <v>2.0121326230202938</v>
      </c>
      <c r="M245" s="99">
        <f>RES_hhdet_tess!M165</f>
        <v>1.6850450288940904</v>
      </c>
      <c r="N245" s="99">
        <f>RES_hhdet_tess!N165</f>
        <v>1.7534059597905916</v>
      </c>
      <c r="O245" s="99">
        <f>RES_hhdet_tess!O165</f>
        <v>1.837011226849524</v>
      </c>
      <c r="P245" s="99">
        <f>RES_hhdet_tess!P165</f>
        <v>1.9786299323853709</v>
      </c>
      <c r="Q245" s="99">
        <f>RES_hhdet_tess!Q165</f>
        <v>1.8446228185535418</v>
      </c>
      <c r="R245" s="99">
        <f>RES_hhdet_tess!R165</f>
        <v>1.7743310007922635</v>
      </c>
      <c r="S245" s="99">
        <f>RES_hhdet_tess!S165</f>
        <v>1.7243384960891761</v>
      </c>
      <c r="T245" s="99">
        <f>RES_hhdet_tess!T165</f>
        <v>1.809016663692196</v>
      </c>
      <c r="U245" s="99">
        <f>RES_hhdet_tess!U165</f>
        <v>2.1216709714131166</v>
      </c>
      <c r="V245" s="99">
        <f>RES_hhdet_tess!V165</f>
        <v>2.4721042819907626</v>
      </c>
      <c r="W245" s="99">
        <f>RES_hhdet_tess!W165</f>
        <v>3.1957926576971039</v>
      </c>
      <c r="DA245" s="63" t="s">
        <v>3069</v>
      </c>
    </row>
    <row r="246" spans="1:105" ht="12" customHeight="1" x14ac:dyDescent="0.25">
      <c r="A246" s="121" t="s">
        <v>55</v>
      </c>
      <c r="B246" s="123">
        <v>14.224252253006179</v>
      </c>
      <c r="C246" s="123">
        <v>14.015853362177243</v>
      </c>
      <c r="D246" s="123">
        <v>14.05744299486966</v>
      </c>
      <c r="E246" s="123">
        <v>13.789410094080948</v>
      </c>
      <c r="F246" s="123">
        <v>13.734043134043901</v>
      </c>
      <c r="G246" s="123">
        <v>14.159988617182076</v>
      </c>
      <c r="H246" s="123">
        <v>14.075137742879511</v>
      </c>
      <c r="I246" s="123">
        <v>13.623715409026236</v>
      </c>
      <c r="J246" s="123">
        <v>13.413183587955116</v>
      </c>
      <c r="K246" s="123">
        <v>13.776175483714368</v>
      </c>
      <c r="L246" s="123">
        <v>13.77028041421946</v>
      </c>
      <c r="M246" s="123">
        <v>14.357175147273884</v>
      </c>
      <c r="N246" s="123">
        <v>14.2872600684773</v>
      </c>
      <c r="O246" s="123">
        <v>14.191683108907558</v>
      </c>
      <c r="P246" s="123">
        <v>13.849612278481352</v>
      </c>
      <c r="Q246" s="123">
        <v>13.613988923577363</v>
      </c>
      <c r="R246" s="123">
        <v>13.522054442195879</v>
      </c>
      <c r="S246" s="123">
        <v>13.081784700783158</v>
      </c>
      <c r="T246" s="123">
        <v>12.679895376586893</v>
      </c>
      <c r="U246" s="123">
        <v>12.386681473597859</v>
      </c>
      <c r="V246" s="123">
        <v>12.291835178205719</v>
      </c>
      <c r="W246" s="123">
        <v>11.95510317013065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14.224252253006179</v>
      </c>
      <c r="C251" s="102">
        <v>14.0158535775291</v>
      </c>
      <c r="D251" s="102">
        <v>14.057441860023671</v>
      </c>
      <c r="E251" s="102">
        <v>13.789405841600717</v>
      </c>
      <c r="F251" s="102">
        <v>13.734043772583275</v>
      </c>
      <c r="G251" s="102">
        <v>14.160001101464825</v>
      </c>
      <c r="H251" s="102">
        <v>14.075184082341067</v>
      </c>
      <c r="I251" s="102">
        <v>13.623770748513273</v>
      </c>
      <c r="J251" s="102">
        <v>13.413332070254167</v>
      </c>
      <c r="K251" s="102">
        <v>13.77629342427522</v>
      </c>
      <c r="L251" s="102">
        <v>13.77037753104671</v>
      </c>
      <c r="M251" s="102">
        <v>14.357218960301438</v>
      </c>
      <c r="N251" s="102">
        <v>14.287294345177576</v>
      </c>
      <c r="O251" s="102">
        <v>14.191769326201134</v>
      </c>
      <c r="P251" s="102">
        <v>13.849765037231005</v>
      </c>
      <c r="Q251" s="102">
        <v>13.614261906835623</v>
      </c>
      <c r="R251" s="102">
        <v>13.52260221832516</v>
      </c>
      <c r="S251" s="102">
        <v>13.082308280619687</v>
      </c>
      <c r="T251" s="102">
        <v>12.680507286247169</v>
      </c>
      <c r="U251" s="102">
        <v>12.387207944106855</v>
      </c>
      <c r="V251" s="102">
        <v>12.292393775992206</v>
      </c>
      <c r="W251" s="102">
        <v>11.955239949255112</v>
      </c>
      <c r="DA251" s="131" t="s">
        <v>3075</v>
      </c>
    </row>
    <row r="252" spans="1:105" ht="12" customHeight="1" x14ac:dyDescent="0.25">
      <c r="A252" s="107" t="s">
        <v>121</v>
      </c>
      <c r="B252" s="105">
        <v>14.224252253006179</v>
      </c>
      <c r="C252" s="105">
        <v>14.015839807399356</v>
      </c>
      <c r="D252" s="105">
        <v>14.057515482534125</v>
      </c>
      <c r="E252" s="105">
        <v>13.789688918829661</v>
      </c>
      <c r="F252" s="105">
        <v>13.734002038187898</v>
      </c>
      <c r="G252" s="105">
        <v>14.159241809588748</v>
      </c>
      <c r="H252" s="105">
        <v>14.072986342556375</v>
      </c>
      <c r="I252" s="105">
        <v>13.621321287543948</v>
      </c>
      <c r="J252" s="105">
        <v>13.407616384546811</v>
      </c>
      <c r="K252" s="105">
        <v>13.771982901567677</v>
      </c>
      <c r="L252" s="105">
        <v>13.76711312389803</v>
      </c>
      <c r="M252" s="105">
        <v>14.355824186045169</v>
      </c>
      <c r="N252" s="105">
        <v>14.286278536751782</v>
      </c>
      <c r="O252" s="105">
        <v>14.18941449800017</v>
      </c>
      <c r="P252" s="105">
        <v>13.845908096065031</v>
      </c>
      <c r="Q252" s="105">
        <v>13.607788357388769</v>
      </c>
      <c r="R252" s="105">
        <v>13.511119059715163</v>
      </c>
      <c r="S252" s="105">
        <v>13.072351754869933</v>
      </c>
      <c r="T252" s="105">
        <v>12.670217906607794</v>
      </c>
      <c r="U252" s="105">
        <v>12.379024728675651</v>
      </c>
      <c r="V252" s="105">
        <v>12.284360421839116</v>
      </c>
      <c r="W252" s="105">
        <v>11.95326771940633</v>
      </c>
      <c r="DA252" s="132" t="s">
        <v>3076</v>
      </c>
    </row>
    <row r="253" spans="1:105" ht="12" customHeight="1" x14ac:dyDescent="0.25">
      <c r="A253" s="108" t="s">
        <v>53</v>
      </c>
      <c r="B253" s="99">
        <v>11.435831571844046</v>
      </c>
      <c r="C253" s="99">
        <v>11.183008673607159</v>
      </c>
      <c r="D253" s="99">
        <v>11.24709134039955</v>
      </c>
      <c r="E253" s="99">
        <v>10.983765949448143</v>
      </c>
      <c r="F253" s="99">
        <v>10.955371272430106</v>
      </c>
      <c r="G253" s="99">
        <v>11.345389083435714</v>
      </c>
      <c r="H253" s="99">
        <v>11.269142029041747</v>
      </c>
      <c r="I253" s="99">
        <v>11.062709985940828</v>
      </c>
      <c r="J253" s="99">
        <v>10.785509393277012</v>
      </c>
      <c r="K253" s="99">
        <v>11.08341679791218</v>
      </c>
      <c r="L253" s="99">
        <v>11.045226562530246</v>
      </c>
      <c r="M253" s="99">
        <v>11.558564788279821</v>
      </c>
      <c r="N253" s="99">
        <v>11.490694345526055</v>
      </c>
      <c r="O253" s="99">
        <v>11.396769467883214</v>
      </c>
      <c r="P253" s="99">
        <v>11.128097785923897</v>
      </c>
      <c r="Q253" s="99">
        <v>10.917501064933029</v>
      </c>
      <c r="R253" s="99">
        <v>10.867366890487428</v>
      </c>
      <c r="S253" s="99">
        <v>10.513663892060569</v>
      </c>
      <c r="T253" s="99">
        <v>10.199524841416896</v>
      </c>
      <c r="U253" s="99">
        <v>9.9533154416379261</v>
      </c>
      <c r="V253" s="99">
        <v>9.8685092038600661</v>
      </c>
      <c r="W253" s="99">
        <v>9.3741982053851185</v>
      </c>
      <c r="DA253" s="63" t="s">
        <v>3077</v>
      </c>
    </row>
    <row r="254" spans="1:105" ht="12" customHeight="1" x14ac:dyDescent="0.25">
      <c r="A254" s="108" t="s">
        <v>52</v>
      </c>
      <c r="B254" s="99">
        <v>2.7884206811621333</v>
      </c>
      <c r="C254" s="99">
        <v>2.8328311337921988</v>
      </c>
      <c r="D254" s="99">
        <v>2.8104241421345719</v>
      </c>
      <c r="E254" s="99">
        <v>2.8059229693815189</v>
      </c>
      <c r="F254" s="99">
        <v>2.7786307657577924</v>
      </c>
      <c r="G254" s="99">
        <v>2.8138527261530353</v>
      </c>
      <c r="H254" s="99">
        <v>2.80384431351463</v>
      </c>
      <c r="I254" s="99">
        <v>2.5586113016031202</v>
      </c>
      <c r="J254" s="99">
        <v>2.6221069912698001</v>
      </c>
      <c r="K254" s="99">
        <v>2.6885661036554969</v>
      </c>
      <c r="L254" s="99">
        <v>2.7218865613677847</v>
      </c>
      <c r="M254" s="99">
        <v>2.7972593977653482</v>
      </c>
      <c r="N254" s="99">
        <v>2.7955841912257267</v>
      </c>
      <c r="O254" s="99">
        <v>2.792645030116955</v>
      </c>
      <c r="P254" s="99">
        <v>2.7178103101411351</v>
      </c>
      <c r="Q254" s="99">
        <v>2.6902872924557393</v>
      </c>
      <c r="R254" s="99">
        <v>2.6437521692277337</v>
      </c>
      <c r="S254" s="99">
        <v>2.5586878628093661</v>
      </c>
      <c r="T254" s="99">
        <v>2.4706930651908996</v>
      </c>
      <c r="U254" s="99">
        <v>2.4257092870377241</v>
      </c>
      <c r="V254" s="99">
        <v>2.4158512179790517</v>
      </c>
      <c r="W254" s="99">
        <v>2.5790695140212114</v>
      </c>
      <c r="DA254" s="63" t="s">
        <v>3078</v>
      </c>
    </row>
    <row r="255" spans="1:105" ht="12" customHeight="1" x14ac:dyDescent="0.25">
      <c r="A255" s="121" t="s">
        <v>54</v>
      </c>
      <c r="B255" s="123">
        <v>1.3866103659908013</v>
      </c>
      <c r="C255" s="123">
        <v>1.427143687441323</v>
      </c>
      <c r="D255" s="123">
        <v>1.4279889683583109</v>
      </c>
      <c r="E255" s="123">
        <v>1.445691142997122</v>
      </c>
      <c r="F255" s="123">
        <v>1.4283153314155215</v>
      </c>
      <c r="G255" s="123">
        <v>1.4758151774880504</v>
      </c>
      <c r="H255" s="123">
        <v>1.424330257642364</v>
      </c>
      <c r="I255" s="123">
        <v>1.4388406114158487</v>
      </c>
      <c r="J255" s="123">
        <v>1.508049876400869</v>
      </c>
      <c r="K255" s="123">
        <v>1.6240162837846015</v>
      </c>
      <c r="L255" s="123">
        <v>1.6424439550824275</v>
      </c>
      <c r="M255" s="123">
        <v>1.6429991996011406</v>
      </c>
      <c r="N255" s="123">
        <v>1.6949022051698024</v>
      </c>
      <c r="O255" s="123">
        <v>1.7086615966720957</v>
      </c>
      <c r="P255" s="123">
        <v>1.6909122675968571</v>
      </c>
      <c r="Q255" s="123">
        <v>1.6929609304860265</v>
      </c>
      <c r="R255" s="123">
        <v>1.6830498495114499</v>
      </c>
      <c r="S255" s="123">
        <v>1.6780800673584655</v>
      </c>
      <c r="T255" s="123">
        <v>1.7106792069619949</v>
      </c>
      <c r="U255" s="123">
        <v>1.726867363286813</v>
      </c>
      <c r="V255" s="123">
        <v>2.2899892765316694</v>
      </c>
      <c r="W255" s="123">
        <v>2.2593033898813721</v>
      </c>
      <c r="DA255" s="130" t="s">
        <v>3079</v>
      </c>
    </row>
    <row r="256" spans="1:105" ht="12" customHeight="1" x14ac:dyDescent="0.25">
      <c r="A256" s="97" t="s">
        <v>50</v>
      </c>
      <c r="B256" s="99">
        <v>1.0215955513102879</v>
      </c>
      <c r="C256" s="99">
        <v>1.5787220616817068</v>
      </c>
      <c r="D256" s="99">
        <v>1.4859366671121959</v>
      </c>
      <c r="E256" s="99">
        <v>1.6887220727126637</v>
      </c>
      <c r="F256" s="99">
        <v>1.4409715272097268</v>
      </c>
      <c r="G256" s="99">
        <v>1.777364492570056</v>
      </c>
      <c r="H256" s="99">
        <v>0.93037056833574361</v>
      </c>
      <c r="I256" s="99">
        <v>1.2359682322633834</v>
      </c>
      <c r="J256" s="99">
        <v>1.7353077165590469</v>
      </c>
      <c r="K256" s="99">
        <v>2.0313598387842871</v>
      </c>
      <c r="L256" s="99">
        <v>1.5933974670244049</v>
      </c>
      <c r="M256" s="99">
        <v>1.5340134410767274</v>
      </c>
      <c r="N256" s="99">
        <v>1.2797861012027814</v>
      </c>
      <c r="O256" s="99">
        <v>1.7405911542948869</v>
      </c>
      <c r="P256" s="99">
        <v>1.6539994817717494</v>
      </c>
      <c r="Q256" s="99">
        <v>2.0273320254231217</v>
      </c>
      <c r="R256" s="99">
        <v>1.6056872954227732</v>
      </c>
      <c r="S256" s="99">
        <v>1.6497828878683336</v>
      </c>
      <c r="T256" s="99">
        <v>1.7115615476846788</v>
      </c>
      <c r="U256" s="99">
        <v>1.7510436612146025</v>
      </c>
      <c r="V256" s="99">
        <v>2.2459059038929774</v>
      </c>
      <c r="W256" s="99">
        <v>2.2711142124279684</v>
      </c>
      <c r="DA256" s="63" t="s">
        <v>3080</v>
      </c>
    </row>
    <row r="257" spans="1:105" ht="12" customHeight="1" x14ac:dyDescent="0.25">
      <c r="A257" s="109" t="s">
        <v>120</v>
      </c>
      <c r="B257" s="110">
        <v>1.4269205023665303</v>
      </c>
      <c r="C257" s="110">
        <v>1.4095052167619753</v>
      </c>
      <c r="D257" s="110">
        <v>1.4209540917587677</v>
      </c>
      <c r="E257" s="110">
        <v>1.4150180655657347</v>
      </c>
      <c r="F257" s="110">
        <v>1.4267915751793681</v>
      </c>
      <c r="G257" s="110">
        <v>1.4410681625518575</v>
      </c>
      <c r="H257" s="110">
        <v>1.4776879820528259</v>
      </c>
      <c r="I257" s="110">
        <v>1.4604771781075954</v>
      </c>
      <c r="J257" s="110">
        <v>1.4826637580983828</v>
      </c>
      <c r="K257" s="110">
        <v>1.5791131757029881</v>
      </c>
      <c r="L257" s="110">
        <v>1.6472600983210146</v>
      </c>
      <c r="M257" s="110">
        <v>1.6515238033545052</v>
      </c>
      <c r="N257" s="110">
        <v>1.7235293115205774</v>
      </c>
      <c r="O257" s="110">
        <v>1.7065404385070813</v>
      </c>
      <c r="P257" s="110">
        <v>1.6934269177514587</v>
      </c>
      <c r="Q257" s="110">
        <v>1.6700403843085703</v>
      </c>
      <c r="R257" s="110">
        <v>1.6884931144406128</v>
      </c>
      <c r="S257" s="110">
        <v>1.6799732484098773</v>
      </c>
      <c r="T257" s="110">
        <v>1.7106245219538276</v>
      </c>
      <c r="U257" s="110">
        <v>1.725426415602513</v>
      </c>
      <c r="V257" s="110">
        <v>2.2925261395806875</v>
      </c>
      <c r="W257" s="110">
        <v>2.2586347033694674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3.7440220915242982E-2</v>
      </c>
      <c r="C259" s="118">
        <f t="shared" si="103"/>
        <v>6.0531907226652241E-2</v>
      </c>
      <c r="D259" s="118">
        <f t="shared" si="103"/>
        <v>5.906894425460444E-2</v>
      </c>
      <c r="E259" s="118">
        <f t="shared" si="103"/>
        <v>6.9371379112745796E-2</v>
      </c>
      <c r="F259" s="118">
        <f t="shared" si="103"/>
        <v>5.6678277411387749E-2</v>
      </c>
      <c r="G259" s="118">
        <f t="shared" si="103"/>
        <v>6.7109274194508961E-2</v>
      </c>
      <c r="H259" s="118">
        <f t="shared" si="103"/>
        <v>3.308576428952345E-2</v>
      </c>
      <c r="I259" s="118">
        <f t="shared" si="103"/>
        <v>4.3411319566425223E-2</v>
      </c>
      <c r="J259" s="118">
        <f t="shared" si="103"/>
        <v>6.353363439868695E-2</v>
      </c>
      <c r="K259" s="118">
        <f t="shared" si="103"/>
        <v>7.3469129972335595E-2</v>
      </c>
      <c r="L259" s="118">
        <f t="shared" si="103"/>
        <v>5.188757479891086E-2</v>
      </c>
      <c r="M259" s="118">
        <f t="shared" si="103"/>
        <v>4.0521742386047721E-2</v>
      </c>
      <c r="N259" s="118">
        <f t="shared" si="103"/>
        <v>3.0059356357731576E-2</v>
      </c>
      <c r="O259" s="118">
        <f t="shared" si="103"/>
        <v>3.9468816918643228E-2</v>
      </c>
      <c r="P259" s="118">
        <f t="shared" si="103"/>
        <v>3.8395045894432621E-2</v>
      </c>
      <c r="Q259" s="118">
        <f t="shared" si="103"/>
        <v>4.7330627462442321E-2</v>
      </c>
      <c r="R259" s="118">
        <f t="shared" ref="R259:V259" si="104">R260+R262+R264+R273</f>
        <v>3.840214899035034E-2</v>
      </c>
      <c r="S259" s="118">
        <f t="shared" si="104"/>
        <v>3.7626700071563698E-2</v>
      </c>
      <c r="T259" s="118">
        <f t="shared" si="104"/>
        <v>3.6317217741275699E-2</v>
      </c>
      <c r="U259" s="118">
        <f t="shared" si="104"/>
        <v>3.5792566024268245E-2</v>
      </c>
      <c r="V259" s="118">
        <f t="shared" si="104"/>
        <v>4.437324333870029E-2</v>
      </c>
      <c r="W259" s="118">
        <f t="shared" ref="W259" si="105">W260+W262+W264+W273</f>
        <v>4.4129262713536531E-2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3.7440220915242982E-2</v>
      </c>
      <c r="C273" s="123">
        <v>6.0531907226652241E-2</v>
      </c>
      <c r="D273" s="123">
        <v>5.906894425460444E-2</v>
      </c>
      <c r="E273" s="123">
        <v>6.9371379112745796E-2</v>
      </c>
      <c r="F273" s="123">
        <v>5.6678277411387749E-2</v>
      </c>
      <c r="G273" s="123">
        <v>6.7109274194508961E-2</v>
      </c>
      <c r="H273" s="123">
        <v>3.308576428952345E-2</v>
      </c>
      <c r="I273" s="123">
        <v>4.3411319566425223E-2</v>
      </c>
      <c r="J273" s="123">
        <v>6.353363439868695E-2</v>
      </c>
      <c r="K273" s="123">
        <v>7.3469129972335595E-2</v>
      </c>
      <c r="L273" s="123">
        <v>5.188757479891086E-2</v>
      </c>
      <c r="M273" s="123">
        <v>4.0521742386047721E-2</v>
      </c>
      <c r="N273" s="123">
        <v>3.0059356357731576E-2</v>
      </c>
      <c r="O273" s="123">
        <v>3.9468816918643228E-2</v>
      </c>
      <c r="P273" s="123">
        <v>3.8395045894432621E-2</v>
      </c>
      <c r="Q273" s="123">
        <v>4.7330627462442321E-2</v>
      </c>
      <c r="R273" s="123">
        <v>3.840214899035034E-2</v>
      </c>
      <c r="S273" s="123">
        <v>3.7626700071563698E-2</v>
      </c>
      <c r="T273" s="123">
        <v>3.6317217741275699E-2</v>
      </c>
      <c r="U273" s="123">
        <v>3.5792566024268245E-2</v>
      </c>
      <c r="V273" s="123">
        <v>4.437324333870029E-2</v>
      </c>
      <c r="W273" s="123">
        <v>4.4129262713536531E-2</v>
      </c>
      <c r="DA273" s="130" t="s">
        <v>3247</v>
      </c>
    </row>
    <row r="274" spans="1:105" ht="12" customHeight="1" x14ac:dyDescent="0.25">
      <c r="A274" s="97" t="s">
        <v>50</v>
      </c>
      <c r="B274" s="99">
        <v>0.37646748620634574</v>
      </c>
      <c r="C274" s="99">
        <v>0.58072032117054095</v>
      </c>
      <c r="D274" s="99">
        <v>0.54563176293974824</v>
      </c>
      <c r="E274" s="99">
        <v>0.61901921927918135</v>
      </c>
      <c r="F274" s="99">
        <v>0.52744345571027096</v>
      </c>
      <c r="G274" s="99">
        <v>0.64951198436014523</v>
      </c>
      <c r="H274" s="99">
        <v>0.33937757169877425</v>
      </c>
      <c r="I274" s="99">
        <v>0.45045176216807487</v>
      </c>
      <c r="J274" s="99">
        <v>0.63229000584562589</v>
      </c>
      <c r="K274" s="99">
        <v>0.73995253979044939</v>
      </c>
      <c r="L274" s="99">
        <v>0.58029862730761617</v>
      </c>
      <c r="M274" s="99">
        <v>0.55858603703802989</v>
      </c>
      <c r="N274" s="99">
        <v>0.46594423924041578</v>
      </c>
      <c r="O274" s="99">
        <v>0.63358852231942708</v>
      </c>
      <c r="P274" s="99">
        <v>0.60199953109600435</v>
      </c>
      <c r="Q274" s="99">
        <v>0.73780255627897895</v>
      </c>
      <c r="R274" s="99">
        <v>0.58419375881456281</v>
      </c>
      <c r="S274" s="99">
        <v>0.6000290570740674</v>
      </c>
      <c r="T274" s="99">
        <v>0.62229427473949772</v>
      </c>
      <c r="U274" s="99">
        <v>0.63632216833471111</v>
      </c>
      <c r="V274" s="99">
        <v>0.81545240034892696</v>
      </c>
      <c r="W274" s="99">
        <v>0.82357206848725317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18.09887417686484</v>
      </c>
      <c r="D279" s="117">
        <f t="shared" si="108"/>
        <v>20.706305938988184</v>
      </c>
      <c r="E279" s="117">
        <f t="shared" si="108"/>
        <v>22.963342330924355</v>
      </c>
      <c r="F279" s="117">
        <f t="shared" si="108"/>
        <v>25.894920567872916</v>
      </c>
      <c r="G279" s="117">
        <f t="shared" si="108"/>
        <v>22.16013001991486</v>
      </c>
      <c r="H279" s="117">
        <f t="shared" si="108"/>
        <v>20.803262295813859</v>
      </c>
      <c r="I279" s="117">
        <f t="shared" si="108"/>
        <v>18.603875538939178</v>
      </c>
      <c r="J279" s="117">
        <f t="shared" si="108"/>
        <v>17.865187581614119</v>
      </c>
      <c r="K279" s="117">
        <f t="shared" si="108"/>
        <v>20.68861448916449</v>
      </c>
      <c r="L279" s="117">
        <f t="shared" si="108"/>
        <v>23.601015128497806</v>
      </c>
      <c r="M279" s="117">
        <f t="shared" si="108"/>
        <v>22.786097708165091</v>
      </c>
      <c r="N279" s="117">
        <f t="shared" si="108"/>
        <v>18.750608344310063</v>
      </c>
      <c r="O279" s="117">
        <f t="shared" si="108"/>
        <v>14.347488681314314</v>
      </c>
      <c r="P279" s="117">
        <f t="shared" si="108"/>
        <v>7.3581537560992647</v>
      </c>
      <c r="Q279" s="117">
        <f t="shared" si="108"/>
        <v>15.682812253159875</v>
      </c>
      <c r="R279" s="117">
        <f t="shared" ref="R279:V279" si="109">R280+R282+R284+R293</f>
        <v>20.872669198492485</v>
      </c>
      <c r="S279" s="117">
        <f t="shared" si="109"/>
        <v>23.51067173531694</v>
      </c>
      <c r="T279" s="117">
        <f t="shared" si="109"/>
        <v>25.136689210700712</v>
      </c>
      <c r="U279" s="117">
        <f t="shared" si="109"/>
        <v>20.871507143142221</v>
      </c>
      <c r="V279" s="117">
        <f t="shared" si="109"/>
        <v>18.450121731955022</v>
      </c>
      <c r="W279" s="117">
        <f t="shared" ref="W279" si="110">W280+W282+W284+W293</f>
        <v>17.220291078971915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16.209013538702472</v>
      </c>
      <c r="D280" s="122">
        <f t="shared" si="111"/>
        <v>18.553792118310803</v>
      </c>
      <c r="E280" s="122">
        <f t="shared" si="111"/>
        <v>20.700044430213843</v>
      </c>
      <c r="F280" s="122">
        <f t="shared" si="111"/>
        <v>23.212320241960509</v>
      </c>
      <c r="G280" s="122">
        <f t="shared" si="111"/>
        <v>19.985750386851535</v>
      </c>
      <c r="H280" s="122">
        <f t="shared" si="111"/>
        <v>18.778404705482593</v>
      </c>
      <c r="I280" s="122">
        <f t="shared" si="111"/>
        <v>16.805957734715733</v>
      </c>
      <c r="J280" s="122">
        <f t="shared" si="111"/>
        <v>15.848061947317111</v>
      </c>
      <c r="K280" s="122">
        <f t="shared" si="111"/>
        <v>18.369348414174929</v>
      </c>
      <c r="L280" s="122">
        <f t="shared" si="111"/>
        <v>21.206026660101141</v>
      </c>
      <c r="M280" s="122">
        <f t="shared" si="111"/>
        <v>20.390149888718405</v>
      </c>
      <c r="N280" s="122">
        <f t="shared" si="111"/>
        <v>16.733258961360487</v>
      </c>
      <c r="O280" s="122">
        <f t="shared" si="111"/>
        <v>12.618080341341868</v>
      </c>
      <c r="P280" s="122">
        <f t="shared" si="111"/>
        <v>6.5104058682343968</v>
      </c>
      <c r="Q280" s="122">
        <f t="shared" si="111"/>
        <v>13.685704978138409</v>
      </c>
      <c r="R280" s="122">
        <f t="shared" si="111"/>
        <v>18.444272158937995</v>
      </c>
      <c r="S280" s="122">
        <f t="shared" si="111"/>
        <v>20.507347041799182</v>
      </c>
      <c r="T280" s="122">
        <f t="shared" si="111"/>
        <v>22.00085189502277</v>
      </c>
      <c r="U280" s="122">
        <f t="shared" si="111"/>
        <v>17.588650024308471</v>
      </c>
      <c r="V280" s="122">
        <f t="shared" si="111"/>
        <v>15.684939791324691</v>
      </c>
      <c r="W280" s="122">
        <f t="shared" si="111"/>
        <v>14.469025809264078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16.209013538702472</v>
      </c>
      <c r="D281" s="98">
        <v>18.553792118310803</v>
      </c>
      <c r="E281" s="98">
        <v>20.700044430213843</v>
      </c>
      <c r="F281" s="98">
        <v>23.212320241960509</v>
      </c>
      <c r="G281" s="98">
        <v>19.985750386851535</v>
      </c>
      <c r="H281" s="98">
        <v>18.778404705482593</v>
      </c>
      <c r="I281" s="98">
        <v>16.805957734715733</v>
      </c>
      <c r="J281" s="98">
        <v>15.848061947317111</v>
      </c>
      <c r="K281" s="98">
        <v>18.369348414174929</v>
      </c>
      <c r="L281" s="98">
        <v>21.206026660101141</v>
      </c>
      <c r="M281" s="98">
        <v>20.390149888718405</v>
      </c>
      <c r="N281" s="98">
        <v>16.733258961360487</v>
      </c>
      <c r="O281" s="98">
        <v>12.618080341341868</v>
      </c>
      <c r="P281" s="98">
        <v>6.5104058682343968</v>
      </c>
      <c r="Q281" s="98">
        <v>13.685704978138409</v>
      </c>
      <c r="R281" s="98">
        <v>18.444272158937995</v>
      </c>
      <c r="S281" s="98">
        <v>20.507347041799182</v>
      </c>
      <c r="T281" s="98">
        <v>22.00085189502277</v>
      </c>
      <c r="U281" s="98">
        <v>17.588650024308471</v>
      </c>
      <c r="V281" s="98">
        <v>15.684939791324691</v>
      </c>
      <c r="W281" s="98">
        <v>14.469025809264078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4.234441631231068E-2</v>
      </c>
      <c r="D282" s="122">
        <f t="shared" si="112"/>
        <v>4.3018628119694174E-2</v>
      </c>
      <c r="E282" s="122">
        <f t="shared" si="112"/>
        <v>3.5624505364836419E-2</v>
      </c>
      <c r="F282" s="122">
        <f t="shared" si="112"/>
        <v>4.6181414945079054E-2</v>
      </c>
      <c r="G282" s="122">
        <f t="shared" si="112"/>
        <v>6.0412648855925163E-2</v>
      </c>
      <c r="H282" s="122">
        <f t="shared" si="112"/>
        <v>4.6743921217973911E-2</v>
      </c>
      <c r="I282" s="122">
        <f t="shared" si="112"/>
        <v>3.0808149259274078E-2</v>
      </c>
      <c r="J282" s="122">
        <f t="shared" si="112"/>
        <v>5.8552367330391611E-2</v>
      </c>
      <c r="K282" s="122">
        <f t="shared" si="112"/>
        <v>3.0514416309482054E-2</v>
      </c>
      <c r="L282" s="122">
        <f t="shared" si="112"/>
        <v>5.4284020356042517E-2</v>
      </c>
      <c r="M282" s="122">
        <f t="shared" si="112"/>
        <v>2.9217093922180574E-2</v>
      </c>
      <c r="N282" s="122">
        <f t="shared" si="112"/>
        <v>4.1018677322088082E-2</v>
      </c>
      <c r="O282" s="122">
        <f t="shared" si="112"/>
        <v>3.7406321139437294E-2</v>
      </c>
      <c r="P282" s="122">
        <f t="shared" si="112"/>
        <v>1.1368327386447588E-2</v>
      </c>
      <c r="Q282" s="122">
        <f t="shared" si="112"/>
        <v>3.7734099530428444E-2</v>
      </c>
      <c r="R282" s="122">
        <f t="shared" si="112"/>
        <v>2.6992936844335048E-2</v>
      </c>
      <c r="S282" s="122">
        <f t="shared" si="112"/>
        <v>2.2591962837493262E-2</v>
      </c>
      <c r="T282" s="122">
        <f t="shared" si="112"/>
        <v>5.0325051312229738E-2</v>
      </c>
      <c r="U282" s="122">
        <f t="shared" si="112"/>
        <v>6.0072564347341047E-2</v>
      </c>
      <c r="V282" s="122">
        <f t="shared" si="112"/>
        <v>0.11475038031034768</v>
      </c>
      <c r="W282" s="122">
        <f t="shared" si="112"/>
        <v>0.13632213356714729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4.234441631231068E-2</v>
      </c>
      <c r="D283" s="98">
        <v>4.3018628119694174E-2</v>
      </c>
      <c r="E283" s="98">
        <v>3.5624505364836419E-2</v>
      </c>
      <c r="F283" s="98">
        <v>4.6181414945079054E-2</v>
      </c>
      <c r="G283" s="98">
        <v>6.0412648855925163E-2</v>
      </c>
      <c r="H283" s="98">
        <v>4.6743921217973911E-2</v>
      </c>
      <c r="I283" s="98">
        <v>3.0808149259274078E-2</v>
      </c>
      <c r="J283" s="98">
        <v>5.8552367330391611E-2</v>
      </c>
      <c r="K283" s="98">
        <v>3.0514416309482054E-2</v>
      </c>
      <c r="L283" s="98">
        <v>5.4284020356042517E-2</v>
      </c>
      <c r="M283" s="98">
        <v>2.9217093922180574E-2</v>
      </c>
      <c r="N283" s="98">
        <v>4.1018677322088082E-2</v>
      </c>
      <c r="O283" s="98">
        <v>3.7406321139437294E-2</v>
      </c>
      <c r="P283" s="98">
        <v>1.1368327386447588E-2</v>
      </c>
      <c r="Q283" s="98">
        <v>3.7734099530428444E-2</v>
      </c>
      <c r="R283" s="98">
        <v>2.6992936844335048E-2</v>
      </c>
      <c r="S283" s="98">
        <v>2.2591962837493262E-2</v>
      </c>
      <c r="T283" s="98">
        <v>5.0325051312229738E-2</v>
      </c>
      <c r="U283" s="98">
        <v>6.0072564347341047E-2</v>
      </c>
      <c r="V283" s="98">
        <v>0.11475038031034768</v>
      </c>
      <c r="W283" s="98">
        <v>0.13632213356714729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1.6789617679489304</v>
      </c>
      <c r="D284" s="122">
        <v>1.9182851294011813</v>
      </c>
      <c r="E284" s="122">
        <v>2.0186049995043165</v>
      </c>
      <c r="F284" s="122">
        <v>2.3945930580883115</v>
      </c>
      <c r="G284" s="122">
        <v>1.9191227467428398</v>
      </c>
      <c r="H284" s="122">
        <v>1.7996471086196653</v>
      </c>
      <c r="I284" s="122">
        <v>1.6009861244158774</v>
      </c>
      <c r="J284" s="122">
        <v>1.7576006691056245</v>
      </c>
      <c r="K284" s="122">
        <v>2.0466127111171128</v>
      </c>
      <c r="L284" s="122">
        <v>2.0947714527518086</v>
      </c>
      <c r="M284" s="122">
        <v>2.1272926154729936</v>
      </c>
      <c r="N284" s="122">
        <v>1.7668296767075657</v>
      </c>
      <c r="O284" s="122">
        <v>1.5076119962661871</v>
      </c>
      <c r="P284" s="122">
        <v>0.74226952269606905</v>
      </c>
      <c r="Q284" s="122">
        <v>1.7315944761197999</v>
      </c>
      <c r="R284" s="122">
        <v>2.1248982830385881</v>
      </c>
      <c r="S284" s="122">
        <v>2.6318109180282399</v>
      </c>
      <c r="T284" s="122">
        <v>2.7108309063194005</v>
      </c>
      <c r="U284" s="122">
        <v>2.8197304324356511</v>
      </c>
      <c r="V284" s="122">
        <v>2.2228371738701096</v>
      </c>
      <c r="W284" s="122">
        <v>2.1818708370655799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1.6529949148320306</v>
      </c>
      <c r="D289" s="101">
        <v>1.8928947961925704</v>
      </c>
      <c r="E289" s="101">
        <v>1.9937370941109673</v>
      </c>
      <c r="F289" s="101">
        <v>2.3555553389068797</v>
      </c>
      <c r="G289" s="101">
        <v>1.8795458977958146</v>
      </c>
      <c r="H289" s="101">
        <v>1.7319192668053989</v>
      </c>
      <c r="I289" s="101">
        <v>1.5586453171148424</v>
      </c>
      <c r="J289" s="101">
        <v>1.6811919539016515</v>
      </c>
      <c r="K289" s="101">
        <v>1.9959088402200091</v>
      </c>
      <c r="L289" s="101">
        <v>2.0291789969320049</v>
      </c>
      <c r="M289" s="101">
        <v>2.0637808514395104</v>
      </c>
      <c r="N289" s="101">
        <v>1.6992780839740216</v>
      </c>
      <c r="O289" s="101">
        <v>1.4358280504576553</v>
      </c>
      <c r="P289" s="101">
        <v>0.69702887849603734</v>
      </c>
      <c r="Q289" s="101">
        <v>1.6453709050635397</v>
      </c>
      <c r="R289" s="101">
        <v>1.9897458520285345</v>
      </c>
      <c r="S289" s="101">
        <v>2.4782968025008625</v>
      </c>
      <c r="T289" s="101">
        <v>2.5130764389090765</v>
      </c>
      <c r="U289" s="101">
        <v>2.619160246110432</v>
      </c>
      <c r="V289" s="101">
        <v>2.0386687178276399</v>
      </c>
      <c r="W289" s="101">
        <v>2.0574994531690187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2.5966853116899724E-2</v>
      </c>
      <c r="D290" s="104">
        <v>2.5390333208611018E-2</v>
      </c>
      <c r="E290" s="104">
        <v>2.4867905393349109E-2</v>
      </c>
      <c r="F290" s="104">
        <v>3.9037719181431563E-2</v>
      </c>
      <c r="G290" s="104">
        <v>3.9576848947025074E-2</v>
      </c>
      <c r="H290" s="104">
        <v>6.7727841814266304E-2</v>
      </c>
      <c r="I290" s="104">
        <v>4.2340807301034858E-2</v>
      </c>
      <c r="J290" s="104">
        <v>7.6408715203972979E-2</v>
      </c>
      <c r="K290" s="104">
        <v>5.0703870897103751E-2</v>
      </c>
      <c r="L290" s="104">
        <v>6.5592455819803733E-2</v>
      </c>
      <c r="M290" s="104">
        <v>6.3511764033483381E-2</v>
      </c>
      <c r="N290" s="104">
        <v>6.7551592733544094E-2</v>
      </c>
      <c r="O290" s="104">
        <v>7.1783945808531979E-2</v>
      </c>
      <c r="P290" s="104">
        <v>4.5240644200031682E-2</v>
      </c>
      <c r="Q290" s="104">
        <v>8.6223571056260204E-2</v>
      </c>
      <c r="R290" s="104">
        <v>0.13515243101005336</v>
      </c>
      <c r="S290" s="104">
        <v>0.15351411552737718</v>
      </c>
      <c r="T290" s="104">
        <v>0.19775446741032404</v>
      </c>
      <c r="U290" s="104">
        <v>0.20057018632521928</v>
      </c>
      <c r="V290" s="104">
        <v>0.18416845604246965</v>
      </c>
      <c r="W290" s="104">
        <v>0.12437138389656108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2.1898291243088269E-2</v>
      </c>
      <c r="D291" s="98">
        <v>2.1452773619831826E-2</v>
      </c>
      <c r="E291" s="98">
        <v>2.093356825298703E-2</v>
      </c>
      <c r="F291" s="98">
        <v>3.2890539667294549E-2</v>
      </c>
      <c r="G291" s="98">
        <v>3.3452575180241993E-2</v>
      </c>
      <c r="H291" s="98">
        <v>5.7203179106914775E-2</v>
      </c>
      <c r="I291" s="98">
        <v>3.6146827636595859E-2</v>
      </c>
      <c r="J291" s="98">
        <v>6.472546460238876E-2</v>
      </c>
      <c r="K291" s="98">
        <v>4.2949731047321173E-2</v>
      </c>
      <c r="L291" s="98">
        <v>5.5403234775638695E-2</v>
      </c>
      <c r="M291" s="98">
        <v>5.375521230553354E-2</v>
      </c>
      <c r="N291" s="98">
        <v>5.7058084771586942E-2</v>
      </c>
      <c r="O291" s="98">
        <v>6.0452841417876838E-2</v>
      </c>
      <c r="P291" s="98">
        <v>3.8027567936034248E-2</v>
      </c>
      <c r="Q291" s="98">
        <v>7.2201081481530177E-2</v>
      </c>
      <c r="R291" s="98">
        <v>0.11321759247091916</v>
      </c>
      <c r="S291" s="98">
        <v>0.12837763666966395</v>
      </c>
      <c r="T291" s="98">
        <v>0.16523515758915652</v>
      </c>
      <c r="U291" s="98">
        <v>0.16716784995663525</v>
      </c>
      <c r="V291" s="98">
        <v>0.15317664752072302</v>
      </c>
      <c r="W291" s="98">
        <v>0.1012123631352507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4.0685618738114547E-3</v>
      </c>
      <c r="D292" s="98">
        <v>3.9375595887791914E-3</v>
      </c>
      <c r="E292" s="98">
        <v>3.9343371403620792E-3</v>
      </c>
      <c r="F292" s="98">
        <v>6.1471795141370142E-3</v>
      </c>
      <c r="G292" s="98">
        <v>6.1242737667830836E-3</v>
      </c>
      <c r="H292" s="98">
        <v>1.052466270735153E-2</v>
      </c>
      <c r="I292" s="98">
        <v>6.1939796644389991E-3</v>
      </c>
      <c r="J292" s="98">
        <v>1.1683250601584216E-2</v>
      </c>
      <c r="K292" s="98">
        <v>7.7541398497825761E-3</v>
      </c>
      <c r="L292" s="98">
        <v>1.0189221044165033E-2</v>
      </c>
      <c r="M292" s="98">
        <v>9.7565517279498415E-3</v>
      </c>
      <c r="N292" s="98">
        <v>1.0493507961957152E-2</v>
      </c>
      <c r="O292" s="98">
        <v>1.1331104390655147E-2</v>
      </c>
      <c r="P292" s="98">
        <v>7.2130762639974338E-3</v>
      </c>
      <c r="Q292" s="98">
        <v>1.4022489574730027E-2</v>
      </c>
      <c r="R292" s="98">
        <v>2.1934838539134215E-2</v>
      </c>
      <c r="S292" s="98">
        <v>2.513647885771322E-2</v>
      </c>
      <c r="T292" s="98">
        <v>3.2519309821167512E-2</v>
      </c>
      <c r="U292" s="98">
        <v>3.3402336368584015E-2</v>
      </c>
      <c r="V292" s="98">
        <v>3.0991808521746617E-2</v>
      </c>
      <c r="W292" s="98">
        <v>2.3159020761310371E-2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0.16855445390112589</v>
      </c>
      <c r="D293" s="122">
        <v>0.19121006315650826</v>
      </c>
      <c r="E293" s="122">
        <v>0.20906839584135856</v>
      </c>
      <c r="F293" s="122">
        <v>0.24182585287901678</v>
      </c>
      <c r="G293" s="122">
        <v>0.19484423746455745</v>
      </c>
      <c r="H293" s="122">
        <v>0.17846656049362394</v>
      </c>
      <c r="I293" s="122">
        <v>0.16612353054829071</v>
      </c>
      <c r="J293" s="122">
        <v>0.20097259786098851</v>
      </c>
      <c r="K293" s="122">
        <v>0.24213894756296442</v>
      </c>
      <c r="L293" s="122">
        <v>0.24593299528881526</v>
      </c>
      <c r="M293" s="122">
        <v>0.23943811005151172</v>
      </c>
      <c r="N293" s="122">
        <v>0.20950102891992053</v>
      </c>
      <c r="O293" s="122">
        <v>0.18439002256682138</v>
      </c>
      <c r="P293" s="122">
        <v>9.4110037782351497E-2</v>
      </c>
      <c r="Q293" s="122">
        <v>0.22777869937123729</v>
      </c>
      <c r="R293" s="122">
        <v>0.2765058196715669</v>
      </c>
      <c r="S293" s="122">
        <v>0.34892181265202604</v>
      </c>
      <c r="T293" s="122">
        <v>0.37468135804631264</v>
      </c>
      <c r="U293" s="122">
        <v>0.40305412205075664</v>
      </c>
      <c r="V293" s="122">
        <v>0.42759438644987513</v>
      </c>
      <c r="W293" s="122">
        <v>0.4330722990751118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3.0014352559727793E-2</v>
      </c>
      <c r="D294" s="98">
        <v>3.0411667940163211E-2</v>
      </c>
      <c r="E294" s="98">
        <v>3.645063841650277E-2</v>
      </c>
      <c r="F294" s="98">
        <v>2.21085091557842E-2</v>
      </c>
      <c r="G294" s="98">
        <v>2.2992024068936551E-2</v>
      </c>
      <c r="H294" s="98">
        <v>1.0598893038992916E-2</v>
      </c>
      <c r="I294" s="98">
        <v>1.8064943822750593E-2</v>
      </c>
      <c r="J294" s="98">
        <v>4.1600618947952743E-2</v>
      </c>
      <c r="K294" s="98">
        <v>3.9304526672276685E-2</v>
      </c>
      <c r="L294" s="98">
        <v>1.344071247307204E-2</v>
      </c>
      <c r="M294" s="98">
        <v>3.1286020339193615E-3</v>
      </c>
      <c r="N294" s="98">
        <v>4.6726739472086002E-3</v>
      </c>
      <c r="O294" s="98">
        <v>1.7328037118533542E-2</v>
      </c>
      <c r="P294" s="98">
        <v>1.2744506733924361E-2</v>
      </c>
      <c r="Q294" s="98">
        <v>3.2052970323856365E-2</v>
      </c>
      <c r="R294" s="98">
        <v>3.0042377874450403E-2</v>
      </c>
      <c r="S294" s="98">
        <v>2.1670773821264842E-2</v>
      </c>
      <c r="T294" s="98">
        <v>1.3584209401766696E-2</v>
      </c>
      <c r="U294" s="98">
        <v>1.9048515650862109E-2</v>
      </c>
      <c r="V294" s="98">
        <v>2.7538336775277644E-2</v>
      </c>
      <c r="W294" s="98">
        <v>4.0320787509443998E-2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0.1385401013413981</v>
      </c>
      <c r="D295" s="33">
        <v>0.16079839521634506</v>
      </c>
      <c r="E295" s="33">
        <v>0.1726177574248558</v>
      </c>
      <c r="F295" s="33">
        <v>0.21971734372323259</v>
      </c>
      <c r="G295" s="33">
        <v>0.1718522133956209</v>
      </c>
      <c r="H295" s="33">
        <v>0.16786766745463103</v>
      </c>
      <c r="I295" s="33">
        <v>0.14805858672554012</v>
      </c>
      <c r="J295" s="33">
        <v>0.15937197891303576</v>
      </c>
      <c r="K295" s="33">
        <v>0.20283442089068773</v>
      </c>
      <c r="L295" s="33">
        <v>0.23249228281574322</v>
      </c>
      <c r="M295" s="33">
        <v>0.23630950801759235</v>
      </c>
      <c r="N295" s="33">
        <v>0.20482835497271193</v>
      </c>
      <c r="O295" s="33">
        <v>0.16706198544828785</v>
      </c>
      <c r="P295" s="33">
        <v>8.1365531048427142E-2</v>
      </c>
      <c r="Q295" s="33">
        <v>0.19572572904738092</v>
      </c>
      <c r="R295" s="33">
        <v>0.24646344179711652</v>
      </c>
      <c r="S295" s="33">
        <v>0.32725103883076118</v>
      </c>
      <c r="T295" s="33">
        <v>0.36109714864454595</v>
      </c>
      <c r="U295" s="33">
        <v>0.38400560639989451</v>
      </c>
      <c r="V295" s="33">
        <v>0.40005604967459746</v>
      </c>
      <c r="W295" s="33">
        <v>0.39275151156566779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14.265338965234173</v>
      </c>
      <c r="D297" s="117">
        <f t="shared" si="113"/>
        <v>16.380508863636756</v>
      </c>
      <c r="E297" s="117">
        <f t="shared" si="113"/>
        <v>18.227299710180326</v>
      </c>
      <c r="F297" s="117">
        <f t="shared" si="113"/>
        <v>20.650201831281247</v>
      </c>
      <c r="G297" s="117">
        <f t="shared" si="113"/>
        <v>17.801583178605579</v>
      </c>
      <c r="H297" s="117">
        <f t="shared" si="113"/>
        <v>16.768986202088847</v>
      </c>
      <c r="I297" s="117">
        <f t="shared" si="113"/>
        <v>15.038065666717033</v>
      </c>
      <c r="J297" s="117">
        <f t="shared" si="113"/>
        <v>14.558573412276674</v>
      </c>
      <c r="K297" s="117">
        <f t="shared" si="113"/>
        <v>16.851610071395957</v>
      </c>
      <c r="L297" s="117">
        <f t="shared" si="113"/>
        <v>19.398312886641499</v>
      </c>
      <c r="M297" s="117">
        <f t="shared" si="113"/>
        <v>18.791428727053407</v>
      </c>
      <c r="N297" s="117">
        <f t="shared" si="113"/>
        <v>15.650734590849831</v>
      </c>
      <c r="O297" s="117">
        <f t="shared" si="113"/>
        <v>12.121633557595164</v>
      </c>
      <c r="P297" s="117">
        <f t="shared" si="113"/>
        <v>6.28279875216717</v>
      </c>
      <c r="Q297" s="117">
        <f t="shared" si="113"/>
        <v>13.616521778661662</v>
      </c>
      <c r="R297" s="117">
        <f t="shared" ref="R297:V297" si="114">R298+R300+R302+R311</f>
        <v>18.333960497934164</v>
      </c>
      <c r="S297" s="117">
        <f t="shared" si="114"/>
        <v>20.95072094611222</v>
      </c>
      <c r="T297" s="117">
        <f t="shared" si="114"/>
        <v>22.87968522392725</v>
      </c>
      <c r="U297" s="117">
        <f t="shared" si="114"/>
        <v>19.272254333755612</v>
      </c>
      <c r="V297" s="117">
        <f t="shared" si="114"/>
        <v>17.464168819212887</v>
      </c>
      <c r="W297" s="117">
        <f t="shared" ref="W297" si="115">W298+W300+W302+W311</f>
        <v>16.483725492428697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12.79873542768817</v>
      </c>
      <c r="D298" s="122">
        <f t="shared" si="116"/>
        <v>14.712954385068247</v>
      </c>
      <c r="E298" s="122">
        <f t="shared" si="116"/>
        <v>16.486733980412307</v>
      </c>
      <c r="F298" s="122">
        <f t="shared" si="116"/>
        <v>18.568472496034989</v>
      </c>
      <c r="G298" s="122">
        <f t="shared" si="116"/>
        <v>16.058586150701124</v>
      </c>
      <c r="H298" s="122">
        <f t="shared" si="116"/>
        <v>15.156701524600958</v>
      </c>
      <c r="I298" s="122">
        <f t="shared" si="116"/>
        <v>13.627207774408799</v>
      </c>
      <c r="J298" s="122">
        <f t="shared" si="116"/>
        <v>12.91195019095901</v>
      </c>
      <c r="K298" s="122">
        <f t="shared" si="116"/>
        <v>15.041311558987196</v>
      </c>
      <c r="L298" s="122">
        <f t="shared" si="116"/>
        <v>17.455734065666594</v>
      </c>
      <c r="M298" s="122">
        <f t="shared" si="116"/>
        <v>16.901346295742318</v>
      </c>
      <c r="N298" s="122">
        <f t="shared" si="116"/>
        <v>13.996115505304701</v>
      </c>
      <c r="O298" s="122">
        <f t="shared" si="116"/>
        <v>10.677383993021982</v>
      </c>
      <c r="P298" s="122">
        <f t="shared" si="116"/>
        <v>5.5852105205289773</v>
      </c>
      <c r="Q298" s="122">
        <f t="shared" si="116"/>
        <v>11.910910981594203</v>
      </c>
      <c r="R298" s="122">
        <f t="shared" si="116"/>
        <v>16.298729432275252</v>
      </c>
      <c r="S298" s="122">
        <f t="shared" si="116"/>
        <v>18.440787457240113</v>
      </c>
      <c r="T298" s="122">
        <f t="shared" si="116"/>
        <v>20.130039443649313</v>
      </c>
      <c r="U298" s="122">
        <f t="shared" si="116"/>
        <v>16.337759819349913</v>
      </c>
      <c r="V298" s="122">
        <f t="shared" si="116"/>
        <v>14.727505843997875</v>
      </c>
      <c r="W298" s="122">
        <f t="shared" si="116"/>
        <v>13.659063074991135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12.79873542768817</v>
      </c>
      <c r="D299" s="98">
        <v>14.712954385068247</v>
      </c>
      <c r="E299" s="98">
        <v>16.486733980412307</v>
      </c>
      <c r="F299" s="98">
        <v>18.568472496034989</v>
      </c>
      <c r="G299" s="98">
        <v>16.058586150701124</v>
      </c>
      <c r="H299" s="98">
        <v>15.156701524600958</v>
      </c>
      <c r="I299" s="98">
        <v>13.627207774408799</v>
      </c>
      <c r="J299" s="98">
        <v>12.91195019095901</v>
      </c>
      <c r="K299" s="98">
        <v>15.041311558987196</v>
      </c>
      <c r="L299" s="98">
        <v>17.455734065666594</v>
      </c>
      <c r="M299" s="98">
        <v>16.901346295742318</v>
      </c>
      <c r="N299" s="98">
        <v>13.996115505304701</v>
      </c>
      <c r="O299" s="98">
        <v>10.677383993021982</v>
      </c>
      <c r="P299" s="98">
        <v>5.5852105205289773</v>
      </c>
      <c r="Q299" s="98">
        <v>11.910910981594203</v>
      </c>
      <c r="R299" s="98">
        <v>16.298729432275252</v>
      </c>
      <c r="S299" s="98">
        <v>18.440787457240113</v>
      </c>
      <c r="T299" s="98">
        <v>20.130039443649313</v>
      </c>
      <c r="U299" s="98">
        <v>16.337759819349913</v>
      </c>
      <c r="V299" s="98">
        <v>14.727505843997875</v>
      </c>
      <c r="W299" s="98">
        <v>13.659063074991135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0.10789551546475837</v>
      </c>
      <c r="D300" s="122">
        <f t="shared" si="117"/>
        <v>0.1135179836825026</v>
      </c>
      <c r="E300" s="122">
        <f t="shared" si="117"/>
        <v>9.7273864495958165E-2</v>
      </c>
      <c r="F300" s="122">
        <f t="shared" si="117"/>
        <v>0.13034026752097067</v>
      </c>
      <c r="G300" s="122">
        <f t="shared" si="117"/>
        <v>0.17610569350166122</v>
      </c>
      <c r="H300" s="122">
        <f t="shared" si="117"/>
        <v>0.1406296910062789</v>
      </c>
      <c r="I300" s="122">
        <f t="shared" si="117"/>
        <v>9.5595758128216871E-2</v>
      </c>
      <c r="J300" s="122">
        <f t="shared" si="117"/>
        <v>0.18731438996033853</v>
      </c>
      <c r="K300" s="122">
        <f t="shared" si="117"/>
        <v>0.10062508624586332</v>
      </c>
      <c r="L300" s="122">
        <f t="shared" si="117"/>
        <v>0.18449489630474064</v>
      </c>
      <c r="M300" s="122">
        <f t="shared" si="117"/>
        <v>0.10282713556681224</v>
      </c>
      <c r="N300" s="122">
        <f t="shared" si="117"/>
        <v>0.15034928567472461</v>
      </c>
      <c r="O300" s="122">
        <f t="shared" si="117"/>
        <v>0.14362901499003958</v>
      </c>
      <c r="P300" s="122">
        <f t="shared" si="117"/>
        <v>4.5800009754705266E-2</v>
      </c>
      <c r="Q300" s="122">
        <f t="shared" si="117"/>
        <v>0.15815095165241436</v>
      </c>
      <c r="R300" s="122">
        <f t="shared" si="117"/>
        <v>0.11588373150527143</v>
      </c>
      <c r="S300" s="122">
        <f t="shared" si="117"/>
        <v>9.8822561882370444E-2</v>
      </c>
      <c r="T300" s="122">
        <f t="shared" si="117"/>
        <v>0.22354468351290488</v>
      </c>
      <c r="U300" s="122">
        <f t="shared" si="117"/>
        <v>0.27055010708227989</v>
      </c>
      <c r="V300" s="122">
        <f t="shared" si="117"/>
        <v>0.52402336126661031</v>
      </c>
      <c r="W300" s="122">
        <f t="shared" si="117"/>
        <v>0.6309305328458954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0.10789551546475837</v>
      </c>
      <c r="D301" s="98">
        <v>0.1135179836825026</v>
      </c>
      <c r="E301" s="98">
        <v>9.7273864495958165E-2</v>
      </c>
      <c r="F301" s="98">
        <v>0.13034026752097067</v>
      </c>
      <c r="G301" s="98">
        <v>0.17610569350166122</v>
      </c>
      <c r="H301" s="98">
        <v>0.1406296910062789</v>
      </c>
      <c r="I301" s="98">
        <v>9.5595758128216871E-2</v>
      </c>
      <c r="J301" s="98">
        <v>0.18731438996033853</v>
      </c>
      <c r="K301" s="98">
        <v>0.10062508624586332</v>
      </c>
      <c r="L301" s="98">
        <v>0.18449489630474064</v>
      </c>
      <c r="M301" s="98">
        <v>0.10282713556681224</v>
      </c>
      <c r="N301" s="98">
        <v>0.15034928567472461</v>
      </c>
      <c r="O301" s="98">
        <v>0.14362901499003958</v>
      </c>
      <c r="P301" s="98">
        <v>4.5800009754705266E-2</v>
      </c>
      <c r="Q301" s="98">
        <v>0.15815095165241436</v>
      </c>
      <c r="R301" s="98">
        <v>0.11588373150527143</v>
      </c>
      <c r="S301" s="98">
        <v>9.8822561882370444E-2</v>
      </c>
      <c r="T301" s="98">
        <v>0.22354468351290488</v>
      </c>
      <c r="U301" s="98">
        <v>0.27055010708227989</v>
      </c>
      <c r="V301" s="98">
        <v>0.52402336126661031</v>
      </c>
      <c r="W301" s="98">
        <v>0.6309305328458954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1.2325137779354576</v>
      </c>
      <c r="D302" s="122">
        <v>1.4100913934851667</v>
      </c>
      <c r="E302" s="122">
        <v>1.4861380539672406</v>
      </c>
      <c r="F302" s="122">
        <v>1.7661629583031311</v>
      </c>
      <c r="G302" s="122">
        <v>1.418199050080071</v>
      </c>
      <c r="H302" s="122">
        <v>1.3335404980738426</v>
      </c>
      <c r="I302" s="122">
        <v>1.1877678771335192</v>
      </c>
      <c r="J302" s="122">
        <v>1.3079741333510648</v>
      </c>
      <c r="K302" s="122">
        <v>1.5252000820564875</v>
      </c>
      <c r="L302" s="122">
        <v>1.5659022920000065</v>
      </c>
      <c r="M302" s="122">
        <v>1.5978562221668688</v>
      </c>
      <c r="N302" s="122">
        <v>1.3381473238035024</v>
      </c>
      <c r="O302" s="122">
        <v>1.1558808652484136</v>
      </c>
      <c r="P302" s="122">
        <v>0.57809258586520085</v>
      </c>
      <c r="Q302" s="122">
        <v>1.3677178918869881</v>
      </c>
      <c r="R302" s="122">
        <v>1.6967074045943327</v>
      </c>
      <c r="S302" s="122">
        <v>2.1223306315237087</v>
      </c>
      <c r="T302" s="122">
        <v>2.2085304089843887</v>
      </c>
      <c r="U302" s="122">
        <v>2.3178718125409405</v>
      </c>
      <c r="V302" s="122">
        <v>1.8425222544035931</v>
      </c>
      <c r="W302" s="122">
        <v>1.8185224716988531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1.2123839824140783</v>
      </c>
      <c r="D307" s="101">
        <v>1.3903960371676598</v>
      </c>
      <c r="E307" s="101">
        <v>1.4668027814528461</v>
      </c>
      <c r="F307" s="101">
        <v>1.7357791530791074</v>
      </c>
      <c r="G307" s="101">
        <v>1.3873818461923055</v>
      </c>
      <c r="H307" s="101">
        <v>1.2807153701497782</v>
      </c>
      <c r="I307" s="101">
        <v>1.1547928851896572</v>
      </c>
      <c r="J307" s="101">
        <v>1.2482341827265828</v>
      </c>
      <c r="K307" s="101">
        <v>1.4854800687444198</v>
      </c>
      <c r="L307" s="101">
        <v>1.5143659198563666</v>
      </c>
      <c r="M307" s="101">
        <v>1.5477845908478729</v>
      </c>
      <c r="N307" s="101">
        <v>1.2845223326325468</v>
      </c>
      <c r="O307" s="101">
        <v>1.0983075842960608</v>
      </c>
      <c r="P307" s="101">
        <v>0.54134550654603009</v>
      </c>
      <c r="Q307" s="101">
        <v>1.296790496544598</v>
      </c>
      <c r="R307" s="101">
        <v>1.5846075570717708</v>
      </c>
      <c r="S307" s="101">
        <v>1.9939082091239353</v>
      </c>
      <c r="T307" s="101">
        <v>2.0417647562970336</v>
      </c>
      <c r="U307" s="101">
        <v>2.1474110116066312</v>
      </c>
      <c r="V307" s="101">
        <v>1.6849320256790601</v>
      </c>
      <c r="W307" s="101">
        <v>1.7111868710978393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2.0129795521379265E-2</v>
      </c>
      <c r="D308" s="104">
        <v>1.9695356317506952E-2</v>
      </c>
      <c r="E308" s="104">
        <v>1.9335272514394583E-2</v>
      </c>
      <c r="F308" s="104">
        <v>3.0383805224023695E-2</v>
      </c>
      <c r="G308" s="104">
        <v>3.0817203887765408E-2</v>
      </c>
      <c r="H308" s="104">
        <v>5.2825127924064276E-2</v>
      </c>
      <c r="I308" s="104">
        <v>3.2974991943862011E-2</v>
      </c>
      <c r="J308" s="104">
        <v>5.9739950624482008E-2</v>
      </c>
      <c r="K308" s="104">
        <v>3.9720013312067662E-2</v>
      </c>
      <c r="L308" s="104">
        <v>5.1536372143639833E-2</v>
      </c>
      <c r="M308" s="104">
        <v>5.0071631318995953E-2</v>
      </c>
      <c r="N308" s="104">
        <v>5.3624991170955538E-2</v>
      </c>
      <c r="O308" s="104">
        <v>5.7573280952352895E-2</v>
      </c>
      <c r="P308" s="104">
        <v>3.6747079319170803E-2</v>
      </c>
      <c r="Q308" s="104">
        <v>7.0927395342390218E-2</v>
      </c>
      <c r="R308" s="104">
        <v>0.11209984752256177</v>
      </c>
      <c r="S308" s="104">
        <v>0.12842242239977361</v>
      </c>
      <c r="T308" s="104">
        <v>0.1667656526873553</v>
      </c>
      <c r="U308" s="104">
        <v>0.17046080093430954</v>
      </c>
      <c r="V308" s="104">
        <v>0.15759022872453296</v>
      </c>
      <c r="W308" s="104">
        <v>0.10733560060101374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1.606123364756781E-2</v>
      </c>
      <c r="D309" s="98">
        <v>1.575779672872776E-2</v>
      </c>
      <c r="E309" s="98">
        <v>1.5400935374032506E-2</v>
      </c>
      <c r="F309" s="98">
        <v>2.4236625709886682E-2</v>
      </c>
      <c r="G309" s="98">
        <v>2.4692930120982323E-2</v>
      </c>
      <c r="H309" s="98">
        <v>4.2300465216712747E-2</v>
      </c>
      <c r="I309" s="98">
        <v>2.6781012279423009E-2</v>
      </c>
      <c r="J309" s="98">
        <v>4.8056700022897796E-2</v>
      </c>
      <c r="K309" s="98">
        <v>3.1965873462285084E-2</v>
      </c>
      <c r="L309" s="98">
        <v>4.1347151099474802E-2</v>
      </c>
      <c r="M309" s="98">
        <v>4.0315079591046112E-2</v>
      </c>
      <c r="N309" s="98">
        <v>4.3131483208998386E-2</v>
      </c>
      <c r="O309" s="98">
        <v>4.6242176561697747E-2</v>
      </c>
      <c r="P309" s="98">
        <v>2.9534003055173366E-2</v>
      </c>
      <c r="Q309" s="98">
        <v>5.6904905767660191E-2</v>
      </c>
      <c r="R309" s="98">
        <v>9.0165008983427553E-2</v>
      </c>
      <c r="S309" s="98">
        <v>0.1032859435420604</v>
      </c>
      <c r="T309" s="98">
        <v>0.13424634286618778</v>
      </c>
      <c r="U309" s="98">
        <v>0.13705846456572554</v>
      </c>
      <c r="V309" s="98">
        <v>0.12659842020278633</v>
      </c>
      <c r="W309" s="98">
        <v>8.4176579839703378E-2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4.0685618738114547E-3</v>
      </c>
      <c r="D310" s="98">
        <v>3.9375595887791914E-3</v>
      </c>
      <c r="E310" s="98">
        <v>3.9343371403620792E-3</v>
      </c>
      <c r="F310" s="98">
        <v>6.1471795141370142E-3</v>
      </c>
      <c r="G310" s="98">
        <v>6.1242737667830836E-3</v>
      </c>
      <c r="H310" s="98">
        <v>1.052466270735153E-2</v>
      </c>
      <c r="I310" s="98">
        <v>6.1939796644389991E-3</v>
      </c>
      <c r="J310" s="98">
        <v>1.1683250601584216E-2</v>
      </c>
      <c r="K310" s="98">
        <v>7.7541398497825761E-3</v>
      </c>
      <c r="L310" s="98">
        <v>1.0189221044165033E-2</v>
      </c>
      <c r="M310" s="98">
        <v>9.7565517279498415E-3</v>
      </c>
      <c r="N310" s="98">
        <v>1.0493507961957152E-2</v>
      </c>
      <c r="O310" s="98">
        <v>1.1331104390655147E-2</v>
      </c>
      <c r="P310" s="98">
        <v>7.2130762639974338E-3</v>
      </c>
      <c r="Q310" s="98">
        <v>1.4022489574730027E-2</v>
      </c>
      <c r="R310" s="98">
        <v>2.1934838539134215E-2</v>
      </c>
      <c r="S310" s="98">
        <v>2.513647885771322E-2</v>
      </c>
      <c r="T310" s="98">
        <v>3.2519309821167512E-2</v>
      </c>
      <c r="U310" s="98">
        <v>3.3402336368584015E-2</v>
      </c>
      <c r="V310" s="98">
        <v>3.0991808521746617E-2</v>
      </c>
      <c r="W310" s="98">
        <v>2.3159020761310371E-2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0.12619424414578786</v>
      </c>
      <c r="D311" s="122">
        <v>0.1439451014008381</v>
      </c>
      <c r="E311" s="122">
        <v>0.15715381130481923</v>
      </c>
      <c r="F311" s="122">
        <v>0.18522610942215839</v>
      </c>
      <c r="G311" s="122">
        <v>0.14869228432272252</v>
      </c>
      <c r="H311" s="122">
        <v>0.13811448840777002</v>
      </c>
      <c r="I311" s="122">
        <v>0.12749425704649822</v>
      </c>
      <c r="J311" s="122">
        <v>0.1513346980062617</v>
      </c>
      <c r="K311" s="122">
        <v>0.18447334410641053</v>
      </c>
      <c r="L311" s="122">
        <v>0.19218163267015598</v>
      </c>
      <c r="M311" s="122">
        <v>0.18939907357740784</v>
      </c>
      <c r="N311" s="122">
        <v>0.16612247606690242</v>
      </c>
      <c r="O311" s="122">
        <v>0.14473968433472886</v>
      </c>
      <c r="P311" s="122">
        <v>7.3695636018287186E-2</v>
      </c>
      <c r="Q311" s="122">
        <v>0.17974195352805639</v>
      </c>
      <c r="R311" s="122">
        <v>0.22263992955931028</v>
      </c>
      <c r="S311" s="122">
        <v>0.28878029546602485</v>
      </c>
      <c r="T311" s="122">
        <v>0.31757068778064518</v>
      </c>
      <c r="U311" s="122">
        <v>0.34607259478248181</v>
      </c>
      <c r="V311" s="122">
        <v>0.37011735954480818</v>
      </c>
      <c r="W311" s="122">
        <v>0.37520941289281445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1.8693467143380056E-2</v>
      </c>
      <c r="D312" s="98">
        <v>1.8945836495479613E-2</v>
      </c>
      <c r="E312" s="98">
        <v>2.2713796607710467E-2</v>
      </c>
      <c r="F312" s="98">
        <v>1.3780178856285573E-2</v>
      </c>
      <c r="G312" s="98">
        <v>1.4334479078907197E-2</v>
      </c>
      <c r="H312" s="98">
        <v>6.6095698319107955E-3</v>
      </c>
      <c r="I312" s="98">
        <v>1.1268228240373825E-2</v>
      </c>
      <c r="J312" s="98">
        <v>2.5955072609857962E-2</v>
      </c>
      <c r="K312" s="98">
        <v>2.4528133379585034E-2</v>
      </c>
      <c r="L312" s="98">
        <v>8.3895650405677574E-3</v>
      </c>
      <c r="M312" s="98">
        <v>1.9530740673252814E-3</v>
      </c>
      <c r="N312" s="98">
        <v>2.9169827969225178E-3</v>
      </c>
      <c r="O312" s="98">
        <v>1.0817272240746117E-2</v>
      </c>
      <c r="P312" s="98">
        <v>7.9559385735289215E-3</v>
      </c>
      <c r="Q312" s="98">
        <v>2.0009520048111119E-2</v>
      </c>
      <c r="R312" s="98">
        <v>1.8768356587042342E-2</v>
      </c>
      <c r="S312" s="98">
        <v>1.3554856444265627E-2</v>
      </c>
      <c r="T312" s="98">
        <v>8.5088469799400358E-3</v>
      </c>
      <c r="U312" s="98">
        <v>1.194907818820028E-2</v>
      </c>
      <c r="V312" s="98">
        <v>1.7298288050159941E-2</v>
      </c>
      <c r="W312" s="98">
        <v>2.5359576435938145E-2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0.10750077700240782</v>
      </c>
      <c r="D313" s="33">
        <v>0.1249992649053585</v>
      </c>
      <c r="E313" s="33">
        <v>0.13444001469710876</v>
      </c>
      <c r="F313" s="33">
        <v>0.17144593056587282</v>
      </c>
      <c r="G313" s="33">
        <v>0.13435780524381533</v>
      </c>
      <c r="H313" s="33">
        <v>0.13150491857585922</v>
      </c>
      <c r="I313" s="33">
        <v>0.11622602880612438</v>
      </c>
      <c r="J313" s="33">
        <v>0.12537962539640374</v>
      </c>
      <c r="K313" s="33">
        <v>0.15994521072682549</v>
      </c>
      <c r="L313" s="33">
        <v>0.18379206762958822</v>
      </c>
      <c r="M313" s="33">
        <v>0.18744599951008256</v>
      </c>
      <c r="N313" s="33">
        <v>0.16320549326997991</v>
      </c>
      <c r="O313" s="33">
        <v>0.13392241209398276</v>
      </c>
      <c r="P313" s="33">
        <v>6.5739697444758258E-2</v>
      </c>
      <c r="Q313" s="33">
        <v>0.15973243347994526</v>
      </c>
      <c r="R313" s="33">
        <v>0.20387157297226793</v>
      </c>
      <c r="S313" s="33">
        <v>0.27522543902175922</v>
      </c>
      <c r="T313" s="33">
        <v>0.30906184080070515</v>
      </c>
      <c r="U313" s="33">
        <v>0.33412351659428152</v>
      </c>
      <c r="V313" s="33">
        <v>0.35281907149464825</v>
      </c>
      <c r="W313" s="33">
        <v>0.34984983645687628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0.78818929983330455</v>
      </c>
      <c r="D315" s="154">
        <f t="shared" si="118"/>
        <v>0.79108793774719965</v>
      </c>
      <c r="E315" s="154">
        <f t="shared" si="118"/>
        <v>0.79375638996740994</v>
      </c>
      <c r="F315" s="154">
        <f t="shared" si="118"/>
        <v>0.79746148582132981</v>
      </c>
      <c r="G315" s="154">
        <f t="shared" si="118"/>
        <v>0.80331582723601613</v>
      </c>
      <c r="H315" s="154">
        <f t="shared" si="118"/>
        <v>0.80607483401597013</v>
      </c>
      <c r="I315" s="154">
        <f t="shared" si="118"/>
        <v>0.80832972867622865</v>
      </c>
      <c r="J315" s="154">
        <f t="shared" si="118"/>
        <v>0.81491298906145082</v>
      </c>
      <c r="K315" s="154">
        <f t="shared" si="118"/>
        <v>0.81453545766546442</v>
      </c>
      <c r="L315" s="154">
        <f t="shared" si="118"/>
        <v>0.82192705614676631</v>
      </c>
      <c r="M315" s="154">
        <f t="shared" si="118"/>
        <v>0.82468832389495783</v>
      </c>
      <c r="N315" s="154">
        <f t="shared" si="118"/>
        <v>0.83467876366790528</v>
      </c>
      <c r="O315" s="154">
        <f t="shared" si="118"/>
        <v>0.84486099462005304</v>
      </c>
      <c r="P315" s="154">
        <f t="shared" si="118"/>
        <v>0.85385532300942757</v>
      </c>
      <c r="Q315" s="154">
        <f t="shared" si="118"/>
        <v>0.86824490141544075</v>
      </c>
      <c r="R315" s="154">
        <f t="shared" ref="R315:V315" si="119">IF(R297=0,"",R297/R279)</f>
        <v>0.87837163151411046</v>
      </c>
      <c r="S315" s="154">
        <f t="shared" si="119"/>
        <v>0.8911153701593626</v>
      </c>
      <c r="T315" s="154">
        <f t="shared" si="119"/>
        <v>0.91021076929205724</v>
      </c>
      <c r="U315" s="154">
        <f t="shared" si="119"/>
        <v>0.92337626610198686</v>
      </c>
      <c r="V315" s="154">
        <f t="shared" si="119"/>
        <v>0.94656117032363551</v>
      </c>
      <c r="W315" s="154">
        <f t="shared" ref="W315" si="120">IF(W297=0,"",W297/W279)</f>
        <v>0.95722687943163431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0.78960606684228274</v>
      </c>
      <c r="D316" s="155">
        <f t="shared" si="121"/>
        <v>0.79298907151966957</v>
      </c>
      <c r="E316" s="155">
        <f t="shared" si="121"/>
        <v>0.79645886925480336</v>
      </c>
      <c r="F316" s="155">
        <f t="shared" si="121"/>
        <v>0.79994038952078061</v>
      </c>
      <c r="G316" s="155">
        <f t="shared" si="121"/>
        <v>0.80350178701651054</v>
      </c>
      <c r="H316" s="155">
        <f t="shared" si="121"/>
        <v>0.80713467210426915</v>
      </c>
      <c r="I316" s="155">
        <f t="shared" si="121"/>
        <v>0.81085576850281771</v>
      </c>
      <c r="J316" s="155">
        <f t="shared" si="121"/>
        <v>0.81473370270014933</v>
      </c>
      <c r="K316" s="155">
        <f t="shared" si="121"/>
        <v>0.81882662464937439</v>
      </c>
      <c r="L316" s="155">
        <f t="shared" si="121"/>
        <v>0.82314968029863544</v>
      </c>
      <c r="M316" s="155">
        <f t="shared" si="121"/>
        <v>0.82889759947736363</v>
      </c>
      <c r="N316" s="155">
        <f t="shared" si="121"/>
        <v>0.83642496286131429</v>
      </c>
      <c r="O316" s="155">
        <f t="shared" si="121"/>
        <v>0.84619717929981875</v>
      </c>
      <c r="P316" s="155">
        <f t="shared" si="121"/>
        <v>0.85788975888283137</v>
      </c>
      <c r="Q316" s="155">
        <f t="shared" si="121"/>
        <v>0.87031767823584771</v>
      </c>
      <c r="R316" s="155">
        <f t="shared" ref="R316:V316" si="122">IF(R298=0,"",R298/R280)</f>
        <v>0.88367430776480793</v>
      </c>
      <c r="S316" s="155">
        <f t="shared" si="122"/>
        <v>0.8992283311758027</v>
      </c>
      <c r="T316" s="155">
        <f t="shared" si="122"/>
        <v>0.91496636310720825</v>
      </c>
      <c r="U316" s="155">
        <f t="shared" si="122"/>
        <v>0.92888082921487658</v>
      </c>
      <c r="V316" s="155">
        <f t="shared" si="122"/>
        <v>0.93895839193106934</v>
      </c>
      <c r="W316" s="155">
        <f t="shared" ref="W316" si="123">IF(W298=0,"",W298/W280)</f>
        <v>0.94402092131494098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0.78960606684228274</v>
      </c>
      <c r="D317" s="156">
        <f t="shared" si="124"/>
        <v>0.79298907151966957</v>
      </c>
      <c r="E317" s="156">
        <f t="shared" si="124"/>
        <v>0.79645886925480336</v>
      </c>
      <c r="F317" s="156">
        <f t="shared" si="124"/>
        <v>0.79994038952078061</v>
      </c>
      <c r="G317" s="156">
        <f t="shared" si="124"/>
        <v>0.80350178701651054</v>
      </c>
      <c r="H317" s="156">
        <f t="shared" si="124"/>
        <v>0.80713467210426915</v>
      </c>
      <c r="I317" s="156">
        <f t="shared" si="124"/>
        <v>0.81085576850281771</v>
      </c>
      <c r="J317" s="156">
        <f t="shared" si="124"/>
        <v>0.81473370270014933</v>
      </c>
      <c r="K317" s="156">
        <f t="shared" si="124"/>
        <v>0.81882662464937439</v>
      </c>
      <c r="L317" s="156">
        <f t="shared" si="124"/>
        <v>0.82314968029863544</v>
      </c>
      <c r="M317" s="156">
        <f t="shared" si="124"/>
        <v>0.82889759947736363</v>
      </c>
      <c r="N317" s="156">
        <f t="shared" si="124"/>
        <v>0.83642496286131429</v>
      </c>
      <c r="O317" s="156">
        <f t="shared" si="124"/>
        <v>0.84619717929981875</v>
      </c>
      <c r="P317" s="156">
        <f t="shared" si="124"/>
        <v>0.85788975888283137</v>
      </c>
      <c r="Q317" s="156">
        <f t="shared" si="124"/>
        <v>0.87031767823584771</v>
      </c>
      <c r="R317" s="156">
        <f t="shared" ref="R317:V317" si="125">IF(R299=0,"",R299/R281)</f>
        <v>0.88367430776480793</v>
      </c>
      <c r="S317" s="156">
        <f t="shared" si="125"/>
        <v>0.8992283311758027</v>
      </c>
      <c r="T317" s="156">
        <f t="shared" si="125"/>
        <v>0.91496636310720825</v>
      </c>
      <c r="U317" s="156">
        <f t="shared" si="125"/>
        <v>0.92888082921487658</v>
      </c>
      <c r="V317" s="156">
        <f t="shared" si="125"/>
        <v>0.93895839193106934</v>
      </c>
      <c r="W317" s="156">
        <f t="shared" ref="W317" si="126">IF(W299=0,"",W299/W281)</f>
        <v>0.94402092131494098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2.548045878563455</v>
      </c>
      <c r="D318" s="155">
        <f t="shared" si="127"/>
        <v>2.6388099445350144</v>
      </c>
      <c r="E318" s="155">
        <f t="shared" si="127"/>
        <v>2.730532354056864</v>
      </c>
      <c r="F318" s="155">
        <f t="shared" si="127"/>
        <v>2.8223532708120134</v>
      </c>
      <c r="G318" s="155">
        <f t="shared" si="127"/>
        <v>2.9150467135060754</v>
      </c>
      <c r="H318" s="155">
        <f t="shared" si="127"/>
        <v>3.0085129219369846</v>
      </c>
      <c r="I318" s="155">
        <f t="shared" si="127"/>
        <v>3.1029373859398577</v>
      </c>
      <c r="J318" s="155">
        <f t="shared" si="127"/>
        <v>3.199091659324131</v>
      </c>
      <c r="K318" s="155">
        <f t="shared" si="127"/>
        <v>3.2976244810094912</v>
      </c>
      <c r="L318" s="155">
        <f t="shared" si="127"/>
        <v>3.398696247895058</v>
      </c>
      <c r="M318" s="155">
        <f t="shared" si="127"/>
        <v>3.5194169495669638</v>
      </c>
      <c r="N318" s="155">
        <f t="shared" si="127"/>
        <v>3.665386001946076</v>
      </c>
      <c r="O318" s="155">
        <f t="shared" si="127"/>
        <v>3.8396990298683029</v>
      </c>
      <c r="P318" s="155">
        <f t="shared" si="127"/>
        <v>4.0287377551515959</v>
      </c>
      <c r="Q318" s="155">
        <f t="shared" si="127"/>
        <v>4.1911945328093179</v>
      </c>
      <c r="R318" s="155">
        <f t="shared" ref="R318:V318" si="128">IF(R300=0,"",R300/R282)</f>
        <v>4.2931131270953831</v>
      </c>
      <c r="S318" s="155">
        <f t="shared" si="128"/>
        <v>4.3742353240049638</v>
      </c>
      <c r="T318" s="155">
        <f t="shared" si="128"/>
        <v>4.4420160076136908</v>
      </c>
      <c r="U318" s="155">
        <f t="shared" si="128"/>
        <v>4.5037216243666993</v>
      </c>
      <c r="V318" s="155">
        <f t="shared" si="128"/>
        <v>4.5666372507817847</v>
      </c>
      <c r="W318" s="155">
        <f t="shared" ref="W318" si="129">IF(W300=0,"",W300/W282)</f>
        <v>4.6282325278830978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2.548045878563455</v>
      </c>
      <c r="D319" s="156">
        <f t="shared" si="130"/>
        <v>2.6388099445350144</v>
      </c>
      <c r="E319" s="156">
        <f t="shared" si="130"/>
        <v>2.730532354056864</v>
      </c>
      <c r="F319" s="156">
        <f t="shared" si="130"/>
        <v>2.8223532708120134</v>
      </c>
      <c r="G319" s="156">
        <f t="shared" si="130"/>
        <v>2.9150467135060754</v>
      </c>
      <c r="H319" s="156">
        <f t="shared" si="130"/>
        <v>3.0085129219369846</v>
      </c>
      <c r="I319" s="156">
        <f t="shared" si="130"/>
        <v>3.1029373859398577</v>
      </c>
      <c r="J319" s="156">
        <f t="shared" si="130"/>
        <v>3.199091659324131</v>
      </c>
      <c r="K319" s="156">
        <f t="shared" si="130"/>
        <v>3.2976244810094912</v>
      </c>
      <c r="L319" s="156">
        <f t="shared" si="130"/>
        <v>3.398696247895058</v>
      </c>
      <c r="M319" s="156">
        <f t="shared" si="130"/>
        <v>3.5194169495669638</v>
      </c>
      <c r="N319" s="156">
        <f t="shared" si="130"/>
        <v>3.665386001946076</v>
      </c>
      <c r="O319" s="156">
        <f t="shared" si="130"/>
        <v>3.8396990298683029</v>
      </c>
      <c r="P319" s="156">
        <f t="shared" si="130"/>
        <v>4.0287377551515959</v>
      </c>
      <c r="Q319" s="156">
        <f t="shared" si="130"/>
        <v>4.1911945328093179</v>
      </c>
      <c r="R319" s="156">
        <f t="shared" ref="R319:V319" si="131">IF(R301=0,"",R301/R283)</f>
        <v>4.2931131270953831</v>
      </c>
      <c r="S319" s="156">
        <f t="shared" si="131"/>
        <v>4.3742353240049638</v>
      </c>
      <c r="T319" s="156">
        <f t="shared" si="131"/>
        <v>4.4420160076136908</v>
      </c>
      <c r="U319" s="156">
        <f t="shared" si="131"/>
        <v>4.5037216243666993</v>
      </c>
      <c r="V319" s="156">
        <f t="shared" si="131"/>
        <v>4.5666372507817847</v>
      </c>
      <c r="W319" s="156">
        <f t="shared" ref="W319" si="132">IF(W301=0,"",W301/W283)</f>
        <v>4.6282325278830978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0.73409281942204863</v>
      </c>
      <c r="D320" s="155">
        <f t="shared" si="133"/>
        <v>0.73507914536424823</v>
      </c>
      <c r="E320" s="155">
        <f t="shared" si="133"/>
        <v>0.73622033747670934</v>
      </c>
      <c r="F320" s="155">
        <f t="shared" si="133"/>
        <v>0.7375628824853947</v>
      </c>
      <c r="G320" s="155">
        <f t="shared" si="133"/>
        <v>0.73898298193122713</v>
      </c>
      <c r="H320" s="155">
        <f t="shared" si="133"/>
        <v>0.74100110609833514</v>
      </c>
      <c r="I320" s="155">
        <f t="shared" si="133"/>
        <v>0.74189767107874116</v>
      </c>
      <c r="J320" s="155">
        <f t="shared" si="133"/>
        <v>0.74418163143772731</v>
      </c>
      <c r="K320" s="155">
        <f t="shared" si="133"/>
        <v>0.74523141274930316</v>
      </c>
      <c r="L320" s="155">
        <f t="shared" si="133"/>
        <v>0.7475289440014804</v>
      </c>
      <c r="M320" s="155">
        <f t="shared" si="133"/>
        <v>0.75112197097134803</v>
      </c>
      <c r="N320" s="155">
        <f t="shared" si="133"/>
        <v>0.75737199880924566</v>
      </c>
      <c r="O320" s="155">
        <f t="shared" si="133"/>
        <v>0.76669651615343659</v>
      </c>
      <c r="P320" s="155">
        <f t="shared" si="133"/>
        <v>0.77881762377290498</v>
      </c>
      <c r="Q320" s="155">
        <f t="shared" si="133"/>
        <v>0.7898603921120172</v>
      </c>
      <c r="R320" s="155">
        <f t="shared" ref="R320:V320" si="134">IF(R302=0,"",R302/R284)</f>
        <v>0.79848876444478756</v>
      </c>
      <c r="S320" s="155">
        <f t="shared" si="134"/>
        <v>0.80641455546273244</v>
      </c>
      <c r="T320" s="155">
        <f t="shared" si="134"/>
        <v>0.814706075482589</v>
      </c>
      <c r="U320" s="155">
        <f t="shared" si="134"/>
        <v>0.82201893694454653</v>
      </c>
      <c r="V320" s="155">
        <f t="shared" si="134"/>
        <v>0.82890563288341879</v>
      </c>
      <c r="W320" s="155">
        <f t="shared" ref="W320" si="135">IF(W302=0,"",W302/W284)</f>
        <v>0.83346935153347679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0.73344689178143951</v>
      </c>
      <c r="D325" s="157">
        <f t="shared" si="148"/>
        <v>0.73453423822831954</v>
      </c>
      <c r="E325" s="157">
        <f t="shared" si="148"/>
        <v>0.73570521699447644</v>
      </c>
      <c r="F325" s="157">
        <f t="shared" si="148"/>
        <v>0.73688744408128148</v>
      </c>
      <c r="G325" s="157">
        <f t="shared" si="148"/>
        <v>0.73814736198744557</v>
      </c>
      <c r="H325" s="157">
        <f t="shared" si="148"/>
        <v>0.73947752340218142</v>
      </c>
      <c r="I325" s="157">
        <f t="shared" si="148"/>
        <v>0.74089523287264392</v>
      </c>
      <c r="J325" s="157">
        <f t="shared" si="148"/>
        <v>0.74246975773927815</v>
      </c>
      <c r="K325" s="157">
        <f t="shared" si="148"/>
        <v>0.74426248273978046</v>
      </c>
      <c r="L325" s="157">
        <f t="shared" si="148"/>
        <v>0.74629489174981389</v>
      </c>
      <c r="M325" s="157">
        <f t="shared" si="148"/>
        <v>0.74997526494553712</v>
      </c>
      <c r="N325" s="157">
        <f t="shared" si="148"/>
        <v>0.75592237947805163</v>
      </c>
      <c r="O325" s="157">
        <f t="shared" si="148"/>
        <v>0.76492974485767062</v>
      </c>
      <c r="P325" s="157">
        <f t="shared" si="148"/>
        <v>0.77664717093799385</v>
      </c>
      <c r="Q325" s="157">
        <f t="shared" si="148"/>
        <v>0.78814478398383947</v>
      </c>
      <c r="R325" s="157">
        <f t="shared" ref="R325:V325" si="149">IF(R307=0,"",R307/R289)</f>
        <v>0.7963869131609308</v>
      </c>
      <c r="S325" s="157">
        <f t="shared" si="149"/>
        <v>0.80454778746107891</v>
      </c>
      <c r="T325" s="157">
        <f t="shared" si="149"/>
        <v>0.81245628850961704</v>
      </c>
      <c r="U325" s="157">
        <f t="shared" si="149"/>
        <v>0.81988531049050206</v>
      </c>
      <c r="V325" s="157">
        <f t="shared" si="149"/>
        <v>0.82648642761070379</v>
      </c>
      <c r="W325" s="157">
        <f t="shared" ref="W325" si="150">IF(W307=0,"",W307/W289)</f>
        <v>0.8316827829345087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0.77521120602320537</v>
      </c>
      <c r="D326" s="158">
        <f t="shared" si="151"/>
        <v>0.77570294787731886</v>
      </c>
      <c r="E326" s="158">
        <f t="shared" si="151"/>
        <v>0.77751914399536748</v>
      </c>
      <c r="F326" s="158">
        <f t="shared" si="151"/>
        <v>0.778319170820714</v>
      </c>
      <c r="G326" s="158">
        <f t="shared" si="151"/>
        <v>0.77866744593576054</v>
      </c>
      <c r="H326" s="158">
        <f t="shared" si="151"/>
        <v>0.77996177803700673</v>
      </c>
      <c r="I326" s="158">
        <f t="shared" si="151"/>
        <v>0.7787993202259057</v>
      </c>
      <c r="J326" s="158">
        <f t="shared" si="151"/>
        <v>0.7818473385530208</v>
      </c>
      <c r="K326" s="158">
        <f t="shared" si="151"/>
        <v>0.78337240548505149</v>
      </c>
      <c r="L326" s="158">
        <f t="shared" si="151"/>
        <v>0.78570578734269503</v>
      </c>
      <c r="M326" s="158">
        <f t="shared" si="151"/>
        <v>0.78838357083891109</v>
      </c>
      <c r="N326" s="158">
        <f t="shared" si="151"/>
        <v>0.79383755439310277</v>
      </c>
      <c r="O326" s="158">
        <f t="shared" si="151"/>
        <v>0.80203561261339784</v>
      </c>
      <c r="P326" s="158">
        <f t="shared" si="151"/>
        <v>0.81225809156680995</v>
      </c>
      <c r="Q326" s="158">
        <f t="shared" si="151"/>
        <v>0.82259867543772514</v>
      </c>
      <c r="R326" s="158">
        <f t="shared" ref="R326:V326" si="152">IF(R308=0,"",R308/R290)</f>
        <v>0.82943271300997301</v>
      </c>
      <c r="S326" s="158">
        <f t="shared" si="152"/>
        <v>0.83655123151767241</v>
      </c>
      <c r="T326" s="158">
        <f t="shared" si="152"/>
        <v>0.84329651244404236</v>
      </c>
      <c r="U326" s="158">
        <f t="shared" si="152"/>
        <v>0.84988105190225949</v>
      </c>
      <c r="V326" s="158">
        <f t="shared" si="152"/>
        <v>0.8556852357397855</v>
      </c>
      <c r="W326" s="158">
        <f t="shared" ref="W326" si="153">IF(W308=0,"",W308/W290)</f>
        <v>0.86302489558437423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0.73344689178143974</v>
      </c>
      <c r="D327" s="156">
        <f t="shared" si="154"/>
        <v>0.73453423822831954</v>
      </c>
      <c r="E327" s="156">
        <f t="shared" si="154"/>
        <v>0.73570521699447644</v>
      </c>
      <c r="F327" s="156">
        <f t="shared" si="154"/>
        <v>0.73688744408128148</v>
      </c>
      <c r="G327" s="156">
        <f t="shared" si="154"/>
        <v>0.73814736198744557</v>
      </c>
      <c r="H327" s="156">
        <f t="shared" si="154"/>
        <v>0.73947752340218142</v>
      </c>
      <c r="I327" s="156">
        <f t="shared" si="154"/>
        <v>0.74089523287264392</v>
      </c>
      <c r="J327" s="156">
        <f t="shared" si="154"/>
        <v>0.74246975773927804</v>
      </c>
      <c r="K327" s="156">
        <f t="shared" si="154"/>
        <v>0.74426248273978035</v>
      </c>
      <c r="L327" s="156">
        <f t="shared" si="154"/>
        <v>0.74629489174981389</v>
      </c>
      <c r="M327" s="156">
        <f t="shared" si="154"/>
        <v>0.74997526494553712</v>
      </c>
      <c r="N327" s="156">
        <f t="shared" si="154"/>
        <v>0.75592237947805163</v>
      </c>
      <c r="O327" s="156">
        <f t="shared" si="154"/>
        <v>0.76492974485767051</v>
      </c>
      <c r="P327" s="156">
        <f t="shared" si="154"/>
        <v>0.77664717093799385</v>
      </c>
      <c r="Q327" s="156">
        <f t="shared" si="154"/>
        <v>0.78814478398383947</v>
      </c>
      <c r="R327" s="156">
        <f t="shared" ref="R327:V327" si="155">IF(R309=0,"",R309/R291)</f>
        <v>0.7963869131609308</v>
      </c>
      <c r="S327" s="156">
        <f t="shared" si="155"/>
        <v>0.80454778746107891</v>
      </c>
      <c r="T327" s="156">
        <f t="shared" si="155"/>
        <v>0.81245628850961693</v>
      </c>
      <c r="U327" s="156">
        <f t="shared" si="155"/>
        <v>0.81988531049050195</v>
      </c>
      <c r="V327" s="156">
        <f t="shared" si="155"/>
        <v>0.82648642761070379</v>
      </c>
      <c r="W327" s="156">
        <f t="shared" ref="W327" si="156">IF(W309=0,"",W309/W291)</f>
        <v>0.8316827829345087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0.74868531341102063</v>
      </c>
      <c r="D329" s="155">
        <f t="shared" si="160"/>
        <v>0.75281132710581722</v>
      </c>
      <c r="E329" s="155">
        <f t="shared" si="160"/>
        <v>0.7516861200966396</v>
      </c>
      <c r="F329" s="155">
        <f t="shared" si="160"/>
        <v>0.76594833520477767</v>
      </c>
      <c r="G329" s="155">
        <f t="shared" si="160"/>
        <v>0.76313411295917821</v>
      </c>
      <c r="H329" s="155">
        <f t="shared" si="160"/>
        <v>0.77389561397808426</v>
      </c>
      <c r="I329" s="155">
        <f t="shared" si="160"/>
        <v>0.76746657517874461</v>
      </c>
      <c r="J329" s="155">
        <f t="shared" si="160"/>
        <v>0.75301160266107015</v>
      </c>
      <c r="K329" s="155">
        <f t="shared" si="160"/>
        <v>0.76184911994978066</v>
      </c>
      <c r="L329" s="155">
        <f t="shared" si="160"/>
        <v>0.78143899497692237</v>
      </c>
      <c r="M329" s="155">
        <f t="shared" si="160"/>
        <v>0.7910147366960979</v>
      </c>
      <c r="N329" s="155">
        <f t="shared" si="160"/>
        <v>0.79294348540121451</v>
      </c>
      <c r="O329" s="155">
        <f t="shared" si="160"/>
        <v>0.78496483876873779</v>
      </c>
      <c r="P329" s="155">
        <f t="shared" si="160"/>
        <v>0.78307944354164705</v>
      </c>
      <c r="Q329" s="155">
        <f t="shared" si="160"/>
        <v>0.78910782274294289</v>
      </c>
      <c r="R329" s="155">
        <f t="shared" ref="R329:V329" si="161">IF(R311=0,"",R311/R293)</f>
        <v>0.80519075447945931</v>
      </c>
      <c r="S329" s="155">
        <f t="shared" si="161"/>
        <v>0.82763612074324699</v>
      </c>
      <c r="T329" s="155">
        <f t="shared" si="161"/>
        <v>0.84757536226660024</v>
      </c>
      <c r="U329" s="155">
        <f t="shared" si="161"/>
        <v>0.85862561837018225</v>
      </c>
      <c r="V329" s="155">
        <f t="shared" si="161"/>
        <v>0.86558049233931023</v>
      </c>
      <c r="W329" s="155">
        <f t="shared" ref="W329" si="162">IF(W311=0,"",W311/W293)</f>
        <v>0.86638977762865033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0.62281760388402629</v>
      </c>
      <c r="D330" s="156">
        <f t="shared" si="163"/>
        <v>0.62297919774596666</v>
      </c>
      <c r="E330" s="156">
        <f t="shared" si="163"/>
        <v>0.62313851264198861</v>
      </c>
      <c r="F330" s="156">
        <f t="shared" si="163"/>
        <v>0.62329751676993084</v>
      </c>
      <c r="G330" s="156">
        <f t="shared" si="163"/>
        <v>0.6234544221043089</v>
      </c>
      <c r="H330" s="156">
        <f t="shared" si="163"/>
        <v>0.62360944747667935</v>
      </c>
      <c r="I330" s="156">
        <f t="shared" si="163"/>
        <v>0.62376215231751042</v>
      </c>
      <c r="J330" s="156">
        <f t="shared" si="163"/>
        <v>0.62391073176893841</v>
      </c>
      <c r="K330" s="156">
        <f t="shared" si="163"/>
        <v>0.62405365122704481</v>
      </c>
      <c r="L330" s="156">
        <f t="shared" si="163"/>
        <v>0.62419050012236588</v>
      </c>
      <c r="M330" s="156">
        <f t="shared" si="163"/>
        <v>0.62426414294647903</v>
      </c>
      <c r="N330" s="156">
        <f t="shared" si="163"/>
        <v>0.62426414294647903</v>
      </c>
      <c r="O330" s="156">
        <f t="shared" si="163"/>
        <v>0.62426414294647903</v>
      </c>
      <c r="P330" s="156">
        <f t="shared" si="163"/>
        <v>0.62426414294647903</v>
      </c>
      <c r="Q330" s="156">
        <f t="shared" si="163"/>
        <v>0.62426414294647903</v>
      </c>
      <c r="R330" s="156">
        <f t="shared" ref="R330:V330" si="164">IF(R312=0,"",R312/R294)</f>
        <v>0.6247293961042919</v>
      </c>
      <c r="S330" s="156">
        <f t="shared" si="164"/>
        <v>0.62549019043171761</v>
      </c>
      <c r="T330" s="156">
        <f t="shared" si="164"/>
        <v>0.62637778381371367</v>
      </c>
      <c r="U330" s="156">
        <f t="shared" si="164"/>
        <v>0.62729707695935255</v>
      </c>
      <c r="V330" s="156">
        <f t="shared" si="164"/>
        <v>0.62815297057770614</v>
      </c>
      <c r="W330" s="156">
        <f t="shared" ref="W330" si="165">IF(W312=0,"",W312/W294)</f>
        <v>0.62894546466877377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0.77595422524990443</v>
      </c>
      <c r="D331" s="159">
        <f t="shared" si="166"/>
        <v>0.77736637071022452</v>
      </c>
      <c r="E331" s="159">
        <f t="shared" si="166"/>
        <v>0.77883073388688517</v>
      </c>
      <c r="F331" s="159">
        <f t="shared" si="166"/>
        <v>0.78030221766122854</v>
      </c>
      <c r="G331" s="159">
        <f t="shared" si="166"/>
        <v>0.78182179088092563</v>
      </c>
      <c r="H331" s="159">
        <f t="shared" si="166"/>
        <v>0.78338443948058412</v>
      </c>
      <c r="I331" s="159">
        <f t="shared" si="166"/>
        <v>0.78500025818546726</v>
      </c>
      <c r="J331" s="159">
        <f t="shared" si="166"/>
        <v>0.78671060152186123</v>
      </c>
      <c r="K331" s="159">
        <f t="shared" si="166"/>
        <v>0.78855063171464246</v>
      </c>
      <c r="L331" s="159">
        <f t="shared" si="166"/>
        <v>0.7905297561005441</v>
      </c>
      <c r="M331" s="159">
        <f t="shared" si="166"/>
        <v>0.79322241869391019</v>
      </c>
      <c r="N331" s="159">
        <f t="shared" si="166"/>
        <v>0.79679150521773612</v>
      </c>
      <c r="O331" s="159">
        <f t="shared" si="166"/>
        <v>0.80163306891523167</v>
      </c>
      <c r="P331" s="159">
        <f t="shared" si="166"/>
        <v>0.80795512052433238</v>
      </c>
      <c r="Q331" s="159">
        <f t="shared" si="166"/>
        <v>0.81610340274311877</v>
      </c>
      <c r="R331" s="159">
        <f t="shared" ref="R331:V331" si="167">IF(R313=0,"",R313/R295)</f>
        <v>0.82718788427896217</v>
      </c>
      <c r="S331" s="159">
        <f t="shared" si="167"/>
        <v>0.8410223539858428</v>
      </c>
      <c r="T331" s="159">
        <f t="shared" si="167"/>
        <v>0.85589665263443293</v>
      </c>
      <c r="U331" s="159">
        <f t="shared" si="167"/>
        <v>0.87010062099544727</v>
      </c>
      <c r="V331" s="159">
        <f t="shared" si="167"/>
        <v>0.88192409983958142</v>
      </c>
      <c r="W331" s="159">
        <f t="shared" ref="W331" si="168">IF(W313=0,"",W313/W295)</f>
        <v>0.89076636538515686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7.9294041608450119E-2</v>
      </c>
      <c r="D333" s="117">
        <f t="shared" si="169"/>
        <v>8.0343697510413342E-2</v>
      </c>
      <c r="E333" s="117">
        <f t="shared" si="169"/>
        <v>9.6297877273916921E-2</v>
      </c>
      <c r="F333" s="117">
        <f t="shared" si="169"/>
        <v>5.8407824770198936E-2</v>
      </c>
      <c r="G333" s="117">
        <f t="shared" si="169"/>
        <v>6.0741957020620671E-2</v>
      </c>
      <c r="H333" s="117">
        <f t="shared" si="169"/>
        <v>2.8000906032038652E-2</v>
      </c>
      <c r="I333" s="117">
        <f t="shared" si="169"/>
        <v>4.7725247588965174E-2</v>
      </c>
      <c r="J333" s="117">
        <f t="shared" si="169"/>
        <v>0.10990346046052309</v>
      </c>
      <c r="K333" s="117">
        <f t="shared" si="169"/>
        <v>0.10383748132330896</v>
      </c>
      <c r="L333" s="117">
        <f t="shared" si="169"/>
        <v>3.5508625813804817E-2</v>
      </c>
      <c r="M333" s="117">
        <f t="shared" si="169"/>
        <v>8.2653623582321714E-3</v>
      </c>
      <c r="N333" s="117">
        <f t="shared" si="169"/>
        <v>1.2344600859051143E-2</v>
      </c>
      <c r="O333" s="117">
        <f t="shared" si="169"/>
        <v>4.5778435284769908E-2</v>
      </c>
      <c r="P333" s="117">
        <f t="shared" si="169"/>
        <v>3.3669340200758145E-2</v>
      </c>
      <c r="Q333" s="117">
        <f t="shared" si="169"/>
        <v>8.4679806351862688E-2</v>
      </c>
      <c r="R333" s="117">
        <f t="shared" ref="R333:V333" si="170">R334+R336+R338+R347</f>
        <v>7.9368080869076596E-2</v>
      </c>
      <c r="S333" s="117">
        <f t="shared" si="170"/>
        <v>5.7251384571804016E-2</v>
      </c>
      <c r="T333" s="117">
        <f t="shared" si="170"/>
        <v>3.5887726159612908E-2</v>
      </c>
      <c r="U333" s="117">
        <f t="shared" si="170"/>
        <v>5.0323717281355609E-2</v>
      </c>
      <c r="V333" s="117">
        <f t="shared" si="170"/>
        <v>7.2752727807172179E-2</v>
      </c>
      <c r="W333" s="117">
        <f t="shared" ref="W333" si="171">W334+W336+W338+W347</f>
        <v>0.10652231115420484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7.9294041608450119E-2</v>
      </c>
      <c r="D347" s="122">
        <v>8.0343697510413342E-2</v>
      </c>
      <c r="E347" s="122">
        <v>9.6297877273916921E-2</v>
      </c>
      <c r="F347" s="122">
        <v>5.8407824770198936E-2</v>
      </c>
      <c r="G347" s="122">
        <v>6.0741957020620671E-2</v>
      </c>
      <c r="H347" s="122">
        <v>2.8000906032038652E-2</v>
      </c>
      <c r="I347" s="122">
        <v>4.7725247588965174E-2</v>
      </c>
      <c r="J347" s="122">
        <v>0.10990346046052309</v>
      </c>
      <c r="K347" s="122">
        <v>0.10383748132330896</v>
      </c>
      <c r="L347" s="122">
        <v>3.5508625813804817E-2</v>
      </c>
      <c r="M347" s="122">
        <v>8.2653623582321714E-3</v>
      </c>
      <c r="N347" s="122">
        <v>1.2344600859051143E-2</v>
      </c>
      <c r="O347" s="122">
        <v>4.5778435284769908E-2</v>
      </c>
      <c r="P347" s="122">
        <v>3.3669340200758145E-2</v>
      </c>
      <c r="Q347" s="122">
        <v>8.4679806351862688E-2</v>
      </c>
      <c r="R347" s="122">
        <v>7.9368080869076596E-2</v>
      </c>
      <c r="S347" s="122">
        <v>5.7251384571804016E-2</v>
      </c>
      <c r="T347" s="122">
        <v>3.5887726159612908E-2</v>
      </c>
      <c r="U347" s="122">
        <v>5.0323717281355609E-2</v>
      </c>
      <c r="V347" s="122">
        <v>7.2752727807172179E-2</v>
      </c>
      <c r="W347" s="122">
        <v>0.10652231115420484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7.9294041608450119E-2</v>
      </c>
      <c r="D348" s="98">
        <v>8.0343697510413342E-2</v>
      </c>
      <c r="E348" s="98">
        <v>9.6297877273916921E-2</v>
      </c>
      <c r="F348" s="98">
        <v>5.8407824770198936E-2</v>
      </c>
      <c r="G348" s="98">
        <v>6.0741957020620671E-2</v>
      </c>
      <c r="H348" s="98">
        <v>2.8000906032038652E-2</v>
      </c>
      <c r="I348" s="98">
        <v>4.7725247588965174E-2</v>
      </c>
      <c r="J348" s="98">
        <v>0.10990346046052309</v>
      </c>
      <c r="K348" s="98">
        <v>0.10383748132330896</v>
      </c>
      <c r="L348" s="98">
        <v>3.5508625813804817E-2</v>
      </c>
      <c r="M348" s="98">
        <v>8.2653623582321714E-3</v>
      </c>
      <c r="N348" s="98">
        <v>1.2344600859051143E-2</v>
      </c>
      <c r="O348" s="98">
        <v>4.5778435284769908E-2</v>
      </c>
      <c r="P348" s="98">
        <v>3.3669340200758145E-2</v>
      </c>
      <c r="Q348" s="98">
        <v>8.4679806351862688E-2</v>
      </c>
      <c r="R348" s="98">
        <v>7.9368080869076596E-2</v>
      </c>
      <c r="S348" s="98">
        <v>5.7251384571804016E-2</v>
      </c>
      <c r="T348" s="98">
        <v>3.5887726159612908E-2</v>
      </c>
      <c r="U348" s="98">
        <v>5.0323717281355609E-2</v>
      </c>
      <c r="V348" s="98">
        <v>7.2752727807172179E-2</v>
      </c>
      <c r="W348" s="98">
        <v>0.10652231115420484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21220.879794025412</v>
      </c>
      <c r="D351" s="117">
        <f t="shared" si="174"/>
        <v>21288.396222633717</v>
      </c>
      <c r="E351" s="117">
        <f t="shared" si="174"/>
        <v>21991.409033979762</v>
      </c>
      <c r="F351" s="117">
        <f t="shared" si="174"/>
        <v>20806.820934390074</v>
      </c>
      <c r="G351" s="117">
        <f t="shared" si="174"/>
        <v>22951.492753727827</v>
      </c>
      <c r="H351" s="117">
        <f t="shared" si="174"/>
        <v>22872.181934232856</v>
      </c>
      <c r="I351" s="117">
        <f t="shared" si="174"/>
        <v>22328.490455919775</v>
      </c>
      <c r="J351" s="117">
        <f t="shared" si="174"/>
        <v>19168.939161746672</v>
      </c>
      <c r="K351" s="117">
        <f t="shared" si="174"/>
        <v>19518.827493224871</v>
      </c>
      <c r="L351" s="117">
        <f t="shared" si="174"/>
        <v>21662.047663517442</v>
      </c>
      <c r="M351" s="117">
        <f t="shared" si="174"/>
        <v>21457.677436919839</v>
      </c>
      <c r="N351" s="117">
        <f t="shared" si="174"/>
        <v>21006.605822591853</v>
      </c>
      <c r="O351" s="117">
        <f t="shared" si="174"/>
        <v>18468.322453091918</v>
      </c>
      <c r="P351" s="117">
        <f t="shared" si="174"/>
        <v>18498.773926380123</v>
      </c>
      <c r="Q351" s="117">
        <f t="shared" si="174"/>
        <v>16388.813595493695</v>
      </c>
      <c r="R351" s="117">
        <f t="shared" ref="R351:V351" si="175">R352+R354+R356+R365</f>
        <v>17447.649161105986</v>
      </c>
      <c r="S351" s="117">
        <f t="shared" si="175"/>
        <v>15148.427273226373</v>
      </c>
      <c r="T351" s="117">
        <f t="shared" si="175"/>
        <v>15055.087831931676</v>
      </c>
      <c r="U351" s="117">
        <f t="shared" si="175"/>
        <v>11507.87598135609</v>
      </c>
      <c r="V351" s="117">
        <f t="shared" si="175"/>
        <v>12672.744846600337</v>
      </c>
      <c r="W351" s="117">
        <f t="shared" ref="W351" si="176">W352+W354+W356+W365</f>
        <v>11509.884209680655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19005.023435337207</v>
      </c>
      <c r="D352" s="122">
        <f t="shared" si="177"/>
        <v>19075.371493631068</v>
      </c>
      <c r="E352" s="122">
        <f t="shared" si="177"/>
        <v>19823.906186049655</v>
      </c>
      <c r="F352" s="122">
        <f t="shared" si="177"/>
        <v>18651.325439684999</v>
      </c>
      <c r="G352" s="122">
        <f t="shared" si="177"/>
        <v>20699.463620899754</v>
      </c>
      <c r="H352" s="122">
        <f t="shared" si="177"/>
        <v>20645.94883009667</v>
      </c>
      <c r="I352" s="122">
        <f t="shared" si="177"/>
        <v>20170.61800358555</v>
      </c>
      <c r="J352" s="122">
        <f t="shared" si="177"/>
        <v>17004.609322566474</v>
      </c>
      <c r="K352" s="122">
        <f t="shared" si="177"/>
        <v>17330.698633637901</v>
      </c>
      <c r="L352" s="122">
        <f t="shared" si="177"/>
        <v>19463.82211798408</v>
      </c>
      <c r="M352" s="122">
        <f t="shared" si="177"/>
        <v>19201.412405327534</v>
      </c>
      <c r="N352" s="122">
        <f t="shared" si="177"/>
        <v>18746.537108238364</v>
      </c>
      <c r="O352" s="122">
        <f t="shared" si="177"/>
        <v>16242.199708888316</v>
      </c>
      <c r="P352" s="122">
        <f t="shared" si="177"/>
        <v>16367.492487584528</v>
      </c>
      <c r="Q352" s="122">
        <f t="shared" si="177"/>
        <v>14301.801500202146</v>
      </c>
      <c r="R352" s="122">
        <f t="shared" si="177"/>
        <v>15417.730554765247</v>
      </c>
      <c r="S352" s="122">
        <f t="shared" si="177"/>
        <v>13213.321113358697</v>
      </c>
      <c r="T352" s="122">
        <f t="shared" si="177"/>
        <v>13176.944460763973</v>
      </c>
      <c r="U352" s="122">
        <f t="shared" si="177"/>
        <v>9697.8144305081078</v>
      </c>
      <c r="V352" s="122">
        <f t="shared" si="177"/>
        <v>10773.437855723256</v>
      </c>
      <c r="W352" s="122">
        <f t="shared" si="177"/>
        <v>9670.963802398921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19005.023435337207</v>
      </c>
      <c r="D353" s="98">
        <v>19075.371493631068</v>
      </c>
      <c r="E353" s="98">
        <v>19823.906186049655</v>
      </c>
      <c r="F353" s="98">
        <v>18651.325439684999</v>
      </c>
      <c r="G353" s="98">
        <v>20699.463620899754</v>
      </c>
      <c r="H353" s="98">
        <v>20645.94883009667</v>
      </c>
      <c r="I353" s="98">
        <v>20170.61800358555</v>
      </c>
      <c r="J353" s="98">
        <v>17004.609322566474</v>
      </c>
      <c r="K353" s="98">
        <v>17330.698633637901</v>
      </c>
      <c r="L353" s="98">
        <v>19463.82211798408</v>
      </c>
      <c r="M353" s="98">
        <v>19201.412405327534</v>
      </c>
      <c r="N353" s="98">
        <v>18746.537108238364</v>
      </c>
      <c r="O353" s="98">
        <v>16242.199708888316</v>
      </c>
      <c r="P353" s="98">
        <v>16367.492487584528</v>
      </c>
      <c r="Q353" s="98">
        <v>14301.801500202146</v>
      </c>
      <c r="R353" s="98">
        <v>15417.730554765247</v>
      </c>
      <c r="S353" s="98">
        <v>13213.321113358697</v>
      </c>
      <c r="T353" s="98">
        <v>13176.944460763973</v>
      </c>
      <c r="U353" s="98">
        <v>9697.8144305081078</v>
      </c>
      <c r="V353" s="98">
        <v>10773.437855723256</v>
      </c>
      <c r="W353" s="98">
        <v>9670.963802398921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49.648710728115049</v>
      </c>
      <c r="D354" s="122">
        <f t="shared" si="178"/>
        <v>44.227956597599302</v>
      </c>
      <c r="E354" s="122">
        <f t="shared" si="178"/>
        <v>34.116682921034872</v>
      </c>
      <c r="F354" s="122">
        <f t="shared" si="178"/>
        <v>37.107216789503205</v>
      </c>
      <c r="G354" s="122">
        <f t="shared" si="178"/>
        <v>62.57005131306525</v>
      </c>
      <c r="H354" s="122">
        <f t="shared" si="178"/>
        <v>51.392683282760125</v>
      </c>
      <c r="I354" s="122">
        <f t="shared" si="178"/>
        <v>36.976137862266</v>
      </c>
      <c r="J354" s="122">
        <f t="shared" si="178"/>
        <v>62.825355849474526</v>
      </c>
      <c r="K354" s="122">
        <f t="shared" si="178"/>
        <v>28.789053433866822</v>
      </c>
      <c r="L354" s="122">
        <f t="shared" si="178"/>
        <v>49.824256707503316</v>
      </c>
      <c r="M354" s="122">
        <f t="shared" si="178"/>
        <v>27.513749175300408</v>
      </c>
      <c r="N354" s="122">
        <f t="shared" si="178"/>
        <v>45.953878938048781</v>
      </c>
      <c r="O354" s="122">
        <f t="shared" si="178"/>
        <v>48.150029313963003</v>
      </c>
      <c r="P354" s="122">
        <f t="shared" si="178"/>
        <v>28.58055501607987</v>
      </c>
      <c r="Q354" s="122">
        <f t="shared" si="178"/>
        <v>39.432795178262445</v>
      </c>
      <c r="R354" s="122">
        <f t="shared" si="178"/>
        <v>22.563635125394708</v>
      </c>
      <c r="S354" s="122">
        <f t="shared" si="178"/>
        <v>14.556483534628624</v>
      </c>
      <c r="T354" s="122">
        <f t="shared" si="178"/>
        <v>30.141124047854149</v>
      </c>
      <c r="U354" s="122">
        <f t="shared" si="178"/>
        <v>33.122074781186953</v>
      </c>
      <c r="V354" s="122">
        <f t="shared" si="178"/>
        <v>78.818032306245186</v>
      </c>
      <c r="W354" s="122">
        <f t="shared" si="178"/>
        <v>91.116460539420856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49.648710728115049</v>
      </c>
      <c r="D355" s="98">
        <f>RES_hhdet_in_fech!D165</f>
        <v>44.227956597599302</v>
      </c>
      <c r="E355" s="98">
        <f>RES_hhdet_in_fech!E165</f>
        <v>34.116682921034872</v>
      </c>
      <c r="F355" s="98">
        <f>RES_hhdet_in_fech!F165</f>
        <v>37.107216789503205</v>
      </c>
      <c r="G355" s="98">
        <f>RES_hhdet_in_fech!G165</f>
        <v>62.57005131306525</v>
      </c>
      <c r="H355" s="98">
        <f>RES_hhdet_in_fech!H165</f>
        <v>51.392683282760125</v>
      </c>
      <c r="I355" s="98">
        <f>RES_hhdet_in_fech!I165</f>
        <v>36.976137862266</v>
      </c>
      <c r="J355" s="98">
        <f>RES_hhdet_in_fech!J165</f>
        <v>62.825355849474526</v>
      </c>
      <c r="K355" s="98">
        <f>RES_hhdet_in_fech!K165</f>
        <v>28.789053433866822</v>
      </c>
      <c r="L355" s="98">
        <f>RES_hhdet_in_fech!L165</f>
        <v>49.824256707503316</v>
      </c>
      <c r="M355" s="98">
        <f>RES_hhdet_in_fech!M165</f>
        <v>27.513749175300408</v>
      </c>
      <c r="N355" s="98">
        <f>RES_hhdet_in_fech!N165</f>
        <v>45.953878938048781</v>
      </c>
      <c r="O355" s="98">
        <f>RES_hhdet_in_fech!O165</f>
        <v>48.150029313963003</v>
      </c>
      <c r="P355" s="98">
        <f>RES_hhdet_in_fech!P165</f>
        <v>28.58055501607987</v>
      </c>
      <c r="Q355" s="98">
        <f>RES_hhdet_in_fech!Q165</f>
        <v>39.432795178262445</v>
      </c>
      <c r="R355" s="98">
        <f>RES_hhdet_in_fech!R165</f>
        <v>22.563635125394708</v>
      </c>
      <c r="S355" s="98">
        <f>RES_hhdet_in_fech!S165</f>
        <v>14.556483534628624</v>
      </c>
      <c r="T355" s="98">
        <f>RES_hhdet_in_fech!T165</f>
        <v>30.141124047854149</v>
      </c>
      <c r="U355" s="98">
        <f>RES_hhdet_in_fech!U165</f>
        <v>33.122074781186953</v>
      </c>
      <c r="V355" s="98">
        <f>RES_hhdet_in_fech!V165</f>
        <v>78.818032306245186</v>
      </c>
      <c r="W355" s="98">
        <f>RES_hhdet_in_fech!W165</f>
        <v>91.116460539420856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1968.578018070981</v>
      </c>
      <c r="D356" s="122">
        <v>1972.2114617163843</v>
      </c>
      <c r="E356" s="122">
        <v>1933.1666785437419</v>
      </c>
      <c r="F356" s="122">
        <v>1924.0788493551931</v>
      </c>
      <c r="G356" s="122">
        <v>1987.6567409937866</v>
      </c>
      <c r="H356" s="122">
        <v>1978.6250589191441</v>
      </c>
      <c r="I356" s="122">
        <v>1921.5137901916055</v>
      </c>
      <c r="J356" s="122">
        <v>1885.8654656055369</v>
      </c>
      <c r="K356" s="122">
        <v>1930.8920118676092</v>
      </c>
      <c r="L356" s="122">
        <v>1922.67319039567</v>
      </c>
      <c r="M356" s="122">
        <v>2003.2723172429892</v>
      </c>
      <c r="N356" s="122">
        <v>1979.4074886917438</v>
      </c>
      <c r="O356" s="122">
        <v>1940.6228573963208</v>
      </c>
      <c r="P356" s="122">
        <v>1866.1034476773204</v>
      </c>
      <c r="Q356" s="122">
        <v>1809.546568179825</v>
      </c>
      <c r="R356" s="122">
        <v>1776.2213060978061</v>
      </c>
      <c r="S356" s="122">
        <v>1695.7319100647328</v>
      </c>
      <c r="T356" s="122">
        <v>1623.5947801264099</v>
      </c>
      <c r="U356" s="122">
        <v>1554.7084307223547</v>
      </c>
      <c r="V356" s="122">
        <v>1526.7892943603456</v>
      </c>
      <c r="W356" s="122">
        <v>1458.3424043145228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1970.3116592699103</v>
      </c>
      <c r="D361" s="101">
        <v>1973.6745992217675</v>
      </c>
      <c r="E361" s="101">
        <v>1934.5204742625187</v>
      </c>
      <c r="F361" s="101">
        <v>1925.8424317389815</v>
      </c>
      <c r="G361" s="101">
        <v>1989.906125750143</v>
      </c>
      <c r="H361" s="101">
        <v>1982.6972214732539</v>
      </c>
      <c r="I361" s="101">
        <v>1924.1105018623941</v>
      </c>
      <c r="J361" s="101">
        <v>1890.2032505680788</v>
      </c>
      <c r="K361" s="101">
        <v>1933.4016168381399</v>
      </c>
      <c r="L361" s="101">
        <v>1925.8488439953662</v>
      </c>
      <c r="M361" s="101">
        <v>2006.333804417078</v>
      </c>
      <c r="N361" s="101">
        <v>1983.2016173224154</v>
      </c>
      <c r="O361" s="101">
        <v>1945.0996187329679</v>
      </c>
      <c r="P361" s="101">
        <v>1871.2940574581983</v>
      </c>
      <c r="Q361" s="101">
        <v>1813.4631942654441</v>
      </c>
      <c r="R361" s="101">
        <v>1780.8791949431934</v>
      </c>
      <c r="S361" s="101">
        <v>1699.6457019156169</v>
      </c>
      <c r="T361" s="101">
        <v>1628.0681252513682</v>
      </c>
      <c r="U361" s="101">
        <v>1558.7367547980925</v>
      </c>
      <c r="V361" s="101">
        <v>1531.2398080815972</v>
      </c>
      <c r="W361" s="101">
        <v>1461.4742955081956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1864.1635910465668</v>
      </c>
      <c r="D362" s="104">
        <v>1868.9213621275071</v>
      </c>
      <c r="E362" s="104">
        <v>1830.466707118039</v>
      </c>
      <c r="F362" s="104">
        <v>1823.3280083536106</v>
      </c>
      <c r="G362" s="104">
        <v>1886.3883330077938</v>
      </c>
      <c r="H362" s="104">
        <v>1879.8921248208046</v>
      </c>
      <c r="I362" s="104">
        <v>1830.5709624945553</v>
      </c>
      <c r="J362" s="104">
        <v>1795.2189046913247</v>
      </c>
      <c r="K362" s="104">
        <v>1837.0280951193665</v>
      </c>
      <c r="L362" s="104">
        <v>1829.3531443269003</v>
      </c>
      <c r="M362" s="104">
        <v>1908.6351827116582</v>
      </c>
      <c r="N362" s="104">
        <v>1888.5216910844176</v>
      </c>
      <c r="O362" s="104">
        <v>1855.2161994516155</v>
      </c>
      <c r="P362" s="104">
        <v>1789.6214015182597</v>
      </c>
      <c r="Q362" s="104">
        <v>1737.9205049987975</v>
      </c>
      <c r="R362" s="104">
        <v>1710.3621029890321</v>
      </c>
      <c r="S362" s="104">
        <v>1634.9534465049419</v>
      </c>
      <c r="T362" s="104">
        <v>1568.8161364134164</v>
      </c>
      <c r="U362" s="104">
        <v>1503.9531057139266</v>
      </c>
      <c r="V362" s="104">
        <v>1479.198303711272</v>
      </c>
      <c r="W362" s="104">
        <v>1408.4120688578437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1572.081031834053</v>
      </c>
      <c r="D363" s="98">
        <v>1579.0870708774944</v>
      </c>
      <c r="E363" s="98">
        <v>1540.8696125458175</v>
      </c>
      <c r="F363" s="98">
        <v>1536.2127563479341</v>
      </c>
      <c r="G363" s="98">
        <v>1594.4813497795674</v>
      </c>
      <c r="H363" s="98">
        <v>1587.763658743243</v>
      </c>
      <c r="I363" s="98">
        <v>1562.7792022810775</v>
      </c>
      <c r="J363" s="98">
        <v>1520.7215218702652</v>
      </c>
      <c r="K363" s="98">
        <v>1556.091501807929</v>
      </c>
      <c r="L363" s="98">
        <v>1545.1789459009065</v>
      </c>
      <c r="M363" s="98">
        <v>1615.434416313579</v>
      </c>
      <c r="N363" s="98">
        <v>1595.1575141672022</v>
      </c>
      <c r="O363" s="98">
        <v>1562.370101533128</v>
      </c>
      <c r="P363" s="98">
        <v>1504.2878064492459</v>
      </c>
      <c r="Q363" s="98">
        <v>1455.2834967594383</v>
      </c>
      <c r="R363" s="98">
        <v>1432.7754085275187</v>
      </c>
      <c r="S363" s="98">
        <v>1367.2453429195896</v>
      </c>
      <c r="T363" s="98">
        <v>1310.8355271227083</v>
      </c>
      <c r="U363" s="98">
        <v>1253.4894229501406</v>
      </c>
      <c r="V363" s="98">
        <v>1230.2792891339839</v>
      </c>
      <c r="W363" s="98">
        <v>1146.1536351148643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292.08255921251373</v>
      </c>
      <c r="D364" s="98">
        <v>289.83429125001265</v>
      </c>
      <c r="E364" s="98">
        <v>289.59709457222135</v>
      </c>
      <c r="F364" s="98">
        <v>287.11525200567661</v>
      </c>
      <c r="G364" s="98">
        <v>291.90698322822652</v>
      </c>
      <c r="H364" s="98">
        <v>292.1284660775616</v>
      </c>
      <c r="I364" s="98">
        <v>267.79176021347791</v>
      </c>
      <c r="J364" s="98">
        <v>274.49738282105949</v>
      </c>
      <c r="K364" s="98">
        <v>280.93659331143726</v>
      </c>
      <c r="L364" s="98">
        <v>284.17419842599361</v>
      </c>
      <c r="M364" s="98">
        <v>293.20076639807922</v>
      </c>
      <c r="N364" s="98">
        <v>293.36417691721556</v>
      </c>
      <c r="O364" s="98">
        <v>292.84609791848743</v>
      </c>
      <c r="P364" s="98">
        <v>285.33359506901411</v>
      </c>
      <c r="Q364" s="98">
        <v>282.63700823935909</v>
      </c>
      <c r="R364" s="98">
        <v>277.5866944615135</v>
      </c>
      <c r="S364" s="98">
        <v>267.70810358535238</v>
      </c>
      <c r="T364" s="98">
        <v>257.98060929070817</v>
      </c>
      <c r="U364" s="98">
        <v>250.46368276378598</v>
      </c>
      <c r="V364" s="98">
        <v>248.91901457728807</v>
      </c>
      <c r="W364" s="98">
        <v>262.25843374297921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197.62962988911121</v>
      </c>
      <c r="D365" s="122">
        <v>196.58531068866614</v>
      </c>
      <c r="E365" s="122">
        <v>200.21948646533269</v>
      </c>
      <c r="F365" s="122">
        <v>194.30942856038175</v>
      </c>
      <c r="G365" s="122">
        <v>201.80234052122213</v>
      </c>
      <c r="H365" s="122">
        <v>196.21536193428307</v>
      </c>
      <c r="I365" s="122">
        <v>199.38252428035304</v>
      </c>
      <c r="J365" s="122">
        <v>215.63901772518651</v>
      </c>
      <c r="K365" s="122">
        <v>228.44779428549333</v>
      </c>
      <c r="L365" s="122">
        <v>225.72809843018874</v>
      </c>
      <c r="M365" s="122">
        <v>225.47896517401472</v>
      </c>
      <c r="N365" s="122">
        <v>234.70734672369483</v>
      </c>
      <c r="O365" s="122">
        <v>237.3498574933185</v>
      </c>
      <c r="P365" s="122">
        <v>236.59743610219368</v>
      </c>
      <c r="Q365" s="122">
        <v>238.03273193346121</v>
      </c>
      <c r="R365" s="122">
        <v>231.13366511753918</v>
      </c>
      <c r="S365" s="122">
        <v>224.81776626831373</v>
      </c>
      <c r="T365" s="122">
        <v>224.4074669934399</v>
      </c>
      <c r="U365" s="122">
        <v>222.23104534444124</v>
      </c>
      <c r="V365" s="122">
        <v>293.69966421049185</v>
      </c>
      <c r="W365" s="122">
        <v>289.46154242779022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261.86565661637974</v>
      </c>
      <c r="D366" s="98">
        <v>246.98861602241493</v>
      </c>
      <c r="E366" s="98">
        <v>281.48799786449348</v>
      </c>
      <c r="F366" s="98">
        <v>240.97653372237139</v>
      </c>
      <c r="G366" s="98">
        <v>299.10205807800014</v>
      </c>
      <c r="H366" s="98">
        <v>157.62803841878213</v>
      </c>
      <c r="I366" s="98">
        <v>210.9390528700697</v>
      </c>
      <c r="J366" s="98">
        <v>297.00134951791921</v>
      </c>
      <c r="K366" s="98">
        <v>348.14291332717278</v>
      </c>
      <c r="L366" s="98">
        <v>273.75741867220285</v>
      </c>
      <c r="M366" s="98">
        <v>265.58862521519831</v>
      </c>
      <c r="N366" s="98">
        <v>222.71802461490174</v>
      </c>
      <c r="O366" s="98">
        <v>303.95938414561857</v>
      </c>
      <c r="P366" s="98">
        <v>290.62473199125554</v>
      </c>
      <c r="Q366" s="98">
        <v>358.09418334913499</v>
      </c>
      <c r="R366" s="98">
        <v>284.52186863180634</v>
      </c>
      <c r="S366" s="98">
        <v>292.37946582518572</v>
      </c>
      <c r="T366" s="98">
        <v>303.81606796643592</v>
      </c>
      <c r="U366" s="98">
        <v>308.54350559822609</v>
      </c>
      <c r="V366" s="98">
        <v>396.86599342810285</v>
      </c>
      <c r="W366" s="98">
        <v>400.79552028618269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187.65681092481481</v>
      </c>
      <c r="D367" s="33">
        <v>189.27989234474626</v>
      </c>
      <c r="E367" s="33">
        <v>188.71446877712663</v>
      </c>
      <c r="F367" s="33">
        <v>190.59541340353513</v>
      </c>
      <c r="G367" s="33">
        <v>193.38570312443844</v>
      </c>
      <c r="H367" s="33">
        <v>199.2957301446875</v>
      </c>
      <c r="I367" s="33">
        <v>198.05858794778371</v>
      </c>
      <c r="J367" s="33">
        <v>201.24822092927317</v>
      </c>
      <c r="K367" s="33">
        <v>214.17871027407827</v>
      </c>
      <c r="L367" s="33">
        <v>223.46159083860275</v>
      </c>
      <c r="M367" s="33">
        <v>225.02903285389331</v>
      </c>
      <c r="N367" s="33">
        <v>234.99593255722993</v>
      </c>
      <c r="O367" s="33">
        <v>232.07487945097799</v>
      </c>
      <c r="P367" s="33">
        <v>229.90309185937991</v>
      </c>
      <c r="Q367" s="33">
        <v>225.64336130264078</v>
      </c>
      <c r="R367" s="33">
        <v>225.9652998108368</v>
      </c>
      <c r="S367" s="33">
        <v>221.42946134522646</v>
      </c>
      <c r="T367" s="33">
        <v>222.22244886951367</v>
      </c>
      <c r="U367" s="33">
        <v>219.18945778801339</v>
      </c>
      <c r="V367" s="33">
        <v>288.53654931569417</v>
      </c>
      <c r="W367" s="33">
        <v>281.4356179611039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16726.070386699612</v>
      </c>
      <c r="D369" s="117">
        <f t="shared" si="179"/>
        <v>16840.99346570858</v>
      </c>
      <c r="E369" s="117">
        <f t="shared" si="179"/>
        <v>17455.82144510846</v>
      </c>
      <c r="F369" s="117">
        <f t="shared" si="179"/>
        <v>16592.638337557059</v>
      </c>
      <c r="G369" s="117">
        <f t="shared" si="179"/>
        <v>18437.297387762301</v>
      </c>
      <c r="H369" s="117">
        <f t="shared" si="179"/>
        <v>18436.690256219823</v>
      </c>
      <c r="I369" s="117">
        <f t="shared" si="179"/>
        <v>18048.782631983398</v>
      </c>
      <c r="J369" s="117">
        <f t="shared" si="179"/>
        <v>15621.017509436084</v>
      </c>
      <c r="K369" s="117">
        <f t="shared" si="179"/>
        <v>15898.777085287173</v>
      </c>
      <c r="L369" s="117">
        <f t="shared" si="179"/>
        <v>17804.623066185824</v>
      </c>
      <c r="M369" s="117">
        <f t="shared" si="179"/>
        <v>17695.896040132076</v>
      </c>
      <c r="N369" s="117">
        <f t="shared" si="179"/>
        <v>17533.767776859986</v>
      </c>
      <c r="O369" s="117">
        <f t="shared" si="179"/>
        <v>15603.165276683096</v>
      </c>
      <c r="P369" s="117">
        <f t="shared" si="179"/>
        <v>15795.276586187674</v>
      </c>
      <c r="Q369" s="117">
        <f t="shared" si="179"/>
        <v>14229.503844535457</v>
      </c>
      <c r="R369" s="117">
        <f t="shared" ref="R369:V369" si="180">R370+R372+R374+R383</f>
        <v>15325.520059726468</v>
      </c>
      <c r="S369" s="117">
        <f t="shared" si="180"/>
        <v>13498.996376913303</v>
      </c>
      <c r="T369" s="117">
        <f t="shared" si="180"/>
        <v>13703.30307726202</v>
      </c>
      <c r="U369" s="117">
        <f t="shared" si="180"/>
        <v>10626.099554429327</v>
      </c>
      <c r="V369" s="117">
        <f t="shared" si="180"/>
        <v>11995.528193210834</v>
      </c>
      <c r="W369" s="117">
        <f t="shared" ref="W369" si="181">W370+W372+W374+W383</f>
        <v>11017.570544652057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15006.481805022022</v>
      </c>
      <c r="D370" s="122">
        <f t="shared" si="182"/>
        <v>15126.561129627273</v>
      </c>
      <c r="E370" s="122">
        <f t="shared" si="182"/>
        <v>15788.925905154407</v>
      </c>
      <c r="F370" s="122">
        <f t="shared" si="182"/>
        <v>14919.948537300463</v>
      </c>
      <c r="G370" s="122">
        <f t="shared" si="182"/>
        <v>16632.056009676202</v>
      </c>
      <c r="H370" s="122">
        <f t="shared" si="182"/>
        <v>16664.061139261594</v>
      </c>
      <c r="I370" s="122">
        <f t="shared" si="182"/>
        <v>16355.46196247413</v>
      </c>
      <c r="J370" s="122">
        <f t="shared" si="182"/>
        <v>13854.228316344061</v>
      </c>
      <c r="K370" s="122">
        <f t="shared" si="182"/>
        <v>14190.83746499725</v>
      </c>
      <c r="L370" s="122">
        <f t="shared" si="182"/>
        <v>16021.638953808102</v>
      </c>
      <c r="M370" s="122">
        <f t="shared" si="182"/>
        <v>15916.004649350863</v>
      </c>
      <c r="N370" s="122">
        <f t="shared" si="182"/>
        <v>15680.071604536526</v>
      </c>
      <c r="O370" s="122">
        <f t="shared" si="182"/>
        <v>13744.103579285629</v>
      </c>
      <c r="P370" s="122">
        <f t="shared" si="182"/>
        <v>14041.504183690446</v>
      </c>
      <c r="Q370" s="122">
        <f t="shared" si="182"/>
        <v>12447.110676245895</v>
      </c>
      <c r="R370" s="122">
        <f t="shared" si="182"/>
        <v>13624.252375286507</v>
      </c>
      <c r="S370" s="122">
        <f t="shared" si="182"/>
        <v>11881.792694055541</v>
      </c>
      <c r="T370" s="122">
        <f t="shared" si="182"/>
        <v>12056.460950130884</v>
      </c>
      <c r="U370" s="122">
        <f t="shared" si="182"/>
        <v>9008.1139097823689</v>
      </c>
      <c r="V370" s="122">
        <f t="shared" si="182"/>
        <v>10115.809884579216</v>
      </c>
      <c r="W370" s="122">
        <f t="shared" si="182"/>
        <v>9129.5921587440753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15006.481805022022</v>
      </c>
      <c r="D371" s="98">
        <v>15126.561129627273</v>
      </c>
      <c r="E371" s="98">
        <v>15788.925905154407</v>
      </c>
      <c r="F371" s="98">
        <v>14919.948537300463</v>
      </c>
      <c r="G371" s="98">
        <v>16632.056009676202</v>
      </c>
      <c r="H371" s="98">
        <v>16664.061139261594</v>
      </c>
      <c r="I371" s="98">
        <v>16355.46196247413</v>
      </c>
      <c r="J371" s="98">
        <v>13854.228316344061</v>
      </c>
      <c r="K371" s="98">
        <v>14190.83746499725</v>
      </c>
      <c r="L371" s="98">
        <v>16021.638953808102</v>
      </c>
      <c r="M371" s="98">
        <v>15916.004649350863</v>
      </c>
      <c r="N371" s="98">
        <v>15680.071604536526</v>
      </c>
      <c r="O371" s="98">
        <v>13744.103579285629</v>
      </c>
      <c r="P371" s="98">
        <v>14041.504183690446</v>
      </c>
      <c r="Q371" s="98">
        <v>12447.110676245895</v>
      </c>
      <c r="R371" s="98">
        <v>13624.252375286507</v>
      </c>
      <c r="S371" s="98">
        <v>11881.792694055541</v>
      </c>
      <c r="T371" s="98">
        <v>12056.460950130884</v>
      </c>
      <c r="U371" s="98">
        <v>9008.1139097823689</v>
      </c>
      <c r="V371" s="98">
        <v>10115.809884579216</v>
      </c>
      <c r="W371" s="98">
        <v>9129.5921587440753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126.50719274676275</v>
      </c>
      <c r="D372" s="122">
        <f t="shared" si="183"/>
        <v>116.70917169620803</v>
      </c>
      <c r="E372" s="122">
        <f t="shared" si="183"/>
        <v>93.156706528984969</v>
      </c>
      <c r="F372" s="122">
        <f t="shared" si="183"/>
        <v>104.72967467658482</v>
      </c>
      <c r="G372" s="122">
        <f t="shared" si="183"/>
        <v>182.39462244405735</v>
      </c>
      <c r="H372" s="122">
        <f t="shared" si="183"/>
        <v>154.61555174919869</v>
      </c>
      <c r="I372" s="122">
        <f t="shared" si="183"/>
        <v>114.73464056049146</v>
      </c>
      <c r="J372" s="122">
        <f t="shared" si="183"/>
        <v>200.98407189212446</v>
      </c>
      <c r="K372" s="122">
        <f t="shared" si="183"/>
        <v>94.935487388609587</v>
      </c>
      <c r="L372" s="122">
        <f t="shared" si="183"/>
        <v>169.33751432595167</v>
      </c>
      <c r="M372" s="122">
        <f t="shared" si="183"/>
        <v>96.832355193686325</v>
      </c>
      <c r="N372" s="122">
        <f t="shared" si="183"/>
        <v>168.43870459464858</v>
      </c>
      <c r="O372" s="122">
        <f t="shared" si="183"/>
        <v>184.88162084495409</v>
      </c>
      <c r="P372" s="122">
        <f t="shared" si="183"/>
        <v>115.14356105646829</v>
      </c>
      <c r="Q372" s="122">
        <f t="shared" si="183"/>
        <v>165.27051556452324</v>
      </c>
      <c r="R372" s="122">
        <f t="shared" si="183"/>
        <v>96.868238151822524</v>
      </c>
      <c r="S372" s="122">
        <f t="shared" si="183"/>
        <v>63.673484470469162</v>
      </c>
      <c r="T372" s="122">
        <f t="shared" si="183"/>
        <v>133.88735550803807</v>
      </c>
      <c r="U372" s="122">
        <f t="shared" si="183"/>
        <v>149.17260443592258</v>
      </c>
      <c r="V372" s="122">
        <f t="shared" si="183"/>
        <v>359.93336236302139</v>
      </c>
      <c r="W372" s="122">
        <f t="shared" si="183"/>
        <v>421.70816649412438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126.50719274676275</v>
      </c>
      <c r="D373" s="98">
        <f>RES_hhdet_in_tesh!D165</f>
        <v>116.70917169620803</v>
      </c>
      <c r="E373" s="98">
        <f>RES_hhdet_in_tesh!E165</f>
        <v>93.156706528984969</v>
      </c>
      <c r="F373" s="98">
        <f>RES_hhdet_in_tesh!F165</f>
        <v>104.72967467658482</v>
      </c>
      <c r="G373" s="98">
        <f>RES_hhdet_in_tesh!G165</f>
        <v>182.39462244405735</v>
      </c>
      <c r="H373" s="98">
        <f>RES_hhdet_in_tesh!H165</f>
        <v>154.61555174919869</v>
      </c>
      <c r="I373" s="98">
        <f>RES_hhdet_in_tesh!I165</f>
        <v>114.73464056049146</v>
      </c>
      <c r="J373" s="98">
        <f>RES_hhdet_in_tesh!J165</f>
        <v>200.98407189212446</v>
      </c>
      <c r="K373" s="98">
        <f>RES_hhdet_in_tesh!K165</f>
        <v>94.935487388609587</v>
      </c>
      <c r="L373" s="98">
        <f>RES_hhdet_in_tesh!L165</f>
        <v>169.33751432595167</v>
      </c>
      <c r="M373" s="98">
        <f>RES_hhdet_in_tesh!M165</f>
        <v>96.832355193686325</v>
      </c>
      <c r="N373" s="98">
        <f>RES_hhdet_in_tesh!N165</f>
        <v>168.43870459464858</v>
      </c>
      <c r="O373" s="98">
        <f>RES_hhdet_in_tesh!O165</f>
        <v>184.88162084495409</v>
      </c>
      <c r="P373" s="98">
        <f>RES_hhdet_in_tesh!P165</f>
        <v>115.14356105646829</v>
      </c>
      <c r="Q373" s="98">
        <f>RES_hhdet_in_tesh!Q165</f>
        <v>165.27051556452324</v>
      </c>
      <c r="R373" s="98">
        <f>RES_hhdet_in_tesh!R165</f>
        <v>96.868238151822524</v>
      </c>
      <c r="S373" s="98">
        <f>RES_hhdet_in_tesh!S165</f>
        <v>63.673484470469162</v>
      </c>
      <c r="T373" s="98">
        <f>RES_hhdet_in_tesh!T165</f>
        <v>133.88735550803807</v>
      </c>
      <c r="U373" s="98">
        <f>RES_hhdet_in_tesh!U165</f>
        <v>149.17260443592258</v>
      </c>
      <c r="V373" s="98">
        <f>RES_hhdet_in_tesh!V165</f>
        <v>359.93336236302139</v>
      </c>
      <c r="W373" s="98">
        <f>RES_hhdet_in_tesh!W165</f>
        <v>421.70816649412438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1445.1189875379948</v>
      </c>
      <c r="D374" s="122">
        <v>1449.7315157560545</v>
      </c>
      <c r="E374" s="122">
        <v>1423.2366244762029</v>
      </c>
      <c r="F374" s="122">
        <v>1419.1291422595975</v>
      </c>
      <c r="G374" s="122">
        <v>1468.8445055152929</v>
      </c>
      <c r="H374" s="122">
        <v>1466.1633572129692</v>
      </c>
      <c r="I374" s="122">
        <v>1425.5666058888369</v>
      </c>
      <c r="J374" s="122">
        <v>1403.4264388663976</v>
      </c>
      <c r="K374" s="122">
        <v>1438.9613818704427</v>
      </c>
      <c r="L374" s="122">
        <v>1437.2538596764325</v>
      </c>
      <c r="M374" s="122">
        <v>1504.7018513198932</v>
      </c>
      <c r="N374" s="122">
        <v>1499.1478061684552</v>
      </c>
      <c r="O374" s="122">
        <v>1487.8687839334864</v>
      </c>
      <c r="P374" s="122">
        <v>1453.354252834476</v>
      </c>
      <c r="Q374" s="122">
        <v>1429.2891618874717</v>
      </c>
      <c r="R374" s="122">
        <v>1418.2927560865442</v>
      </c>
      <c r="S374" s="122">
        <v>1367.4628944388216</v>
      </c>
      <c r="T374" s="122">
        <v>1322.7525314908044</v>
      </c>
      <c r="U374" s="122">
        <v>1277.9997714811141</v>
      </c>
      <c r="V374" s="122">
        <v>1265.5642463213906</v>
      </c>
      <c r="W374" s="122">
        <v>1215.4836980377966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1445.1189623322466</v>
      </c>
      <c r="D379" s="101">
        <v>1449.7315682499448</v>
      </c>
      <c r="E379" s="101">
        <v>1423.2368052975639</v>
      </c>
      <c r="F379" s="101">
        <v>1419.129107227418</v>
      </c>
      <c r="G379" s="101">
        <v>1468.8439573251264</v>
      </c>
      <c r="H379" s="101">
        <v>1466.1600309914284</v>
      </c>
      <c r="I379" s="101">
        <v>1425.5642983500386</v>
      </c>
      <c r="J379" s="101">
        <v>1403.4187495272774</v>
      </c>
      <c r="K379" s="101">
        <v>1438.9582874810596</v>
      </c>
      <c r="L379" s="101">
        <v>1437.2511545560262</v>
      </c>
      <c r="M379" s="101">
        <v>1504.7007265368854</v>
      </c>
      <c r="N379" s="101">
        <v>1499.1464855510808</v>
      </c>
      <c r="O379" s="101">
        <v>1487.8645550801616</v>
      </c>
      <c r="P379" s="101">
        <v>1453.3352357179895</v>
      </c>
      <c r="Q379" s="101">
        <v>1429.2715575069822</v>
      </c>
      <c r="R379" s="101">
        <v>1418.2688847733334</v>
      </c>
      <c r="S379" s="101">
        <v>1367.4461889439419</v>
      </c>
      <c r="T379" s="101">
        <v>1322.7341864825369</v>
      </c>
      <c r="U379" s="101">
        <v>1277.9853681805914</v>
      </c>
      <c r="V379" s="101">
        <v>1265.5489187966591</v>
      </c>
      <c r="W379" s="101">
        <v>1215.4830092755067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1445.1205056397584</v>
      </c>
      <c r="D380" s="104">
        <v>1449.7278099532016</v>
      </c>
      <c r="E380" s="104">
        <v>1423.2229072304367</v>
      </c>
      <c r="F380" s="104">
        <v>1419.1311435959663</v>
      </c>
      <c r="G380" s="104">
        <v>1468.8691853061955</v>
      </c>
      <c r="H380" s="104">
        <v>1466.2440041930013</v>
      </c>
      <c r="I380" s="104">
        <v>1425.6474212160415</v>
      </c>
      <c r="J380" s="104">
        <v>1403.5871227529815</v>
      </c>
      <c r="K380" s="104">
        <v>1439.0771178172799</v>
      </c>
      <c r="L380" s="104">
        <v>1437.3333525912024</v>
      </c>
      <c r="M380" s="104">
        <v>1504.7366207749947</v>
      </c>
      <c r="N380" s="104">
        <v>1499.1794406687814</v>
      </c>
      <c r="O380" s="104">
        <v>1487.9494610574759</v>
      </c>
      <c r="P380" s="104">
        <v>1453.6344642243416</v>
      </c>
      <c r="Q380" s="104">
        <v>1429.611105428073</v>
      </c>
      <c r="R380" s="104">
        <v>1418.6302793116358</v>
      </c>
      <c r="S380" s="104">
        <v>1367.7223191477719</v>
      </c>
      <c r="T380" s="104">
        <v>1322.9771765033713</v>
      </c>
      <c r="U380" s="104">
        <v>1278.1812474958219</v>
      </c>
      <c r="V380" s="104">
        <v>1265.7281492170707</v>
      </c>
      <c r="W380" s="104">
        <v>1215.4946786658129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1153.0379464272446</v>
      </c>
      <c r="D381" s="98">
        <v>1159.8935187031889</v>
      </c>
      <c r="E381" s="98">
        <v>1133.6258126582154</v>
      </c>
      <c r="F381" s="98">
        <v>1132.0158915902896</v>
      </c>
      <c r="G381" s="98">
        <v>1176.9622020779689</v>
      </c>
      <c r="H381" s="98">
        <v>1174.1155381154397</v>
      </c>
      <c r="I381" s="98">
        <v>1157.8556610025635</v>
      </c>
      <c r="J381" s="98">
        <v>1129.0897399319222</v>
      </c>
      <c r="K381" s="98">
        <v>1158.1405245058429</v>
      </c>
      <c r="L381" s="98">
        <v>1153.1591541652085</v>
      </c>
      <c r="M381" s="98">
        <v>1211.5358543769155</v>
      </c>
      <c r="N381" s="98">
        <v>1205.8152637515655</v>
      </c>
      <c r="O381" s="98">
        <v>1195.1033631389882</v>
      </c>
      <c r="P381" s="98">
        <v>1168.3008691553273</v>
      </c>
      <c r="Q381" s="98">
        <v>1146.974097188714</v>
      </c>
      <c r="R381" s="98">
        <v>1141.0435848501222</v>
      </c>
      <c r="S381" s="98">
        <v>1100.0142155624198</v>
      </c>
      <c r="T381" s="98">
        <v>1064.996567212663</v>
      </c>
      <c r="U381" s="98">
        <v>1027.7175647320362</v>
      </c>
      <c r="V381" s="98">
        <v>1016.8091346397824</v>
      </c>
      <c r="W381" s="98">
        <v>953.23624492283375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292.08255921251373</v>
      </c>
      <c r="D382" s="98">
        <v>289.83429125001265</v>
      </c>
      <c r="E382" s="98">
        <v>289.59709457222135</v>
      </c>
      <c r="F382" s="98">
        <v>287.11525200567661</v>
      </c>
      <c r="G382" s="98">
        <v>291.90698322822652</v>
      </c>
      <c r="H382" s="98">
        <v>292.1284660775616</v>
      </c>
      <c r="I382" s="98">
        <v>267.79176021347791</v>
      </c>
      <c r="J382" s="98">
        <v>274.49738282105949</v>
      </c>
      <c r="K382" s="98">
        <v>280.93659331143726</v>
      </c>
      <c r="L382" s="98">
        <v>284.17419842599361</v>
      </c>
      <c r="M382" s="98">
        <v>293.20076639807922</v>
      </c>
      <c r="N382" s="98">
        <v>293.36417691721556</v>
      </c>
      <c r="O382" s="98">
        <v>292.84609791848743</v>
      </c>
      <c r="P382" s="98">
        <v>285.33359506901411</v>
      </c>
      <c r="Q382" s="98">
        <v>282.63700823935909</v>
      </c>
      <c r="R382" s="98">
        <v>277.5866944615135</v>
      </c>
      <c r="S382" s="98">
        <v>267.70810358535238</v>
      </c>
      <c r="T382" s="98">
        <v>257.98060929070817</v>
      </c>
      <c r="U382" s="98">
        <v>250.46368276378598</v>
      </c>
      <c r="V382" s="98">
        <v>248.91901457728807</v>
      </c>
      <c r="W382" s="98">
        <v>262.25843374297921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147.96240139283324</v>
      </c>
      <c r="D383" s="122">
        <v>147.99164862904414</v>
      </c>
      <c r="E383" s="122">
        <v>150.50220894886755</v>
      </c>
      <c r="F383" s="122">
        <v>148.83098332041607</v>
      </c>
      <c r="G383" s="122">
        <v>154.00225012674886</v>
      </c>
      <c r="H383" s="122">
        <v>151.85020799606403</v>
      </c>
      <c r="I383" s="122">
        <v>153.01942305993543</v>
      </c>
      <c r="J383" s="122">
        <v>162.37868233350159</v>
      </c>
      <c r="K383" s="122">
        <v>174.04275103087164</v>
      </c>
      <c r="L383" s="122">
        <v>176.3927383753385</v>
      </c>
      <c r="M383" s="122">
        <v>178.35718426763182</v>
      </c>
      <c r="N383" s="122">
        <v>186.10966156035789</v>
      </c>
      <c r="O383" s="122">
        <v>186.31129261902564</v>
      </c>
      <c r="P383" s="122">
        <v>185.27458860628619</v>
      </c>
      <c r="Q383" s="122">
        <v>187.83349083756812</v>
      </c>
      <c r="R383" s="122">
        <v>186.10669020159409</v>
      </c>
      <c r="S383" s="122">
        <v>186.0673039484692</v>
      </c>
      <c r="T383" s="122">
        <v>190.20224013229495</v>
      </c>
      <c r="U383" s="122">
        <v>190.8132687299229</v>
      </c>
      <c r="V383" s="122">
        <v>254.22069994720758</v>
      </c>
      <c r="W383" s="122">
        <v>250.78652137605934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163.09454079333088</v>
      </c>
      <c r="D384" s="98">
        <v>153.86876986203066</v>
      </c>
      <c r="E384" s="98">
        <v>175.40601231585177</v>
      </c>
      <c r="F384" s="98">
        <v>150.20007506897957</v>
      </c>
      <c r="G384" s="98">
        <v>186.47650076922901</v>
      </c>
      <c r="H384" s="98">
        <v>98.298333945169489</v>
      </c>
      <c r="I384" s="98">
        <v>131.57579762605181</v>
      </c>
      <c r="J384" s="98">
        <v>185.30232931408722</v>
      </c>
      <c r="K384" s="98">
        <v>217.25985621064274</v>
      </c>
      <c r="L384" s="98">
        <v>170.87678007321017</v>
      </c>
      <c r="M384" s="98">
        <v>165.79745549629942</v>
      </c>
      <c r="N384" s="98">
        <v>139.03487675495444</v>
      </c>
      <c r="O384" s="98">
        <v>189.75094443420414</v>
      </c>
      <c r="P384" s="98">
        <v>181.42659923557127</v>
      </c>
      <c r="Q384" s="98">
        <v>223.54535846256707</v>
      </c>
      <c r="R384" s="98">
        <v>177.74917516881305</v>
      </c>
      <c r="S384" s="98">
        <v>182.88048775731929</v>
      </c>
      <c r="T384" s="98">
        <v>190.30363533981273</v>
      </c>
      <c r="U384" s="98">
        <v>193.54843917655887</v>
      </c>
      <c r="V384" s="98">
        <v>249.29255269313524</v>
      </c>
      <c r="W384" s="98">
        <v>252.0785247435561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145.61309533403249</v>
      </c>
      <c r="D385" s="33">
        <v>147.13982296045742</v>
      </c>
      <c r="E385" s="33">
        <v>146.97662821276319</v>
      </c>
      <c r="F385" s="33">
        <v>148.7220237548371</v>
      </c>
      <c r="G385" s="33">
        <v>151.19315674751547</v>
      </c>
      <c r="H385" s="33">
        <v>156.12517385026979</v>
      </c>
      <c r="I385" s="33">
        <v>155.47604267485926</v>
      </c>
      <c r="J385" s="33">
        <v>158.32410894247292</v>
      </c>
      <c r="K385" s="33">
        <v>168.89075728645182</v>
      </c>
      <c r="L385" s="33">
        <v>176.65303690348026</v>
      </c>
      <c r="M385" s="33">
        <v>178.49807371671662</v>
      </c>
      <c r="N385" s="33">
        <v>187.24276282232083</v>
      </c>
      <c r="O385" s="33">
        <v>186.03889783241991</v>
      </c>
      <c r="P385" s="33">
        <v>185.75138029216194</v>
      </c>
      <c r="Q385" s="33">
        <v>184.14831496548013</v>
      </c>
      <c r="R385" s="33">
        <v>186.91575827098745</v>
      </c>
      <c r="S385" s="33">
        <v>186.22712682237957</v>
      </c>
      <c r="T385" s="33">
        <v>190.19945012764316</v>
      </c>
      <c r="U385" s="33">
        <v>190.71688333700584</v>
      </c>
      <c r="V385" s="33">
        <v>254.46733652606258</v>
      </c>
      <c r="W385" s="33">
        <v>250.6933825011381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7.9941568311775502</v>
      </c>
      <c r="D387" s="117">
        <f t="shared" si="184"/>
        <v>7.1025192282897232</v>
      </c>
      <c r="E387" s="117">
        <f t="shared" si="184"/>
        <v>7.9296671009483628</v>
      </c>
      <c r="F387" s="117">
        <f t="shared" si="184"/>
        <v>4.0353616671410073</v>
      </c>
      <c r="G387" s="117">
        <f t="shared" si="184"/>
        <v>5.4093825826539028</v>
      </c>
      <c r="H387" s="117">
        <f t="shared" si="184"/>
        <v>2.6470888667081351</v>
      </c>
      <c r="I387" s="117">
        <f t="shared" si="184"/>
        <v>4.9252061495320101</v>
      </c>
      <c r="J387" s="117">
        <f t="shared" si="184"/>
        <v>10.139631004753491</v>
      </c>
      <c r="K387" s="117">
        <f t="shared" si="184"/>
        <v>8.4235808650368256</v>
      </c>
      <c r="L387" s="117">
        <f t="shared" si="184"/>
        <v>2.8023538642415606</v>
      </c>
      <c r="M387" s="117">
        <f t="shared" si="184"/>
        <v>0.66926010997831342</v>
      </c>
      <c r="N387" s="117">
        <f t="shared" si="184"/>
        <v>1.1891533435171122</v>
      </c>
      <c r="O387" s="117">
        <f t="shared" si="184"/>
        <v>5.0667886314078476</v>
      </c>
      <c r="P387" s="117">
        <f t="shared" si="184"/>
        <v>7.2782836577514365</v>
      </c>
      <c r="Q387" s="117">
        <f t="shared" si="184"/>
        <v>7.6089321908403891</v>
      </c>
      <c r="R387" s="117">
        <f t="shared" ref="R387:V387" si="185">R388+R390+R392+R401</f>
        <v>5.7045986393356287</v>
      </c>
      <c r="S387" s="117">
        <f t="shared" si="185"/>
        <v>3.1718218599337407</v>
      </c>
      <c r="T387" s="117">
        <f t="shared" si="185"/>
        <v>1.8481679966841544</v>
      </c>
      <c r="U387" s="117">
        <f t="shared" si="185"/>
        <v>2.3858017959207136</v>
      </c>
      <c r="V387" s="117">
        <f t="shared" si="185"/>
        <v>4.2967592609952856</v>
      </c>
      <c r="W387" s="117">
        <f t="shared" ref="W387" si="186">W388+W390+W392+W401</f>
        <v>6.1219719054140711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7.9941568311775502</v>
      </c>
      <c r="D401" s="122">
        <v>7.1025192282897232</v>
      </c>
      <c r="E401" s="122">
        <v>7.9296671009483628</v>
      </c>
      <c r="F401" s="122">
        <v>4.0353616671410073</v>
      </c>
      <c r="G401" s="122">
        <v>5.4093825826539028</v>
      </c>
      <c r="H401" s="122">
        <v>2.6470888667081351</v>
      </c>
      <c r="I401" s="122">
        <v>4.9252061495320101</v>
      </c>
      <c r="J401" s="122">
        <v>10.139631004753491</v>
      </c>
      <c r="K401" s="122">
        <v>8.4235808650368256</v>
      </c>
      <c r="L401" s="122">
        <v>2.8023538642415606</v>
      </c>
      <c r="M401" s="122">
        <v>0.66926010997831342</v>
      </c>
      <c r="N401" s="122">
        <v>1.1891533435171122</v>
      </c>
      <c r="O401" s="122">
        <v>5.0667886314078476</v>
      </c>
      <c r="P401" s="122">
        <v>7.2782836577514365</v>
      </c>
      <c r="Q401" s="122">
        <v>7.6089321908403891</v>
      </c>
      <c r="R401" s="122">
        <v>5.7045986393356287</v>
      </c>
      <c r="S401" s="122">
        <v>3.1718218599337407</v>
      </c>
      <c r="T401" s="122">
        <v>1.8481679966841544</v>
      </c>
      <c r="U401" s="122">
        <v>2.3858017959207136</v>
      </c>
      <c r="V401" s="122">
        <v>4.2967592609952856</v>
      </c>
      <c r="W401" s="122">
        <v>6.1219719054140711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59.485402556976837</v>
      </c>
      <c r="D402" s="98">
        <v>56.105934015651776</v>
      </c>
      <c r="E402" s="98">
        <v>63.942813594898354</v>
      </c>
      <c r="F402" s="98">
        <v>54.740229400373885</v>
      </c>
      <c r="G402" s="98">
        <v>67.944023512998513</v>
      </c>
      <c r="H402" s="98">
        <v>35.806785207210552</v>
      </c>
      <c r="I402" s="98">
        <v>47.916915249965037</v>
      </c>
      <c r="J402" s="98">
        <v>67.466826556490531</v>
      </c>
      <c r="K402" s="98">
        <v>79.084144191400569</v>
      </c>
      <c r="L402" s="98">
        <v>62.186735225577607</v>
      </c>
      <c r="M402" s="98">
        <v>60.331112103884458</v>
      </c>
      <c r="N402" s="98">
        <v>50.592626471521079</v>
      </c>
      <c r="O402" s="98">
        <v>69.04741370251871</v>
      </c>
      <c r="P402" s="98">
        <v>66.01831411913362</v>
      </c>
      <c r="Q402" s="98">
        <v>81.344674689589525</v>
      </c>
      <c r="R402" s="98">
        <v>64.631987678401146</v>
      </c>
      <c r="S402" s="98">
        <v>66.416919456849214</v>
      </c>
      <c r="T402" s="98">
        <v>69.014857999255597</v>
      </c>
      <c r="U402" s="98">
        <v>70.088742731693046</v>
      </c>
      <c r="V402" s="98">
        <v>90.152079067127858</v>
      </c>
      <c r="W402" s="98">
        <v>91.044710388209268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196.23002758053346</v>
      </c>
      <c r="D405" s="118">
        <f t="shared" si="189"/>
        <v>194.47170281907879</v>
      </c>
      <c r="E405" s="118">
        <f t="shared" si="189"/>
        <v>197.02856663311033</v>
      </c>
      <c r="F405" s="118">
        <f t="shared" si="189"/>
        <v>184.38407430013336</v>
      </c>
      <c r="G405" s="118">
        <f t="shared" si="189"/>
        <v>176.90645367343816</v>
      </c>
      <c r="H405" s="118">
        <f t="shared" si="189"/>
        <v>176.09033058927369</v>
      </c>
      <c r="I405" s="118">
        <f t="shared" si="189"/>
        <v>169.79451235232861</v>
      </c>
      <c r="J405" s="118">
        <f t="shared" si="189"/>
        <v>167.15955784781514</v>
      </c>
      <c r="K405" s="118">
        <f t="shared" si="189"/>
        <v>177.31623027718894</v>
      </c>
      <c r="L405" s="118">
        <f t="shared" si="189"/>
        <v>189.96849381121814</v>
      </c>
      <c r="M405" s="118">
        <f t="shared" si="189"/>
        <v>159.32054031099622</v>
      </c>
      <c r="N405" s="118">
        <f t="shared" si="189"/>
        <v>169.85399502673451</v>
      </c>
      <c r="O405" s="118">
        <f t="shared" si="189"/>
        <v>156.74620409763963</v>
      </c>
      <c r="P405" s="118">
        <f t="shared" si="189"/>
        <v>142.94685480972132</v>
      </c>
      <c r="Q405" s="118">
        <f t="shared" si="189"/>
        <v>132.73376723697942</v>
      </c>
      <c r="R405" s="118">
        <f t="shared" ref="R405:V405" si="190">R406+R408+R410+R419</f>
        <v>142.18631041408156</v>
      </c>
      <c r="S405" s="118">
        <f t="shared" si="190"/>
        <v>136.90049819258829</v>
      </c>
      <c r="T405" s="118">
        <f t="shared" si="190"/>
        <v>128.84036540813153</v>
      </c>
      <c r="U405" s="118">
        <f t="shared" si="190"/>
        <v>127.52757256490487</v>
      </c>
      <c r="V405" s="118">
        <f t="shared" si="190"/>
        <v>103.951015044968</v>
      </c>
      <c r="W405" s="118">
        <f t="shared" ref="W405" si="191">W406+W408+W410+W419</f>
        <v>107.93012256825715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175.73994617955842</v>
      </c>
      <c r="D406" s="123">
        <f t="shared" si="192"/>
        <v>174.25549287404274</v>
      </c>
      <c r="E406" s="123">
        <f t="shared" si="192"/>
        <v>177.60916614626626</v>
      </c>
      <c r="F406" s="123">
        <f t="shared" si="192"/>
        <v>165.28269198408691</v>
      </c>
      <c r="G406" s="123">
        <f t="shared" si="192"/>
        <v>159.54817150274255</v>
      </c>
      <c r="H406" s="123">
        <f t="shared" si="192"/>
        <v>158.95081480528145</v>
      </c>
      <c r="I406" s="123">
        <f t="shared" si="192"/>
        <v>153.38521224823342</v>
      </c>
      <c r="J406" s="123">
        <f t="shared" si="192"/>
        <v>148.28587809425969</v>
      </c>
      <c r="K406" s="123">
        <f t="shared" si="192"/>
        <v>157.43846042255191</v>
      </c>
      <c r="L406" s="123">
        <f t="shared" si="192"/>
        <v>170.69083352586966</v>
      </c>
      <c r="M406" s="123">
        <f t="shared" si="192"/>
        <v>142.56805789649249</v>
      </c>
      <c r="N406" s="123">
        <f t="shared" si="192"/>
        <v>151.57966249486853</v>
      </c>
      <c r="O406" s="123">
        <f t="shared" si="192"/>
        <v>137.85243121189941</v>
      </c>
      <c r="P406" s="123">
        <f t="shared" si="192"/>
        <v>126.47765638594318</v>
      </c>
      <c r="Q406" s="123">
        <f t="shared" si="192"/>
        <v>115.83095874122849</v>
      </c>
      <c r="R406" s="123">
        <f t="shared" si="192"/>
        <v>125.64387341231711</v>
      </c>
      <c r="S406" s="123">
        <f t="shared" si="192"/>
        <v>119.41241229672433</v>
      </c>
      <c r="T406" s="123">
        <f t="shared" si="192"/>
        <v>112.76734870231938</v>
      </c>
      <c r="U406" s="123">
        <f t="shared" si="192"/>
        <v>107.46889656364431</v>
      </c>
      <c r="V406" s="123">
        <f t="shared" si="192"/>
        <v>88.371525993971957</v>
      </c>
      <c r="W406" s="123">
        <f t="shared" si="192"/>
        <v>90.686256223862912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175.73994617955842</v>
      </c>
      <c r="D407" s="99">
        <v>174.25549287404274</v>
      </c>
      <c r="E407" s="99">
        <v>177.60916614626626</v>
      </c>
      <c r="F407" s="99">
        <v>165.28269198408691</v>
      </c>
      <c r="G407" s="99">
        <v>159.54817150274255</v>
      </c>
      <c r="H407" s="99">
        <v>158.95081480528145</v>
      </c>
      <c r="I407" s="99">
        <v>153.38521224823342</v>
      </c>
      <c r="J407" s="99">
        <v>148.28587809425969</v>
      </c>
      <c r="K407" s="99">
        <v>157.43846042255191</v>
      </c>
      <c r="L407" s="99">
        <v>170.69083352586966</v>
      </c>
      <c r="M407" s="99">
        <v>142.56805789649249</v>
      </c>
      <c r="N407" s="99">
        <v>151.57966249486853</v>
      </c>
      <c r="O407" s="99">
        <v>137.85243121189941</v>
      </c>
      <c r="P407" s="99">
        <v>126.47765638594318</v>
      </c>
      <c r="Q407" s="99">
        <v>115.83095874122849</v>
      </c>
      <c r="R407" s="99">
        <v>125.64387341231711</v>
      </c>
      <c r="S407" s="99">
        <v>119.41241229672433</v>
      </c>
      <c r="T407" s="99">
        <v>112.76734870231938</v>
      </c>
      <c r="U407" s="99">
        <v>107.46889656364431</v>
      </c>
      <c r="V407" s="99">
        <v>88.371525993971957</v>
      </c>
      <c r="W407" s="99">
        <v>90.686256223862912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0.45910291986380763</v>
      </c>
      <c r="D408" s="123">
        <f t="shared" si="193"/>
        <v>0.40402696106336161</v>
      </c>
      <c r="E408" s="123">
        <f t="shared" si="193"/>
        <v>0.30566304886701251</v>
      </c>
      <c r="F408" s="123">
        <f t="shared" si="193"/>
        <v>0.32883350316521953</v>
      </c>
      <c r="G408" s="123">
        <f t="shared" si="193"/>
        <v>0.48227999820018541</v>
      </c>
      <c r="H408" s="123">
        <f t="shared" si="193"/>
        <v>0.39566643073900515</v>
      </c>
      <c r="I408" s="123">
        <f t="shared" si="193"/>
        <v>0.28118091141855062</v>
      </c>
      <c r="J408" s="123">
        <f t="shared" si="193"/>
        <v>0.54785810611717134</v>
      </c>
      <c r="K408" s="123">
        <f t="shared" si="193"/>
        <v>0.2615303829040822</v>
      </c>
      <c r="L408" s="123">
        <f t="shared" si="193"/>
        <v>0.43694110312242629</v>
      </c>
      <c r="M408" s="123">
        <f t="shared" si="193"/>
        <v>0.20428610680146944</v>
      </c>
      <c r="N408" s="123">
        <f t="shared" si="193"/>
        <v>0.37157120910071134</v>
      </c>
      <c r="O408" s="123">
        <f t="shared" si="193"/>
        <v>0.40866377232276563</v>
      </c>
      <c r="P408" s="123">
        <f t="shared" si="193"/>
        <v>0.22085249890203296</v>
      </c>
      <c r="Q408" s="123">
        <f t="shared" si="193"/>
        <v>0.31936805103049931</v>
      </c>
      <c r="R408" s="123">
        <f t="shared" si="193"/>
        <v>0.18387806852290461</v>
      </c>
      <c r="S408" s="123">
        <f t="shared" si="193"/>
        <v>0.13155094003355469</v>
      </c>
      <c r="T408" s="123">
        <f t="shared" si="193"/>
        <v>0.25794558487401942</v>
      </c>
      <c r="U408" s="123">
        <f t="shared" si="193"/>
        <v>0.36705103548224638</v>
      </c>
      <c r="V408" s="123">
        <f t="shared" si="193"/>
        <v>0.6465224827973417</v>
      </c>
      <c r="W408" s="123">
        <f t="shared" si="193"/>
        <v>0.85441439504093086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0.45910291986380763</v>
      </c>
      <c r="D409" s="99">
        <f>RES_hhdet_in_fecs!D165</f>
        <v>0.40402696106336161</v>
      </c>
      <c r="E409" s="99">
        <f>RES_hhdet_in_fecs!E165</f>
        <v>0.30566304886701251</v>
      </c>
      <c r="F409" s="99">
        <f>RES_hhdet_in_fecs!F165</f>
        <v>0.32883350316521953</v>
      </c>
      <c r="G409" s="99">
        <f>RES_hhdet_in_fecs!G165</f>
        <v>0.48227999820018541</v>
      </c>
      <c r="H409" s="99">
        <f>RES_hhdet_in_fecs!H165</f>
        <v>0.39566643073900515</v>
      </c>
      <c r="I409" s="99">
        <f>RES_hhdet_in_fecs!I165</f>
        <v>0.28118091141855062</v>
      </c>
      <c r="J409" s="99">
        <f>RES_hhdet_in_fecs!J165</f>
        <v>0.54785810611717134</v>
      </c>
      <c r="K409" s="99">
        <f>RES_hhdet_in_fecs!K165</f>
        <v>0.2615303829040822</v>
      </c>
      <c r="L409" s="99">
        <f>RES_hhdet_in_fecs!L165</f>
        <v>0.43694110312242629</v>
      </c>
      <c r="M409" s="99">
        <f>RES_hhdet_in_fecs!M165</f>
        <v>0.20428610680146944</v>
      </c>
      <c r="N409" s="99">
        <f>RES_hhdet_in_fecs!N165</f>
        <v>0.37157120910071134</v>
      </c>
      <c r="O409" s="99">
        <f>RES_hhdet_in_fecs!O165</f>
        <v>0.40866377232276563</v>
      </c>
      <c r="P409" s="99">
        <f>RES_hhdet_in_fecs!P165</f>
        <v>0.22085249890203296</v>
      </c>
      <c r="Q409" s="99">
        <f>RES_hhdet_in_fecs!Q165</f>
        <v>0.31936805103049931</v>
      </c>
      <c r="R409" s="99">
        <f>RES_hhdet_in_fecs!R165</f>
        <v>0.18387806852290461</v>
      </c>
      <c r="S409" s="99">
        <f>RES_hhdet_in_fecs!S165</f>
        <v>0.13155094003355469</v>
      </c>
      <c r="T409" s="99">
        <f>RES_hhdet_in_fecs!T165</f>
        <v>0.25794558487401942</v>
      </c>
      <c r="U409" s="99">
        <f>RES_hhdet_in_fecs!U165</f>
        <v>0.36705103548224638</v>
      </c>
      <c r="V409" s="99">
        <f>RES_hhdet_in_fecs!V165</f>
        <v>0.6465224827973417</v>
      </c>
      <c r="W409" s="99">
        <f>RES_hhdet_in_fecs!W165</f>
        <v>0.85441439504093086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18.203492151595846</v>
      </c>
      <c r="D410" s="123">
        <v>18.016355824470825</v>
      </c>
      <c r="E410" s="123">
        <v>17.31990247409059</v>
      </c>
      <c r="F410" s="123">
        <v>17.05063443557831</v>
      </c>
      <c r="G410" s="123">
        <v>15.320541846333807</v>
      </c>
      <c r="H410" s="123">
        <v>15.233209570435294</v>
      </c>
      <c r="I410" s="123">
        <v>14.611937050915101</v>
      </c>
      <c r="J410" s="123">
        <v>16.445377322714656</v>
      </c>
      <c r="K410" s="123">
        <v>17.540935424299629</v>
      </c>
      <c r="L410" s="123">
        <v>16.861163623317719</v>
      </c>
      <c r="M410" s="123">
        <v>14.874043517126749</v>
      </c>
      <c r="N410" s="123">
        <v>16.004978271099198</v>
      </c>
      <c r="O410" s="123">
        <v>16.47064952729707</v>
      </c>
      <c r="P410" s="123">
        <v>14.420070197984694</v>
      </c>
      <c r="Q410" s="123">
        <v>14.655602224391545</v>
      </c>
      <c r="R410" s="123">
        <v>14.474978930452021</v>
      </c>
      <c r="S410" s="123">
        <v>15.324795049795803</v>
      </c>
      <c r="T410" s="123">
        <v>13.894608060840634</v>
      </c>
      <c r="U410" s="123">
        <v>17.228912836515512</v>
      </c>
      <c r="V410" s="123">
        <v>12.523829590960727</v>
      </c>
      <c r="W410" s="123">
        <v>13.675122318934289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18.21952317686825</v>
      </c>
      <c r="D415" s="102">
        <v>18.029721737015603</v>
      </c>
      <c r="E415" s="102">
        <v>17.332031593674174</v>
      </c>
      <c r="F415" s="102">
        <v>17.06626279640826</v>
      </c>
      <c r="G415" s="102">
        <v>15.337879746071483</v>
      </c>
      <c r="H415" s="102">
        <v>15.264560687369759</v>
      </c>
      <c r="I415" s="102">
        <v>14.631683454852777</v>
      </c>
      <c r="J415" s="102">
        <v>16.483204257750501</v>
      </c>
      <c r="K415" s="102">
        <v>17.56373360175234</v>
      </c>
      <c r="L415" s="102">
        <v>16.88901298181657</v>
      </c>
      <c r="M415" s="102">
        <v>14.896774672078859</v>
      </c>
      <c r="N415" s="102">
        <v>16.035656616330574</v>
      </c>
      <c r="O415" s="102">
        <v>16.508645146441843</v>
      </c>
      <c r="P415" s="102">
        <v>14.460179955835347</v>
      </c>
      <c r="Q415" s="102">
        <v>14.687323162101508</v>
      </c>
      <c r="R415" s="102">
        <v>14.512937512902251</v>
      </c>
      <c r="S415" s="102">
        <v>15.360165061780815</v>
      </c>
      <c r="T415" s="102">
        <v>13.932890628629703</v>
      </c>
      <c r="U415" s="102">
        <v>17.273553775618076</v>
      </c>
      <c r="V415" s="102">
        <v>12.56033592201968</v>
      </c>
      <c r="W415" s="102">
        <v>13.70449059008677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17.237969228244904</v>
      </c>
      <c r="D416" s="105">
        <v>17.072790074316064</v>
      </c>
      <c r="E416" s="105">
        <v>16.399778250490272</v>
      </c>
      <c r="F416" s="105">
        <v>16.157809404228498</v>
      </c>
      <c r="G416" s="105">
        <v>14.539981073307526</v>
      </c>
      <c r="H416" s="105">
        <v>14.473075926193683</v>
      </c>
      <c r="I416" s="105">
        <v>13.920372472859686</v>
      </c>
      <c r="J416" s="105">
        <v>15.65490900754139</v>
      </c>
      <c r="K416" s="105">
        <v>16.688240974152588</v>
      </c>
      <c r="L416" s="105">
        <v>16.042779836639308</v>
      </c>
      <c r="M416" s="105">
        <v>14.171374765984387</v>
      </c>
      <c r="N416" s="105">
        <v>15.270099159967724</v>
      </c>
      <c r="O416" s="105">
        <v>15.745777548724007</v>
      </c>
      <c r="P416" s="105">
        <v>13.82906519455261</v>
      </c>
      <c r="Q416" s="105">
        <v>14.07549939126238</v>
      </c>
      <c r="R416" s="105">
        <v>13.93827183539403</v>
      </c>
      <c r="S416" s="105">
        <v>14.775523380160404</v>
      </c>
      <c r="T416" s="105">
        <v>13.425816343958411</v>
      </c>
      <c r="U416" s="105">
        <v>16.666454273045233</v>
      </c>
      <c r="V416" s="105">
        <v>12.133453879554059</v>
      </c>
      <c r="W416" s="105">
        <v>13.206917154786675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14.53707420379822</v>
      </c>
      <c r="D417" s="99">
        <v>14.425123826220574</v>
      </c>
      <c r="E417" s="99">
        <v>13.805178679516251</v>
      </c>
      <c r="F417" s="99">
        <v>13.613476460457335</v>
      </c>
      <c r="G417" s="99">
        <v>12.290008500302235</v>
      </c>
      <c r="H417" s="99">
        <v>12.22401204964488</v>
      </c>
      <c r="I417" s="99">
        <v>11.883979935389059</v>
      </c>
      <c r="J417" s="99">
        <v>13.261200062274451</v>
      </c>
      <c r="K417" s="99">
        <v>14.136109311008845</v>
      </c>
      <c r="L417" s="99">
        <v>13.550672659444109</v>
      </c>
      <c r="M417" s="99">
        <v>11.994396168954754</v>
      </c>
      <c r="N417" s="99">
        <v>12.898032112680657</v>
      </c>
      <c r="O417" s="99">
        <v>13.260304688364473</v>
      </c>
      <c r="P417" s="99">
        <v>11.624187176745105</v>
      </c>
      <c r="Q417" s="99">
        <v>11.786409052562409</v>
      </c>
      <c r="R417" s="99">
        <v>11.676131673067333</v>
      </c>
      <c r="S417" s="99">
        <v>12.356171714802867</v>
      </c>
      <c r="T417" s="99">
        <v>11.218036732156403</v>
      </c>
      <c r="U417" s="99">
        <v>13.890874702125311</v>
      </c>
      <c r="V417" s="99">
        <v>10.091640164962957</v>
      </c>
      <c r="W417" s="99">
        <v>10.747675655673083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2.7008950244466821</v>
      </c>
      <c r="D418" s="99">
        <v>2.6476662480954887</v>
      </c>
      <c r="E418" s="99">
        <v>2.5945995709740193</v>
      </c>
      <c r="F418" s="99">
        <v>2.5443329437711646</v>
      </c>
      <c r="G418" s="99">
        <v>2.2499725730052931</v>
      </c>
      <c r="H418" s="99">
        <v>2.2490638765488029</v>
      </c>
      <c r="I418" s="99">
        <v>2.0363925374706295</v>
      </c>
      <c r="J418" s="99">
        <v>2.3937089452669396</v>
      </c>
      <c r="K418" s="99">
        <v>2.5521316631437423</v>
      </c>
      <c r="L418" s="99">
        <v>2.4921071771951961</v>
      </c>
      <c r="M418" s="99">
        <v>2.1769785970296329</v>
      </c>
      <c r="N418" s="99">
        <v>2.3720670472870684</v>
      </c>
      <c r="O418" s="99">
        <v>2.4854728603595349</v>
      </c>
      <c r="P418" s="99">
        <v>2.204878017807506</v>
      </c>
      <c r="Q418" s="99">
        <v>2.2890903386999693</v>
      </c>
      <c r="R418" s="99">
        <v>2.2621401623266979</v>
      </c>
      <c r="S418" s="99">
        <v>2.4193516653575378</v>
      </c>
      <c r="T418" s="99">
        <v>2.2077796118020081</v>
      </c>
      <c r="U418" s="99">
        <v>2.7755795709199238</v>
      </c>
      <c r="V418" s="99">
        <v>2.0418137145911022</v>
      </c>
      <c r="W418" s="99">
        <v>2.45924149911359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1.8274863295153951</v>
      </c>
      <c r="D419" s="123">
        <v>1.7958271595018658</v>
      </c>
      <c r="E419" s="123">
        <v>1.7938349638864817</v>
      </c>
      <c r="F419" s="123">
        <v>1.7219143773029315</v>
      </c>
      <c r="G419" s="123">
        <v>1.5554603261615951</v>
      </c>
      <c r="H419" s="123">
        <v>1.5106397828179383</v>
      </c>
      <c r="I419" s="123">
        <v>1.5161821417615542</v>
      </c>
      <c r="J419" s="123">
        <v>1.8804443247236451</v>
      </c>
      <c r="K419" s="123">
        <v>2.0753040474333244</v>
      </c>
      <c r="L419" s="123">
        <v>1.9795555589083391</v>
      </c>
      <c r="M419" s="123">
        <v>1.6741527905755014</v>
      </c>
      <c r="N419" s="123">
        <v>1.8977830516660661</v>
      </c>
      <c r="O419" s="123">
        <v>2.014459586120386</v>
      </c>
      <c r="P419" s="123">
        <v>1.8282757268914165</v>
      </c>
      <c r="Q419" s="123">
        <v>1.9278382203288824</v>
      </c>
      <c r="R419" s="123">
        <v>1.8835800027895326</v>
      </c>
      <c r="S419" s="123">
        <v>2.0317399060346064</v>
      </c>
      <c r="T419" s="123">
        <v>1.9204630600974912</v>
      </c>
      <c r="U419" s="123">
        <v>2.462712129262818</v>
      </c>
      <c r="V419" s="123">
        <v>2.4091369772379769</v>
      </c>
      <c r="W419" s="123">
        <v>2.7143296304190168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2.4214785399563894</v>
      </c>
      <c r="D420" s="99">
        <v>2.2562665704116753</v>
      </c>
      <c r="E420" s="99">
        <v>2.5219473958203404</v>
      </c>
      <c r="F420" s="99">
        <v>2.1354648669569469</v>
      </c>
      <c r="G420" s="99">
        <v>2.3054310649319962</v>
      </c>
      <c r="H420" s="99">
        <v>1.2135603623263611</v>
      </c>
      <c r="I420" s="99">
        <v>1.6040624729577213</v>
      </c>
      <c r="J420" s="99">
        <v>2.5899510581521401</v>
      </c>
      <c r="K420" s="99">
        <v>3.1626586694472207</v>
      </c>
      <c r="L420" s="99">
        <v>2.4007557042906491</v>
      </c>
      <c r="M420" s="99">
        <v>1.9719619420196683</v>
      </c>
      <c r="N420" s="99">
        <v>1.8008404863111838</v>
      </c>
      <c r="O420" s="99">
        <v>2.5797946611391041</v>
      </c>
      <c r="P420" s="99">
        <v>2.2457645859882982</v>
      </c>
      <c r="Q420" s="99">
        <v>2.9002215263861197</v>
      </c>
      <c r="R420" s="99">
        <v>2.3186570499742984</v>
      </c>
      <c r="S420" s="99">
        <v>2.6423135425744881</v>
      </c>
      <c r="T420" s="99">
        <v>2.6000361904653797</v>
      </c>
      <c r="U420" s="99">
        <v>3.4192064950435066</v>
      </c>
      <c r="V420" s="99">
        <v>3.2553817940040108</v>
      </c>
      <c r="W420" s="99">
        <v>3.7583270901120818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1.7352674130795873</v>
      </c>
      <c r="D421" s="110">
        <v>1.7290914068274883</v>
      </c>
      <c r="E421" s="110">
        <v>1.6907575694051513</v>
      </c>
      <c r="F421" s="110">
        <v>1.6890018411307206</v>
      </c>
      <c r="G421" s="110">
        <v>1.4905862245204979</v>
      </c>
      <c r="H421" s="110">
        <v>1.5343551877612225</v>
      </c>
      <c r="I421" s="110">
        <v>1.5061144157584045</v>
      </c>
      <c r="J421" s="110">
        <v>1.7549517656840119</v>
      </c>
      <c r="K421" s="110">
        <v>1.9456784237993814</v>
      </c>
      <c r="L421" s="110">
        <v>1.9596790892378182</v>
      </c>
      <c r="M421" s="110">
        <v>1.6708121000205309</v>
      </c>
      <c r="N421" s="110">
        <v>1.9001164822615666</v>
      </c>
      <c r="O421" s="110">
        <v>1.9696892618564816</v>
      </c>
      <c r="P421" s="110">
        <v>1.7765460577613366</v>
      </c>
      <c r="Q421" s="110">
        <v>1.8274961285757516</v>
      </c>
      <c r="R421" s="110">
        <v>1.8414613891558795</v>
      </c>
      <c r="S421" s="110">
        <v>2.0011188637552615</v>
      </c>
      <c r="T421" s="110">
        <v>1.9017638311954221</v>
      </c>
      <c r="U421" s="110">
        <v>2.4290059719803376</v>
      </c>
      <c r="V421" s="110">
        <v>2.3667853761756392</v>
      </c>
      <c r="W421" s="110">
        <v>2.6390691850806998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154.66640804497075</v>
      </c>
      <c r="D423" s="118">
        <f t="shared" si="194"/>
        <v>153.8442183333313</v>
      </c>
      <c r="E423" s="118">
        <f t="shared" si="194"/>
        <v>156.39268377115093</v>
      </c>
      <c r="F423" s="118">
        <f t="shared" si="194"/>
        <v>147.03919785317481</v>
      </c>
      <c r="G423" s="118">
        <f t="shared" si="194"/>
        <v>142.11175417606793</v>
      </c>
      <c r="H423" s="118">
        <f t="shared" si="194"/>
        <v>141.94198400156614</v>
      </c>
      <c r="I423" s="118">
        <f t="shared" si="194"/>
        <v>137.24995210047038</v>
      </c>
      <c r="J423" s="118">
        <f t="shared" si="194"/>
        <v>136.22049493595358</v>
      </c>
      <c r="K423" s="118">
        <f t="shared" si="194"/>
        <v>144.43035678034499</v>
      </c>
      <c r="L423" s="118">
        <f t="shared" si="194"/>
        <v>156.14024487888972</v>
      </c>
      <c r="M423" s="118">
        <f t="shared" si="194"/>
        <v>131.3897893511145</v>
      </c>
      <c r="N423" s="118">
        <f t="shared" si="194"/>
        <v>141.77352257296934</v>
      </c>
      <c r="O423" s="118">
        <f t="shared" si="194"/>
        <v>132.42875389684963</v>
      </c>
      <c r="P423" s="118">
        <f t="shared" si="194"/>
        <v>122.05593288673634</v>
      </c>
      <c r="Q423" s="118">
        <f t="shared" si="194"/>
        <v>115.24541664917126</v>
      </c>
      <c r="R423" s="118">
        <f t="shared" ref="R423:V423" si="195">R424+R426+R428+R437</f>
        <v>124.89242145738859</v>
      </c>
      <c r="S423" s="118">
        <f t="shared" si="195"/>
        <v>121.99413812188945</v>
      </c>
      <c r="T423" s="118">
        <f t="shared" si="195"/>
        <v>117.27188811400516</v>
      </c>
      <c r="U423" s="118">
        <f t="shared" si="195"/>
        <v>117.75593378003209</v>
      </c>
      <c r="V423" s="118">
        <f t="shared" si="195"/>
        <v>98.395994457294734</v>
      </c>
      <c r="W423" s="118">
        <f t="shared" ref="W423" si="196">W424+W426+W428+W437</f>
        <v>103.31361442268661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138.76532768991558</v>
      </c>
      <c r="D424" s="123">
        <f t="shared" si="197"/>
        <v>138.18270150138954</v>
      </c>
      <c r="E424" s="123">
        <f t="shared" si="197"/>
        <v>141.45839563814371</v>
      </c>
      <c r="F424" s="123">
        <f t="shared" si="197"/>
        <v>132.21630100679369</v>
      </c>
      <c r="G424" s="123">
        <f t="shared" si="197"/>
        <v>128.19724091767034</v>
      </c>
      <c r="H424" s="123">
        <f t="shared" si="197"/>
        <v>128.29471378856724</v>
      </c>
      <c r="I424" s="123">
        <f t="shared" si="197"/>
        <v>124.37328415450911</v>
      </c>
      <c r="J424" s="123">
        <f t="shared" si="197"/>
        <v>120.81350251787916</v>
      </c>
      <c r="K424" s="123">
        <f t="shared" si="197"/>
        <v>128.91480313779232</v>
      </c>
      <c r="L424" s="123">
        <f t="shared" si="197"/>
        <v>140.5041050467272</v>
      </c>
      <c r="M424" s="123">
        <f t="shared" si="197"/>
        <v>118.17432095255241</v>
      </c>
      <c r="N424" s="123">
        <f t="shared" si="197"/>
        <v>126.78501357280099</v>
      </c>
      <c r="O424" s="123">
        <f t="shared" si="197"/>
        <v>116.65033845113156</v>
      </c>
      <c r="P424" s="123">
        <f t="shared" si="197"/>
        <v>108.5038861410024</v>
      </c>
      <c r="Q424" s="123">
        <f t="shared" si="197"/>
        <v>100.80973107949825</v>
      </c>
      <c r="R424" s="123">
        <f t="shared" si="197"/>
        <v>111.02826286251847</v>
      </c>
      <c r="S424" s="123">
        <f t="shared" si="197"/>
        <v>107.37902423126032</v>
      </c>
      <c r="T424" s="123">
        <f t="shared" si="197"/>
        <v>103.17833091940352</v>
      </c>
      <c r="U424" s="123">
        <f t="shared" si="197"/>
        <v>99.825797754845738</v>
      </c>
      <c r="V424" s="123">
        <f t="shared" si="197"/>
        <v>82.977185939794595</v>
      </c>
      <c r="W424" s="123">
        <f t="shared" si="197"/>
        <v>85.609723151053885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138.76532768991558</v>
      </c>
      <c r="D425" s="99">
        <v>138.18270150138954</v>
      </c>
      <c r="E425" s="99">
        <v>141.45839563814371</v>
      </c>
      <c r="F425" s="99">
        <v>132.21630100679369</v>
      </c>
      <c r="G425" s="99">
        <v>128.19724091767034</v>
      </c>
      <c r="H425" s="99">
        <v>128.29471378856724</v>
      </c>
      <c r="I425" s="99">
        <v>124.37328415450911</v>
      </c>
      <c r="J425" s="99">
        <v>120.81350251787916</v>
      </c>
      <c r="K425" s="99">
        <v>128.91480313779232</v>
      </c>
      <c r="L425" s="99">
        <v>140.5041050467272</v>
      </c>
      <c r="M425" s="99">
        <v>118.17432095255241</v>
      </c>
      <c r="N425" s="99">
        <v>126.78501357280099</v>
      </c>
      <c r="O425" s="99">
        <v>116.65033845113156</v>
      </c>
      <c r="P425" s="99">
        <v>108.5038861410024</v>
      </c>
      <c r="Q425" s="99">
        <v>100.80973107949825</v>
      </c>
      <c r="R425" s="99">
        <v>111.02826286251847</v>
      </c>
      <c r="S425" s="99">
        <v>107.37902423126032</v>
      </c>
      <c r="T425" s="99">
        <v>103.17833091940352</v>
      </c>
      <c r="U425" s="99">
        <v>99.825797754845738</v>
      </c>
      <c r="V425" s="99">
        <v>82.977185939794595</v>
      </c>
      <c r="W425" s="99">
        <v>85.609723151053885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1.1698153027954232</v>
      </c>
      <c r="D426" s="123">
        <f t="shared" si="198"/>
        <v>1.0661503627142594</v>
      </c>
      <c r="E426" s="123">
        <f t="shared" si="198"/>
        <v>0.83462284437104206</v>
      </c>
      <c r="F426" s="123">
        <f t="shared" si="198"/>
        <v>0.92808431321092988</v>
      </c>
      <c r="G426" s="123">
        <f t="shared" si="198"/>
        <v>1.4058687237431664</v>
      </c>
      <c r="H426" s="123">
        <f t="shared" si="198"/>
        <v>1.190367569654982</v>
      </c>
      <c r="I426" s="123">
        <f t="shared" si="198"/>
        <v>0.87248676225326405</v>
      </c>
      <c r="J426" s="123">
        <f t="shared" si="198"/>
        <v>1.7526482977725575</v>
      </c>
      <c r="K426" s="123">
        <f t="shared" si="198"/>
        <v>0.8624289931922875</v>
      </c>
      <c r="L426" s="123">
        <f t="shared" si="198"/>
        <v>1.4850300877333178</v>
      </c>
      <c r="M426" s="123">
        <f t="shared" si="198"/>
        <v>0.71896798683813856</v>
      </c>
      <c r="N426" s="123">
        <f t="shared" si="198"/>
        <v>1.3619519085639256</v>
      </c>
      <c r="O426" s="123">
        <f t="shared" si="198"/>
        <v>1.5691458901300441</v>
      </c>
      <c r="P426" s="123">
        <f t="shared" si="198"/>
        <v>0.88975680064619644</v>
      </c>
      <c r="Q426" s="123">
        <f t="shared" si="198"/>
        <v>1.3385336294329964</v>
      </c>
      <c r="R426" s="123">
        <f t="shared" si="198"/>
        <v>0.78940934976062638</v>
      </c>
      <c r="S426" s="123">
        <f t="shared" si="198"/>
        <v>0.57543476880083377</v>
      </c>
      <c r="T426" s="123">
        <f t="shared" si="198"/>
        <v>1.1457984171036699</v>
      </c>
      <c r="U426" s="123">
        <f t="shared" si="198"/>
        <v>1.6530956857475814</v>
      </c>
      <c r="V426" s="123">
        <f t="shared" si="198"/>
        <v>2.952433653410266</v>
      </c>
      <c r="W426" s="123">
        <f t="shared" si="198"/>
        <v>3.9544284954199957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1.1698153027954232</v>
      </c>
      <c r="D427" s="99">
        <f>RES_hhdet_in_tess!D165</f>
        <v>1.0661503627142594</v>
      </c>
      <c r="E427" s="99">
        <f>RES_hhdet_in_tess!E165</f>
        <v>0.83462284437104206</v>
      </c>
      <c r="F427" s="99">
        <f>RES_hhdet_in_tess!F165</f>
        <v>0.92808431321092988</v>
      </c>
      <c r="G427" s="99">
        <f>RES_hhdet_in_tess!G165</f>
        <v>1.4058687237431664</v>
      </c>
      <c r="H427" s="99">
        <f>RES_hhdet_in_tess!H165</f>
        <v>1.190367569654982</v>
      </c>
      <c r="I427" s="99">
        <f>RES_hhdet_in_tess!I165</f>
        <v>0.87248676225326405</v>
      </c>
      <c r="J427" s="99">
        <f>RES_hhdet_in_tess!J165</f>
        <v>1.7526482977725575</v>
      </c>
      <c r="K427" s="99">
        <f>RES_hhdet_in_tess!K165</f>
        <v>0.8624289931922875</v>
      </c>
      <c r="L427" s="99">
        <f>RES_hhdet_in_tess!L165</f>
        <v>1.4850300877333178</v>
      </c>
      <c r="M427" s="99">
        <f>RES_hhdet_in_tess!M165</f>
        <v>0.71896798683813856</v>
      </c>
      <c r="N427" s="99">
        <f>RES_hhdet_in_tess!N165</f>
        <v>1.3619519085639256</v>
      </c>
      <c r="O427" s="99">
        <f>RES_hhdet_in_tess!O165</f>
        <v>1.5691458901300441</v>
      </c>
      <c r="P427" s="99">
        <f>RES_hhdet_in_tess!P165</f>
        <v>0.88975680064619644</v>
      </c>
      <c r="Q427" s="99">
        <f>RES_hhdet_in_tess!Q165</f>
        <v>1.3385336294329964</v>
      </c>
      <c r="R427" s="99">
        <f>RES_hhdet_in_tess!R165</f>
        <v>0.78940934976062638</v>
      </c>
      <c r="S427" s="99">
        <f>RES_hhdet_in_tess!S165</f>
        <v>0.57543476880083377</v>
      </c>
      <c r="T427" s="99">
        <f>RES_hhdet_in_tess!T165</f>
        <v>1.1457984171036699</v>
      </c>
      <c r="U427" s="99">
        <f>RES_hhdet_in_tess!U165</f>
        <v>1.6530956857475814</v>
      </c>
      <c r="V427" s="99">
        <f>RES_hhdet_in_tess!V165</f>
        <v>2.952433653410266</v>
      </c>
      <c r="W427" s="99">
        <f>RES_hhdet_in_tess!W165</f>
        <v>3.9544284954199957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13.363052876892128</v>
      </c>
      <c r="D428" s="123">
        <v>13.24344744203021</v>
      </c>
      <c r="E428" s="123">
        <v>12.751264444538666</v>
      </c>
      <c r="F428" s="123">
        <v>12.575915082509866</v>
      </c>
      <c r="G428" s="123">
        <v>11.321619698405902</v>
      </c>
      <c r="H428" s="123">
        <v>11.287825141120297</v>
      </c>
      <c r="I428" s="123">
        <v>10.840562068023081</v>
      </c>
      <c r="J428" s="123">
        <v>12.238347725626797</v>
      </c>
      <c r="K428" s="123">
        <v>13.07205608719511</v>
      </c>
      <c r="L428" s="123">
        <v>12.604207837974871</v>
      </c>
      <c r="M428" s="123">
        <v>11.172220882897841</v>
      </c>
      <c r="N428" s="123">
        <v>12.121722384080945</v>
      </c>
      <c r="O428" s="123">
        <v>12.62798961136291</v>
      </c>
      <c r="P428" s="123">
        <v>11.230604806232922</v>
      </c>
      <c r="Q428" s="123">
        <v>11.575879719595658</v>
      </c>
      <c r="R428" s="123">
        <v>11.558108041540969</v>
      </c>
      <c r="S428" s="123">
        <v>12.358137787638565</v>
      </c>
      <c r="T428" s="123">
        <v>11.320021603616219</v>
      </c>
      <c r="U428" s="123">
        <v>14.162492614582732</v>
      </c>
      <c r="V428" s="123">
        <v>10.381072893219388</v>
      </c>
      <c r="W428" s="123">
        <v>11.397795331303136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13.363052643813917</v>
      </c>
      <c r="D433" s="102">
        <v>13.243447921567331</v>
      </c>
      <c r="E433" s="102">
        <v>12.75126606457918</v>
      </c>
      <c r="F433" s="102">
        <v>12.575914772064747</v>
      </c>
      <c r="G433" s="102">
        <v>11.321615473043337</v>
      </c>
      <c r="H433" s="102">
        <v>11.287799532918489</v>
      </c>
      <c r="I433" s="102">
        <v>10.840544520601963</v>
      </c>
      <c r="J433" s="102">
        <v>12.238280672019052</v>
      </c>
      <c r="K433" s="102">
        <v>13.072027976620303</v>
      </c>
      <c r="L433" s="102">
        <v>12.604184115025999</v>
      </c>
      <c r="M433" s="102">
        <v>11.172212531526307</v>
      </c>
      <c r="N433" s="102">
        <v>12.121711705909572</v>
      </c>
      <c r="O433" s="102">
        <v>12.627953719813581</v>
      </c>
      <c r="P433" s="102">
        <v>11.230457853953808</v>
      </c>
      <c r="Q433" s="102">
        <v>11.575737140895336</v>
      </c>
      <c r="R433" s="102">
        <v>11.5579135067977</v>
      </c>
      <c r="S433" s="102">
        <v>12.357986815492721</v>
      </c>
      <c r="T433" s="102">
        <v>11.319864608346913</v>
      </c>
      <c r="U433" s="102">
        <v>14.162333000597009</v>
      </c>
      <c r="V433" s="102">
        <v>10.380947165780443</v>
      </c>
      <c r="W433" s="102">
        <v>11.397788872663153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13.363066914818633</v>
      </c>
      <c r="D434" s="105">
        <v>13.243413589137601</v>
      </c>
      <c r="E434" s="105">
        <v>12.751141547035042</v>
      </c>
      <c r="F434" s="105">
        <v>12.575932817778261</v>
      </c>
      <c r="G434" s="105">
        <v>11.321809926306669</v>
      </c>
      <c r="H434" s="105">
        <v>11.288446033058623</v>
      </c>
      <c r="I434" s="105">
        <v>10.841176619154533</v>
      </c>
      <c r="J434" s="105">
        <v>12.23974894283595</v>
      </c>
      <c r="K434" s="105">
        <v>13.073107475236112</v>
      </c>
      <c r="L434" s="105">
        <v>12.604904962712203</v>
      </c>
      <c r="M434" s="105">
        <v>11.172479041703209</v>
      </c>
      <c r="N434" s="105">
        <v>12.121978172488955</v>
      </c>
      <c r="O434" s="105">
        <v>12.628674342365144</v>
      </c>
      <c r="P434" s="105">
        <v>11.2327701030803</v>
      </c>
      <c r="Q434" s="105">
        <v>11.578487155376937</v>
      </c>
      <c r="R434" s="105">
        <v>11.560858623101367</v>
      </c>
      <c r="S434" s="105">
        <v>12.360482279991347</v>
      </c>
      <c r="T434" s="105">
        <v>11.321944099574353</v>
      </c>
      <c r="U434" s="105">
        <v>14.164503689056591</v>
      </c>
      <c r="V434" s="105">
        <v>10.382417343264031</v>
      </c>
      <c r="W434" s="105">
        <v>11.39789829850125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10.662171890371951</v>
      </c>
      <c r="D435" s="99">
        <v>10.595747341042113</v>
      </c>
      <c r="E435" s="99">
        <v>10.156541976061023</v>
      </c>
      <c r="F435" s="99">
        <v>10.031599874007096</v>
      </c>
      <c r="G435" s="99">
        <v>9.0718373533013743</v>
      </c>
      <c r="H435" s="99">
        <v>9.03938215650982</v>
      </c>
      <c r="I435" s="99">
        <v>8.8047840816839038</v>
      </c>
      <c r="J435" s="99">
        <v>9.8460399975690116</v>
      </c>
      <c r="K435" s="99">
        <v>10.520975812092372</v>
      </c>
      <c r="L435" s="99">
        <v>10.112797785517005</v>
      </c>
      <c r="M435" s="99">
        <v>8.9955004446735778</v>
      </c>
      <c r="N435" s="99">
        <v>9.7499111252018835</v>
      </c>
      <c r="O435" s="99">
        <v>10.143201482005606</v>
      </c>
      <c r="P435" s="99">
        <v>9.0278920852727929</v>
      </c>
      <c r="Q435" s="99">
        <v>9.2893968166769696</v>
      </c>
      <c r="R435" s="99">
        <v>9.2987184607746673</v>
      </c>
      <c r="S435" s="99">
        <v>9.9411306146338116</v>
      </c>
      <c r="T435" s="99">
        <v>9.114164487772344</v>
      </c>
      <c r="U435" s="99">
        <v>11.38892411813667</v>
      </c>
      <c r="V435" s="99">
        <v>8.3406036286729268</v>
      </c>
      <c r="W435" s="99">
        <v>8.93865679938766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2.7008950244466821</v>
      </c>
      <c r="D436" s="99">
        <v>2.6476662480954887</v>
      </c>
      <c r="E436" s="99">
        <v>2.5945995709740193</v>
      </c>
      <c r="F436" s="99">
        <v>2.5443329437711646</v>
      </c>
      <c r="G436" s="99">
        <v>2.2499725730052931</v>
      </c>
      <c r="H436" s="99">
        <v>2.2490638765488029</v>
      </c>
      <c r="I436" s="99">
        <v>2.0363925374706295</v>
      </c>
      <c r="J436" s="99">
        <v>2.3937089452669396</v>
      </c>
      <c r="K436" s="99">
        <v>2.5521316631437423</v>
      </c>
      <c r="L436" s="99">
        <v>2.4921071771951961</v>
      </c>
      <c r="M436" s="99">
        <v>2.1769785970296329</v>
      </c>
      <c r="N436" s="99">
        <v>2.3720670472870684</v>
      </c>
      <c r="O436" s="99">
        <v>2.4854728603595349</v>
      </c>
      <c r="P436" s="99">
        <v>2.204878017807506</v>
      </c>
      <c r="Q436" s="99">
        <v>2.2890903386999693</v>
      </c>
      <c r="R436" s="99">
        <v>2.2621401623266979</v>
      </c>
      <c r="S436" s="99">
        <v>2.4193516653575378</v>
      </c>
      <c r="T436" s="99">
        <v>2.2077796118020081</v>
      </c>
      <c r="U436" s="99">
        <v>2.7755795709199238</v>
      </c>
      <c r="V436" s="99">
        <v>2.0418137145911022</v>
      </c>
      <c r="W436" s="99">
        <v>2.45924149911359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1.3682121753675893</v>
      </c>
      <c r="D437" s="123">
        <v>1.3519190271972694</v>
      </c>
      <c r="E437" s="123">
        <v>1.3484008440975248</v>
      </c>
      <c r="F437" s="123">
        <v>1.3188974506603517</v>
      </c>
      <c r="G437" s="123">
        <v>1.1870248362485227</v>
      </c>
      <c r="H437" s="123">
        <v>1.1690775022236082</v>
      </c>
      <c r="I437" s="123">
        <v>1.1636191156849138</v>
      </c>
      <c r="J437" s="123">
        <v>1.4159963946750656</v>
      </c>
      <c r="K437" s="123">
        <v>1.5810685621652962</v>
      </c>
      <c r="L437" s="123">
        <v>1.5469019064543124</v>
      </c>
      <c r="M437" s="123">
        <v>1.3242795288261173</v>
      </c>
      <c r="N437" s="123">
        <v>1.5048347075234434</v>
      </c>
      <c r="O437" s="123">
        <v>1.5812799442251271</v>
      </c>
      <c r="P437" s="123">
        <v>1.4316851388548304</v>
      </c>
      <c r="Q437" s="123">
        <v>1.5212722206443541</v>
      </c>
      <c r="R437" s="123">
        <v>1.5166412035685262</v>
      </c>
      <c r="S437" s="123">
        <v>1.681541334189731</v>
      </c>
      <c r="T437" s="123">
        <v>1.6277371738817548</v>
      </c>
      <c r="U437" s="123">
        <v>2.1145477248560356</v>
      </c>
      <c r="V437" s="123">
        <v>2.0853019708704852</v>
      </c>
      <c r="W437" s="123">
        <v>2.3516674449095887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1.508139462112229</v>
      </c>
      <c r="D438" s="99">
        <v>1.405607137936109</v>
      </c>
      <c r="E438" s="99">
        <v>1.5715225491928237</v>
      </c>
      <c r="F438" s="99">
        <v>1.3310299487236956</v>
      </c>
      <c r="G438" s="99">
        <v>1.437331192288499</v>
      </c>
      <c r="H438" s="99">
        <v>0.75678770702994069</v>
      </c>
      <c r="I438" s="99">
        <v>1.0005534605838566</v>
      </c>
      <c r="J438" s="99">
        <v>1.6158982599374381</v>
      </c>
      <c r="K438" s="99">
        <v>1.9736686902534053</v>
      </c>
      <c r="L438" s="99">
        <v>1.4985289037328027</v>
      </c>
      <c r="M438" s="99">
        <v>1.2310251316579828</v>
      </c>
      <c r="N438" s="99">
        <v>1.1242001427703716</v>
      </c>
      <c r="O438" s="99">
        <v>1.6104733031139049</v>
      </c>
      <c r="P438" s="99">
        <v>1.4019503045315389</v>
      </c>
      <c r="Q438" s="99">
        <v>1.8105043055243601</v>
      </c>
      <c r="R438" s="99">
        <v>1.4485332186034026</v>
      </c>
      <c r="S438" s="99">
        <v>1.6527412009252229</v>
      </c>
      <c r="T438" s="99">
        <v>1.6286049068191553</v>
      </c>
      <c r="U438" s="99">
        <v>2.1448582398612248</v>
      </c>
      <c r="V438" s="99">
        <v>2.0448777442682018</v>
      </c>
      <c r="W438" s="99">
        <v>2.3637827780677836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1.3464880811175772</v>
      </c>
      <c r="D439" s="110">
        <v>1.3441375115517211</v>
      </c>
      <c r="E439" s="110">
        <v>1.3168139586046201</v>
      </c>
      <c r="F439" s="110">
        <v>1.3179318822681991</v>
      </c>
      <c r="G439" s="110">
        <v>1.1653727915170533</v>
      </c>
      <c r="H439" s="110">
        <v>1.201989978728452</v>
      </c>
      <c r="I439" s="110">
        <v>1.1823002052272016</v>
      </c>
      <c r="J439" s="110">
        <v>1.3806391592231215</v>
      </c>
      <c r="K439" s="110">
        <v>1.5342659502005522</v>
      </c>
      <c r="L439" s="110">
        <v>1.5491846324505092</v>
      </c>
      <c r="M439" s="110">
        <v>1.3253256151613368</v>
      </c>
      <c r="N439" s="110">
        <v>1.5139966719902234</v>
      </c>
      <c r="O439" s="110">
        <v>1.5789680477913888</v>
      </c>
      <c r="P439" s="110">
        <v>1.435369484215588</v>
      </c>
      <c r="Q439" s="110">
        <v>1.491425809030547</v>
      </c>
      <c r="R439" s="110">
        <v>1.5232345504772504</v>
      </c>
      <c r="S439" s="110">
        <v>1.6829856974009254</v>
      </c>
      <c r="T439" s="110">
        <v>1.6277132972213963</v>
      </c>
      <c r="U439" s="110">
        <v>2.1134796046217419</v>
      </c>
      <c r="V439" s="110">
        <v>2.087325062397186</v>
      </c>
      <c r="W439" s="110">
        <v>2.350794065994303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7.3922176209995555E-2</v>
      </c>
      <c r="D441" s="118">
        <f t="shared" si="199"/>
        <v>6.4882248253263219E-2</v>
      </c>
      <c r="E441" s="118">
        <f t="shared" si="199"/>
        <v>7.1044603843414877E-2</v>
      </c>
      <c r="F441" s="118">
        <f t="shared" si="199"/>
        <v>3.5760216700487915E-2</v>
      </c>
      <c r="G441" s="118">
        <f t="shared" si="199"/>
        <v>4.169466010461282E-2</v>
      </c>
      <c r="H441" s="118">
        <f t="shared" si="199"/>
        <v>2.0379636493716768E-2</v>
      </c>
      <c r="I441" s="118">
        <f t="shared" si="199"/>
        <v>3.7453180189024528E-2</v>
      </c>
      <c r="J441" s="118">
        <f t="shared" si="199"/>
        <v>8.8420972135849221E-2</v>
      </c>
      <c r="K441" s="118">
        <f t="shared" si="199"/>
        <v>7.6522916396584012E-2</v>
      </c>
      <c r="L441" s="118">
        <f t="shared" si="199"/>
        <v>2.4575651895208359E-2</v>
      </c>
      <c r="M441" s="118">
        <f t="shared" si="199"/>
        <v>4.969171647015283E-3</v>
      </c>
      <c r="N441" s="118">
        <f t="shared" si="199"/>
        <v>9.6151871369222069E-3</v>
      </c>
      <c r="O441" s="118">
        <f t="shared" si="199"/>
        <v>4.300335815315439E-2</v>
      </c>
      <c r="P441" s="118">
        <f t="shared" si="199"/>
        <v>5.6241984546061816E-2</v>
      </c>
      <c r="Q441" s="118">
        <f t="shared" si="199"/>
        <v>6.1625097415145998E-2</v>
      </c>
      <c r="R441" s="118">
        <f t="shared" ref="R441:V441" si="200">R442+R444+R446+R455</f>
        <v>4.6488545558816548E-2</v>
      </c>
      <c r="S441" s="118">
        <f t="shared" si="200"/>
        <v>2.8664625374709828E-2</v>
      </c>
      <c r="T441" s="118">
        <f t="shared" si="200"/>
        <v>1.5816489593860346E-2</v>
      </c>
      <c r="U441" s="118">
        <f t="shared" si="200"/>
        <v>2.6438893862575818E-2</v>
      </c>
      <c r="V441" s="118">
        <f t="shared" si="200"/>
        <v>3.5245125818511844E-2</v>
      </c>
      <c r="W441" s="118">
        <f t="shared" ref="W441" si="201">W442+W444+W446+W455</f>
        <v>5.7406761534145798E-2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7.3922176209995555E-2</v>
      </c>
      <c r="D455" s="123">
        <v>6.4882248253263219E-2</v>
      </c>
      <c r="E455" s="123">
        <v>7.1044603843414877E-2</v>
      </c>
      <c r="F455" s="123">
        <v>3.5760216700487915E-2</v>
      </c>
      <c r="G455" s="123">
        <v>4.169466010461282E-2</v>
      </c>
      <c r="H455" s="123">
        <v>2.0379636493716768E-2</v>
      </c>
      <c r="I455" s="123">
        <v>3.7453180189024528E-2</v>
      </c>
      <c r="J455" s="123">
        <v>8.8420972135849221E-2</v>
      </c>
      <c r="K455" s="123">
        <v>7.6522916396584012E-2</v>
      </c>
      <c r="L455" s="123">
        <v>2.4575651895208359E-2</v>
      </c>
      <c r="M455" s="123">
        <v>4.969171647015283E-3</v>
      </c>
      <c r="N455" s="123">
        <v>9.6151871369222069E-3</v>
      </c>
      <c r="O455" s="123">
        <v>4.300335815315439E-2</v>
      </c>
      <c r="P455" s="123">
        <v>5.6241984546061816E-2</v>
      </c>
      <c r="Q455" s="123">
        <v>6.1625097415145998E-2</v>
      </c>
      <c r="R455" s="123">
        <v>4.6488545558816548E-2</v>
      </c>
      <c r="S455" s="123">
        <v>2.8664625374709828E-2</v>
      </c>
      <c r="T455" s="123">
        <v>1.5816489593860346E-2</v>
      </c>
      <c r="U455" s="123">
        <v>2.6438893862575818E-2</v>
      </c>
      <c r="V455" s="123">
        <v>3.5245125818511844E-2</v>
      </c>
      <c r="W455" s="123">
        <v>5.7406761534145798E-2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0.5500630651364935</v>
      </c>
      <c r="D456" s="99">
        <v>0.51253351413471615</v>
      </c>
      <c r="E456" s="99">
        <v>0.57288557043454869</v>
      </c>
      <c r="F456" s="99">
        <v>0.48509219917794005</v>
      </c>
      <c r="G456" s="99">
        <v>0.52370172070995225</v>
      </c>
      <c r="H456" s="99">
        <v>0.27567237190605626</v>
      </c>
      <c r="I456" s="99">
        <v>0.36437883135707599</v>
      </c>
      <c r="J456" s="99">
        <v>0.58833328236984017</v>
      </c>
      <c r="K456" s="99">
        <v>0.71842954335163067</v>
      </c>
      <c r="L456" s="99">
        <v>0.54535566578666395</v>
      </c>
      <c r="M456" s="99">
        <v>0.44795087474918793</v>
      </c>
      <c r="N456" s="99">
        <v>0.4090789248704485</v>
      </c>
      <c r="O456" s="99">
        <v>0.58602615522435886</v>
      </c>
      <c r="P456" s="99">
        <v>0.51014788335310191</v>
      </c>
      <c r="Q456" s="99">
        <v>0.65881432193387113</v>
      </c>
      <c r="R456" s="99">
        <v>0.52670613547216183</v>
      </c>
      <c r="S456" s="99">
        <v>0.60022794433122095</v>
      </c>
      <c r="T456" s="99">
        <v>0.59062422102611578</v>
      </c>
      <c r="U456" s="99">
        <v>0.77670694741408308</v>
      </c>
      <c r="V456" s="99">
        <v>0.73949252832595125</v>
      </c>
      <c r="W456" s="99">
        <v>0.85374158178986059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2024-05-20T16:50:08Z</dcterms:created>
  <dcterms:modified xsi:type="dcterms:W3CDTF">2024-05-20T16:50:08Z</dcterms:modified>
</cp:coreProperties>
</file>